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ywan\OneDrive\Desktop\"/>
    </mc:Choice>
  </mc:AlternateContent>
  <xr:revisionPtr revIDLastSave="0" documentId="13_ncr:1_{E586A08F-C148-44CA-A60F-FAC1ED272483}" xr6:coauthVersionLast="47" xr6:coauthVersionMax="47" xr10:uidLastSave="{00000000-0000-0000-0000-000000000000}"/>
  <bookViews>
    <workbookView xWindow="-110" yWindow="-110" windowWidth="19420" windowHeight="10300" activeTab="1" xr2:uid="{92388369-001E-439A-BA45-247C2E785FDA}"/>
  </bookViews>
  <sheets>
    <sheet name="employee_main_data" sheetId="2" r:id="rId1"/>
    <sheet name="analysis" sheetId="1" r:id="rId2"/>
    <sheet name="filtering" sheetId="3" r:id="rId3"/>
    <sheet name="formulars" sheetId="4" r:id="rId4"/>
    <sheet name="Conditional formatting" sheetId="7" r:id="rId5"/>
    <sheet name="pivotTable" sheetId="6" r:id="rId6"/>
    <sheet name="Dashboard" sheetId="12" r:id="rId7"/>
  </sheets>
  <definedNames>
    <definedName name="_xlnm._FilterDatabase" localSheetId="1" hidden="1">analysis!$B$2:$N$1002</definedName>
    <definedName name="_xlnm._FilterDatabase" localSheetId="3" hidden="1">formulars!$S$23:$S$45</definedName>
    <definedName name="ExternalData_1" localSheetId="0" hidden="1">employee_main_data!$A$1:$M$1001</definedName>
    <definedName name="Slicer_Department">#N/A</definedName>
    <definedName name="Slicer_Location">#N/A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6" l="1"/>
  <c r="L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T24" i="4"/>
  <c r="U24" i="4"/>
  <c r="T25" i="4"/>
  <c r="U25" i="4"/>
  <c r="T27" i="4"/>
  <c r="U27" i="4"/>
  <c r="T31" i="4"/>
  <c r="U31" i="4"/>
  <c r="T33" i="4"/>
  <c r="U33" i="4"/>
  <c r="T36" i="4"/>
  <c r="U36" i="4"/>
  <c r="T45" i="4"/>
  <c r="U45" i="4"/>
  <c r="Q1004" i="7"/>
  <c r="P1004" i="7"/>
  <c r="Q1003" i="7"/>
  <c r="P1003" i="7"/>
  <c r="Q1002" i="7"/>
  <c r="P1002" i="7"/>
  <c r="Q1001" i="7"/>
  <c r="P1001" i="7"/>
  <c r="Q1000" i="7"/>
  <c r="P1000" i="7"/>
  <c r="Q999" i="7"/>
  <c r="P999" i="7"/>
  <c r="Q998" i="7"/>
  <c r="P998" i="7"/>
  <c r="Q997" i="7"/>
  <c r="P997" i="7"/>
  <c r="Q996" i="7"/>
  <c r="P996" i="7"/>
  <c r="Q995" i="7"/>
  <c r="P995" i="7"/>
  <c r="Q994" i="7"/>
  <c r="P994" i="7"/>
  <c r="Q993" i="7"/>
  <c r="P993" i="7"/>
  <c r="Q992" i="7"/>
  <c r="P992" i="7"/>
  <c r="Q991" i="7"/>
  <c r="P991" i="7"/>
  <c r="Q990" i="7"/>
  <c r="P990" i="7"/>
  <c r="Q989" i="7"/>
  <c r="P989" i="7"/>
  <c r="Q988" i="7"/>
  <c r="P988" i="7"/>
  <c r="Q987" i="7"/>
  <c r="P987" i="7"/>
  <c r="Q986" i="7"/>
  <c r="P986" i="7"/>
  <c r="Q985" i="7"/>
  <c r="P985" i="7"/>
  <c r="Q984" i="7"/>
  <c r="P984" i="7"/>
  <c r="Q983" i="7"/>
  <c r="P983" i="7"/>
  <c r="Q982" i="7"/>
  <c r="P982" i="7"/>
  <c r="Q981" i="7"/>
  <c r="P981" i="7"/>
  <c r="Q980" i="7"/>
  <c r="P980" i="7"/>
  <c r="Q979" i="7"/>
  <c r="P979" i="7"/>
  <c r="Q978" i="7"/>
  <c r="P978" i="7"/>
  <c r="Q977" i="7"/>
  <c r="P977" i="7"/>
  <c r="Q976" i="7"/>
  <c r="P976" i="7"/>
  <c r="Q975" i="7"/>
  <c r="P975" i="7"/>
  <c r="Q974" i="7"/>
  <c r="P974" i="7"/>
  <c r="Q973" i="7"/>
  <c r="P973" i="7"/>
  <c r="Q972" i="7"/>
  <c r="P972" i="7"/>
  <c r="Q971" i="7"/>
  <c r="P971" i="7"/>
  <c r="Q970" i="7"/>
  <c r="P970" i="7"/>
  <c r="Q969" i="7"/>
  <c r="P969" i="7"/>
  <c r="Q968" i="7"/>
  <c r="P968" i="7"/>
  <c r="Q967" i="7"/>
  <c r="P967" i="7"/>
  <c r="Q966" i="7"/>
  <c r="P966" i="7"/>
  <c r="Q965" i="7"/>
  <c r="P965" i="7"/>
  <c r="Q964" i="7"/>
  <c r="P964" i="7"/>
  <c r="Q963" i="7"/>
  <c r="P963" i="7"/>
  <c r="Q962" i="7"/>
  <c r="P962" i="7"/>
  <c r="Q961" i="7"/>
  <c r="P961" i="7"/>
  <c r="Q960" i="7"/>
  <c r="P960" i="7"/>
  <c r="Q959" i="7"/>
  <c r="P959" i="7"/>
  <c r="Q958" i="7"/>
  <c r="P958" i="7"/>
  <c r="Q957" i="7"/>
  <c r="P957" i="7"/>
  <c r="Q956" i="7"/>
  <c r="P956" i="7"/>
  <c r="Q955" i="7"/>
  <c r="P955" i="7"/>
  <c r="Q954" i="7"/>
  <c r="P954" i="7"/>
  <c r="Q953" i="7"/>
  <c r="P953" i="7"/>
  <c r="Q952" i="7"/>
  <c r="P952" i="7"/>
  <c r="Q951" i="7"/>
  <c r="P951" i="7"/>
  <c r="Q950" i="7"/>
  <c r="P950" i="7"/>
  <c r="Q949" i="7"/>
  <c r="P949" i="7"/>
  <c r="Q948" i="7"/>
  <c r="P948" i="7"/>
  <c r="Q947" i="7"/>
  <c r="P947" i="7"/>
  <c r="Q946" i="7"/>
  <c r="P946" i="7"/>
  <c r="Q945" i="7"/>
  <c r="P945" i="7"/>
  <c r="Q944" i="7"/>
  <c r="P944" i="7"/>
  <c r="Q943" i="7"/>
  <c r="P943" i="7"/>
  <c r="Q942" i="7"/>
  <c r="P942" i="7"/>
  <c r="Q941" i="7"/>
  <c r="P941" i="7"/>
  <c r="Q940" i="7"/>
  <c r="P940" i="7"/>
  <c r="Q939" i="7"/>
  <c r="P939" i="7"/>
  <c r="Q938" i="7"/>
  <c r="P938" i="7"/>
  <c r="Q937" i="7"/>
  <c r="P937" i="7"/>
  <c r="Q936" i="7"/>
  <c r="P936" i="7"/>
  <c r="Q935" i="7"/>
  <c r="P935" i="7"/>
  <c r="Q934" i="7"/>
  <c r="P934" i="7"/>
  <c r="Q933" i="7"/>
  <c r="P933" i="7"/>
  <c r="Q932" i="7"/>
  <c r="P932" i="7"/>
  <c r="Q931" i="7"/>
  <c r="P931" i="7"/>
  <c r="Q930" i="7"/>
  <c r="P930" i="7"/>
  <c r="Q929" i="7"/>
  <c r="P929" i="7"/>
  <c r="Q928" i="7"/>
  <c r="P928" i="7"/>
  <c r="Q927" i="7"/>
  <c r="P927" i="7"/>
  <c r="Q926" i="7"/>
  <c r="P926" i="7"/>
  <c r="Q925" i="7"/>
  <c r="P925" i="7"/>
  <c r="Q924" i="7"/>
  <c r="P924" i="7"/>
  <c r="Q923" i="7"/>
  <c r="P923" i="7"/>
  <c r="Q922" i="7"/>
  <c r="P922" i="7"/>
  <c r="Q921" i="7"/>
  <c r="P921" i="7"/>
  <c r="Q920" i="7"/>
  <c r="P920" i="7"/>
  <c r="Q919" i="7"/>
  <c r="P919" i="7"/>
  <c r="Q918" i="7"/>
  <c r="P918" i="7"/>
  <c r="Q917" i="7"/>
  <c r="P917" i="7"/>
  <c r="Q916" i="7"/>
  <c r="P916" i="7"/>
  <c r="Q915" i="7"/>
  <c r="P915" i="7"/>
  <c r="Q914" i="7"/>
  <c r="P914" i="7"/>
  <c r="Q913" i="7"/>
  <c r="P913" i="7"/>
  <c r="Q912" i="7"/>
  <c r="P912" i="7"/>
  <c r="Q911" i="7"/>
  <c r="P911" i="7"/>
  <c r="Q910" i="7"/>
  <c r="P910" i="7"/>
  <c r="Q909" i="7"/>
  <c r="P909" i="7"/>
  <c r="Q908" i="7"/>
  <c r="P908" i="7"/>
  <c r="Q907" i="7"/>
  <c r="P907" i="7"/>
  <c r="Q906" i="7"/>
  <c r="P906" i="7"/>
  <c r="Q905" i="7"/>
  <c r="P905" i="7"/>
  <c r="Q904" i="7"/>
  <c r="P904" i="7"/>
  <c r="Q903" i="7"/>
  <c r="P903" i="7"/>
  <c r="Q902" i="7"/>
  <c r="P902" i="7"/>
  <c r="Q901" i="7"/>
  <c r="P901" i="7"/>
  <c r="Q900" i="7"/>
  <c r="P900" i="7"/>
  <c r="Q899" i="7"/>
  <c r="P899" i="7"/>
  <c r="Q898" i="7"/>
  <c r="P898" i="7"/>
  <c r="Q897" i="7"/>
  <c r="P897" i="7"/>
  <c r="Q896" i="7"/>
  <c r="P896" i="7"/>
  <c r="Q895" i="7"/>
  <c r="P895" i="7"/>
  <c r="Q894" i="7"/>
  <c r="P894" i="7"/>
  <c r="Q893" i="7"/>
  <c r="P893" i="7"/>
  <c r="Q892" i="7"/>
  <c r="P892" i="7"/>
  <c r="Q891" i="7"/>
  <c r="P891" i="7"/>
  <c r="Q890" i="7"/>
  <c r="P890" i="7"/>
  <c r="Q889" i="7"/>
  <c r="P889" i="7"/>
  <c r="Q888" i="7"/>
  <c r="P888" i="7"/>
  <c r="Q887" i="7"/>
  <c r="P887" i="7"/>
  <c r="Q886" i="7"/>
  <c r="P886" i="7"/>
  <c r="Q885" i="7"/>
  <c r="P885" i="7"/>
  <c r="Q884" i="7"/>
  <c r="P884" i="7"/>
  <c r="Q883" i="7"/>
  <c r="P883" i="7"/>
  <c r="Q882" i="7"/>
  <c r="P882" i="7"/>
  <c r="Q881" i="7"/>
  <c r="P881" i="7"/>
  <c r="Q880" i="7"/>
  <c r="P880" i="7"/>
  <c r="Q879" i="7"/>
  <c r="P879" i="7"/>
  <c r="Q878" i="7"/>
  <c r="P878" i="7"/>
  <c r="Q877" i="7"/>
  <c r="P877" i="7"/>
  <c r="Q876" i="7"/>
  <c r="P876" i="7"/>
  <c r="Q875" i="7"/>
  <c r="P875" i="7"/>
  <c r="Q874" i="7"/>
  <c r="P874" i="7"/>
  <c r="Q873" i="7"/>
  <c r="P873" i="7"/>
  <c r="Q872" i="7"/>
  <c r="P872" i="7"/>
  <c r="Q871" i="7"/>
  <c r="P871" i="7"/>
  <c r="Q870" i="7"/>
  <c r="P870" i="7"/>
  <c r="Q869" i="7"/>
  <c r="P869" i="7"/>
  <c r="Q868" i="7"/>
  <c r="P868" i="7"/>
  <c r="Q867" i="7"/>
  <c r="P867" i="7"/>
  <c r="Q866" i="7"/>
  <c r="P866" i="7"/>
  <c r="Q865" i="7"/>
  <c r="P865" i="7"/>
  <c r="Q864" i="7"/>
  <c r="P864" i="7"/>
  <c r="Q863" i="7"/>
  <c r="P863" i="7"/>
  <c r="Q862" i="7"/>
  <c r="P862" i="7"/>
  <c r="Q861" i="7"/>
  <c r="P861" i="7"/>
  <c r="Q860" i="7"/>
  <c r="P860" i="7"/>
  <c r="Q859" i="7"/>
  <c r="P859" i="7"/>
  <c r="Q858" i="7"/>
  <c r="P858" i="7"/>
  <c r="Q857" i="7"/>
  <c r="P857" i="7"/>
  <c r="Q856" i="7"/>
  <c r="P856" i="7"/>
  <c r="Q855" i="7"/>
  <c r="P855" i="7"/>
  <c r="Q854" i="7"/>
  <c r="P854" i="7"/>
  <c r="Q853" i="7"/>
  <c r="P853" i="7"/>
  <c r="Q852" i="7"/>
  <c r="P852" i="7"/>
  <c r="Q851" i="7"/>
  <c r="P851" i="7"/>
  <c r="Q850" i="7"/>
  <c r="P850" i="7"/>
  <c r="Q849" i="7"/>
  <c r="P849" i="7"/>
  <c r="Q848" i="7"/>
  <c r="P848" i="7"/>
  <c r="Q847" i="7"/>
  <c r="P847" i="7"/>
  <c r="Q846" i="7"/>
  <c r="P846" i="7"/>
  <c r="Q845" i="7"/>
  <c r="P845" i="7"/>
  <c r="Q844" i="7"/>
  <c r="P844" i="7"/>
  <c r="Q843" i="7"/>
  <c r="P843" i="7"/>
  <c r="Q842" i="7"/>
  <c r="P842" i="7"/>
  <c r="Q841" i="7"/>
  <c r="P841" i="7"/>
  <c r="Q840" i="7"/>
  <c r="P840" i="7"/>
  <c r="Q839" i="7"/>
  <c r="P839" i="7"/>
  <c r="Q838" i="7"/>
  <c r="P838" i="7"/>
  <c r="Q837" i="7"/>
  <c r="P837" i="7"/>
  <c r="Q836" i="7"/>
  <c r="P836" i="7"/>
  <c r="Q835" i="7"/>
  <c r="P835" i="7"/>
  <c r="Q834" i="7"/>
  <c r="P834" i="7"/>
  <c r="Q833" i="7"/>
  <c r="P833" i="7"/>
  <c r="Q832" i="7"/>
  <c r="P832" i="7"/>
  <c r="Q831" i="7"/>
  <c r="P831" i="7"/>
  <c r="Q830" i="7"/>
  <c r="P830" i="7"/>
  <c r="Q829" i="7"/>
  <c r="P829" i="7"/>
  <c r="Q828" i="7"/>
  <c r="P828" i="7"/>
  <c r="Q827" i="7"/>
  <c r="P827" i="7"/>
  <c r="Q826" i="7"/>
  <c r="P826" i="7"/>
  <c r="Q825" i="7"/>
  <c r="P825" i="7"/>
  <c r="Q824" i="7"/>
  <c r="P824" i="7"/>
  <c r="Q823" i="7"/>
  <c r="P823" i="7"/>
  <c r="Q822" i="7"/>
  <c r="P822" i="7"/>
  <c r="Q821" i="7"/>
  <c r="P821" i="7"/>
  <c r="Q820" i="7"/>
  <c r="P820" i="7"/>
  <c r="Q819" i="7"/>
  <c r="P819" i="7"/>
  <c r="Q818" i="7"/>
  <c r="P818" i="7"/>
  <c r="Q817" i="7"/>
  <c r="P817" i="7"/>
  <c r="Q816" i="7"/>
  <c r="P816" i="7"/>
  <c r="Q815" i="7"/>
  <c r="P815" i="7"/>
  <c r="Q814" i="7"/>
  <c r="P814" i="7"/>
  <c r="Q813" i="7"/>
  <c r="P813" i="7"/>
  <c r="Q812" i="7"/>
  <c r="P812" i="7"/>
  <c r="Q811" i="7"/>
  <c r="P811" i="7"/>
  <c r="Q810" i="7"/>
  <c r="P810" i="7"/>
  <c r="Q809" i="7"/>
  <c r="P809" i="7"/>
  <c r="Q808" i="7"/>
  <c r="P808" i="7"/>
  <c r="Q807" i="7"/>
  <c r="P807" i="7"/>
  <c r="Q806" i="7"/>
  <c r="P806" i="7"/>
  <c r="Q805" i="7"/>
  <c r="P805" i="7"/>
  <c r="Q804" i="7"/>
  <c r="P804" i="7"/>
  <c r="Q803" i="7"/>
  <c r="P803" i="7"/>
  <c r="Q802" i="7"/>
  <c r="P802" i="7"/>
  <c r="Q801" i="7"/>
  <c r="P801" i="7"/>
  <c r="Q800" i="7"/>
  <c r="P800" i="7"/>
  <c r="Q799" i="7"/>
  <c r="P799" i="7"/>
  <c r="Q798" i="7"/>
  <c r="P798" i="7"/>
  <c r="Q797" i="7"/>
  <c r="P797" i="7"/>
  <c r="Q796" i="7"/>
  <c r="P796" i="7"/>
  <c r="Q795" i="7"/>
  <c r="P795" i="7"/>
  <c r="Q794" i="7"/>
  <c r="P794" i="7"/>
  <c r="Q793" i="7"/>
  <c r="P793" i="7"/>
  <c r="Q792" i="7"/>
  <c r="P792" i="7"/>
  <c r="Q791" i="7"/>
  <c r="P791" i="7"/>
  <c r="Q790" i="7"/>
  <c r="P790" i="7"/>
  <c r="Q789" i="7"/>
  <c r="P789" i="7"/>
  <c r="Q788" i="7"/>
  <c r="P788" i="7"/>
  <c r="Q787" i="7"/>
  <c r="P787" i="7"/>
  <c r="Q786" i="7"/>
  <c r="P786" i="7"/>
  <c r="Q785" i="7"/>
  <c r="P785" i="7"/>
  <c r="Q784" i="7"/>
  <c r="P784" i="7"/>
  <c r="Q783" i="7"/>
  <c r="P783" i="7"/>
  <c r="Q782" i="7"/>
  <c r="P782" i="7"/>
  <c r="Q781" i="7"/>
  <c r="P781" i="7"/>
  <c r="Q780" i="7"/>
  <c r="P780" i="7"/>
  <c r="Q779" i="7"/>
  <c r="P779" i="7"/>
  <c r="Q778" i="7"/>
  <c r="P778" i="7"/>
  <c r="Q777" i="7"/>
  <c r="P777" i="7"/>
  <c r="Q776" i="7"/>
  <c r="P776" i="7"/>
  <c r="Q775" i="7"/>
  <c r="P775" i="7"/>
  <c r="Q774" i="7"/>
  <c r="P774" i="7"/>
  <c r="Q773" i="7"/>
  <c r="P773" i="7"/>
  <c r="Q772" i="7"/>
  <c r="P772" i="7"/>
  <c r="Q771" i="7"/>
  <c r="P771" i="7"/>
  <c r="Q770" i="7"/>
  <c r="P770" i="7"/>
  <c r="Q769" i="7"/>
  <c r="P769" i="7"/>
  <c r="Q768" i="7"/>
  <c r="P768" i="7"/>
  <c r="Q767" i="7"/>
  <c r="P767" i="7"/>
  <c r="Q766" i="7"/>
  <c r="P766" i="7"/>
  <c r="Q765" i="7"/>
  <c r="P765" i="7"/>
  <c r="Q764" i="7"/>
  <c r="P764" i="7"/>
  <c r="Q763" i="7"/>
  <c r="P763" i="7"/>
  <c r="Q762" i="7"/>
  <c r="P762" i="7"/>
  <c r="Q761" i="7"/>
  <c r="P761" i="7"/>
  <c r="Q760" i="7"/>
  <c r="P760" i="7"/>
  <c r="Q759" i="7"/>
  <c r="P759" i="7"/>
  <c r="Q758" i="7"/>
  <c r="P758" i="7"/>
  <c r="Q757" i="7"/>
  <c r="P757" i="7"/>
  <c r="Q756" i="7"/>
  <c r="P756" i="7"/>
  <c r="Q755" i="7"/>
  <c r="P755" i="7"/>
  <c r="Q754" i="7"/>
  <c r="P754" i="7"/>
  <c r="Q753" i="7"/>
  <c r="P753" i="7"/>
  <c r="Q752" i="7"/>
  <c r="P752" i="7"/>
  <c r="Q751" i="7"/>
  <c r="P751" i="7"/>
  <c r="Q750" i="7"/>
  <c r="P750" i="7"/>
  <c r="Q749" i="7"/>
  <c r="P749" i="7"/>
  <c r="Q748" i="7"/>
  <c r="P748" i="7"/>
  <c r="Q747" i="7"/>
  <c r="P747" i="7"/>
  <c r="Q746" i="7"/>
  <c r="P746" i="7"/>
  <c r="Q745" i="7"/>
  <c r="P745" i="7"/>
  <c r="Q744" i="7"/>
  <c r="P744" i="7"/>
  <c r="Q743" i="7"/>
  <c r="P743" i="7"/>
  <c r="Q742" i="7"/>
  <c r="P742" i="7"/>
  <c r="Q741" i="7"/>
  <c r="P741" i="7"/>
  <c r="Q740" i="7"/>
  <c r="P740" i="7"/>
  <c r="Q739" i="7"/>
  <c r="P739" i="7"/>
  <c r="Q738" i="7"/>
  <c r="P738" i="7"/>
  <c r="Q737" i="7"/>
  <c r="P737" i="7"/>
  <c r="Q736" i="7"/>
  <c r="P736" i="7"/>
  <c r="Q735" i="7"/>
  <c r="P735" i="7"/>
  <c r="Q734" i="7"/>
  <c r="P734" i="7"/>
  <c r="Q733" i="7"/>
  <c r="P733" i="7"/>
  <c r="Q732" i="7"/>
  <c r="P732" i="7"/>
  <c r="Q731" i="7"/>
  <c r="P731" i="7"/>
  <c r="Q730" i="7"/>
  <c r="P730" i="7"/>
  <c r="Q729" i="7"/>
  <c r="P729" i="7"/>
  <c r="Q728" i="7"/>
  <c r="P728" i="7"/>
  <c r="Q727" i="7"/>
  <c r="P727" i="7"/>
  <c r="Q726" i="7"/>
  <c r="P726" i="7"/>
  <c r="Q725" i="7"/>
  <c r="P725" i="7"/>
  <c r="Q724" i="7"/>
  <c r="P724" i="7"/>
  <c r="Q723" i="7"/>
  <c r="P723" i="7"/>
  <c r="Q722" i="7"/>
  <c r="P722" i="7"/>
  <c r="Q721" i="7"/>
  <c r="P721" i="7"/>
  <c r="Q720" i="7"/>
  <c r="P720" i="7"/>
  <c r="Q719" i="7"/>
  <c r="P719" i="7"/>
  <c r="Q718" i="7"/>
  <c r="P718" i="7"/>
  <c r="Q717" i="7"/>
  <c r="P717" i="7"/>
  <c r="Q716" i="7"/>
  <c r="P716" i="7"/>
  <c r="Q715" i="7"/>
  <c r="P715" i="7"/>
  <c r="Q714" i="7"/>
  <c r="P714" i="7"/>
  <c r="Q713" i="7"/>
  <c r="P713" i="7"/>
  <c r="Q712" i="7"/>
  <c r="P712" i="7"/>
  <c r="Q711" i="7"/>
  <c r="P711" i="7"/>
  <c r="Q710" i="7"/>
  <c r="P710" i="7"/>
  <c r="Q709" i="7"/>
  <c r="P709" i="7"/>
  <c r="Q708" i="7"/>
  <c r="P708" i="7"/>
  <c r="Q707" i="7"/>
  <c r="P707" i="7"/>
  <c r="Q706" i="7"/>
  <c r="P706" i="7"/>
  <c r="Q705" i="7"/>
  <c r="P705" i="7"/>
  <c r="Q704" i="7"/>
  <c r="P704" i="7"/>
  <c r="Q703" i="7"/>
  <c r="P703" i="7"/>
  <c r="Q702" i="7"/>
  <c r="P702" i="7"/>
  <c r="Q701" i="7"/>
  <c r="P701" i="7"/>
  <c r="Q700" i="7"/>
  <c r="P700" i="7"/>
  <c r="Q699" i="7"/>
  <c r="P699" i="7"/>
  <c r="Q698" i="7"/>
  <c r="P698" i="7"/>
  <c r="Q697" i="7"/>
  <c r="P697" i="7"/>
  <c r="Q696" i="7"/>
  <c r="P696" i="7"/>
  <c r="Q695" i="7"/>
  <c r="P695" i="7"/>
  <c r="Q694" i="7"/>
  <c r="P694" i="7"/>
  <c r="Q693" i="7"/>
  <c r="P693" i="7"/>
  <c r="Q692" i="7"/>
  <c r="P692" i="7"/>
  <c r="Q691" i="7"/>
  <c r="P691" i="7"/>
  <c r="Q690" i="7"/>
  <c r="P690" i="7"/>
  <c r="Q689" i="7"/>
  <c r="P689" i="7"/>
  <c r="Q688" i="7"/>
  <c r="P688" i="7"/>
  <c r="Q687" i="7"/>
  <c r="P687" i="7"/>
  <c r="Q686" i="7"/>
  <c r="P686" i="7"/>
  <c r="Q685" i="7"/>
  <c r="P685" i="7"/>
  <c r="Q684" i="7"/>
  <c r="P684" i="7"/>
  <c r="Q683" i="7"/>
  <c r="P683" i="7"/>
  <c r="Q682" i="7"/>
  <c r="P682" i="7"/>
  <c r="Q681" i="7"/>
  <c r="P681" i="7"/>
  <c r="Q680" i="7"/>
  <c r="P680" i="7"/>
  <c r="Q679" i="7"/>
  <c r="P679" i="7"/>
  <c r="Q678" i="7"/>
  <c r="P678" i="7"/>
  <c r="Q677" i="7"/>
  <c r="P677" i="7"/>
  <c r="Q676" i="7"/>
  <c r="P676" i="7"/>
  <c r="Q675" i="7"/>
  <c r="P675" i="7"/>
  <c r="Q674" i="7"/>
  <c r="P674" i="7"/>
  <c r="Q673" i="7"/>
  <c r="P673" i="7"/>
  <c r="Q672" i="7"/>
  <c r="P672" i="7"/>
  <c r="Q671" i="7"/>
  <c r="P671" i="7"/>
  <c r="Q670" i="7"/>
  <c r="P670" i="7"/>
  <c r="Q669" i="7"/>
  <c r="P669" i="7"/>
  <c r="Q668" i="7"/>
  <c r="P668" i="7"/>
  <c r="Q667" i="7"/>
  <c r="P667" i="7"/>
  <c r="Q666" i="7"/>
  <c r="P666" i="7"/>
  <c r="Q665" i="7"/>
  <c r="P665" i="7"/>
  <c r="Q664" i="7"/>
  <c r="P664" i="7"/>
  <c r="Q663" i="7"/>
  <c r="P663" i="7"/>
  <c r="Q662" i="7"/>
  <c r="P662" i="7"/>
  <c r="Q661" i="7"/>
  <c r="P661" i="7"/>
  <c r="Q660" i="7"/>
  <c r="P660" i="7"/>
  <c r="Q659" i="7"/>
  <c r="P659" i="7"/>
  <c r="Q658" i="7"/>
  <c r="P658" i="7"/>
  <c r="Q657" i="7"/>
  <c r="P657" i="7"/>
  <c r="Q656" i="7"/>
  <c r="P656" i="7"/>
  <c r="Q655" i="7"/>
  <c r="P655" i="7"/>
  <c r="Q654" i="7"/>
  <c r="P654" i="7"/>
  <c r="Q653" i="7"/>
  <c r="P653" i="7"/>
  <c r="Q652" i="7"/>
  <c r="P652" i="7"/>
  <c r="Q651" i="7"/>
  <c r="P651" i="7"/>
  <c r="Q650" i="7"/>
  <c r="P650" i="7"/>
  <c r="Q649" i="7"/>
  <c r="P649" i="7"/>
  <c r="Q648" i="7"/>
  <c r="P648" i="7"/>
  <c r="Q647" i="7"/>
  <c r="P647" i="7"/>
  <c r="Q646" i="7"/>
  <c r="P646" i="7"/>
  <c r="Q645" i="7"/>
  <c r="P645" i="7"/>
  <c r="Q644" i="7"/>
  <c r="P644" i="7"/>
  <c r="Q643" i="7"/>
  <c r="P643" i="7"/>
  <c r="Q642" i="7"/>
  <c r="P642" i="7"/>
  <c r="Q641" i="7"/>
  <c r="P641" i="7"/>
  <c r="Q640" i="7"/>
  <c r="P640" i="7"/>
  <c r="Q639" i="7"/>
  <c r="P639" i="7"/>
  <c r="Q638" i="7"/>
  <c r="P638" i="7"/>
  <c r="Q637" i="7"/>
  <c r="P637" i="7"/>
  <c r="Q636" i="7"/>
  <c r="P636" i="7"/>
  <c r="Q635" i="7"/>
  <c r="P635" i="7"/>
  <c r="Q634" i="7"/>
  <c r="P634" i="7"/>
  <c r="Q633" i="7"/>
  <c r="P633" i="7"/>
  <c r="Q632" i="7"/>
  <c r="P632" i="7"/>
  <c r="Q631" i="7"/>
  <c r="P631" i="7"/>
  <c r="Q630" i="7"/>
  <c r="P630" i="7"/>
  <c r="Q629" i="7"/>
  <c r="P629" i="7"/>
  <c r="Q628" i="7"/>
  <c r="P628" i="7"/>
  <c r="Q627" i="7"/>
  <c r="P627" i="7"/>
  <c r="Q626" i="7"/>
  <c r="P626" i="7"/>
  <c r="Q625" i="7"/>
  <c r="P625" i="7"/>
  <c r="Q624" i="7"/>
  <c r="P624" i="7"/>
  <c r="Q623" i="7"/>
  <c r="P623" i="7"/>
  <c r="Q622" i="7"/>
  <c r="P622" i="7"/>
  <c r="Q621" i="7"/>
  <c r="P621" i="7"/>
  <c r="Q620" i="7"/>
  <c r="P620" i="7"/>
  <c r="Q619" i="7"/>
  <c r="P619" i="7"/>
  <c r="Q618" i="7"/>
  <c r="P618" i="7"/>
  <c r="Q617" i="7"/>
  <c r="P617" i="7"/>
  <c r="Q616" i="7"/>
  <c r="P616" i="7"/>
  <c r="Q615" i="7"/>
  <c r="P615" i="7"/>
  <c r="Q614" i="7"/>
  <c r="P614" i="7"/>
  <c r="Q613" i="7"/>
  <c r="P613" i="7"/>
  <c r="Q612" i="7"/>
  <c r="P612" i="7"/>
  <c r="Q611" i="7"/>
  <c r="P611" i="7"/>
  <c r="Q610" i="7"/>
  <c r="P610" i="7"/>
  <c r="Q609" i="7"/>
  <c r="P609" i="7"/>
  <c r="Q608" i="7"/>
  <c r="P608" i="7"/>
  <c r="Q607" i="7"/>
  <c r="P607" i="7"/>
  <c r="Q606" i="7"/>
  <c r="P606" i="7"/>
  <c r="Q605" i="7"/>
  <c r="P605" i="7"/>
  <c r="Q604" i="7"/>
  <c r="P604" i="7"/>
  <c r="Q603" i="7"/>
  <c r="P603" i="7"/>
  <c r="Q602" i="7"/>
  <c r="P602" i="7"/>
  <c r="Q601" i="7"/>
  <c r="P601" i="7"/>
  <c r="Q600" i="7"/>
  <c r="P600" i="7"/>
  <c r="Q599" i="7"/>
  <c r="P599" i="7"/>
  <c r="Q598" i="7"/>
  <c r="P598" i="7"/>
  <c r="Q597" i="7"/>
  <c r="P597" i="7"/>
  <c r="Q596" i="7"/>
  <c r="P596" i="7"/>
  <c r="Q595" i="7"/>
  <c r="P595" i="7"/>
  <c r="Q594" i="7"/>
  <c r="P594" i="7"/>
  <c r="Q593" i="7"/>
  <c r="P593" i="7"/>
  <c r="Q592" i="7"/>
  <c r="P592" i="7"/>
  <c r="Q591" i="7"/>
  <c r="P591" i="7"/>
  <c r="Q590" i="7"/>
  <c r="P590" i="7"/>
  <c r="Q589" i="7"/>
  <c r="P589" i="7"/>
  <c r="Q588" i="7"/>
  <c r="P588" i="7"/>
  <c r="Q587" i="7"/>
  <c r="P587" i="7"/>
  <c r="Q586" i="7"/>
  <c r="P586" i="7"/>
  <c r="Q585" i="7"/>
  <c r="P585" i="7"/>
  <c r="Q584" i="7"/>
  <c r="P584" i="7"/>
  <c r="Q583" i="7"/>
  <c r="P583" i="7"/>
  <c r="Q582" i="7"/>
  <c r="P582" i="7"/>
  <c r="Q581" i="7"/>
  <c r="P581" i="7"/>
  <c r="Q580" i="7"/>
  <c r="P580" i="7"/>
  <c r="Q579" i="7"/>
  <c r="P579" i="7"/>
  <c r="Q578" i="7"/>
  <c r="P578" i="7"/>
  <c r="Q577" i="7"/>
  <c r="P577" i="7"/>
  <c r="Q576" i="7"/>
  <c r="P576" i="7"/>
  <c r="Q575" i="7"/>
  <c r="P575" i="7"/>
  <c r="Q574" i="7"/>
  <c r="P574" i="7"/>
  <c r="Q573" i="7"/>
  <c r="P573" i="7"/>
  <c r="Q572" i="7"/>
  <c r="P572" i="7"/>
  <c r="Q571" i="7"/>
  <c r="P571" i="7"/>
  <c r="Q570" i="7"/>
  <c r="P570" i="7"/>
  <c r="Q569" i="7"/>
  <c r="P569" i="7"/>
  <c r="Q568" i="7"/>
  <c r="P568" i="7"/>
  <c r="Q567" i="7"/>
  <c r="P567" i="7"/>
  <c r="Q566" i="7"/>
  <c r="P566" i="7"/>
  <c r="Q565" i="7"/>
  <c r="P565" i="7"/>
  <c r="Q564" i="7"/>
  <c r="P564" i="7"/>
  <c r="Q563" i="7"/>
  <c r="P563" i="7"/>
  <c r="Q562" i="7"/>
  <c r="P562" i="7"/>
  <c r="Q561" i="7"/>
  <c r="P561" i="7"/>
  <c r="Q560" i="7"/>
  <c r="P560" i="7"/>
  <c r="Q559" i="7"/>
  <c r="P559" i="7"/>
  <c r="Q558" i="7"/>
  <c r="P558" i="7"/>
  <c r="Q557" i="7"/>
  <c r="P557" i="7"/>
  <c r="Q556" i="7"/>
  <c r="P556" i="7"/>
  <c r="Q555" i="7"/>
  <c r="P555" i="7"/>
  <c r="Q554" i="7"/>
  <c r="P554" i="7"/>
  <c r="Q553" i="7"/>
  <c r="P553" i="7"/>
  <c r="Q552" i="7"/>
  <c r="P552" i="7"/>
  <c r="Q551" i="7"/>
  <c r="P551" i="7"/>
  <c r="Q550" i="7"/>
  <c r="P550" i="7"/>
  <c r="Q549" i="7"/>
  <c r="P549" i="7"/>
  <c r="Q548" i="7"/>
  <c r="P548" i="7"/>
  <c r="Q547" i="7"/>
  <c r="P547" i="7"/>
  <c r="Q546" i="7"/>
  <c r="P546" i="7"/>
  <c r="Q545" i="7"/>
  <c r="P545" i="7"/>
  <c r="Q544" i="7"/>
  <c r="P544" i="7"/>
  <c r="Q543" i="7"/>
  <c r="P543" i="7"/>
  <c r="Q542" i="7"/>
  <c r="P542" i="7"/>
  <c r="Q541" i="7"/>
  <c r="P541" i="7"/>
  <c r="Q540" i="7"/>
  <c r="P540" i="7"/>
  <c r="Q539" i="7"/>
  <c r="P539" i="7"/>
  <c r="Q538" i="7"/>
  <c r="P538" i="7"/>
  <c r="Q537" i="7"/>
  <c r="P537" i="7"/>
  <c r="Q536" i="7"/>
  <c r="P536" i="7"/>
  <c r="Q535" i="7"/>
  <c r="P535" i="7"/>
  <c r="Q534" i="7"/>
  <c r="P534" i="7"/>
  <c r="Q533" i="7"/>
  <c r="P533" i="7"/>
  <c r="Q532" i="7"/>
  <c r="P532" i="7"/>
  <c r="Q531" i="7"/>
  <c r="P531" i="7"/>
  <c r="Q530" i="7"/>
  <c r="P530" i="7"/>
  <c r="Q529" i="7"/>
  <c r="P529" i="7"/>
  <c r="Q528" i="7"/>
  <c r="P528" i="7"/>
  <c r="Q527" i="7"/>
  <c r="P527" i="7"/>
  <c r="Q526" i="7"/>
  <c r="P526" i="7"/>
  <c r="Q525" i="7"/>
  <c r="P525" i="7"/>
  <c r="Q524" i="7"/>
  <c r="P524" i="7"/>
  <c r="Q523" i="7"/>
  <c r="P523" i="7"/>
  <c r="Q522" i="7"/>
  <c r="P522" i="7"/>
  <c r="Q521" i="7"/>
  <c r="P521" i="7"/>
  <c r="Q520" i="7"/>
  <c r="P520" i="7"/>
  <c r="Q519" i="7"/>
  <c r="P519" i="7"/>
  <c r="Q518" i="7"/>
  <c r="P518" i="7"/>
  <c r="Q517" i="7"/>
  <c r="P517" i="7"/>
  <c r="Q516" i="7"/>
  <c r="P516" i="7"/>
  <c r="Q515" i="7"/>
  <c r="P515" i="7"/>
  <c r="Q514" i="7"/>
  <c r="P514" i="7"/>
  <c r="Q513" i="7"/>
  <c r="P513" i="7"/>
  <c r="Q512" i="7"/>
  <c r="P512" i="7"/>
  <c r="Q511" i="7"/>
  <c r="P511" i="7"/>
  <c r="Q510" i="7"/>
  <c r="P510" i="7"/>
  <c r="Q509" i="7"/>
  <c r="P509" i="7"/>
  <c r="Q508" i="7"/>
  <c r="P508" i="7"/>
  <c r="Q507" i="7"/>
  <c r="P507" i="7"/>
  <c r="Q506" i="7"/>
  <c r="P506" i="7"/>
  <c r="Q505" i="7"/>
  <c r="P505" i="7"/>
  <c r="Q504" i="7"/>
  <c r="P504" i="7"/>
  <c r="Q503" i="7"/>
  <c r="P503" i="7"/>
  <c r="Q502" i="7"/>
  <c r="P502" i="7"/>
  <c r="Q501" i="7"/>
  <c r="P501" i="7"/>
  <c r="Q500" i="7"/>
  <c r="P500" i="7"/>
  <c r="Q499" i="7"/>
  <c r="P499" i="7"/>
  <c r="Q498" i="7"/>
  <c r="P498" i="7"/>
  <c r="Q497" i="7"/>
  <c r="P497" i="7"/>
  <c r="Q496" i="7"/>
  <c r="P496" i="7"/>
  <c r="Q495" i="7"/>
  <c r="P495" i="7"/>
  <c r="Q494" i="7"/>
  <c r="P494" i="7"/>
  <c r="Q493" i="7"/>
  <c r="P493" i="7"/>
  <c r="Q492" i="7"/>
  <c r="P492" i="7"/>
  <c r="Q491" i="7"/>
  <c r="P491" i="7"/>
  <c r="Q490" i="7"/>
  <c r="P490" i="7"/>
  <c r="Q489" i="7"/>
  <c r="P489" i="7"/>
  <c r="Q488" i="7"/>
  <c r="P488" i="7"/>
  <c r="Q487" i="7"/>
  <c r="P487" i="7"/>
  <c r="Q486" i="7"/>
  <c r="P486" i="7"/>
  <c r="Q485" i="7"/>
  <c r="P485" i="7"/>
  <c r="Q484" i="7"/>
  <c r="P484" i="7"/>
  <c r="Q483" i="7"/>
  <c r="P483" i="7"/>
  <c r="Q482" i="7"/>
  <c r="P482" i="7"/>
  <c r="Q481" i="7"/>
  <c r="P481" i="7"/>
  <c r="Q480" i="7"/>
  <c r="P480" i="7"/>
  <c r="Q479" i="7"/>
  <c r="P479" i="7"/>
  <c r="Q478" i="7"/>
  <c r="P478" i="7"/>
  <c r="Q477" i="7"/>
  <c r="P477" i="7"/>
  <c r="Q476" i="7"/>
  <c r="P476" i="7"/>
  <c r="Q475" i="7"/>
  <c r="P475" i="7"/>
  <c r="Q474" i="7"/>
  <c r="P474" i="7"/>
  <c r="Q473" i="7"/>
  <c r="P473" i="7"/>
  <c r="Q472" i="7"/>
  <c r="P472" i="7"/>
  <c r="Q471" i="7"/>
  <c r="P471" i="7"/>
  <c r="Q470" i="7"/>
  <c r="P470" i="7"/>
  <c r="Q469" i="7"/>
  <c r="P469" i="7"/>
  <c r="Q468" i="7"/>
  <c r="P468" i="7"/>
  <c r="Q467" i="7"/>
  <c r="P467" i="7"/>
  <c r="Q466" i="7"/>
  <c r="P466" i="7"/>
  <c r="Q465" i="7"/>
  <c r="P465" i="7"/>
  <c r="Q464" i="7"/>
  <c r="P464" i="7"/>
  <c r="Q463" i="7"/>
  <c r="P463" i="7"/>
  <c r="Q462" i="7"/>
  <c r="P462" i="7"/>
  <c r="Q461" i="7"/>
  <c r="P461" i="7"/>
  <c r="Q460" i="7"/>
  <c r="P460" i="7"/>
  <c r="Q459" i="7"/>
  <c r="P459" i="7"/>
  <c r="Q458" i="7"/>
  <c r="P458" i="7"/>
  <c r="Q457" i="7"/>
  <c r="P457" i="7"/>
  <c r="Q456" i="7"/>
  <c r="P456" i="7"/>
  <c r="Q455" i="7"/>
  <c r="P455" i="7"/>
  <c r="Q454" i="7"/>
  <c r="P454" i="7"/>
  <c r="Q453" i="7"/>
  <c r="P453" i="7"/>
  <c r="Q452" i="7"/>
  <c r="P452" i="7"/>
  <c r="Q451" i="7"/>
  <c r="P451" i="7"/>
  <c r="Q450" i="7"/>
  <c r="P450" i="7"/>
  <c r="Q449" i="7"/>
  <c r="P449" i="7"/>
  <c r="Q448" i="7"/>
  <c r="P448" i="7"/>
  <c r="Q447" i="7"/>
  <c r="P447" i="7"/>
  <c r="Q446" i="7"/>
  <c r="P446" i="7"/>
  <c r="Q445" i="7"/>
  <c r="P445" i="7"/>
  <c r="Q444" i="7"/>
  <c r="P444" i="7"/>
  <c r="Q443" i="7"/>
  <c r="P443" i="7"/>
  <c r="Q442" i="7"/>
  <c r="P442" i="7"/>
  <c r="Q441" i="7"/>
  <c r="P441" i="7"/>
  <c r="Q440" i="7"/>
  <c r="P440" i="7"/>
  <c r="Q439" i="7"/>
  <c r="P439" i="7"/>
  <c r="Q438" i="7"/>
  <c r="P438" i="7"/>
  <c r="Q437" i="7"/>
  <c r="P437" i="7"/>
  <c r="Q436" i="7"/>
  <c r="P436" i="7"/>
  <c r="Q435" i="7"/>
  <c r="P435" i="7"/>
  <c r="Q434" i="7"/>
  <c r="P434" i="7"/>
  <c r="Q433" i="7"/>
  <c r="P433" i="7"/>
  <c r="Q432" i="7"/>
  <c r="P432" i="7"/>
  <c r="Q431" i="7"/>
  <c r="P431" i="7"/>
  <c r="Q430" i="7"/>
  <c r="P430" i="7"/>
  <c r="Q429" i="7"/>
  <c r="P429" i="7"/>
  <c r="Q428" i="7"/>
  <c r="P428" i="7"/>
  <c r="Q427" i="7"/>
  <c r="P427" i="7"/>
  <c r="Q426" i="7"/>
  <c r="P426" i="7"/>
  <c r="Q425" i="7"/>
  <c r="P425" i="7"/>
  <c r="Q424" i="7"/>
  <c r="P424" i="7"/>
  <c r="Q423" i="7"/>
  <c r="P423" i="7"/>
  <c r="Q422" i="7"/>
  <c r="P422" i="7"/>
  <c r="Q421" i="7"/>
  <c r="P421" i="7"/>
  <c r="Q420" i="7"/>
  <c r="P420" i="7"/>
  <c r="Q419" i="7"/>
  <c r="P419" i="7"/>
  <c r="Q418" i="7"/>
  <c r="P418" i="7"/>
  <c r="Q417" i="7"/>
  <c r="P417" i="7"/>
  <c r="Q416" i="7"/>
  <c r="P416" i="7"/>
  <c r="Q415" i="7"/>
  <c r="P415" i="7"/>
  <c r="Q414" i="7"/>
  <c r="P414" i="7"/>
  <c r="Q413" i="7"/>
  <c r="P413" i="7"/>
  <c r="Q412" i="7"/>
  <c r="P412" i="7"/>
  <c r="Q411" i="7"/>
  <c r="P411" i="7"/>
  <c r="Q410" i="7"/>
  <c r="P410" i="7"/>
  <c r="Q409" i="7"/>
  <c r="P409" i="7"/>
  <c r="Q408" i="7"/>
  <c r="P408" i="7"/>
  <c r="Q407" i="7"/>
  <c r="P407" i="7"/>
  <c r="Q406" i="7"/>
  <c r="P406" i="7"/>
  <c r="Q405" i="7"/>
  <c r="P405" i="7"/>
  <c r="Q404" i="7"/>
  <c r="P404" i="7"/>
  <c r="Q403" i="7"/>
  <c r="P403" i="7"/>
  <c r="Q402" i="7"/>
  <c r="P402" i="7"/>
  <c r="Q401" i="7"/>
  <c r="P401" i="7"/>
  <c r="Q400" i="7"/>
  <c r="P400" i="7"/>
  <c r="Q399" i="7"/>
  <c r="P399" i="7"/>
  <c r="Q398" i="7"/>
  <c r="P398" i="7"/>
  <c r="Q397" i="7"/>
  <c r="P397" i="7"/>
  <c r="Q396" i="7"/>
  <c r="P396" i="7"/>
  <c r="Q395" i="7"/>
  <c r="P395" i="7"/>
  <c r="Q394" i="7"/>
  <c r="P394" i="7"/>
  <c r="Q393" i="7"/>
  <c r="P393" i="7"/>
  <c r="Q392" i="7"/>
  <c r="P392" i="7"/>
  <c r="Q391" i="7"/>
  <c r="P391" i="7"/>
  <c r="Q390" i="7"/>
  <c r="P390" i="7"/>
  <c r="Q389" i="7"/>
  <c r="P389" i="7"/>
  <c r="Q388" i="7"/>
  <c r="P388" i="7"/>
  <c r="Q387" i="7"/>
  <c r="P387" i="7"/>
  <c r="Q386" i="7"/>
  <c r="P386" i="7"/>
  <c r="Q385" i="7"/>
  <c r="P385" i="7"/>
  <c r="Q384" i="7"/>
  <c r="P384" i="7"/>
  <c r="Q383" i="7"/>
  <c r="P383" i="7"/>
  <c r="Q382" i="7"/>
  <c r="P382" i="7"/>
  <c r="Q381" i="7"/>
  <c r="P381" i="7"/>
  <c r="Q380" i="7"/>
  <c r="P380" i="7"/>
  <c r="Q379" i="7"/>
  <c r="P379" i="7"/>
  <c r="Q378" i="7"/>
  <c r="P378" i="7"/>
  <c r="Q377" i="7"/>
  <c r="P377" i="7"/>
  <c r="Q376" i="7"/>
  <c r="P376" i="7"/>
  <c r="Q375" i="7"/>
  <c r="P375" i="7"/>
  <c r="Q374" i="7"/>
  <c r="P374" i="7"/>
  <c r="Q373" i="7"/>
  <c r="P373" i="7"/>
  <c r="Q372" i="7"/>
  <c r="P372" i="7"/>
  <c r="Q371" i="7"/>
  <c r="P371" i="7"/>
  <c r="Q370" i="7"/>
  <c r="P370" i="7"/>
  <c r="Q369" i="7"/>
  <c r="P369" i="7"/>
  <c r="Q368" i="7"/>
  <c r="P368" i="7"/>
  <c r="Q367" i="7"/>
  <c r="P367" i="7"/>
  <c r="Q366" i="7"/>
  <c r="P366" i="7"/>
  <c r="Q365" i="7"/>
  <c r="P365" i="7"/>
  <c r="Q364" i="7"/>
  <c r="P364" i="7"/>
  <c r="Q363" i="7"/>
  <c r="P363" i="7"/>
  <c r="Q362" i="7"/>
  <c r="P362" i="7"/>
  <c r="Q361" i="7"/>
  <c r="P361" i="7"/>
  <c r="Q360" i="7"/>
  <c r="P360" i="7"/>
  <c r="Q359" i="7"/>
  <c r="P359" i="7"/>
  <c r="Q358" i="7"/>
  <c r="P358" i="7"/>
  <c r="Q357" i="7"/>
  <c r="P357" i="7"/>
  <c r="Q356" i="7"/>
  <c r="P356" i="7"/>
  <c r="Q355" i="7"/>
  <c r="P355" i="7"/>
  <c r="Q354" i="7"/>
  <c r="P354" i="7"/>
  <c r="Q353" i="7"/>
  <c r="P353" i="7"/>
  <c r="Q352" i="7"/>
  <c r="P352" i="7"/>
  <c r="Q351" i="7"/>
  <c r="P351" i="7"/>
  <c r="Q350" i="7"/>
  <c r="P350" i="7"/>
  <c r="Q349" i="7"/>
  <c r="P349" i="7"/>
  <c r="Q348" i="7"/>
  <c r="P348" i="7"/>
  <c r="Q347" i="7"/>
  <c r="P347" i="7"/>
  <c r="Q346" i="7"/>
  <c r="P346" i="7"/>
  <c r="Q345" i="7"/>
  <c r="P345" i="7"/>
  <c r="Q344" i="7"/>
  <c r="P344" i="7"/>
  <c r="Q343" i="7"/>
  <c r="P343" i="7"/>
  <c r="Q342" i="7"/>
  <c r="P342" i="7"/>
  <c r="Q341" i="7"/>
  <c r="P341" i="7"/>
  <c r="Q340" i="7"/>
  <c r="P340" i="7"/>
  <c r="Q339" i="7"/>
  <c r="P339" i="7"/>
  <c r="Q338" i="7"/>
  <c r="P338" i="7"/>
  <c r="Q337" i="7"/>
  <c r="P337" i="7"/>
  <c r="Q336" i="7"/>
  <c r="P336" i="7"/>
  <c r="Q335" i="7"/>
  <c r="P335" i="7"/>
  <c r="Q334" i="7"/>
  <c r="P334" i="7"/>
  <c r="Q333" i="7"/>
  <c r="P333" i="7"/>
  <c r="Q332" i="7"/>
  <c r="P332" i="7"/>
  <c r="Q331" i="7"/>
  <c r="P331" i="7"/>
  <c r="Q330" i="7"/>
  <c r="P330" i="7"/>
  <c r="Q329" i="7"/>
  <c r="P329" i="7"/>
  <c r="Q328" i="7"/>
  <c r="P328" i="7"/>
  <c r="Q327" i="7"/>
  <c r="P327" i="7"/>
  <c r="Q326" i="7"/>
  <c r="P326" i="7"/>
  <c r="Q325" i="7"/>
  <c r="P325" i="7"/>
  <c r="Q324" i="7"/>
  <c r="P324" i="7"/>
  <c r="Q323" i="7"/>
  <c r="P323" i="7"/>
  <c r="Q322" i="7"/>
  <c r="P322" i="7"/>
  <c r="Q321" i="7"/>
  <c r="P321" i="7"/>
  <c r="Q320" i="7"/>
  <c r="P320" i="7"/>
  <c r="Q319" i="7"/>
  <c r="P319" i="7"/>
  <c r="Q318" i="7"/>
  <c r="P318" i="7"/>
  <c r="Q317" i="7"/>
  <c r="P317" i="7"/>
  <c r="Q316" i="7"/>
  <c r="P316" i="7"/>
  <c r="Q315" i="7"/>
  <c r="P315" i="7"/>
  <c r="Q314" i="7"/>
  <c r="P314" i="7"/>
  <c r="Q313" i="7"/>
  <c r="P313" i="7"/>
  <c r="Q312" i="7"/>
  <c r="P312" i="7"/>
  <c r="Q311" i="7"/>
  <c r="P311" i="7"/>
  <c r="Q310" i="7"/>
  <c r="P310" i="7"/>
  <c r="Q309" i="7"/>
  <c r="P309" i="7"/>
  <c r="Q308" i="7"/>
  <c r="P308" i="7"/>
  <c r="Q307" i="7"/>
  <c r="P307" i="7"/>
  <c r="Q306" i="7"/>
  <c r="P306" i="7"/>
  <c r="Q305" i="7"/>
  <c r="P305" i="7"/>
  <c r="Q304" i="7"/>
  <c r="P304" i="7"/>
  <c r="Q303" i="7"/>
  <c r="P303" i="7"/>
  <c r="Q302" i="7"/>
  <c r="P302" i="7"/>
  <c r="Q301" i="7"/>
  <c r="P301" i="7"/>
  <c r="Q300" i="7"/>
  <c r="P300" i="7"/>
  <c r="Q299" i="7"/>
  <c r="P299" i="7"/>
  <c r="Q298" i="7"/>
  <c r="P298" i="7"/>
  <c r="Q297" i="7"/>
  <c r="P297" i="7"/>
  <c r="Q296" i="7"/>
  <c r="P296" i="7"/>
  <c r="Q295" i="7"/>
  <c r="P295" i="7"/>
  <c r="Q294" i="7"/>
  <c r="P294" i="7"/>
  <c r="Q293" i="7"/>
  <c r="P293" i="7"/>
  <c r="Q292" i="7"/>
  <c r="P292" i="7"/>
  <c r="Q291" i="7"/>
  <c r="P291" i="7"/>
  <c r="Q290" i="7"/>
  <c r="P290" i="7"/>
  <c r="Q289" i="7"/>
  <c r="P289" i="7"/>
  <c r="Q288" i="7"/>
  <c r="P288" i="7"/>
  <c r="Q287" i="7"/>
  <c r="P287" i="7"/>
  <c r="Q286" i="7"/>
  <c r="P286" i="7"/>
  <c r="Q285" i="7"/>
  <c r="P285" i="7"/>
  <c r="Q284" i="7"/>
  <c r="P284" i="7"/>
  <c r="Q283" i="7"/>
  <c r="P283" i="7"/>
  <c r="Q282" i="7"/>
  <c r="P282" i="7"/>
  <c r="Q281" i="7"/>
  <c r="P281" i="7"/>
  <c r="Q280" i="7"/>
  <c r="P280" i="7"/>
  <c r="Q279" i="7"/>
  <c r="P279" i="7"/>
  <c r="Q278" i="7"/>
  <c r="P278" i="7"/>
  <c r="Q277" i="7"/>
  <c r="P277" i="7"/>
  <c r="Q276" i="7"/>
  <c r="P276" i="7"/>
  <c r="Q275" i="7"/>
  <c r="P275" i="7"/>
  <c r="Q274" i="7"/>
  <c r="P274" i="7"/>
  <c r="Q273" i="7"/>
  <c r="P273" i="7"/>
  <c r="Q272" i="7"/>
  <c r="P272" i="7"/>
  <c r="Q271" i="7"/>
  <c r="P271" i="7"/>
  <c r="Q270" i="7"/>
  <c r="P270" i="7"/>
  <c r="Q269" i="7"/>
  <c r="P269" i="7"/>
  <c r="Q268" i="7"/>
  <c r="P268" i="7"/>
  <c r="Q267" i="7"/>
  <c r="P267" i="7"/>
  <c r="Q266" i="7"/>
  <c r="P266" i="7"/>
  <c r="Q265" i="7"/>
  <c r="P265" i="7"/>
  <c r="Q264" i="7"/>
  <c r="P264" i="7"/>
  <c r="Q263" i="7"/>
  <c r="P263" i="7"/>
  <c r="Q262" i="7"/>
  <c r="P262" i="7"/>
  <c r="Q261" i="7"/>
  <c r="P261" i="7"/>
  <c r="Q260" i="7"/>
  <c r="P260" i="7"/>
  <c r="Q259" i="7"/>
  <c r="P259" i="7"/>
  <c r="Q258" i="7"/>
  <c r="P258" i="7"/>
  <c r="Q257" i="7"/>
  <c r="P257" i="7"/>
  <c r="Q256" i="7"/>
  <c r="P256" i="7"/>
  <c r="Q255" i="7"/>
  <c r="P255" i="7"/>
  <c r="Q254" i="7"/>
  <c r="P254" i="7"/>
  <c r="Q253" i="7"/>
  <c r="P253" i="7"/>
  <c r="Q252" i="7"/>
  <c r="P252" i="7"/>
  <c r="Q251" i="7"/>
  <c r="P251" i="7"/>
  <c r="Q250" i="7"/>
  <c r="P250" i="7"/>
  <c r="Q249" i="7"/>
  <c r="P249" i="7"/>
  <c r="Q248" i="7"/>
  <c r="P248" i="7"/>
  <c r="Q247" i="7"/>
  <c r="P247" i="7"/>
  <c r="Q246" i="7"/>
  <c r="P246" i="7"/>
  <c r="Q245" i="7"/>
  <c r="P245" i="7"/>
  <c r="Q244" i="7"/>
  <c r="P244" i="7"/>
  <c r="Q243" i="7"/>
  <c r="P243" i="7"/>
  <c r="Q242" i="7"/>
  <c r="P242" i="7"/>
  <c r="Q241" i="7"/>
  <c r="P241" i="7"/>
  <c r="Q240" i="7"/>
  <c r="P240" i="7"/>
  <c r="Q239" i="7"/>
  <c r="P239" i="7"/>
  <c r="Q238" i="7"/>
  <c r="P238" i="7"/>
  <c r="Q237" i="7"/>
  <c r="P237" i="7"/>
  <c r="Q236" i="7"/>
  <c r="P236" i="7"/>
  <c r="Q235" i="7"/>
  <c r="P235" i="7"/>
  <c r="Q234" i="7"/>
  <c r="P234" i="7"/>
  <c r="Q233" i="7"/>
  <c r="P233" i="7"/>
  <c r="Q232" i="7"/>
  <c r="P232" i="7"/>
  <c r="Q231" i="7"/>
  <c r="P231" i="7"/>
  <c r="Q230" i="7"/>
  <c r="P230" i="7"/>
  <c r="Q229" i="7"/>
  <c r="P229" i="7"/>
  <c r="Q228" i="7"/>
  <c r="P228" i="7"/>
  <c r="Q227" i="7"/>
  <c r="P227" i="7"/>
  <c r="Q226" i="7"/>
  <c r="P226" i="7"/>
  <c r="Q225" i="7"/>
  <c r="P225" i="7"/>
  <c r="Q224" i="7"/>
  <c r="P224" i="7"/>
  <c r="Q223" i="7"/>
  <c r="P223" i="7"/>
  <c r="Q222" i="7"/>
  <c r="P222" i="7"/>
  <c r="Q221" i="7"/>
  <c r="P221" i="7"/>
  <c r="Q220" i="7"/>
  <c r="P220" i="7"/>
  <c r="Q219" i="7"/>
  <c r="P219" i="7"/>
  <c r="Q218" i="7"/>
  <c r="P218" i="7"/>
  <c r="Q217" i="7"/>
  <c r="P217" i="7"/>
  <c r="Q216" i="7"/>
  <c r="P216" i="7"/>
  <c r="Q215" i="7"/>
  <c r="P215" i="7"/>
  <c r="Q214" i="7"/>
  <c r="P214" i="7"/>
  <c r="Q213" i="7"/>
  <c r="P213" i="7"/>
  <c r="Q212" i="7"/>
  <c r="P212" i="7"/>
  <c r="Q211" i="7"/>
  <c r="P211" i="7"/>
  <c r="Q210" i="7"/>
  <c r="P210" i="7"/>
  <c r="Q209" i="7"/>
  <c r="P209" i="7"/>
  <c r="Q208" i="7"/>
  <c r="P208" i="7"/>
  <c r="Q207" i="7"/>
  <c r="P207" i="7"/>
  <c r="Q206" i="7"/>
  <c r="P206" i="7"/>
  <c r="Q205" i="7"/>
  <c r="P205" i="7"/>
  <c r="Q204" i="7"/>
  <c r="P204" i="7"/>
  <c r="Q203" i="7"/>
  <c r="P203" i="7"/>
  <c r="Q202" i="7"/>
  <c r="P202" i="7"/>
  <c r="Q201" i="7"/>
  <c r="P201" i="7"/>
  <c r="Q200" i="7"/>
  <c r="P200" i="7"/>
  <c r="Q199" i="7"/>
  <c r="P199" i="7"/>
  <c r="Q198" i="7"/>
  <c r="P198" i="7"/>
  <c r="Q197" i="7"/>
  <c r="P197" i="7"/>
  <c r="Q196" i="7"/>
  <c r="P196" i="7"/>
  <c r="Q195" i="7"/>
  <c r="P195" i="7"/>
  <c r="Q194" i="7"/>
  <c r="P194" i="7"/>
  <c r="Q193" i="7"/>
  <c r="P193" i="7"/>
  <c r="Q192" i="7"/>
  <c r="P192" i="7"/>
  <c r="Q191" i="7"/>
  <c r="P191" i="7"/>
  <c r="Q190" i="7"/>
  <c r="P190" i="7"/>
  <c r="Q189" i="7"/>
  <c r="P189" i="7"/>
  <c r="Q188" i="7"/>
  <c r="P188" i="7"/>
  <c r="Q187" i="7"/>
  <c r="P187" i="7"/>
  <c r="Q186" i="7"/>
  <c r="P186" i="7"/>
  <c r="Q185" i="7"/>
  <c r="P185" i="7"/>
  <c r="Q184" i="7"/>
  <c r="P184" i="7"/>
  <c r="Q183" i="7"/>
  <c r="P183" i="7"/>
  <c r="Q182" i="7"/>
  <c r="P182" i="7"/>
  <c r="Q181" i="7"/>
  <c r="P181" i="7"/>
  <c r="Q180" i="7"/>
  <c r="P180" i="7"/>
  <c r="Q179" i="7"/>
  <c r="P179" i="7"/>
  <c r="Q178" i="7"/>
  <c r="P178" i="7"/>
  <c r="Q177" i="7"/>
  <c r="P177" i="7"/>
  <c r="Q176" i="7"/>
  <c r="P176" i="7"/>
  <c r="Q175" i="7"/>
  <c r="P175" i="7"/>
  <c r="Q174" i="7"/>
  <c r="P174" i="7"/>
  <c r="Q173" i="7"/>
  <c r="P173" i="7"/>
  <c r="Q172" i="7"/>
  <c r="P172" i="7"/>
  <c r="Q171" i="7"/>
  <c r="P171" i="7"/>
  <c r="Q170" i="7"/>
  <c r="P170" i="7"/>
  <c r="Q169" i="7"/>
  <c r="P169" i="7"/>
  <c r="Q168" i="7"/>
  <c r="P168" i="7"/>
  <c r="Q167" i="7"/>
  <c r="P167" i="7"/>
  <c r="Q166" i="7"/>
  <c r="P166" i="7"/>
  <c r="Q165" i="7"/>
  <c r="P165" i="7"/>
  <c r="Q164" i="7"/>
  <c r="P164" i="7"/>
  <c r="Q163" i="7"/>
  <c r="P163" i="7"/>
  <c r="Q162" i="7"/>
  <c r="P162" i="7"/>
  <c r="Q161" i="7"/>
  <c r="P161" i="7"/>
  <c r="Q160" i="7"/>
  <c r="P160" i="7"/>
  <c r="Q159" i="7"/>
  <c r="P159" i="7"/>
  <c r="Q158" i="7"/>
  <c r="P158" i="7"/>
  <c r="Q157" i="7"/>
  <c r="P157" i="7"/>
  <c r="Q156" i="7"/>
  <c r="P156" i="7"/>
  <c r="Q155" i="7"/>
  <c r="P155" i="7"/>
  <c r="Q154" i="7"/>
  <c r="P154" i="7"/>
  <c r="Q153" i="7"/>
  <c r="P153" i="7"/>
  <c r="Q152" i="7"/>
  <c r="P152" i="7"/>
  <c r="Q151" i="7"/>
  <c r="P151" i="7"/>
  <c r="Q150" i="7"/>
  <c r="P150" i="7"/>
  <c r="Q149" i="7"/>
  <c r="P149" i="7"/>
  <c r="Q148" i="7"/>
  <c r="P148" i="7"/>
  <c r="Q147" i="7"/>
  <c r="P147" i="7"/>
  <c r="Q146" i="7"/>
  <c r="P146" i="7"/>
  <c r="Q145" i="7"/>
  <c r="P145" i="7"/>
  <c r="Q144" i="7"/>
  <c r="P144" i="7"/>
  <c r="Q143" i="7"/>
  <c r="P143" i="7"/>
  <c r="Q142" i="7"/>
  <c r="P142" i="7"/>
  <c r="Q141" i="7"/>
  <c r="P141" i="7"/>
  <c r="Q140" i="7"/>
  <c r="P140" i="7"/>
  <c r="Q139" i="7"/>
  <c r="P139" i="7"/>
  <c r="Q138" i="7"/>
  <c r="P138" i="7"/>
  <c r="Q137" i="7"/>
  <c r="P137" i="7"/>
  <c r="Q136" i="7"/>
  <c r="P136" i="7"/>
  <c r="Q135" i="7"/>
  <c r="P135" i="7"/>
  <c r="Q134" i="7"/>
  <c r="P134" i="7"/>
  <c r="Q133" i="7"/>
  <c r="P133" i="7"/>
  <c r="Q132" i="7"/>
  <c r="P132" i="7"/>
  <c r="Q131" i="7"/>
  <c r="P131" i="7"/>
  <c r="Q130" i="7"/>
  <c r="P130" i="7"/>
  <c r="Q129" i="7"/>
  <c r="P129" i="7"/>
  <c r="Q128" i="7"/>
  <c r="P128" i="7"/>
  <c r="Q127" i="7"/>
  <c r="P127" i="7"/>
  <c r="Q126" i="7"/>
  <c r="P126" i="7"/>
  <c r="Q125" i="7"/>
  <c r="P125" i="7"/>
  <c r="Q124" i="7"/>
  <c r="P124" i="7"/>
  <c r="Q123" i="7"/>
  <c r="P123" i="7"/>
  <c r="Q122" i="7"/>
  <c r="P122" i="7"/>
  <c r="Q121" i="7"/>
  <c r="P121" i="7"/>
  <c r="Q120" i="7"/>
  <c r="P120" i="7"/>
  <c r="Q119" i="7"/>
  <c r="P119" i="7"/>
  <c r="Q118" i="7"/>
  <c r="P118" i="7"/>
  <c r="Q117" i="7"/>
  <c r="P117" i="7"/>
  <c r="Q116" i="7"/>
  <c r="P116" i="7"/>
  <c r="Q115" i="7"/>
  <c r="P115" i="7"/>
  <c r="Q114" i="7"/>
  <c r="P114" i="7"/>
  <c r="Q113" i="7"/>
  <c r="P113" i="7"/>
  <c r="Q112" i="7"/>
  <c r="P112" i="7"/>
  <c r="Q111" i="7"/>
  <c r="P111" i="7"/>
  <c r="Q110" i="7"/>
  <c r="P110" i="7"/>
  <c r="Q109" i="7"/>
  <c r="P109" i="7"/>
  <c r="Q108" i="7"/>
  <c r="P108" i="7"/>
  <c r="Q107" i="7"/>
  <c r="P107" i="7"/>
  <c r="Q106" i="7"/>
  <c r="P106" i="7"/>
  <c r="Q105" i="7"/>
  <c r="P105" i="7"/>
  <c r="Q104" i="7"/>
  <c r="P104" i="7"/>
  <c r="Q103" i="7"/>
  <c r="P103" i="7"/>
  <c r="Q102" i="7"/>
  <c r="P102" i="7"/>
  <c r="Q101" i="7"/>
  <c r="P101" i="7"/>
  <c r="Q100" i="7"/>
  <c r="P100" i="7"/>
  <c r="Q99" i="7"/>
  <c r="P99" i="7"/>
  <c r="Q98" i="7"/>
  <c r="P98" i="7"/>
  <c r="Q97" i="7"/>
  <c r="P97" i="7"/>
  <c r="Q96" i="7"/>
  <c r="P96" i="7"/>
  <c r="Q95" i="7"/>
  <c r="P95" i="7"/>
  <c r="Q94" i="7"/>
  <c r="P94" i="7"/>
  <c r="Q93" i="7"/>
  <c r="P93" i="7"/>
  <c r="Q92" i="7"/>
  <c r="P92" i="7"/>
  <c r="Q91" i="7"/>
  <c r="P91" i="7"/>
  <c r="Q90" i="7"/>
  <c r="P90" i="7"/>
  <c r="Q89" i="7"/>
  <c r="P89" i="7"/>
  <c r="Q88" i="7"/>
  <c r="P88" i="7"/>
  <c r="Q87" i="7"/>
  <c r="P87" i="7"/>
  <c r="Q86" i="7"/>
  <c r="P86" i="7"/>
  <c r="Q85" i="7"/>
  <c r="P85" i="7"/>
  <c r="Q84" i="7"/>
  <c r="P84" i="7"/>
  <c r="Q83" i="7"/>
  <c r="P83" i="7"/>
  <c r="Q82" i="7"/>
  <c r="P82" i="7"/>
  <c r="Q81" i="7"/>
  <c r="P81" i="7"/>
  <c r="Q80" i="7"/>
  <c r="P80" i="7"/>
  <c r="Q79" i="7"/>
  <c r="P79" i="7"/>
  <c r="Q78" i="7"/>
  <c r="P78" i="7"/>
  <c r="Q77" i="7"/>
  <c r="P77" i="7"/>
  <c r="Q76" i="7"/>
  <c r="P76" i="7"/>
  <c r="Q75" i="7"/>
  <c r="P75" i="7"/>
  <c r="Q74" i="7"/>
  <c r="P74" i="7"/>
  <c r="Q73" i="7"/>
  <c r="P73" i="7"/>
  <c r="Q72" i="7"/>
  <c r="P72" i="7"/>
  <c r="Q71" i="7"/>
  <c r="P71" i="7"/>
  <c r="Q70" i="7"/>
  <c r="P70" i="7"/>
  <c r="Q69" i="7"/>
  <c r="P69" i="7"/>
  <c r="Q68" i="7"/>
  <c r="P68" i="7"/>
  <c r="Q67" i="7"/>
  <c r="P67" i="7"/>
  <c r="Q66" i="7"/>
  <c r="P66" i="7"/>
  <c r="Q65" i="7"/>
  <c r="P65"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Q12" i="7"/>
  <c r="P12" i="7"/>
  <c r="Q11" i="7"/>
  <c r="P11" i="7"/>
  <c r="Q10" i="7"/>
  <c r="P10" i="7"/>
  <c r="Q9" i="7"/>
  <c r="P9" i="7"/>
  <c r="Q8" i="7"/>
  <c r="P8" i="7"/>
  <c r="Q7" i="7"/>
  <c r="P7" i="7"/>
  <c r="Q6" i="7"/>
  <c r="P6" i="7"/>
  <c r="Q5" i="7"/>
  <c r="P5" i="7"/>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U14" i="4"/>
  <c r="T14"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C6" i="4"/>
  <c r="C3" i="4"/>
  <c r="L5" i="6"/>
  <c r="L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BF5EB9-5CA2-423A-AE37-7E8F033E7766}" keepAlive="1" name="Query - employee_performance_data" description="Connection to the 'employee_performance_data' query in the workbook." type="5" refreshedVersion="8" background="1" saveData="1">
    <dbPr connection="Provider=Microsoft.Mashup.OleDb.1;Data Source=$Workbook$;Location=employee_performance_data;Extended Properties=&quot;&quot;" command="SELECT * FROM [employee_performance_data]"/>
  </connection>
</connections>
</file>

<file path=xl/sharedStrings.xml><?xml version="1.0" encoding="utf-8"?>
<sst xmlns="http://schemas.openxmlformats.org/spreadsheetml/2006/main" count="35200" uniqueCount="2073">
  <si>
    <t>Employee_ID</t>
  </si>
  <si>
    <t>Name</t>
  </si>
  <si>
    <t>Department</t>
  </si>
  <si>
    <t>Age</t>
  </si>
  <si>
    <t>Gender</t>
  </si>
  <si>
    <t>Job_Role</t>
  </si>
  <si>
    <t>Monthly_Salary</t>
  </si>
  <si>
    <t>Years_Experience</t>
  </si>
  <si>
    <t>Performance_Score</t>
  </si>
  <si>
    <t>Last_Promotion_Year</t>
  </si>
  <si>
    <t>Location</t>
  </si>
  <si>
    <t>Education_Level</t>
  </si>
  <si>
    <t>Work_Environment_Score</t>
  </si>
  <si>
    <t>E0001</t>
  </si>
  <si>
    <t>Stephanie Lee</t>
  </si>
  <si>
    <t>HR</t>
  </si>
  <si>
    <t>Male</t>
  </si>
  <si>
    <t>Executive</t>
  </si>
  <si>
    <t>Sydney</t>
  </si>
  <si>
    <t>PhD</t>
  </si>
  <si>
    <t>E0002</t>
  </si>
  <si>
    <t>Justin Estrada</t>
  </si>
  <si>
    <t>Marketing</t>
  </si>
  <si>
    <t>Female</t>
  </si>
  <si>
    <t>Specialist</t>
  </si>
  <si>
    <t>Berlin</t>
  </si>
  <si>
    <t>Bachelor's</t>
  </si>
  <si>
    <t>E0003</t>
  </si>
  <si>
    <t>Aaron Medina</t>
  </si>
  <si>
    <t>Manager</t>
  </si>
  <si>
    <t>New York</t>
  </si>
  <si>
    <t>E0004</t>
  </si>
  <si>
    <t>Lori Schmidt</t>
  </si>
  <si>
    <t>Finance</t>
  </si>
  <si>
    <t>San Francisco</t>
  </si>
  <si>
    <t>E0005</t>
  </si>
  <si>
    <t>Hannah Randall</t>
  </si>
  <si>
    <t>E0006</t>
  </si>
  <si>
    <t>Tracy Carson</t>
  </si>
  <si>
    <t>Analyst</t>
  </si>
  <si>
    <t>Nairobi</t>
  </si>
  <si>
    <t>Master's</t>
  </si>
  <si>
    <t>E0007</t>
  </si>
  <si>
    <t>Thomas Foley</t>
  </si>
  <si>
    <t>E0008</t>
  </si>
  <si>
    <t>Carl Crawford</t>
  </si>
  <si>
    <t>IT</t>
  </si>
  <si>
    <t>E0009</t>
  </si>
  <si>
    <t>Sandra Chase</t>
  </si>
  <si>
    <t>E0010</t>
  </si>
  <si>
    <t>Stephen Lozano</t>
  </si>
  <si>
    <t>London</t>
  </si>
  <si>
    <t>E0011</t>
  </si>
  <si>
    <t>Theresa Newman</t>
  </si>
  <si>
    <t>E0012</t>
  </si>
  <si>
    <t>Jesse Cooper</t>
  </si>
  <si>
    <t>E0013</t>
  </si>
  <si>
    <t>Dennis Dixon</t>
  </si>
  <si>
    <t>Sales</t>
  </si>
  <si>
    <t>E0014</t>
  </si>
  <si>
    <t>Richard Griffin</t>
  </si>
  <si>
    <t>E0015</t>
  </si>
  <si>
    <t>Randy Lawrence</t>
  </si>
  <si>
    <t>Assistant</t>
  </si>
  <si>
    <t>E0016</t>
  </si>
  <si>
    <t>Logan Smith</t>
  </si>
  <si>
    <t>E0017</t>
  </si>
  <si>
    <t>Sherri Gutierrez</t>
  </si>
  <si>
    <t>E0018</t>
  </si>
  <si>
    <t>Benjamin Sanchez</t>
  </si>
  <si>
    <t>E0019</t>
  </si>
  <si>
    <t>Laura Kelley</t>
  </si>
  <si>
    <t>Non-binary</t>
  </si>
  <si>
    <t>E0020</t>
  </si>
  <si>
    <t>Dr. Paige Walsh</t>
  </si>
  <si>
    <t>E0021</t>
  </si>
  <si>
    <t>Michael Reyes</t>
  </si>
  <si>
    <t>Clerk</t>
  </si>
  <si>
    <t>E0022</t>
  </si>
  <si>
    <t>Susan Jensen</t>
  </si>
  <si>
    <t>Operations</t>
  </si>
  <si>
    <t>E0023</t>
  </si>
  <si>
    <t>Curtis Stephens</t>
  </si>
  <si>
    <t>E0024</t>
  </si>
  <si>
    <t>Tyler Shepard</t>
  </si>
  <si>
    <t>E0025</t>
  </si>
  <si>
    <t>Claudia Castillo</t>
  </si>
  <si>
    <t>E0026</t>
  </si>
  <si>
    <t>Nathaniel Meyers</t>
  </si>
  <si>
    <t>E0027</t>
  </si>
  <si>
    <t>Troy Green</t>
  </si>
  <si>
    <t>E0028</t>
  </si>
  <si>
    <t>Justin Smith</t>
  </si>
  <si>
    <t>E0029</t>
  </si>
  <si>
    <t>Joseph Spencer</t>
  </si>
  <si>
    <t>E0030</t>
  </si>
  <si>
    <t>Amanda Powell</t>
  </si>
  <si>
    <t>E0031</t>
  </si>
  <si>
    <t>Jeffrey James</t>
  </si>
  <si>
    <t>E0032</t>
  </si>
  <si>
    <t>Ashley Wilson</t>
  </si>
  <si>
    <t>E0033</t>
  </si>
  <si>
    <t>Brianna Owens</t>
  </si>
  <si>
    <t>E0034</t>
  </si>
  <si>
    <t>Thomas Arnold</t>
  </si>
  <si>
    <t>E0035</t>
  </si>
  <si>
    <t>Theresa Lee</t>
  </si>
  <si>
    <t>E0036</t>
  </si>
  <si>
    <t>Mark Caldwell</t>
  </si>
  <si>
    <t>E0037</t>
  </si>
  <si>
    <t>Johnny Petersen</t>
  </si>
  <si>
    <t>E0038</t>
  </si>
  <si>
    <t>Kayla Jackson</t>
  </si>
  <si>
    <t>E0039</t>
  </si>
  <si>
    <t>Jared Wu</t>
  </si>
  <si>
    <t>E0040</t>
  </si>
  <si>
    <t>Tiffany Lane</t>
  </si>
  <si>
    <t>E0041</t>
  </si>
  <si>
    <t>Kristen Castro</t>
  </si>
  <si>
    <t>E0042</t>
  </si>
  <si>
    <t>Jill Hodges</t>
  </si>
  <si>
    <t>E0043</t>
  </si>
  <si>
    <t>William Mora</t>
  </si>
  <si>
    <t>E0044</t>
  </si>
  <si>
    <t>Monica Hudson</t>
  </si>
  <si>
    <t>E0045</t>
  </si>
  <si>
    <t>Jodi Johnson</t>
  </si>
  <si>
    <t>E0046</t>
  </si>
  <si>
    <t>Ronald Owens</t>
  </si>
  <si>
    <t>E0047</t>
  </si>
  <si>
    <t>Steven Pruitt</t>
  </si>
  <si>
    <t>E0048</t>
  </si>
  <si>
    <t>Casey Hodges</t>
  </si>
  <si>
    <t>E0049</t>
  </si>
  <si>
    <t>Charlene Neal</t>
  </si>
  <si>
    <t>E0050</t>
  </si>
  <si>
    <t>David Smith</t>
  </si>
  <si>
    <t>E0051</t>
  </si>
  <si>
    <t>Jennifer Rogers</t>
  </si>
  <si>
    <t>E0052</t>
  </si>
  <si>
    <t>Nicole Evans</t>
  </si>
  <si>
    <t>High School</t>
  </si>
  <si>
    <t>E0053</t>
  </si>
  <si>
    <t>Jeffrey Hogan</t>
  </si>
  <si>
    <t>E0054</t>
  </si>
  <si>
    <t>Misty Gomez</t>
  </si>
  <si>
    <t>E0055</t>
  </si>
  <si>
    <t>Ashley Thomas</t>
  </si>
  <si>
    <t>E0056</t>
  </si>
  <si>
    <t>Michele Harris</t>
  </si>
  <si>
    <t>E0057</t>
  </si>
  <si>
    <t>Susan Andrade</t>
  </si>
  <si>
    <t>E0058</t>
  </si>
  <si>
    <t>Dana Sawyer</t>
  </si>
  <si>
    <t>E0059</t>
  </si>
  <si>
    <t>Ethan Simmons</t>
  </si>
  <si>
    <t>E0060</t>
  </si>
  <si>
    <t>William Jones</t>
  </si>
  <si>
    <t>E0061</t>
  </si>
  <si>
    <t>Brooke Mitchell</t>
  </si>
  <si>
    <t>E0062</t>
  </si>
  <si>
    <t>Robert Williams DDS</t>
  </si>
  <si>
    <t>E0063</t>
  </si>
  <si>
    <t>Kendra Nguyen</t>
  </si>
  <si>
    <t>E0064</t>
  </si>
  <si>
    <t>Vanessa Dudley</t>
  </si>
  <si>
    <t>E0065</t>
  </si>
  <si>
    <t>Joel Mullen</t>
  </si>
  <si>
    <t>E0066</t>
  </si>
  <si>
    <t>Jeff Reed</t>
  </si>
  <si>
    <t>E0067</t>
  </si>
  <si>
    <t>Joy Bradshaw</t>
  </si>
  <si>
    <t>E0068</t>
  </si>
  <si>
    <t>Heidi Nguyen</t>
  </si>
  <si>
    <t>E0069</t>
  </si>
  <si>
    <t>Ricardo Brown</t>
  </si>
  <si>
    <t>E0070</t>
  </si>
  <si>
    <t>Evan Wilson</t>
  </si>
  <si>
    <t>E0071</t>
  </si>
  <si>
    <t>Felicia Richmond</t>
  </si>
  <si>
    <t>E0072</t>
  </si>
  <si>
    <t>Christopher Moore</t>
  </si>
  <si>
    <t>E0073</t>
  </si>
  <si>
    <t>Kathy Hunter</t>
  </si>
  <si>
    <t>E0074</t>
  </si>
  <si>
    <t>Susan Hodges</t>
  </si>
  <si>
    <t>E0075</t>
  </si>
  <si>
    <t>Brenda Santiago</t>
  </si>
  <si>
    <t>E0076</t>
  </si>
  <si>
    <t>Jacqueline Bishop</t>
  </si>
  <si>
    <t>E0077</t>
  </si>
  <si>
    <t>Christopher Cruz</t>
  </si>
  <si>
    <t>E0078</t>
  </si>
  <si>
    <t>Brian Walker</t>
  </si>
  <si>
    <t>E0079</t>
  </si>
  <si>
    <t>Tracy Rios</t>
  </si>
  <si>
    <t>E0080</t>
  </si>
  <si>
    <t>Kyle Becker</t>
  </si>
  <si>
    <t>E0081</t>
  </si>
  <si>
    <t>Kristin Lee</t>
  </si>
  <si>
    <t>E0082</t>
  </si>
  <si>
    <t>Michelle Martinez</t>
  </si>
  <si>
    <t>E0083</t>
  </si>
  <si>
    <t>Kyle Decker</t>
  </si>
  <si>
    <t>E0084</t>
  </si>
  <si>
    <t>John Glover</t>
  </si>
  <si>
    <t>E0085</t>
  </si>
  <si>
    <t>Melissa Green</t>
  </si>
  <si>
    <t>E0086</t>
  </si>
  <si>
    <t>James Fitzpatrick</t>
  </si>
  <si>
    <t>E0087</t>
  </si>
  <si>
    <t>Savannah Freeman</t>
  </si>
  <si>
    <t>E0088</t>
  </si>
  <si>
    <t>Kevin Williams</t>
  </si>
  <si>
    <t>E0089</t>
  </si>
  <si>
    <t>Nathan Cooley</t>
  </si>
  <si>
    <t>E0090</t>
  </si>
  <si>
    <t>Lisa Hall</t>
  </si>
  <si>
    <t>E0091</t>
  </si>
  <si>
    <t>Joseph West</t>
  </si>
  <si>
    <t>E0092</t>
  </si>
  <si>
    <t>Brian Anderson</t>
  </si>
  <si>
    <t>E0093</t>
  </si>
  <si>
    <t>Julie Weiss DVM</t>
  </si>
  <si>
    <t>E0094</t>
  </si>
  <si>
    <t>Aaron Escobar</t>
  </si>
  <si>
    <t>E0095</t>
  </si>
  <si>
    <t>Christopher Smith</t>
  </si>
  <si>
    <t>E0096</t>
  </si>
  <si>
    <t>Keith Smith</t>
  </si>
  <si>
    <t>E0097</t>
  </si>
  <si>
    <t>Sean Jones</t>
  </si>
  <si>
    <t>E0098</t>
  </si>
  <si>
    <t>Randy Santiago</t>
  </si>
  <si>
    <t>E0099</t>
  </si>
  <si>
    <t>Paula Dawson</t>
  </si>
  <si>
    <t>E0100</t>
  </si>
  <si>
    <t>Tammy Coleman</t>
  </si>
  <si>
    <t>E0101</t>
  </si>
  <si>
    <t>Ashley Scott</t>
  </si>
  <si>
    <t>E0102</t>
  </si>
  <si>
    <t>Philip Erickson</t>
  </si>
  <si>
    <t>E0103</t>
  </si>
  <si>
    <t>Vanessa Barr</t>
  </si>
  <si>
    <t>E0104</t>
  </si>
  <si>
    <t>Roy Miller</t>
  </si>
  <si>
    <t>E0105</t>
  </si>
  <si>
    <t>Tammy Martinez</t>
  </si>
  <si>
    <t>E0106</t>
  </si>
  <si>
    <t>Matthew Lynch</t>
  </si>
  <si>
    <t>E0107</t>
  </si>
  <si>
    <t>Christina Sanchez</t>
  </si>
  <si>
    <t>E0108</t>
  </si>
  <si>
    <t>Jeremiah Odom</t>
  </si>
  <si>
    <t>E0109</t>
  </si>
  <si>
    <t>Richard Arnold</t>
  </si>
  <si>
    <t>E0110</t>
  </si>
  <si>
    <t>Timothy Garcia</t>
  </si>
  <si>
    <t>E0111</t>
  </si>
  <si>
    <t>Dr. Joseph Gomez</t>
  </si>
  <si>
    <t>E0112</t>
  </si>
  <si>
    <t>Justin Nielsen</t>
  </si>
  <si>
    <t>E0113</t>
  </si>
  <si>
    <t>Michael Nelson</t>
  </si>
  <si>
    <t>E0114</t>
  </si>
  <si>
    <t>Sara Hall</t>
  </si>
  <si>
    <t>E0115</t>
  </si>
  <si>
    <t>Stephanie Cain</t>
  </si>
  <si>
    <t>E0116</t>
  </si>
  <si>
    <t>Christopher Jenkins</t>
  </si>
  <si>
    <t>E0117</t>
  </si>
  <si>
    <t>Michael Grimes</t>
  </si>
  <si>
    <t>E0118</t>
  </si>
  <si>
    <t>John Jackson</t>
  </si>
  <si>
    <t>E0119</t>
  </si>
  <si>
    <t>Blake Adkins</t>
  </si>
  <si>
    <t>E0120</t>
  </si>
  <si>
    <t>Annette Wilson</t>
  </si>
  <si>
    <t>E0121</t>
  </si>
  <si>
    <t>Rebecca Yates</t>
  </si>
  <si>
    <t>E0122</t>
  </si>
  <si>
    <t>Alison Blankenship</t>
  </si>
  <si>
    <t>E0123</t>
  </si>
  <si>
    <t>Timothy Collins</t>
  </si>
  <si>
    <t>E0124</t>
  </si>
  <si>
    <t>Patricia Evans</t>
  </si>
  <si>
    <t>E0125</t>
  </si>
  <si>
    <t>Cynthia James</t>
  </si>
  <si>
    <t>E0126</t>
  </si>
  <si>
    <t>Kimberly Monroe</t>
  </si>
  <si>
    <t>E0127</t>
  </si>
  <si>
    <t>Christina Gregory</t>
  </si>
  <si>
    <t>E0128</t>
  </si>
  <si>
    <t>Samantha Jackson</t>
  </si>
  <si>
    <t>E0129</t>
  </si>
  <si>
    <t>Amy Scott</t>
  </si>
  <si>
    <t>E0130</t>
  </si>
  <si>
    <t>Amy Barker</t>
  </si>
  <si>
    <t>E0131</t>
  </si>
  <si>
    <t>Joyce Church</t>
  </si>
  <si>
    <t>E0132</t>
  </si>
  <si>
    <t>Nathan Mcguire</t>
  </si>
  <si>
    <t>E0133</t>
  </si>
  <si>
    <t>Jesus Carr</t>
  </si>
  <si>
    <t>E0134</t>
  </si>
  <si>
    <t>James Johnson</t>
  </si>
  <si>
    <t>E0135</t>
  </si>
  <si>
    <t>Elizabeth Woods</t>
  </si>
  <si>
    <t>E0136</t>
  </si>
  <si>
    <t>Connie Cunningham</t>
  </si>
  <si>
    <t>E0137</t>
  </si>
  <si>
    <t>Donna Flynn</t>
  </si>
  <si>
    <t>E0138</t>
  </si>
  <si>
    <t>E0139</t>
  </si>
  <si>
    <t>Debbie Neal</t>
  </si>
  <si>
    <t>E0140</t>
  </si>
  <si>
    <t>Keith Perkins</t>
  </si>
  <si>
    <t>E0141</t>
  </si>
  <si>
    <t>Diana Howell</t>
  </si>
  <si>
    <t>E0142</t>
  </si>
  <si>
    <t>Michael Villarreal MD</t>
  </si>
  <si>
    <t>E0143</t>
  </si>
  <si>
    <t>Anna Fletcher</t>
  </si>
  <si>
    <t>E0144</t>
  </si>
  <si>
    <t>Adam Morris</t>
  </si>
  <si>
    <t>E0145</t>
  </si>
  <si>
    <t>Shannon Bailey</t>
  </si>
  <si>
    <t>E0146</t>
  </si>
  <si>
    <t>Beth Hunt</t>
  </si>
  <si>
    <t>E0147</t>
  </si>
  <si>
    <t>Christine Craig</t>
  </si>
  <si>
    <t>E0148</t>
  </si>
  <si>
    <t>Melissa Payne</t>
  </si>
  <si>
    <t>E0149</t>
  </si>
  <si>
    <t>Benjamin Martin</t>
  </si>
  <si>
    <t>E0150</t>
  </si>
  <si>
    <t>Christopher Dixon MD</t>
  </si>
  <si>
    <t>E0151</t>
  </si>
  <si>
    <t>Dr. Cheryl Oneill</t>
  </si>
  <si>
    <t>E0152</t>
  </si>
  <si>
    <t>Cody Rios</t>
  </si>
  <si>
    <t>E0153</t>
  </si>
  <si>
    <t>Jennifer Robinson</t>
  </si>
  <si>
    <t>E0154</t>
  </si>
  <si>
    <t>Erik Morris</t>
  </si>
  <si>
    <t>E0155</t>
  </si>
  <si>
    <t>Amanda Mcbride</t>
  </si>
  <si>
    <t>E0156</t>
  </si>
  <si>
    <t>Daniel Tucker</t>
  </si>
  <si>
    <t>E0157</t>
  </si>
  <si>
    <t>Nancy Williamson</t>
  </si>
  <si>
    <t>E0158</t>
  </si>
  <si>
    <t>Matthew Pacheco</t>
  </si>
  <si>
    <t>E0159</t>
  </si>
  <si>
    <t>Erica Fox</t>
  </si>
  <si>
    <t>E0160</t>
  </si>
  <si>
    <t>Justin Williams</t>
  </si>
  <si>
    <t>E0161</t>
  </si>
  <si>
    <t>Dean Wilson</t>
  </si>
  <si>
    <t>E0162</t>
  </si>
  <si>
    <t>Elizabeth Diaz</t>
  </si>
  <si>
    <t>E0163</t>
  </si>
  <si>
    <t>Warren Gaines</t>
  </si>
  <si>
    <t>E0164</t>
  </si>
  <si>
    <t>Kimberly Hayden</t>
  </si>
  <si>
    <t>E0165</t>
  </si>
  <si>
    <t>Elizabeth Jones</t>
  </si>
  <si>
    <t>E0166</t>
  </si>
  <si>
    <t>Jennifer Fields</t>
  </si>
  <si>
    <t>E0167</t>
  </si>
  <si>
    <t>Michael Reeves</t>
  </si>
  <si>
    <t>E0168</t>
  </si>
  <si>
    <t>Nicholas Fletcher</t>
  </si>
  <si>
    <t>E0169</t>
  </si>
  <si>
    <t>Kevin Villegas</t>
  </si>
  <si>
    <t>E0170</t>
  </si>
  <si>
    <t>Carol Ross</t>
  </si>
  <si>
    <t>E0171</t>
  </si>
  <si>
    <t>Michelle Summers</t>
  </si>
  <si>
    <t>E0172</t>
  </si>
  <si>
    <t>Sarah Santos</t>
  </si>
  <si>
    <t>E0173</t>
  </si>
  <si>
    <t>Eric Banks</t>
  </si>
  <si>
    <t>E0174</t>
  </si>
  <si>
    <t>Alexander Stewart</t>
  </si>
  <si>
    <t>E0175</t>
  </si>
  <si>
    <t>Brian Long</t>
  </si>
  <si>
    <t>E0176</t>
  </si>
  <si>
    <t>Matthew Crane</t>
  </si>
  <si>
    <t>E0177</t>
  </si>
  <si>
    <t>Brian Harper</t>
  </si>
  <si>
    <t>E0178</t>
  </si>
  <si>
    <t>Ashley Flowers</t>
  </si>
  <si>
    <t>E0179</t>
  </si>
  <si>
    <t>Vanessa Miller</t>
  </si>
  <si>
    <t>E0180</t>
  </si>
  <si>
    <t>James Sheppard</t>
  </si>
  <si>
    <t>E0181</t>
  </si>
  <si>
    <t>Glen Webb</t>
  </si>
  <si>
    <t>E0182</t>
  </si>
  <si>
    <t>Martha Frazier</t>
  </si>
  <si>
    <t>E0183</t>
  </si>
  <si>
    <t>Casey Mcdonald</t>
  </si>
  <si>
    <t>E0184</t>
  </si>
  <si>
    <t>Thomas Salazar</t>
  </si>
  <si>
    <t>E0185</t>
  </si>
  <si>
    <t>Timothy Ross</t>
  </si>
  <si>
    <t>E0186</t>
  </si>
  <si>
    <t>Jonathan Villegas</t>
  </si>
  <si>
    <t>E0187</t>
  </si>
  <si>
    <t>Joshua Baird</t>
  </si>
  <si>
    <t>E0188</t>
  </si>
  <si>
    <t>Haley Taylor</t>
  </si>
  <si>
    <t>E0189</t>
  </si>
  <si>
    <t>Robert Larsen</t>
  </si>
  <si>
    <t>E0190</t>
  </si>
  <si>
    <t>Anthony Moore</t>
  </si>
  <si>
    <t>E0191</t>
  </si>
  <si>
    <t>Ryan Johnson</t>
  </si>
  <si>
    <t>E0192</t>
  </si>
  <si>
    <t>Patrick Gonzalez</t>
  </si>
  <si>
    <t>E0193</t>
  </si>
  <si>
    <t>Ryan Shaw</t>
  </si>
  <si>
    <t>E0194</t>
  </si>
  <si>
    <t>Derek Thomas</t>
  </si>
  <si>
    <t>E0195</t>
  </si>
  <si>
    <t>Marisa Moore</t>
  </si>
  <si>
    <t>E0196</t>
  </si>
  <si>
    <t>Jeremy Collins</t>
  </si>
  <si>
    <t>E0197</t>
  </si>
  <si>
    <t>Allison Moore</t>
  </si>
  <si>
    <t>E0198</t>
  </si>
  <si>
    <t>Christopher Donaldson</t>
  </si>
  <si>
    <t>E0199</t>
  </si>
  <si>
    <t>Lindsay Sandoval</t>
  </si>
  <si>
    <t>E0200</t>
  </si>
  <si>
    <t>Steven Williams</t>
  </si>
  <si>
    <t>E0201</t>
  </si>
  <si>
    <t>Heather Tanner</t>
  </si>
  <si>
    <t>E0202</t>
  </si>
  <si>
    <t>Angela Ward</t>
  </si>
  <si>
    <t>E0203</t>
  </si>
  <si>
    <t>Laura Mccarthy</t>
  </si>
  <si>
    <t>E0204</t>
  </si>
  <si>
    <t>Jennifer Taylor</t>
  </si>
  <si>
    <t>E0205</t>
  </si>
  <si>
    <t>Sandra Delacruz</t>
  </si>
  <si>
    <t>E0206</t>
  </si>
  <si>
    <t>Karen Myers</t>
  </si>
  <si>
    <t>E0207</t>
  </si>
  <si>
    <t>Jason Vargas</t>
  </si>
  <si>
    <t>E0208</t>
  </si>
  <si>
    <t>James Taylor</t>
  </si>
  <si>
    <t>E0209</t>
  </si>
  <si>
    <t>Donald Meyers</t>
  </si>
  <si>
    <t>E0210</t>
  </si>
  <si>
    <t>Erica Murray</t>
  </si>
  <si>
    <t>E0211</t>
  </si>
  <si>
    <t>Savannah Edwards</t>
  </si>
  <si>
    <t>E0212</t>
  </si>
  <si>
    <t>Colleen Moore</t>
  </si>
  <si>
    <t>E0213</t>
  </si>
  <si>
    <t>Scott Johnson</t>
  </si>
  <si>
    <t>E0214</t>
  </si>
  <si>
    <t>Linda Powell</t>
  </si>
  <si>
    <t>E0215</t>
  </si>
  <si>
    <t>Gina Williams</t>
  </si>
  <si>
    <t>E0216</t>
  </si>
  <si>
    <t>Joanna Tucker</t>
  </si>
  <si>
    <t>E0217</t>
  </si>
  <si>
    <t>Christopher Bennett</t>
  </si>
  <si>
    <t>E0218</t>
  </si>
  <si>
    <t>Stephanie Collins</t>
  </si>
  <si>
    <t>E0219</t>
  </si>
  <si>
    <t>Christina Young</t>
  </si>
  <si>
    <t>E0220</t>
  </si>
  <si>
    <t>Joshua Gardner</t>
  </si>
  <si>
    <t>E0221</t>
  </si>
  <si>
    <t>Brandi Davis</t>
  </si>
  <si>
    <t>E0222</t>
  </si>
  <si>
    <t>Amber Carpenter</t>
  </si>
  <si>
    <t>E0223</t>
  </si>
  <si>
    <t>Jo Huerta</t>
  </si>
  <si>
    <t>E0224</t>
  </si>
  <si>
    <t>Allen Young</t>
  </si>
  <si>
    <t>E0225</t>
  </si>
  <si>
    <t>Michael Hanson</t>
  </si>
  <si>
    <t>E0226</t>
  </si>
  <si>
    <t>Lindsay Waller</t>
  </si>
  <si>
    <t>E0227</t>
  </si>
  <si>
    <t>Janet Taylor</t>
  </si>
  <si>
    <t>E0228</t>
  </si>
  <si>
    <t>Lisa Scott</t>
  </si>
  <si>
    <t>E0229</t>
  </si>
  <si>
    <t>Candace Wong</t>
  </si>
  <si>
    <t>E0230</t>
  </si>
  <si>
    <t>Patricia Vaughn</t>
  </si>
  <si>
    <t>E0231</t>
  </si>
  <si>
    <t>Robert Davis</t>
  </si>
  <si>
    <t>E0232</t>
  </si>
  <si>
    <t>Lisa Ali</t>
  </si>
  <si>
    <t>E0233</t>
  </si>
  <si>
    <t>Penny Tucker</t>
  </si>
  <si>
    <t>E0234</t>
  </si>
  <si>
    <t>Austin Foster</t>
  </si>
  <si>
    <t>E0235</t>
  </si>
  <si>
    <t>Erin Brewer PhD</t>
  </si>
  <si>
    <t>E0236</t>
  </si>
  <si>
    <t>Katie Martin</t>
  </si>
  <si>
    <t>E0237</t>
  </si>
  <si>
    <t>Kevin Hall</t>
  </si>
  <si>
    <t>E0238</t>
  </si>
  <si>
    <t>Lisa Burke</t>
  </si>
  <si>
    <t>E0239</t>
  </si>
  <si>
    <t>Jamie Strickland</t>
  </si>
  <si>
    <t>E0240</t>
  </si>
  <si>
    <t>Ryan Choi</t>
  </si>
  <si>
    <t>E0241</t>
  </si>
  <si>
    <t>Sheila Roberson</t>
  </si>
  <si>
    <t>E0242</t>
  </si>
  <si>
    <t>Jeffrey Moore</t>
  </si>
  <si>
    <t>E0243</t>
  </si>
  <si>
    <t>Evan Cooley</t>
  </si>
  <si>
    <t>E0244</t>
  </si>
  <si>
    <t>Timothy Fox</t>
  </si>
  <si>
    <t>E0245</t>
  </si>
  <si>
    <t>Dana Good</t>
  </si>
  <si>
    <t>E0246</t>
  </si>
  <si>
    <t>Richard Harvey</t>
  </si>
  <si>
    <t>E0247</t>
  </si>
  <si>
    <t>Bailey Pearson</t>
  </si>
  <si>
    <t>E0248</t>
  </si>
  <si>
    <t>Ryan Rowe</t>
  </si>
  <si>
    <t>E0249</t>
  </si>
  <si>
    <t>Richard Sanders</t>
  </si>
  <si>
    <t>E0250</t>
  </si>
  <si>
    <t>William Stone</t>
  </si>
  <si>
    <t>E0251</t>
  </si>
  <si>
    <t>Kara Hunter</t>
  </si>
  <si>
    <t>E0252</t>
  </si>
  <si>
    <t>Lisa Wise</t>
  </si>
  <si>
    <t>E0253</t>
  </si>
  <si>
    <t>Jacob Ramirez</t>
  </si>
  <si>
    <t>E0254</t>
  </si>
  <si>
    <t>Christian Price</t>
  </si>
  <si>
    <t>E0255</t>
  </si>
  <si>
    <t>Elizabeth Chavez</t>
  </si>
  <si>
    <t>E0256</t>
  </si>
  <si>
    <t>Betty Singleton</t>
  </si>
  <si>
    <t>E0257</t>
  </si>
  <si>
    <t>Ryan Moss</t>
  </si>
  <si>
    <t>E0258</t>
  </si>
  <si>
    <t>Matthew Collins</t>
  </si>
  <si>
    <t>E0259</t>
  </si>
  <si>
    <t>Donna Wallace</t>
  </si>
  <si>
    <t>E0260</t>
  </si>
  <si>
    <t>Tina Palmer</t>
  </si>
  <si>
    <t>E0261</t>
  </si>
  <si>
    <t>Walter Velasquez</t>
  </si>
  <si>
    <t>E0262</t>
  </si>
  <si>
    <t>Kelly Ramos</t>
  </si>
  <si>
    <t>E0263</t>
  </si>
  <si>
    <t>E0264</t>
  </si>
  <si>
    <t>Richard Kim</t>
  </si>
  <si>
    <t>E0265</t>
  </si>
  <si>
    <t>Joseph Ferguson</t>
  </si>
  <si>
    <t>E0266</t>
  </si>
  <si>
    <t>Benjamin Johnston</t>
  </si>
  <si>
    <t>E0267</t>
  </si>
  <si>
    <t>Bruce Leon</t>
  </si>
  <si>
    <t>E0268</t>
  </si>
  <si>
    <t>Rachel Mckinney</t>
  </si>
  <si>
    <t>E0269</t>
  </si>
  <si>
    <t>John Williams MD</t>
  </si>
  <si>
    <t>E0270</t>
  </si>
  <si>
    <t>Chelsea Walls</t>
  </si>
  <si>
    <t>E0271</t>
  </si>
  <si>
    <t>Brady Miller</t>
  </si>
  <si>
    <t>E0272</t>
  </si>
  <si>
    <t>Peter Nelson</t>
  </si>
  <si>
    <t>E0273</t>
  </si>
  <si>
    <t>Kristen Scott</t>
  </si>
  <si>
    <t>E0274</t>
  </si>
  <si>
    <t>John Davis</t>
  </si>
  <si>
    <t>E0275</t>
  </si>
  <si>
    <t>Jennifer Underwood</t>
  </si>
  <si>
    <t>E0276</t>
  </si>
  <si>
    <t>Wendy Thomas</t>
  </si>
  <si>
    <t>E0277</t>
  </si>
  <si>
    <t>Gregory Franco</t>
  </si>
  <si>
    <t>E0278</t>
  </si>
  <si>
    <t>Anthony Newman</t>
  </si>
  <si>
    <t>E0279</t>
  </si>
  <si>
    <t>Adrienne Garrett</t>
  </si>
  <si>
    <t>E0280</t>
  </si>
  <si>
    <t>Katie Castillo</t>
  </si>
  <si>
    <t>E0281</t>
  </si>
  <si>
    <t>Bethany Gonzales</t>
  </si>
  <si>
    <t>E0282</t>
  </si>
  <si>
    <t>Brenda Hensley</t>
  </si>
  <si>
    <t>E0283</t>
  </si>
  <si>
    <t>Luis Atkinson</t>
  </si>
  <si>
    <t>E0284</t>
  </si>
  <si>
    <t>Kristopher Clark</t>
  </si>
  <si>
    <t>E0285</t>
  </si>
  <si>
    <t>Stacy Snyder</t>
  </si>
  <si>
    <t>E0286</t>
  </si>
  <si>
    <t>Caitlyn Hunter</t>
  </si>
  <si>
    <t>E0287</t>
  </si>
  <si>
    <t>E0288</t>
  </si>
  <si>
    <t>Cheyenne Case</t>
  </si>
  <si>
    <t>E0289</t>
  </si>
  <si>
    <t>Kenneth Sparks</t>
  </si>
  <si>
    <t>E0290</t>
  </si>
  <si>
    <t>Brian Pitts</t>
  </si>
  <si>
    <t>E0291</t>
  </si>
  <si>
    <t>Alyssa Smith</t>
  </si>
  <si>
    <t>E0292</t>
  </si>
  <si>
    <t>Brandon Odonnell</t>
  </si>
  <si>
    <t>E0293</t>
  </si>
  <si>
    <t>Ann Schneider</t>
  </si>
  <si>
    <t>E0294</t>
  </si>
  <si>
    <t>Tamara Harmon</t>
  </si>
  <si>
    <t>E0295</t>
  </si>
  <si>
    <t>Michael Ward</t>
  </si>
  <si>
    <t>E0296</t>
  </si>
  <si>
    <t>Danielle Carrillo</t>
  </si>
  <si>
    <t>E0297</t>
  </si>
  <si>
    <t>Brent Duncan</t>
  </si>
  <si>
    <t>E0298</t>
  </si>
  <si>
    <t>Anna Holmes</t>
  </si>
  <si>
    <t>E0299</t>
  </si>
  <si>
    <t>Joel Jones</t>
  </si>
  <si>
    <t>E0300</t>
  </si>
  <si>
    <t>Amber Lewis</t>
  </si>
  <si>
    <t>E0301</t>
  </si>
  <si>
    <t>Jennifer Mays</t>
  </si>
  <si>
    <t>E0302</t>
  </si>
  <si>
    <t>Brandy Roberts</t>
  </si>
  <si>
    <t>E0303</t>
  </si>
  <si>
    <t>Natalie Alvarez</t>
  </si>
  <si>
    <t>E0304</t>
  </si>
  <si>
    <t>Katherine Turner</t>
  </si>
  <si>
    <t>E0305</t>
  </si>
  <si>
    <t>Pamela Price</t>
  </si>
  <si>
    <t>E0306</t>
  </si>
  <si>
    <t>Randy Thomas</t>
  </si>
  <si>
    <t>E0307</t>
  </si>
  <si>
    <t>Michael Duffy</t>
  </si>
  <si>
    <t>E0308</t>
  </si>
  <si>
    <t>Kristin Wise</t>
  </si>
  <si>
    <t>E0309</t>
  </si>
  <si>
    <t>Christopher Mills</t>
  </si>
  <si>
    <t>E0310</t>
  </si>
  <si>
    <t>Barbara Herrera</t>
  </si>
  <si>
    <t>E0311</t>
  </si>
  <si>
    <t>Jeremy Kelly</t>
  </si>
  <si>
    <t>E0312</t>
  </si>
  <si>
    <t>Benjamin Hanson</t>
  </si>
  <si>
    <t>E0313</t>
  </si>
  <si>
    <t>Charles Franklin</t>
  </si>
  <si>
    <t>E0314</t>
  </si>
  <si>
    <t>Michelle Frazier</t>
  </si>
  <si>
    <t>E0315</t>
  </si>
  <si>
    <t>Laura Copeland</t>
  </si>
  <si>
    <t>E0316</t>
  </si>
  <si>
    <t>Lori Zimmerman</t>
  </si>
  <si>
    <t>E0317</t>
  </si>
  <si>
    <t>Kelly Reeves</t>
  </si>
  <si>
    <t>E0318</t>
  </si>
  <si>
    <t>Nicholas Brown</t>
  </si>
  <si>
    <t>E0319</t>
  </si>
  <si>
    <t>Tiffany Gray</t>
  </si>
  <si>
    <t>E0320</t>
  </si>
  <si>
    <t>Hunter Morgan</t>
  </si>
  <si>
    <t>E0321</t>
  </si>
  <si>
    <t>Michael Young</t>
  </si>
  <si>
    <t>E0322</t>
  </si>
  <si>
    <t>Emily Parker</t>
  </si>
  <si>
    <t>E0323</t>
  </si>
  <si>
    <t>Phillip Hart</t>
  </si>
  <si>
    <t>E0324</t>
  </si>
  <si>
    <t>Michelle Hayes</t>
  </si>
  <si>
    <t>E0325</t>
  </si>
  <si>
    <t>Donna Martinez</t>
  </si>
  <si>
    <t>E0326</t>
  </si>
  <si>
    <t>Lisa George</t>
  </si>
  <si>
    <t>E0327</t>
  </si>
  <si>
    <t>Jose Yang</t>
  </si>
  <si>
    <t>E0328</t>
  </si>
  <si>
    <t>Austin Moreno</t>
  </si>
  <si>
    <t>E0329</t>
  </si>
  <si>
    <t>John Reyes</t>
  </si>
  <si>
    <t>E0330</t>
  </si>
  <si>
    <t>Nicholas Harvey</t>
  </si>
  <si>
    <t>E0331</t>
  </si>
  <si>
    <t>Melissa Smith</t>
  </si>
  <si>
    <t>E0332</t>
  </si>
  <si>
    <t>Heather Bailey</t>
  </si>
  <si>
    <t>E0333</t>
  </si>
  <si>
    <t>Katie Brady</t>
  </si>
  <si>
    <t>E0334</t>
  </si>
  <si>
    <t>Mary Jones</t>
  </si>
  <si>
    <t>E0335</t>
  </si>
  <si>
    <t>Terry Hernandez</t>
  </si>
  <si>
    <t>E0336</t>
  </si>
  <si>
    <t>Kristina Owens</t>
  </si>
  <si>
    <t>E0337</t>
  </si>
  <si>
    <t>Carla Davis</t>
  </si>
  <si>
    <t>E0338</t>
  </si>
  <si>
    <t>Mason Monroe</t>
  </si>
  <si>
    <t>E0339</t>
  </si>
  <si>
    <t>Melissa Drake</t>
  </si>
  <si>
    <t>E0340</t>
  </si>
  <si>
    <t>Todd Lindsey</t>
  </si>
  <si>
    <t>E0341</t>
  </si>
  <si>
    <t>James Vaughan</t>
  </si>
  <si>
    <t>E0342</t>
  </si>
  <si>
    <t>Danielle Cox</t>
  </si>
  <si>
    <t>E0343</t>
  </si>
  <si>
    <t>Mikayla Jackson</t>
  </si>
  <si>
    <t>E0344</t>
  </si>
  <si>
    <t>Tina Hernandez</t>
  </si>
  <si>
    <t>E0345</t>
  </si>
  <si>
    <t>Michael Ramirez</t>
  </si>
  <si>
    <t>E0346</t>
  </si>
  <si>
    <t>Carrie Cook</t>
  </si>
  <si>
    <t>E0347</t>
  </si>
  <si>
    <t>James Patterson</t>
  </si>
  <si>
    <t>E0348</t>
  </si>
  <si>
    <t>Patricia Anderson</t>
  </si>
  <si>
    <t>E0349</t>
  </si>
  <si>
    <t>Autumn Johnson</t>
  </si>
  <si>
    <t>E0350</t>
  </si>
  <si>
    <t>Maria Clarke</t>
  </si>
  <si>
    <t>E0351</t>
  </si>
  <si>
    <t>Mindy Grimes</t>
  </si>
  <si>
    <t>E0352</t>
  </si>
  <si>
    <t>Sarah Adams</t>
  </si>
  <si>
    <t>E0353</t>
  </si>
  <si>
    <t>Jose Lopez</t>
  </si>
  <si>
    <t>E0354</t>
  </si>
  <si>
    <t>Jessica Tran</t>
  </si>
  <si>
    <t>E0355</t>
  </si>
  <si>
    <t>Christina Nelson</t>
  </si>
  <si>
    <t>E0356</t>
  </si>
  <si>
    <t>Heather Sparks MD</t>
  </si>
  <si>
    <t>E0357</t>
  </si>
  <si>
    <t>Andrew Adams</t>
  </si>
  <si>
    <t>E0358</t>
  </si>
  <si>
    <t>Bradley Rodriguez</t>
  </si>
  <si>
    <t>E0359</t>
  </si>
  <si>
    <t>Kimberly Walker</t>
  </si>
  <si>
    <t>E0360</t>
  </si>
  <si>
    <t>April Roberts</t>
  </si>
  <si>
    <t>E0361</t>
  </si>
  <si>
    <t>Katrina Galvan</t>
  </si>
  <si>
    <t>E0362</t>
  </si>
  <si>
    <t>Stephanie Cross</t>
  </si>
  <si>
    <t>E0363</t>
  </si>
  <si>
    <t>Jesse Kemp</t>
  </si>
  <si>
    <t>E0364</t>
  </si>
  <si>
    <t>Jimmy Fox</t>
  </si>
  <si>
    <t>E0365</t>
  </si>
  <si>
    <t>Christopher Perez</t>
  </si>
  <si>
    <t>E0366</t>
  </si>
  <si>
    <t>Sharon Ramos</t>
  </si>
  <si>
    <t>E0367</t>
  </si>
  <si>
    <t>Scott Ruiz</t>
  </si>
  <si>
    <t>E0368</t>
  </si>
  <si>
    <t>Dan Walker</t>
  </si>
  <si>
    <t>E0369</t>
  </si>
  <si>
    <t>Brenda Powers</t>
  </si>
  <si>
    <t>E0370</t>
  </si>
  <si>
    <t>Edward Doyle</t>
  </si>
  <si>
    <t>E0371</t>
  </si>
  <si>
    <t>Jason Stephens</t>
  </si>
  <si>
    <t>E0372</t>
  </si>
  <si>
    <t>Robert Reese</t>
  </si>
  <si>
    <t>E0373</t>
  </si>
  <si>
    <t>Victor Austin</t>
  </si>
  <si>
    <t>E0374</t>
  </si>
  <si>
    <t>Eric Boyd</t>
  </si>
  <si>
    <t>E0375</t>
  </si>
  <si>
    <t>Victor King</t>
  </si>
  <si>
    <t>E0376</t>
  </si>
  <si>
    <t>Rachel Rodriguez</t>
  </si>
  <si>
    <t>E0377</t>
  </si>
  <si>
    <t>Connie Hodges</t>
  </si>
  <si>
    <t>E0378</t>
  </si>
  <si>
    <t>Joseph Smith</t>
  </si>
  <si>
    <t>E0379</t>
  </si>
  <si>
    <t>Derrick Martin</t>
  </si>
  <si>
    <t>E0380</t>
  </si>
  <si>
    <t>Bradley Hudson</t>
  </si>
  <si>
    <t>E0381</t>
  </si>
  <si>
    <t>Justin Bennett</t>
  </si>
  <si>
    <t>E0382</t>
  </si>
  <si>
    <t>Jillian Collins</t>
  </si>
  <si>
    <t>E0383</t>
  </si>
  <si>
    <t>David Chambers</t>
  </si>
  <si>
    <t>E0384</t>
  </si>
  <si>
    <t>Corey Williams</t>
  </si>
  <si>
    <t>E0385</t>
  </si>
  <si>
    <t>Janet Jones</t>
  </si>
  <si>
    <t>E0386</t>
  </si>
  <si>
    <t>Ashley Hunt</t>
  </si>
  <si>
    <t>E0387</t>
  </si>
  <si>
    <t>Heidi Becker</t>
  </si>
  <si>
    <t>E0388</t>
  </si>
  <si>
    <t>Anita Lewis</t>
  </si>
  <si>
    <t>E0389</t>
  </si>
  <si>
    <t>Tim Marshall</t>
  </si>
  <si>
    <t>E0390</t>
  </si>
  <si>
    <t>Michael Bentley</t>
  </si>
  <si>
    <t>E0391</t>
  </si>
  <si>
    <t>Mandy Lopez</t>
  </si>
  <si>
    <t>E0392</t>
  </si>
  <si>
    <t>Kenneth Alvarez</t>
  </si>
  <si>
    <t>E0393</t>
  </si>
  <si>
    <t>Crystal Williamson</t>
  </si>
  <si>
    <t>E0394</t>
  </si>
  <si>
    <t>Barbara Rodriguez</t>
  </si>
  <si>
    <t>E0395</t>
  </si>
  <si>
    <t>David Henderson</t>
  </si>
  <si>
    <t>E0396</t>
  </si>
  <si>
    <t>Brittany Long</t>
  </si>
  <si>
    <t>E0397</t>
  </si>
  <si>
    <t>Annette Lucas</t>
  </si>
  <si>
    <t>E0398</t>
  </si>
  <si>
    <t>Tracey Hubbard</t>
  </si>
  <si>
    <t>E0399</t>
  </si>
  <si>
    <t>David Robinson</t>
  </si>
  <si>
    <t>E0400</t>
  </si>
  <si>
    <t>Holly Wilson</t>
  </si>
  <si>
    <t>E0401</t>
  </si>
  <si>
    <t>Brian Lee</t>
  </si>
  <si>
    <t>E0402</t>
  </si>
  <si>
    <t>Kenneth Watkins</t>
  </si>
  <si>
    <t>E0403</t>
  </si>
  <si>
    <t>Jeffrey West</t>
  </si>
  <si>
    <t>E0404</t>
  </si>
  <si>
    <t>Melanie Short</t>
  </si>
  <si>
    <t>E0405</t>
  </si>
  <si>
    <t>Katie Sherman</t>
  </si>
  <si>
    <t>E0406</t>
  </si>
  <si>
    <t>Troy Rosales</t>
  </si>
  <si>
    <t>E0407</t>
  </si>
  <si>
    <t>Nicole Phillips</t>
  </si>
  <si>
    <t>E0408</t>
  </si>
  <si>
    <t>Jonathan Hogan</t>
  </si>
  <si>
    <t>E0409</t>
  </si>
  <si>
    <t>Crystal Reynolds</t>
  </si>
  <si>
    <t>E0410</t>
  </si>
  <si>
    <t>Mary Smith</t>
  </si>
  <si>
    <t>E0411</t>
  </si>
  <si>
    <t>Randy Dawson</t>
  </si>
  <si>
    <t>E0412</t>
  </si>
  <si>
    <t>Sara Holland</t>
  </si>
  <si>
    <t>E0413</t>
  </si>
  <si>
    <t>Martin Lopez</t>
  </si>
  <si>
    <t>E0414</t>
  </si>
  <si>
    <t>Christopher Schultz</t>
  </si>
  <si>
    <t>E0415</t>
  </si>
  <si>
    <t>Joe Morton</t>
  </si>
  <si>
    <t>E0416</t>
  </si>
  <si>
    <t>Anthony Rodriguez</t>
  </si>
  <si>
    <t>E0417</t>
  </si>
  <si>
    <t>Samantha Daugherty</t>
  </si>
  <si>
    <t>E0418</t>
  </si>
  <si>
    <t>Kevin Mitchell</t>
  </si>
  <si>
    <t>E0419</t>
  </si>
  <si>
    <t>Veronica Ochoa</t>
  </si>
  <si>
    <t>E0420</t>
  </si>
  <si>
    <t>Wesley Rogers</t>
  </si>
  <si>
    <t>E0421</t>
  </si>
  <si>
    <t>Shawn Dougherty</t>
  </si>
  <si>
    <t>E0422</t>
  </si>
  <si>
    <t>Brittany Lopez</t>
  </si>
  <si>
    <t>E0423</t>
  </si>
  <si>
    <t>David Mcintosh</t>
  </si>
  <si>
    <t>E0424</t>
  </si>
  <si>
    <t>Kenneth King</t>
  </si>
  <si>
    <t>E0425</t>
  </si>
  <si>
    <t>Joseph Gonzalez</t>
  </si>
  <si>
    <t>E0426</t>
  </si>
  <si>
    <t>Jacqueline Martinez</t>
  </si>
  <si>
    <t>E0427</t>
  </si>
  <si>
    <t>Karina Cruz</t>
  </si>
  <si>
    <t>E0428</t>
  </si>
  <si>
    <t>Bradley Ferrell</t>
  </si>
  <si>
    <t>E0429</t>
  </si>
  <si>
    <t>Derek Hensley</t>
  </si>
  <si>
    <t>E0430</t>
  </si>
  <si>
    <t>Andrew Rivera</t>
  </si>
  <si>
    <t>E0431</t>
  </si>
  <si>
    <t>Lisa Webb</t>
  </si>
  <si>
    <t>E0432</t>
  </si>
  <si>
    <t>Peggy Johnson</t>
  </si>
  <si>
    <t>E0433</t>
  </si>
  <si>
    <t>Penny Robinson</t>
  </si>
  <si>
    <t>E0434</t>
  </si>
  <si>
    <t>Bryan Taylor</t>
  </si>
  <si>
    <t>E0435</t>
  </si>
  <si>
    <t>Michael Soto</t>
  </si>
  <si>
    <t>E0436</t>
  </si>
  <si>
    <t>Rodney Alvarado</t>
  </si>
  <si>
    <t>E0437</t>
  </si>
  <si>
    <t>Jordan King</t>
  </si>
  <si>
    <t>E0438</t>
  </si>
  <si>
    <t>Angela Nicholson</t>
  </si>
  <si>
    <t>E0439</t>
  </si>
  <si>
    <t>Brittany Castro</t>
  </si>
  <si>
    <t>E0440</t>
  </si>
  <si>
    <t>Melinda Larson</t>
  </si>
  <si>
    <t>E0441</t>
  </si>
  <si>
    <t>Joshua Mendoza</t>
  </si>
  <si>
    <t>E0442</t>
  </si>
  <si>
    <t>Steven Smith</t>
  </si>
  <si>
    <t>E0443</t>
  </si>
  <si>
    <t>Ashley Clements</t>
  </si>
  <si>
    <t>E0444</t>
  </si>
  <si>
    <t>Lisa Tucker</t>
  </si>
  <si>
    <t>E0445</t>
  </si>
  <si>
    <t>Michael Lewis</t>
  </si>
  <si>
    <t>E0446</t>
  </si>
  <si>
    <t>Kristen Kim</t>
  </si>
  <si>
    <t>E0447</t>
  </si>
  <si>
    <t>Mark Alexander</t>
  </si>
  <si>
    <t>E0448</t>
  </si>
  <si>
    <t>Shawn Sosa</t>
  </si>
  <si>
    <t>E0449</t>
  </si>
  <si>
    <t>Catherine Joseph</t>
  </si>
  <si>
    <t>E0450</t>
  </si>
  <si>
    <t>Nancy Cummings DDS</t>
  </si>
  <si>
    <t>E0451</t>
  </si>
  <si>
    <t>Sarah Hanson</t>
  </si>
  <si>
    <t>E0452</t>
  </si>
  <si>
    <t>Taylor Ferguson DDS</t>
  </si>
  <si>
    <t>E0453</t>
  </si>
  <si>
    <t>Dawn Webb</t>
  </si>
  <si>
    <t>E0454</t>
  </si>
  <si>
    <t>Steven Butler</t>
  </si>
  <si>
    <t>E0455</t>
  </si>
  <si>
    <t>Daniel Parker</t>
  </si>
  <si>
    <t>E0456</t>
  </si>
  <si>
    <t>Brandon Burke</t>
  </si>
  <si>
    <t>E0457</t>
  </si>
  <si>
    <t>E0458</t>
  </si>
  <si>
    <t>Lindsey Chen</t>
  </si>
  <si>
    <t>E0459</t>
  </si>
  <si>
    <t>Sandra Adams</t>
  </si>
  <si>
    <t>E0460</t>
  </si>
  <si>
    <t>Sarah Gardner</t>
  </si>
  <si>
    <t>E0461</t>
  </si>
  <si>
    <t>Hannah Harrington</t>
  </si>
  <si>
    <t>E0462</t>
  </si>
  <si>
    <t>Erik Frazier</t>
  </si>
  <si>
    <t>E0463</t>
  </si>
  <si>
    <t>Jennifer Santiago</t>
  </si>
  <si>
    <t>E0464</t>
  </si>
  <si>
    <t>Donna Patterson</t>
  </si>
  <si>
    <t>E0465</t>
  </si>
  <si>
    <t>Victoria Hughes</t>
  </si>
  <si>
    <t>E0466</t>
  </si>
  <si>
    <t>David Anderson</t>
  </si>
  <si>
    <t>E0467</t>
  </si>
  <si>
    <t>Edward Hanson</t>
  </si>
  <si>
    <t>E0468</t>
  </si>
  <si>
    <t>Jason Eaton</t>
  </si>
  <si>
    <t>E0469</t>
  </si>
  <si>
    <t>Andrea Parks</t>
  </si>
  <si>
    <t>E0470</t>
  </si>
  <si>
    <t>Gavin Mack</t>
  </si>
  <si>
    <t>E0471</t>
  </si>
  <si>
    <t>Deborah Norris</t>
  </si>
  <si>
    <t>E0472</t>
  </si>
  <si>
    <t>Joshua Cruz</t>
  </si>
  <si>
    <t>E0473</t>
  </si>
  <si>
    <t>Crystal Parrish</t>
  </si>
  <si>
    <t>E0474</t>
  </si>
  <si>
    <t>Kim Garcia</t>
  </si>
  <si>
    <t>E0475</t>
  </si>
  <si>
    <t>Mr. David Vazquez</t>
  </si>
  <si>
    <t>E0476</t>
  </si>
  <si>
    <t>Brandy Johnston</t>
  </si>
  <si>
    <t>E0477</t>
  </si>
  <si>
    <t>Morgan Kane</t>
  </si>
  <si>
    <t>E0478</t>
  </si>
  <si>
    <t>Mark Morgan</t>
  </si>
  <si>
    <t>E0479</t>
  </si>
  <si>
    <t>Tanya Becker</t>
  </si>
  <si>
    <t>E0480</t>
  </si>
  <si>
    <t>Arthur Gray</t>
  </si>
  <si>
    <t>E0481</t>
  </si>
  <si>
    <t>E0482</t>
  </si>
  <si>
    <t>Nathan Hughes</t>
  </si>
  <si>
    <t>E0483</t>
  </si>
  <si>
    <t>Jeffery Taylor</t>
  </si>
  <si>
    <t>E0484</t>
  </si>
  <si>
    <t>Tamara Brown</t>
  </si>
  <si>
    <t>E0485</t>
  </si>
  <si>
    <t>Vanessa Anderson</t>
  </si>
  <si>
    <t>E0486</t>
  </si>
  <si>
    <t>Elizabeth Alvarez</t>
  </si>
  <si>
    <t>E0487</t>
  </si>
  <si>
    <t>Jonathan Williamson</t>
  </si>
  <si>
    <t>E0488</t>
  </si>
  <si>
    <t>Johnathan Keith</t>
  </si>
  <si>
    <t>E0489</t>
  </si>
  <si>
    <t>Vincent Ramirez</t>
  </si>
  <si>
    <t>E0490</t>
  </si>
  <si>
    <t>Sherry Moody</t>
  </si>
  <si>
    <t>E0491</t>
  </si>
  <si>
    <t>Logan Ellis</t>
  </si>
  <si>
    <t>E0492</t>
  </si>
  <si>
    <t>Jesse Pena</t>
  </si>
  <si>
    <t>E0493</t>
  </si>
  <si>
    <t>Sylvia Romero</t>
  </si>
  <si>
    <t>E0494</t>
  </si>
  <si>
    <t>Jason Johnson</t>
  </si>
  <si>
    <t>E0495</t>
  </si>
  <si>
    <t>Amy Martin</t>
  </si>
  <si>
    <t>E0496</t>
  </si>
  <si>
    <t>Katherine Tucker</t>
  </si>
  <si>
    <t>E0497</t>
  </si>
  <si>
    <t>Eric Harris</t>
  </si>
  <si>
    <t>E0498</t>
  </si>
  <si>
    <t>Caleb Morales</t>
  </si>
  <si>
    <t>E0499</t>
  </si>
  <si>
    <t>Krista Dean</t>
  </si>
  <si>
    <t>E0500</t>
  </si>
  <si>
    <t>Lindsey Holland</t>
  </si>
  <si>
    <t>E0501</t>
  </si>
  <si>
    <t>Carol Fernandez</t>
  </si>
  <si>
    <t>E0502</t>
  </si>
  <si>
    <t>Joseph Watkins</t>
  </si>
  <si>
    <t>E0503</t>
  </si>
  <si>
    <t>Maureen Olson</t>
  </si>
  <si>
    <t>E0504</t>
  </si>
  <si>
    <t>Stephanie Jimenez</t>
  </si>
  <si>
    <t>E0505</t>
  </si>
  <si>
    <t>Katherine Harrison</t>
  </si>
  <si>
    <t>E0506</t>
  </si>
  <si>
    <t>Riley Wallace</t>
  </si>
  <si>
    <t>E0507</t>
  </si>
  <si>
    <t>Mr. Todd Blevins</t>
  </si>
  <si>
    <t>E0508</t>
  </si>
  <si>
    <t>Sally Barber</t>
  </si>
  <si>
    <t>E0509</t>
  </si>
  <si>
    <t>Mr. Nicholas Gray</t>
  </si>
  <si>
    <t>E0510</t>
  </si>
  <si>
    <t>Elizabeth Moore</t>
  </si>
  <si>
    <t>E0511</t>
  </si>
  <si>
    <t>Lisa Cox</t>
  </si>
  <si>
    <t>E0512</t>
  </si>
  <si>
    <t>Jessica Lucas</t>
  </si>
  <si>
    <t>E0513</t>
  </si>
  <si>
    <t>David White</t>
  </si>
  <si>
    <t>E0514</t>
  </si>
  <si>
    <t>Debbie Flores</t>
  </si>
  <si>
    <t>E0515</t>
  </si>
  <si>
    <t>Beth Conner</t>
  </si>
  <si>
    <t>E0516</t>
  </si>
  <si>
    <t>Timothy Campbell</t>
  </si>
  <si>
    <t>E0517</t>
  </si>
  <si>
    <t>Gary Mcmahon</t>
  </si>
  <si>
    <t>E0518</t>
  </si>
  <si>
    <t>Melissa Brown</t>
  </si>
  <si>
    <t>E0519</t>
  </si>
  <si>
    <t>David Lucero</t>
  </si>
  <si>
    <t>E0520</t>
  </si>
  <si>
    <t>Crystal Jackson</t>
  </si>
  <si>
    <t>E0521</t>
  </si>
  <si>
    <t>Matthew Morrow</t>
  </si>
  <si>
    <t>E0522</t>
  </si>
  <si>
    <t>Traci Taylor</t>
  </si>
  <si>
    <t>E0523</t>
  </si>
  <si>
    <t>Mary Porter</t>
  </si>
  <si>
    <t>E0524</t>
  </si>
  <si>
    <t>Raven Martinez</t>
  </si>
  <si>
    <t>E0525</t>
  </si>
  <si>
    <t>Amanda Alvarez</t>
  </si>
  <si>
    <t>E0526</t>
  </si>
  <si>
    <t>Kelly Sampson</t>
  </si>
  <si>
    <t>E0527</t>
  </si>
  <si>
    <t>Courtney Palmer</t>
  </si>
  <si>
    <t>E0528</t>
  </si>
  <si>
    <t>Laura Stephens</t>
  </si>
  <si>
    <t>E0529</t>
  </si>
  <si>
    <t>Bobby Johnson</t>
  </si>
  <si>
    <t>E0530</t>
  </si>
  <si>
    <t>Christina Clark</t>
  </si>
  <si>
    <t>E0531</t>
  </si>
  <si>
    <t>Larry Sanders</t>
  </si>
  <si>
    <t>E0532</t>
  </si>
  <si>
    <t>Tracey Davis</t>
  </si>
  <si>
    <t>E0533</t>
  </si>
  <si>
    <t>Devin Chapman</t>
  </si>
  <si>
    <t>E0534</t>
  </si>
  <si>
    <t>Gina Wood</t>
  </si>
  <si>
    <t>E0535</t>
  </si>
  <si>
    <t>Michelle Duffy</t>
  </si>
  <si>
    <t>E0536</t>
  </si>
  <si>
    <t>Sandra Brady</t>
  </si>
  <si>
    <t>E0537</t>
  </si>
  <si>
    <t>Christopher Murphy</t>
  </si>
  <si>
    <t>E0538</t>
  </si>
  <si>
    <t>Carmen Clark</t>
  </si>
  <si>
    <t>E0539</t>
  </si>
  <si>
    <t>Victoria Vincent</t>
  </si>
  <si>
    <t>E0540</t>
  </si>
  <si>
    <t>Connie Fernandez</t>
  </si>
  <si>
    <t>E0541</t>
  </si>
  <si>
    <t>Theresa Morris</t>
  </si>
  <si>
    <t>E0542</t>
  </si>
  <si>
    <t>Jonathan Wagner</t>
  </si>
  <si>
    <t>E0543</t>
  </si>
  <si>
    <t>E0544</t>
  </si>
  <si>
    <t>Jill Sullivan</t>
  </si>
  <si>
    <t>E0545</t>
  </si>
  <si>
    <t>Donna Whitaker</t>
  </si>
  <si>
    <t>E0546</t>
  </si>
  <si>
    <t>Kendra Garcia</t>
  </si>
  <si>
    <t>E0547</t>
  </si>
  <si>
    <t>Sarah Hernandez</t>
  </si>
  <si>
    <t>E0548</t>
  </si>
  <si>
    <t>Laura Medina</t>
  </si>
  <si>
    <t>E0549</t>
  </si>
  <si>
    <t>Daniel Bell</t>
  </si>
  <si>
    <t>E0550</t>
  </si>
  <si>
    <t>Chloe Rodriguez</t>
  </si>
  <si>
    <t>E0551</t>
  </si>
  <si>
    <t>Michelle Fernandez</t>
  </si>
  <si>
    <t>E0552</t>
  </si>
  <si>
    <t>Ronald Love</t>
  </si>
  <si>
    <t>E0553</t>
  </si>
  <si>
    <t>Mary Boyd</t>
  </si>
  <si>
    <t>E0554</t>
  </si>
  <si>
    <t>Trevor Lewis</t>
  </si>
  <si>
    <t>E0555</t>
  </si>
  <si>
    <t>Sandra Rodriguez</t>
  </si>
  <si>
    <t>E0556</t>
  </si>
  <si>
    <t>Sheila Hill</t>
  </si>
  <si>
    <t>E0557</t>
  </si>
  <si>
    <t>Cameron Morris</t>
  </si>
  <si>
    <t>E0558</t>
  </si>
  <si>
    <t>Vincent Davis</t>
  </si>
  <si>
    <t>E0559</t>
  </si>
  <si>
    <t>Amanda Stevens</t>
  </si>
  <si>
    <t>E0560</t>
  </si>
  <si>
    <t>Sarah Wilkerson</t>
  </si>
  <si>
    <t>E0561</t>
  </si>
  <si>
    <t>Monica Gonzales</t>
  </si>
  <si>
    <t>E0562</t>
  </si>
  <si>
    <t>Aaron Martinez</t>
  </si>
  <si>
    <t>E0563</t>
  </si>
  <si>
    <t>Kathryn Meyer</t>
  </si>
  <si>
    <t>E0564</t>
  </si>
  <si>
    <t>Douglas Newton</t>
  </si>
  <si>
    <t>E0565</t>
  </si>
  <si>
    <t>Mary Yang</t>
  </si>
  <si>
    <t>E0566</t>
  </si>
  <si>
    <t>Travis Porter</t>
  </si>
  <si>
    <t>E0567</t>
  </si>
  <si>
    <t>Christopher King</t>
  </si>
  <si>
    <t>E0568</t>
  </si>
  <si>
    <t>Perry Lopez MD</t>
  </si>
  <si>
    <t>E0569</t>
  </si>
  <si>
    <t>Jesus Conley</t>
  </si>
  <si>
    <t>E0570</t>
  </si>
  <si>
    <t>Katherine Rivera</t>
  </si>
  <si>
    <t>E0571</t>
  </si>
  <si>
    <t>Daniel Evans</t>
  </si>
  <si>
    <t>E0572</t>
  </si>
  <si>
    <t>Jason Burton</t>
  </si>
  <si>
    <t>E0573</t>
  </si>
  <si>
    <t>Anthony Sexton</t>
  </si>
  <si>
    <t>E0574</t>
  </si>
  <si>
    <t>Joshua Velazquez</t>
  </si>
  <si>
    <t>E0575</t>
  </si>
  <si>
    <t>Molly Smith</t>
  </si>
  <si>
    <t>E0576</t>
  </si>
  <si>
    <t>Theresa Lewis</t>
  </si>
  <si>
    <t>E0577</t>
  </si>
  <si>
    <t>Brian Stewart</t>
  </si>
  <si>
    <t>E0578</t>
  </si>
  <si>
    <t>Jason Hernandez</t>
  </si>
  <si>
    <t>E0579</t>
  </si>
  <si>
    <t>Corey Stewart</t>
  </si>
  <si>
    <t>E0580</t>
  </si>
  <si>
    <t>Autumn Rodriguez</t>
  </si>
  <si>
    <t>E0581</t>
  </si>
  <si>
    <t>Tony Peters</t>
  </si>
  <si>
    <t>E0582</t>
  </si>
  <si>
    <t>Edward Whitaker</t>
  </si>
  <si>
    <t>E0583</t>
  </si>
  <si>
    <t>Joshua Johnson</t>
  </si>
  <si>
    <t>E0584</t>
  </si>
  <si>
    <t>Mark Williams</t>
  </si>
  <si>
    <t>E0585</t>
  </si>
  <si>
    <t>Johnny Hardin</t>
  </si>
  <si>
    <t>E0586</t>
  </si>
  <si>
    <t>Christina Torres</t>
  </si>
  <si>
    <t>E0587</t>
  </si>
  <si>
    <t>Kimberly Pierce</t>
  </si>
  <si>
    <t>E0588</t>
  </si>
  <si>
    <t>Ivan Rocha</t>
  </si>
  <si>
    <t>E0589</t>
  </si>
  <si>
    <t>Tiffany Harvey</t>
  </si>
  <si>
    <t>E0590</t>
  </si>
  <si>
    <t>Nathan Miller</t>
  </si>
  <si>
    <t>E0591</t>
  </si>
  <si>
    <t>Dylan Conway</t>
  </si>
  <si>
    <t>E0592</t>
  </si>
  <si>
    <t>Robert Price</t>
  </si>
  <si>
    <t>E0593</t>
  </si>
  <si>
    <t>Danielle Bowers</t>
  </si>
  <si>
    <t>E0594</t>
  </si>
  <si>
    <t>John Mitchell</t>
  </si>
  <si>
    <t>E0595</t>
  </si>
  <si>
    <t>Adam Bird</t>
  </si>
  <si>
    <t>E0596</t>
  </si>
  <si>
    <t>Chad Washington</t>
  </si>
  <si>
    <t>E0597</t>
  </si>
  <si>
    <t>Kenneth Pennington</t>
  </si>
  <si>
    <t>E0598</t>
  </si>
  <si>
    <t>Lisa Grant</t>
  </si>
  <si>
    <t>E0599</t>
  </si>
  <si>
    <t>Brenda Taylor</t>
  </si>
  <si>
    <t>E0600</t>
  </si>
  <si>
    <t>Jonathan Smith</t>
  </si>
  <si>
    <t>E0601</t>
  </si>
  <si>
    <t>Heather Robinson</t>
  </si>
  <si>
    <t>E0602</t>
  </si>
  <si>
    <t>Ronald Best</t>
  </si>
  <si>
    <t>E0603</t>
  </si>
  <si>
    <t>David Taylor</t>
  </si>
  <si>
    <t>E0604</t>
  </si>
  <si>
    <t>Cole Powers</t>
  </si>
  <si>
    <t>E0605</t>
  </si>
  <si>
    <t>Tanya Joseph</t>
  </si>
  <si>
    <t>E0606</t>
  </si>
  <si>
    <t>Carla Contreras</t>
  </si>
  <si>
    <t>E0607</t>
  </si>
  <si>
    <t>Andrew Anderson</t>
  </si>
  <si>
    <t>E0608</t>
  </si>
  <si>
    <t>Raven Horn</t>
  </si>
  <si>
    <t>E0609</t>
  </si>
  <si>
    <t>Charles Gross</t>
  </si>
  <si>
    <t>E0610</t>
  </si>
  <si>
    <t>Veronica Flores</t>
  </si>
  <si>
    <t>E0611</t>
  </si>
  <si>
    <t>Brian Goodwin</t>
  </si>
  <si>
    <t>E0612</t>
  </si>
  <si>
    <t>Brianna Watson</t>
  </si>
  <si>
    <t>E0613</t>
  </si>
  <si>
    <t>Jose Reyes</t>
  </si>
  <si>
    <t>E0614</t>
  </si>
  <si>
    <t>John Garcia</t>
  </si>
  <si>
    <t>E0615</t>
  </si>
  <si>
    <t>Jessica Ortega</t>
  </si>
  <si>
    <t>E0616</t>
  </si>
  <si>
    <t>David Frazier</t>
  </si>
  <si>
    <t>E0617</t>
  </si>
  <si>
    <t>Amanda Hernandez</t>
  </si>
  <si>
    <t>E0618</t>
  </si>
  <si>
    <t>Darrell Mays</t>
  </si>
  <si>
    <t>E0619</t>
  </si>
  <si>
    <t>Susan Silva</t>
  </si>
  <si>
    <t>E0620</t>
  </si>
  <si>
    <t>Anne Crawford</t>
  </si>
  <si>
    <t>E0621</t>
  </si>
  <si>
    <t>Rebecca Delacruz</t>
  </si>
  <si>
    <t>E0622</t>
  </si>
  <si>
    <t>Shaun Conner</t>
  </si>
  <si>
    <t>E0623</t>
  </si>
  <si>
    <t>Deanna Walker</t>
  </si>
  <si>
    <t>E0624</t>
  </si>
  <si>
    <t>Andrew Reeves</t>
  </si>
  <si>
    <t>E0625</t>
  </si>
  <si>
    <t>Justin Conway</t>
  </si>
  <si>
    <t>E0626</t>
  </si>
  <si>
    <t>Tyler Owens</t>
  </si>
  <si>
    <t>E0627</t>
  </si>
  <si>
    <t>Gerald Pope</t>
  </si>
  <si>
    <t>E0628</t>
  </si>
  <si>
    <t>James Smith</t>
  </si>
  <si>
    <t>E0629</t>
  </si>
  <si>
    <t>Drew Bryant</t>
  </si>
  <si>
    <t>E0630</t>
  </si>
  <si>
    <t>James Ramirez</t>
  </si>
  <si>
    <t>E0631</t>
  </si>
  <si>
    <t>April Duarte</t>
  </si>
  <si>
    <t>E0632</t>
  </si>
  <si>
    <t>Noah Lee</t>
  </si>
  <si>
    <t>E0633</t>
  </si>
  <si>
    <t>Laura Morgan</t>
  </si>
  <si>
    <t>E0634</t>
  </si>
  <si>
    <t>Donna Guerrero</t>
  </si>
  <si>
    <t>E0635</t>
  </si>
  <si>
    <t>William Smith</t>
  </si>
  <si>
    <t>E0636</t>
  </si>
  <si>
    <t>Elizabeth Monroe</t>
  </si>
  <si>
    <t>E0637</t>
  </si>
  <si>
    <t>Deanna Carney</t>
  </si>
  <si>
    <t>E0638</t>
  </si>
  <si>
    <t>Erin Pitts</t>
  </si>
  <si>
    <t>E0639</t>
  </si>
  <si>
    <t>Amber Ferguson</t>
  </si>
  <si>
    <t>E0640</t>
  </si>
  <si>
    <t>Jesus Harris</t>
  </si>
  <si>
    <t>E0641</t>
  </si>
  <si>
    <t>William Kemp</t>
  </si>
  <si>
    <t>E0642</t>
  </si>
  <si>
    <t>Candace Phelps</t>
  </si>
  <si>
    <t>E0643</t>
  </si>
  <si>
    <t>Dr. Sophia Ochoa</t>
  </si>
  <si>
    <t>E0644</t>
  </si>
  <si>
    <t>Jennifer Watson</t>
  </si>
  <si>
    <t>E0645</t>
  </si>
  <si>
    <t>Timothy Martin</t>
  </si>
  <si>
    <t>E0646</t>
  </si>
  <si>
    <t>Steven Leonard</t>
  </si>
  <si>
    <t>E0647</t>
  </si>
  <si>
    <t>Rebecca Owens</t>
  </si>
  <si>
    <t>E0648</t>
  </si>
  <si>
    <t>Mrs. Jennifer Reynolds</t>
  </si>
  <si>
    <t>E0649</t>
  </si>
  <si>
    <t>Christine Martinez</t>
  </si>
  <si>
    <t>E0650</t>
  </si>
  <si>
    <t>Tracey Griffin MD</t>
  </si>
  <si>
    <t>E0651</t>
  </si>
  <si>
    <t>Amanda Murray</t>
  </si>
  <si>
    <t>E0652</t>
  </si>
  <si>
    <t>Carrie Taylor</t>
  </si>
  <si>
    <t>E0653</t>
  </si>
  <si>
    <t>Brandon Carlson</t>
  </si>
  <si>
    <t>E0654</t>
  </si>
  <si>
    <t>Christine Giles</t>
  </si>
  <si>
    <t>E0655</t>
  </si>
  <si>
    <t>Theresa Miller</t>
  </si>
  <si>
    <t>E0656</t>
  </si>
  <si>
    <t>David Jones</t>
  </si>
  <si>
    <t>E0657</t>
  </si>
  <si>
    <t>Steven Briggs</t>
  </si>
  <si>
    <t>E0658</t>
  </si>
  <si>
    <t>Scott Martin</t>
  </si>
  <si>
    <t>E0659</t>
  </si>
  <si>
    <t>Tony Maxwell</t>
  </si>
  <si>
    <t>E0660</t>
  </si>
  <si>
    <t>E0661</t>
  </si>
  <si>
    <t>Brenda Pearson</t>
  </si>
  <si>
    <t>E0662</t>
  </si>
  <si>
    <t>Andre Porter</t>
  </si>
  <si>
    <t>E0663</t>
  </si>
  <si>
    <t>John Daniel</t>
  </si>
  <si>
    <t>E0664</t>
  </si>
  <si>
    <t>Amanda Frank</t>
  </si>
  <si>
    <t>E0665</t>
  </si>
  <si>
    <t>Stephanie Howard</t>
  </si>
  <si>
    <t>E0666</t>
  </si>
  <si>
    <t>Katherine Grant</t>
  </si>
  <si>
    <t>E0667</t>
  </si>
  <si>
    <t>Todd Barrera</t>
  </si>
  <si>
    <t>E0668</t>
  </si>
  <si>
    <t>Alyssa Hobbs</t>
  </si>
  <si>
    <t>E0669</t>
  </si>
  <si>
    <t>Terri Douglas</t>
  </si>
  <si>
    <t>E0670</t>
  </si>
  <si>
    <t>Duane Hines</t>
  </si>
  <si>
    <t>E0671</t>
  </si>
  <si>
    <t>Lisa Hunter</t>
  </si>
  <si>
    <t>E0672</t>
  </si>
  <si>
    <t>David Hernandez</t>
  </si>
  <si>
    <t>E0673</t>
  </si>
  <si>
    <t>Amber Knox</t>
  </si>
  <si>
    <t>E0674</t>
  </si>
  <si>
    <t>Jason Smith</t>
  </si>
  <si>
    <t>E0675</t>
  </si>
  <si>
    <t>Bryan Smith</t>
  </si>
  <si>
    <t>E0676</t>
  </si>
  <si>
    <t>Jade Pham</t>
  </si>
  <si>
    <t>E0677</t>
  </si>
  <si>
    <t>James Hawkins</t>
  </si>
  <si>
    <t>E0678</t>
  </si>
  <si>
    <t>Amy Gonzales</t>
  </si>
  <si>
    <t>E0679</t>
  </si>
  <si>
    <t>Donald Young</t>
  </si>
  <si>
    <t>E0680</t>
  </si>
  <si>
    <t>Stephen Jenkins</t>
  </si>
  <si>
    <t>E0681</t>
  </si>
  <si>
    <t>Jenny West</t>
  </si>
  <si>
    <t>E0682</t>
  </si>
  <si>
    <t>Kathleen Gomez</t>
  </si>
  <si>
    <t>E0683</t>
  </si>
  <si>
    <t>Andrew Bass</t>
  </si>
  <si>
    <t>E0684</t>
  </si>
  <si>
    <t>Lori Cole</t>
  </si>
  <si>
    <t>E0685</t>
  </si>
  <si>
    <t>Ernest Holmes</t>
  </si>
  <si>
    <t>E0686</t>
  </si>
  <si>
    <t>Francisco Holloway</t>
  </si>
  <si>
    <t>E0687</t>
  </si>
  <si>
    <t>Ruth Williams</t>
  </si>
  <si>
    <t>E0688</t>
  </si>
  <si>
    <t>Courtney Phillips</t>
  </si>
  <si>
    <t>E0689</t>
  </si>
  <si>
    <t>Claudia Kelley</t>
  </si>
  <si>
    <t>E0690</t>
  </si>
  <si>
    <t>Vanessa Walker</t>
  </si>
  <si>
    <t>E0691</t>
  </si>
  <si>
    <t>Mr. Peter Colon DDS</t>
  </si>
  <si>
    <t>E0692</t>
  </si>
  <si>
    <t>Tim Coleman</t>
  </si>
  <si>
    <t>E0693</t>
  </si>
  <si>
    <t>Ian Jones</t>
  </si>
  <si>
    <t>E0694</t>
  </si>
  <si>
    <t>Ashley Warner</t>
  </si>
  <si>
    <t>E0695</t>
  </si>
  <si>
    <t>Diane Brown</t>
  </si>
  <si>
    <t>E0696</t>
  </si>
  <si>
    <t>Hunter Gill</t>
  </si>
  <si>
    <t>E0697</t>
  </si>
  <si>
    <t>Jessica Hughes</t>
  </si>
  <si>
    <t>E0698</t>
  </si>
  <si>
    <t>Katherine Olson</t>
  </si>
  <si>
    <t>E0699</t>
  </si>
  <si>
    <t>Timothy Peterson</t>
  </si>
  <si>
    <t>E0700</t>
  </si>
  <si>
    <t>E0701</t>
  </si>
  <si>
    <t>Nathaniel Butler</t>
  </si>
  <si>
    <t>E0702</t>
  </si>
  <si>
    <t>Patrick Le</t>
  </si>
  <si>
    <t>E0703</t>
  </si>
  <si>
    <t>Margaret Hunt</t>
  </si>
  <si>
    <t>E0704</t>
  </si>
  <si>
    <t>Susan Caldwell</t>
  </si>
  <si>
    <t>E0705</t>
  </si>
  <si>
    <t>Lori Wells</t>
  </si>
  <si>
    <t>E0706</t>
  </si>
  <si>
    <t>Cody King</t>
  </si>
  <si>
    <t>E0707</t>
  </si>
  <si>
    <t>Dr. Brian Gill</t>
  </si>
  <si>
    <t>E0708</t>
  </si>
  <si>
    <t>Amy Gray</t>
  </si>
  <si>
    <t>E0709</t>
  </si>
  <si>
    <t>Megan Stewart</t>
  </si>
  <si>
    <t>E0710</t>
  </si>
  <si>
    <t>Julia Andrade</t>
  </si>
  <si>
    <t>E0711</t>
  </si>
  <si>
    <t>Brian White</t>
  </si>
  <si>
    <t>E0712</t>
  </si>
  <si>
    <t>John Clark</t>
  </si>
  <si>
    <t>E0713</t>
  </si>
  <si>
    <t>Christopher Schmidt</t>
  </si>
  <si>
    <t>E0714</t>
  </si>
  <si>
    <t>Wesley Ponce</t>
  </si>
  <si>
    <t>E0715</t>
  </si>
  <si>
    <t>Miranda Malone</t>
  </si>
  <si>
    <t>E0716</t>
  </si>
  <si>
    <t>Steve Perez</t>
  </si>
  <si>
    <t>E0717</t>
  </si>
  <si>
    <t>Christopher Freeman</t>
  </si>
  <si>
    <t>E0718</t>
  </si>
  <si>
    <t>Megan Bishop</t>
  </si>
  <si>
    <t>E0719</t>
  </si>
  <si>
    <t>Tara Olson</t>
  </si>
  <si>
    <t>E0720</t>
  </si>
  <si>
    <t>Angela Galvan</t>
  </si>
  <si>
    <t>E0721</t>
  </si>
  <si>
    <t>Tammy Jones</t>
  </si>
  <si>
    <t>E0722</t>
  </si>
  <si>
    <t>Amanda Aguilar</t>
  </si>
  <si>
    <t>E0723</t>
  </si>
  <si>
    <t>Christina Macdonald</t>
  </si>
  <si>
    <t>E0724</t>
  </si>
  <si>
    <t>Albert Lewis</t>
  </si>
  <si>
    <t>E0725</t>
  </si>
  <si>
    <t>Crystal Sanchez</t>
  </si>
  <si>
    <t>E0726</t>
  </si>
  <si>
    <t>Brandon Monroe</t>
  </si>
  <si>
    <t>E0727</t>
  </si>
  <si>
    <t>Donald Jordan</t>
  </si>
  <si>
    <t>E0728</t>
  </si>
  <si>
    <t>Nicole Hill</t>
  </si>
  <si>
    <t>E0729</t>
  </si>
  <si>
    <t>Michael Swanson</t>
  </si>
  <si>
    <t>E0730</t>
  </si>
  <si>
    <t>Chad Jones</t>
  </si>
  <si>
    <t>E0731</t>
  </si>
  <si>
    <t>Vicki Simon</t>
  </si>
  <si>
    <t>E0732</t>
  </si>
  <si>
    <t>Kathleen Smith</t>
  </si>
  <si>
    <t>E0733</t>
  </si>
  <si>
    <t>Jessica Smith</t>
  </si>
  <si>
    <t>E0734</t>
  </si>
  <si>
    <t>Lisa Gonzalez</t>
  </si>
  <si>
    <t>E0735</t>
  </si>
  <si>
    <t>Gregory Faulkner</t>
  </si>
  <si>
    <t>E0736</t>
  </si>
  <si>
    <t>Kristine Pace</t>
  </si>
  <si>
    <t>E0737</t>
  </si>
  <si>
    <t>Jade Singleton</t>
  </si>
  <si>
    <t>E0738</t>
  </si>
  <si>
    <t>Scott Jones</t>
  </si>
  <si>
    <t>E0739</t>
  </si>
  <si>
    <t>Henry Salas</t>
  </si>
  <si>
    <t>E0740</t>
  </si>
  <si>
    <t>Christopher Romero</t>
  </si>
  <si>
    <t>E0741</t>
  </si>
  <si>
    <t>Kathryn Barker</t>
  </si>
  <si>
    <t>E0742</t>
  </si>
  <si>
    <t>Francisco Martin</t>
  </si>
  <si>
    <t>E0743</t>
  </si>
  <si>
    <t>Jennifer Burton</t>
  </si>
  <si>
    <t>E0744</t>
  </si>
  <si>
    <t>John Little</t>
  </si>
  <si>
    <t>E0745</t>
  </si>
  <si>
    <t>Derek Smith</t>
  </si>
  <si>
    <t>E0746</t>
  </si>
  <si>
    <t>Bryan Miranda</t>
  </si>
  <si>
    <t>E0747</t>
  </si>
  <si>
    <t>Beth Lopez</t>
  </si>
  <si>
    <t>E0748</t>
  </si>
  <si>
    <t>Becky Petersen DDS</t>
  </si>
  <si>
    <t>E0749</t>
  </si>
  <si>
    <t>Lori Mckinney</t>
  </si>
  <si>
    <t>E0750</t>
  </si>
  <si>
    <t>Andrew Houston</t>
  </si>
  <si>
    <t>E0751</t>
  </si>
  <si>
    <t>Rachel Johnson</t>
  </si>
  <si>
    <t>E0752</t>
  </si>
  <si>
    <t>Cynthia Schwartz</t>
  </si>
  <si>
    <t>E0753</t>
  </si>
  <si>
    <t>Debra Stanley</t>
  </si>
  <si>
    <t>E0754</t>
  </si>
  <si>
    <t>Richard Hicks</t>
  </si>
  <si>
    <t>E0755</t>
  </si>
  <si>
    <t>Ashley Blake</t>
  </si>
  <si>
    <t>E0756</t>
  </si>
  <si>
    <t>Megan Guzman</t>
  </si>
  <si>
    <t>E0757</t>
  </si>
  <si>
    <t>Mathew Berry</t>
  </si>
  <si>
    <t>E0758</t>
  </si>
  <si>
    <t>Kristin Jordan</t>
  </si>
  <si>
    <t>E0759</t>
  </si>
  <si>
    <t>Timothy Taylor</t>
  </si>
  <si>
    <t>E0760</t>
  </si>
  <si>
    <t>Amber Lang</t>
  </si>
  <si>
    <t>E0761</t>
  </si>
  <si>
    <t>Christopher Nichols</t>
  </si>
  <si>
    <t>E0762</t>
  </si>
  <si>
    <t>James Lewis</t>
  </si>
  <si>
    <t>E0763</t>
  </si>
  <si>
    <t>Brandi Williams</t>
  </si>
  <si>
    <t>E0764</t>
  </si>
  <si>
    <t>Cassandra Stewart</t>
  </si>
  <si>
    <t>E0765</t>
  </si>
  <si>
    <t>Jessica Williams</t>
  </si>
  <si>
    <t>E0766</t>
  </si>
  <si>
    <t>Lindsay Conrad</t>
  </si>
  <si>
    <t>E0767</t>
  </si>
  <si>
    <t>Jordan Baker</t>
  </si>
  <si>
    <t>E0768</t>
  </si>
  <si>
    <t>Cassandra Shaw</t>
  </si>
  <si>
    <t>E0769</t>
  </si>
  <si>
    <t>Justin Daniel</t>
  </si>
  <si>
    <t>E0770</t>
  </si>
  <si>
    <t>Amy Hammond</t>
  </si>
  <si>
    <t>E0771</t>
  </si>
  <si>
    <t>Misty Stevens</t>
  </si>
  <si>
    <t>E0772</t>
  </si>
  <si>
    <t>Karen Franklin</t>
  </si>
  <si>
    <t>E0773</t>
  </si>
  <si>
    <t>Adam Dickson</t>
  </si>
  <si>
    <t>E0774</t>
  </si>
  <si>
    <t>Lisa Mendez</t>
  </si>
  <si>
    <t>E0775</t>
  </si>
  <si>
    <t>Kathryn Rogers</t>
  </si>
  <si>
    <t>E0776</t>
  </si>
  <si>
    <t>Nicole Hammond</t>
  </si>
  <si>
    <t>E0777</t>
  </si>
  <si>
    <t>Daniel Ingram</t>
  </si>
  <si>
    <t>E0778</t>
  </si>
  <si>
    <t>Austin Smith</t>
  </si>
  <si>
    <t>E0779</t>
  </si>
  <si>
    <t>Ricky Harrison</t>
  </si>
  <si>
    <t>E0780</t>
  </si>
  <si>
    <t>Curtis Delacruz</t>
  </si>
  <si>
    <t>E0781</t>
  </si>
  <si>
    <t>Chelsea Walton</t>
  </si>
  <si>
    <t>E0782</t>
  </si>
  <si>
    <t>Loretta Jones</t>
  </si>
  <si>
    <t>E0783</t>
  </si>
  <si>
    <t>Michelle Thomas</t>
  </si>
  <si>
    <t>E0784</t>
  </si>
  <si>
    <t>Monica Ponce</t>
  </si>
  <si>
    <t>E0785</t>
  </si>
  <si>
    <t>Bruce Conrad</t>
  </si>
  <si>
    <t>E0786</t>
  </si>
  <si>
    <t>Thomas Bradley</t>
  </si>
  <si>
    <t>E0787</t>
  </si>
  <si>
    <t>Shawn Cunningham</t>
  </si>
  <si>
    <t>E0788</t>
  </si>
  <si>
    <t>Joseph Davila</t>
  </si>
  <si>
    <t>E0789</t>
  </si>
  <si>
    <t>Robert French</t>
  </si>
  <si>
    <t>E0790</t>
  </si>
  <si>
    <t>Michelle Cunningham</t>
  </si>
  <si>
    <t>E0791</t>
  </si>
  <si>
    <t>Joseph Lloyd</t>
  </si>
  <si>
    <t>E0792</t>
  </si>
  <si>
    <t>Steven Mcmillan</t>
  </si>
  <si>
    <t>E0793</t>
  </si>
  <si>
    <t>Miranda Gray</t>
  </si>
  <si>
    <t>E0794</t>
  </si>
  <si>
    <t>Andrea Small</t>
  </si>
  <si>
    <t>E0795</t>
  </si>
  <si>
    <t>Kurt May</t>
  </si>
  <si>
    <t>E0796</t>
  </si>
  <si>
    <t>Terry Garcia</t>
  </si>
  <si>
    <t>E0797</t>
  </si>
  <si>
    <t>Jerry Alexander</t>
  </si>
  <si>
    <t>E0798</t>
  </si>
  <si>
    <t>Manuel King</t>
  </si>
  <si>
    <t>E0799</t>
  </si>
  <si>
    <t>Jack Andersen</t>
  </si>
  <si>
    <t>E0800</t>
  </si>
  <si>
    <t>Karen Rhodes</t>
  </si>
  <si>
    <t>E0801</t>
  </si>
  <si>
    <t>Brent Turner</t>
  </si>
  <si>
    <t>E0802</t>
  </si>
  <si>
    <t>James Kim</t>
  </si>
  <si>
    <t>E0803</t>
  </si>
  <si>
    <t>Thomas Berry</t>
  </si>
  <si>
    <t>E0804</t>
  </si>
  <si>
    <t>Billy Gibson</t>
  </si>
  <si>
    <t>E0805</t>
  </si>
  <si>
    <t>Robert Burnett</t>
  </si>
  <si>
    <t>E0806</t>
  </si>
  <si>
    <t>Bradley Carter</t>
  </si>
  <si>
    <t>E0807</t>
  </si>
  <si>
    <t>Joshua Douglas</t>
  </si>
  <si>
    <t>E0808</t>
  </si>
  <si>
    <t>Edward Cabrera</t>
  </si>
  <si>
    <t>E0809</t>
  </si>
  <si>
    <t>Jerry Marshall</t>
  </si>
  <si>
    <t>E0810</t>
  </si>
  <si>
    <t>Jeffery Rodriguez</t>
  </si>
  <si>
    <t>E0811</t>
  </si>
  <si>
    <t>Kenneth Brown</t>
  </si>
  <si>
    <t>E0812</t>
  </si>
  <si>
    <t>Emily Stewart</t>
  </si>
  <si>
    <t>E0813</t>
  </si>
  <si>
    <t>Alexa Johnson</t>
  </si>
  <si>
    <t>E0814</t>
  </si>
  <si>
    <t>Mary Paul</t>
  </si>
  <si>
    <t>E0815</t>
  </si>
  <si>
    <t>Christopher Mcdonald</t>
  </si>
  <si>
    <t>E0816</t>
  </si>
  <si>
    <t>Sheila Walsh</t>
  </si>
  <si>
    <t>E0817</t>
  </si>
  <si>
    <t>Jackson Pace</t>
  </si>
  <si>
    <t>E0818</t>
  </si>
  <si>
    <t>George Wright</t>
  </si>
  <si>
    <t>E0819</t>
  </si>
  <si>
    <t>Andre Gilbert</t>
  </si>
  <si>
    <t>E0820</t>
  </si>
  <si>
    <t>Robert Villarreal</t>
  </si>
  <si>
    <t>E0821</t>
  </si>
  <si>
    <t>Micheal Turner</t>
  </si>
  <si>
    <t>E0822</t>
  </si>
  <si>
    <t>Justin Lara</t>
  </si>
  <si>
    <t>E0823</t>
  </si>
  <si>
    <t>Shelby Mitchell</t>
  </si>
  <si>
    <t>E0824</t>
  </si>
  <si>
    <t>Brandi Garcia</t>
  </si>
  <si>
    <t>E0825</t>
  </si>
  <si>
    <t>Janet Blevins</t>
  </si>
  <si>
    <t>E0826</t>
  </si>
  <si>
    <t>Jose Thompson</t>
  </si>
  <si>
    <t>E0827</t>
  </si>
  <si>
    <t>Courtney Smith</t>
  </si>
  <si>
    <t>E0828</t>
  </si>
  <si>
    <t>Lawrence Johnston</t>
  </si>
  <si>
    <t>E0829</t>
  </si>
  <si>
    <t>Joel Proctor</t>
  </si>
  <si>
    <t>E0830</t>
  </si>
  <si>
    <t>Brandon Frank</t>
  </si>
  <si>
    <t>E0831</t>
  </si>
  <si>
    <t>Terry Martin</t>
  </si>
  <si>
    <t>E0832</t>
  </si>
  <si>
    <t>Shawn Weeks</t>
  </si>
  <si>
    <t>E0833</t>
  </si>
  <si>
    <t>Victor Rhodes</t>
  </si>
  <si>
    <t>E0834</t>
  </si>
  <si>
    <t>Jessica Ward</t>
  </si>
  <si>
    <t>E0835</t>
  </si>
  <si>
    <t>Rhonda Hill</t>
  </si>
  <si>
    <t>E0836</t>
  </si>
  <si>
    <t>E0837</t>
  </si>
  <si>
    <t>Jose White</t>
  </si>
  <si>
    <t>E0838</t>
  </si>
  <si>
    <t>Douglas Baker</t>
  </si>
  <si>
    <t>E0839</t>
  </si>
  <si>
    <t>Vanessa Davila</t>
  </si>
  <si>
    <t>E0840</t>
  </si>
  <si>
    <t>Deborah Payne</t>
  </si>
  <si>
    <t>E0841</t>
  </si>
  <si>
    <t>Lori Newton</t>
  </si>
  <si>
    <t>E0842</t>
  </si>
  <si>
    <t>Krystal Miller</t>
  </si>
  <si>
    <t>E0843</t>
  </si>
  <si>
    <t>Amber Rosario</t>
  </si>
  <si>
    <t>E0844</t>
  </si>
  <si>
    <t>Jordan Santana</t>
  </si>
  <si>
    <t>E0845</t>
  </si>
  <si>
    <t>Thomas Hartman</t>
  </si>
  <si>
    <t>E0846</t>
  </si>
  <si>
    <t>Kirk Baker</t>
  </si>
  <si>
    <t>E0847</t>
  </si>
  <si>
    <t>Samantha Pearson</t>
  </si>
  <si>
    <t>E0848</t>
  </si>
  <si>
    <t>Travis Valentine MD</t>
  </si>
  <si>
    <t>E0849</t>
  </si>
  <si>
    <t>Joyce Walter</t>
  </si>
  <si>
    <t>E0850</t>
  </si>
  <si>
    <t>Mitchell Fox</t>
  </si>
  <si>
    <t>E0851</t>
  </si>
  <si>
    <t>Wendy Smith</t>
  </si>
  <si>
    <t>E0852</t>
  </si>
  <si>
    <t>Ashley Mason</t>
  </si>
  <si>
    <t>E0853</t>
  </si>
  <si>
    <t>Amy Powers</t>
  </si>
  <si>
    <t>E0854</t>
  </si>
  <si>
    <t>Danielle Dixon</t>
  </si>
  <si>
    <t>E0855</t>
  </si>
  <si>
    <t>Frank Rivas</t>
  </si>
  <si>
    <t>E0856</t>
  </si>
  <si>
    <t>Randy Lewis</t>
  </si>
  <si>
    <t>E0857</t>
  </si>
  <si>
    <t>Henry Carpenter</t>
  </si>
  <si>
    <t>E0858</t>
  </si>
  <si>
    <t>Curtis Chavez DDS</t>
  </si>
  <si>
    <t>E0859</t>
  </si>
  <si>
    <t>James Lozano</t>
  </si>
  <si>
    <t>E0860</t>
  </si>
  <si>
    <t>Jared Bradshaw</t>
  </si>
  <si>
    <t>E0861</t>
  </si>
  <si>
    <t>Elizabeth Rice DVM</t>
  </si>
  <si>
    <t>E0862</t>
  </si>
  <si>
    <t>Laura Griffin</t>
  </si>
  <si>
    <t>E0863</t>
  </si>
  <si>
    <t>Cindy Johnson</t>
  </si>
  <si>
    <t>E0864</t>
  </si>
  <si>
    <t>William Schultz</t>
  </si>
  <si>
    <t>E0865</t>
  </si>
  <si>
    <t>James Wolf</t>
  </si>
  <si>
    <t>E0866</t>
  </si>
  <si>
    <t>Robert Lee</t>
  </si>
  <si>
    <t>E0867</t>
  </si>
  <si>
    <t>Jeffrey Hardin</t>
  </si>
  <si>
    <t>E0868</t>
  </si>
  <si>
    <t>Marcia Williams</t>
  </si>
  <si>
    <t>E0869</t>
  </si>
  <si>
    <t>Mark Freeman</t>
  </si>
  <si>
    <t>E0870</t>
  </si>
  <si>
    <t>Victoria Patel</t>
  </si>
  <si>
    <t>E0871</t>
  </si>
  <si>
    <t>Carolyn Fitzpatrick</t>
  </si>
  <si>
    <t>E0872</t>
  </si>
  <si>
    <t>Kelly Diaz</t>
  </si>
  <si>
    <t>E0873</t>
  </si>
  <si>
    <t>Patrick Shaw</t>
  </si>
  <si>
    <t>E0874</t>
  </si>
  <si>
    <t>Matthew Smith</t>
  </si>
  <si>
    <t>E0875</t>
  </si>
  <si>
    <t>Judy Ortiz</t>
  </si>
  <si>
    <t>E0876</t>
  </si>
  <si>
    <t>Tracy Douglas</t>
  </si>
  <si>
    <t>E0877</t>
  </si>
  <si>
    <t>Nicholas Ray</t>
  </si>
  <si>
    <t>E0878</t>
  </si>
  <si>
    <t>Michael Hawkins</t>
  </si>
  <si>
    <t>E0879</t>
  </si>
  <si>
    <t>Kristina Hughes</t>
  </si>
  <si>
    <t>E0880</t>
  </si>
  <si>
    <t>Teresa Brooks</t>
  </si>
  <si>
    <t>E0881</t>
  </si>
  <si>
    <t>William Wong</t>
  </si>
  <si>
    <t>E0882</t>
  </si>
  <si>
    <t>Christina Turner</t>
  </si>
  <si>
    <t>E0883</t>
  </si>
  <si>
    <t>Michael Rivas</t>
  </si>
  <si>
    <t>E0884</t>
  </si>
  <si>
    <t>Eric Moss</t>
  </si>
  <si>
    <t>E0885</t>
  </si>
  <si>
    <t>Christine Powell</t>
  </si>
  <si>
    <t>E0886</t>
  </si>
  <si>
    <t>E0887</t>
  </si>
  <si>
    <t>Ryan Walker</t>
  </si>
  <si>
    <t>E0888</t>
  </si>
  <si>
    <t>Courtney Nelson</t>
  </si>
  <si>
    <t>E0889</t>
  </si>
  <si>
    <t>Christina Schmidt</t>
  </si>
  <si>
    <t>E0890</t>
  </si>
  <si>
    <t>Andrew Doyle</t>
  </si>
  <si>
    <t>E0891</t>
  </si>
  <si>
    <t>Marie Browning</t>
  </si>
  <si>
    <t>E0892</t>
  </si>
  <si>
    <t>Angela Carter</t>
  </si>
  <si>
    <t>E0893</t>
  </si>
  <si>
    <t>Angela Johnson</t>
  </si>
  <si>
    <t>E0894</t>
  </si>
  <si>
    <t>Todd Evans</t>
  </si>
  <si>
    <t>E0895</t>
  </si>
  <si>
    <t>Pamela Torres</t>
  </si>
  <si>
    <t>E0896</t>
  </si>
  <si>
    <t>Casey Evans</t>
  </si>
  <si>
    <t>E0897</t>
  </si>
  <si>
    <t>Katie Newman</t>
  </si>
  <si>
    <t>E0898</t>
  </si>
  <si>
    <t>Jordan Parker</t>
  </si>
  <si>
    <t>E0899</t>
  </si>
  <si>
    <t>Carl Bailey</t>
  </si>
  <si>
    <t>E0900</t>
  </si>
  <si>
    <t>Martin Hess</t>
  </si>
  <si>
    <t>E0901</t>
  </si>
  <si>
    <t>Melody Lowe</t>
  </si>
  <si>
    <t>E0902</t>
  </si>
  <si>
    <t>Peter Phillips</t>
  </si>
  <si>
    <t>E0903</t>
  </si>
  <si>
    <t>E0904</t>
  </si>
  <si>
    <t>Melvin Little</t>
  </si>
  <si>
    <t>E0905</t>
  </si>
  <si>
    <t>Kathy Williamson</t>
  </si>
  <si>
    <t>E0906</t>
  </si>
  <si>
    <t>Kelli Lee</t>
  </si>
  <si>
    <t>E0907</t>
  </si>
  <si>
    <t>Jacob Hall</t>
  </si>
  <si>
    <t>E0908</t>
  </si>
  <si>
    <t>Nicholas Bass</t>
  </si>
  <si>
    <t>E0909</t>
  </si>
  <si>
    <t>Patrick Bautista</t>
  </si>
  <si>
    <t>E0910</t>
  </si>
  <si>
    <t>Andrea Owens</t>
  </si>
  <si>
    <t>E0911</t>
  </si>
  <si>
    <t>Jessica Hill</t>
  </si>
  <si>
    <t>E0912</t>
  </si>
  <si>
    <t>Michael Jones</t>
  </si>
  <si>
    <t>E0913</t>
  </si>
  <si>
    <t>Carlos Gonzalez</t>
  </si>
  <si>
    <t>E0914</t>
  </si>
  <si>
    <t>Christopher Martinez</t>
  </si>
  <si>
    <t>E0915</t>
  </si>
  <si>
    <t>Michelle Simmons</t>
  </si>
  <si>
    <t>E0916</t>
  </si>
  <si>
    <t>Michael Cohen</t>
  </si>
  <si>
    <t>E0917</t>
  </si>
  <si>
    <t>Stacy Smith</t>
  </si>
  <si>
    <t>E0918</t>
  </si>
  <si>
    <t>Caitlin Bennett</t>
  </si>
  <si>
    <t>E0919</t>
  </si>
  <si>
    <t>Daniel White</t>
  </si>
  <si>
    <t>E0920</t>
  </si>
  <si>
    <t>Lance Williams</t>
  </si>
  <si>
    <t>E0921</t>
  </si>
  <si>
    <t>Mike Garcia</t>
  </si>
  <si>
    <t>E0922</t>
  </si>
  <si>
    <t>Christina Richardson</t>
  </si>
  <si>
    <t>E0923</t>
  </si>
  <si>
    <t>Breanna Crosby</t>
  </si>
  <si>
    <t>E0924</t>
  </si>
  <si>
    <t>Richard Williams</t>
  </si>
  <si>
    <t>E0925</t>
  </si>
  <si>
    <t>Greg Barnes</t>
  </si>
  <si>
    <t>E0926</t>
  </si>
  <si>
    <t>Kimberly Holland</t>
  </si>
  <si>
    <t>E0927</t>
  </si>
  <si>
    <t>Dana Glenn</t>
  </si>
  <si>
    <t>E0928</t>
  </si>
  <si>
    <t>Brian Moran</t>
  </si>
  <si>
    <t>E0929</t>
  </si>
  <si>
    <t>Mrs. Samantha Hansen</t>
  </si>
  <si>
    <t>E0930</t>
  </si>
  <si>
    <t>Daniel Palmer PhD</t>
  </si>
  <si>
    <t>E0931</t>
  </si>
  <si>
    <t>Kevin Beard</t>
  </si>
  <si>
    <t>E0932</t>
  </si>
  <si>
    <t>Kimberly Collins</t>
  </si>
  <si>
    <t>E0933</t>
  </si>
  <si>
    <t>Mindy Powers</t>
  </si>
  <si>
    <t>E0934</t>
  </si>
  <si>
    <t>Gregory Hoffman</t>
  </si>
  <si>
    <t>E0935</t>
  </si>
  <si>
    <t>Michele Williams</t>
  </si>
  <si>
    <t>E0936</t>
  </si>
  <si>
    <t>Olivia Newton</t>
  </si>
  <si>
    <t>E0937</t>
  </si>
  <si>
    <t>Johnathan Brennan</t>
  </si>
  <si>
    <t>E0938</t>
  </si>
  <si>
    <t>Alexander Mcgee</t>
  </si>
  <si>
    <t>E0939</t>
  </si>
  <si>
    <t>Joseph Singh</t>
  </si>
  <si>
    <t>E0940</t>
  </si>
  <si>
    <t>Sally Thornton</t>
  </si>
  <si>
    <t>E0941</t>
  </si>
  <si>
    <t>Debra Young</t>
  </si>
  <si>
    <t>E0942</t>
  </si>
  <si>
    <t>Allison Baxter</t>
  </si>
  <si>
    <t>E0943</t>
  </si>
  <si>
    <t>Henry Jackson</t>
  </si>
  <si>
    <t>E0944</t>
  </si>
  <si>
    <t>Ryan Costa</t>
  </si>
  <si>
    <t>E0945</t>
  </si>
  <si>
    <t>Kayla Howard</t>
  </si>
  <si>
    <t>E0946</t>
  </si>
  <si>
    <t>Tammie James</t>
  </si>
  <si>
    <t>E0947</t>
  </si>
  <si>
    <t>Shelly Hanson</t>
  </si>
  <si>
    <t>E0948</t>
  </si>
  <si>
    <t>Angela Giles</t>
  </si>
  <si>
    <t>E0949</t>
  </si>
  <si>
    <t>Anthony Myers</t>
  </si>
  <si>
    <t>E0950</t>
  </si>
  <si>
    <t>Mary Mann</t>
  </si>
  <si>
    <t>E0951</t>
  </si>
  <si>
    <t>Jose Mitchell</t>
  </si>
  <si>
    <t>E0952</t>
  </si>
  <si>
    <t>Kyle Green</t>
  </si>
  <si>
    <t>E0953</t>
  </si>
  <si>
    <t>Rebecca Tate</t>
  </si>
  <si>
    <t>E0954</t>
  </si>
  <si>
    <t>Vanessa Bennett</t>
  </si>
  <si>
    <t>E0955</t>
  </si>
  <si>
    <t>Matthew Washington</t>
  </si>
  <si>
    <t>E0956</t>
  </si>
  <si>
    <t>Gabriel Clark</t>
  </si>
  <si>
    <t>E0957</t>
  </si>
  <si>
    <t>Carrie Anderson MD</t>
  </si>
  <si>
    <t>E0958</t>
  </si>
  <si>
    <t>Ashley Brown</t>
  </si>
  <si>
    <t>E0959</t>
  </si>
  <si>
    <t>Victoria Sanchez</t>
  </si>
  <si>
    <t>E0960</t>
  </si>
  <si>
    <t>Phillip White</t>
  </si>
  <si>
    <t>E0961</t>
  </si>
  <si>
    <t>Larry Gonzalez</t>
  </si>
  <si>
    <t>E0962</t>
  </si>
  <si>
    <t>Jerry Grimes</t>
  </si>
  <si>
    <t>E0963</t>
  </si>
  <si>
    <t>Dennis Hill</t>
  </si>
  <si>
    <t>E0964</t>
  </si>
  <si>
    <t>Alexa Daugherty</t>
  </si>
  <si>
    <t>E0965</t>
  </si>
  <si>
    <t>Ronald Collins</t>
  </si>
  <si>
    <t>E0966</t>
  </si>
  <si>
    <t>Nicholas Bennett</t>
  </si>
  <si>
    <t>E0967</t>
  </si>
  <si>
    <t>Steven Washington</t>
  </si>
  <si>
    <t>E0968</t>
  </si>
  <si>
    <t>Matthew Alexander</t>
  </si>
  <si>
    <t>E0969</t>
  </si>
  <si>
    <t>Kendra Orr</t>
  </si>
  <si>
    <t>E0970</t>
  </si>
  <si>
    <t>John Branch</t>
  </si>
  <si>
    <t>E0971</t>
  </si>
  <si>
    <t>Angela Gomez</t>
  </si>
  <si>
    <t>E0972</t>
  </si>
  <si>
    <t>Penny Mitchell</t>
  </si>
  <si>
    <t>E0973</t>
  </si>
  <si>
    <t>Ann Sloan</t>
  </si>
  <si>
    <t>E0974</t>
  </si>
  <si>
    <t>Morgan Wilson</t>
  </si>
  <si>
    <t>E0975</t>
  </si>
  <si>
    <t>Patricia Wright</t>
  </si>
  <si>
    <t>E0976</t>
  </si>
  <si>
    <t>Matthew Arnold</t>
  </si>
  <si>
    <t>E0977</t>
  </si>
  <si>
    <t>Mary Johnson</t>
  </si>
  <si>
    <t>E0978</t>
  </si>
  <si>
    <t>Robert York</t>
  </si>
  <si>
    <t>E0979</t>
  </si>
  <si>
    <t>Aaron Page</t>
  </si>
  <si>
    <t>E0980</t>
  </si>
  <si>
    <t>Angela Arnold</t>
  </si>
  <si>
    <t>E0981</t>
  </si>
  <si>
    <t>Debra Frye</t>
  </si>
  <si>
    <t>E0982</t>
  </si>
  <si>
    <t>James Mejia</t>
  </si>
  <si>
    <t>E0983</t>
  </si>
  <si>
    <t>Jennifer Jackson</t>
  </si>
  <si>
    <t>E0984</t>
  </si>
  <si>
    <t>Christian Anderson</t>
  </si>
  <si>
    <t>E0985</t>
  </si>
  <si>
    <t>Michael Gardner</t>
  </si>
  <si>
    <t>E0986</t>
  </si>
  <si>
    <t>Denise Patel MD</t>
  </si>
  <si>
    <t>E0987</t>
  </si>
  <si>
    <t>Robert Tanner</t>
  </si>
  <si>
    <t>E0988</t>
  </si>
  <si>
    <t>Natalie James</t>
  </si>
  <si>
    <t>E0989</t>
  </si>
  <si>
    <t>Crystal Rodgers</t>
  </si>
  <si>
    <t>E0990</t>
  </si>
  <si>
    <t>Micheal West</t>
  </si>
  <si>
    <t>E0991</t>
  </si>
  <si>
    <t>Christina Leonard</t>
  </si>
  <si>
    <t>E0992</t>
  </si>
  <si>
    <t>Kevin Nunez</t>
  </si>
  <si>
    <t>E0993</t>
  </si>
  <si>
    <t>Lori Graves</t>
  </si>
  <si>
    <t>E0994</t>
  </si>
  <si>
    <t>Glenn Kelly</t>
  </si>
  <si>
    <t>E0995</t>
  </si>
  <si>
    <t>Wanda Johnson</t>
  </si>
  <si>
    <t>E0996</t>
  </si>
  <si>
    <t>Isaac Rasmussen</t>
  </si>
  <si>
    <t>E0997</t>
  </si>
  <si>
    <t>Carol Perez</t>
  </si>
  <si>
    <t>E0998</t>
  </si>
  <si>
    <t>Michael Smith</t>
  </si>
  <si>
    <t>E0999</t>
  </si>
  <si>
    <t>Jennifer Lambert</t>
  </si>
  <si>
    <t>E1000</t>
  </si>
  <si>
    <t>Eric Andrews</t>
  </si>
  <si>
    <t>Sort the dataset by "employee_id" and then by "Monthly Salary" in descending order.</t>
  </si>
  <si>
    <t>Filter out employees in the "Finance" department with a "Performance Score" higher than 4.</t>
  </si>
  <si>
    <t>Convert the data into an Excel table, making it easier to manipulate and reference.</t>
  </si>
  <si>
    <t xml:space="preserve">Calculate the total monthly salary paid to all employees </t>
  </si>
  <si>
    <t>Rating</t>
  </si>
  <si>
    <t xml:space="preserve"> whether an employee’s performance score is above &lt;=2 ("poor") , &gt;2  ("Good"), &gt;4 ("excellent").</t>
  </si>
  <si>
    <t>whether an employee’s performance score is above &lt;=2 ("poor") , &gt;2  ("Good"), &gt;4 ("excellent").</t>
  </si>
  <si>
    <t>Calculate the average performance score across all employees</t>
  </si>
  <si>
    <t>Calculate the total monthly salary paid to all employees</t>
  </si>
  <si>
    <t>Salary</t>
  </si>
  <si>
    <t>Employee ID</t>
  </si>
  <si>
    <t xml:space="preserve">Calculate the average performance score across all employees </t>
  </si>
  <si>
    <t xml:space="preserve"> find the salary of a specific employee based on their name or employee ID.</t>
  </si>
  <si>
    <t>VLOOKUP  ➡️</t>
  </si>
  <si>
    <t>⬅️ INDEX-MATCH</t>
  </si>
  <si>
    <t xml:space="preserve">Extract the first name from the "Name" column </t>
  </si>
  <si>
    <t>Extract the first name from the "Name" column using the LEFT function</t>
  </si>
  <si>
    <t>FirstName</t>
  </si>
  <si>
    <t>LEFT AND FIND ⬇️</t>
  </si>
  <si>
    <t xml:space="preserve"> summarize the total salary by department and find which department has the highest total salary.</t>
  </si>
  <si>
    <t>Row Labels</t>
  </si>
  <si>
    <t>Grand Total</t>
  </si>
  <si>
    <t>Sum of Monthly_Salary</t>
  </si>
  <si>
    <t>summarize the total salary by department and find which department has the highest total salary.</t>
  </si>
  <si>
    <t>conditional formatting</t>
  </si>
  <si>
    <t xml:space="preserve"> highlight employees with a "Performance Score" above 4 in green and those below 3 in red.</t>
  </si>
  <si>
    <t>Analysis</t>
  </si>
  <si>
    <t>Average of Performance_Score</t>
  </si>
  <si>
    <t>Count of Employee_ID</t>
  </si>
  <si>
    <t>show the average "Performance Score" per department.</t>
  </si>
  <si>
    <t xml:space="preserve"> the percentage of employees in each "Location".</t>
  </si>
  <si>
    <t>the percentage of employees in each "Location".</t>
  </si>
  <si>
    <t>Total_salary</t>
  </si>
  <si>
    <t>Total_count</t>
  </si>
  <si>
    <t xml:space="preserve"> calculate the total number of employees in each location or the sum of salaries for each department.</t>
  </si>
  <si>
    <t>Average Salary</t>
  </si>
  <si>
    <t>Employee Metrics Dashboard</t>
  </si>
  <si>
    <t>Bonus</t>
  </si>
  <si>
    <t>totalsalary</t>
  </si>
  <si>
    <t>highest salary by department</t>
  </si>
  <si>
    <t>averagesalary</t>
  </si>
  <si>
    <t>Averagescore</t>
  </si>
  <si>
    <t>Count of Last_Promotion_Year</t>
  </si>
  <si>
    <t>Month</t>
  </si>
  <si>
    <t>Total Salary</t>
  </si>
  <si>
    <t>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</si>
</sst>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
    <numFmt numFmtId="166" formatCode="_(&quot;$&quot;* #,##0_);_(&quot;$&quot;* \(#,##0\);_(&quot;$&quot;*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b/>
      <u/>
      <sz val="11"/>
      <color theme="2"/>
      <name val="Calibri"/>
      <family val="2"/>
      <scheme val="minor"/>
    </font>
    <font>
      <b/>
      <sz val="11"/>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6"/>
      <color theme="1"/>
      <name val="Calibri"/>
      <family val="2"/>
      <scheme val="minor"/>
    </font>
    <font>
      <sz val="36"/>
      <color theme="5" tint="-0.249977111117893"/>
      <name val="Arial Black"/>
      <family val="2"/>
    </font>
    <font>
      <sz val="16"/>
      <color theme="1"/>
      <name val="Calibri"/>
      <family val="2"/>
      <scheme val="minor"/>
    </font>
    <font>
      <b/>
      <sz val="18"/>
      <color theme="1"/>
      <name val="Calibri"/>
      <family val="2"/>
      <scheme val="minor"/>
    </font>
    <font>
      <b/>
      <sz val="12"/>
      <color theme="1"/>
      <name val="Calibri"/>
      <family val="2"/>
      <scheme val="minor"/>
    </font>
    <font>
      <b/>
      <sz val="18"/>
      <color theme="8" tint="-0.499984740745262"/>
      <name val="Calibri"/>
      <family val="2"/>
      <scheme val="minor"/>
    </font>
    <font>
      <sz val="20"/>
      <name val="Calibri"/>
      <family val="2"/>
      <scheme val="minor"/>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59999389629810485"/>
        <bgColor indexed="64"/>
      </patternFill>
    </fill>
  </fills>
  <borders count="15">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71">
    <xf numFmtId="0" fontId="0" fillId="0" borderId="0" xfId="0"/>
    <xf numFmtId="0" fontId="0" fillId="3" borderId="1" xfId="0" applyFill="1" applyBorder="1"/>
    <xf numFmtId="0" fontId="0" fillId="0" borderId="1" xfId="0" applyBorder="1"/>
    <xf numFmtId="164" fontId="0" fillId="0" borderId="0" xfId="0" applyNumberFormat="1"/>
    <xf numFmtId="164" fontId="0" fillId="3" borderId="1" xfId="0" applyNumberFormat="1" applyFill="1" applyBorder="1"/>
    <xf numFmtId="164" fontId="0" fillId="0" borderId="1" xfId="0" applyNumberFormat="1" applyBorder="1"/>
    <xf numFmtId="165" fontId="0" fillId="0" borderId="0" xfId="0" applyNumberFormat="1"/>
    <xf numFmtId="165" fontId="0" fillId="3" borderId="1" xfId="0" applyNumberFormat="1" applyFill="1" applyBorder="1"/>
    <xf numFmtId="165" fontId="0" fillId="0" borderId="1" xfId="0" applyNumberFormat="1" applyBorder="1"/>
    <xf numFmtId="1" fontId="0" fillId="0" borderId="0" xfId="0" applyNumberFormat="1"/>
    <xf numFmtId="1" fontId="0" fillId="3" borderId="1" xfId="0" applyNumberFormat="1" applyFill="1" applyBorder="1"/>
    <xf numFmtId="1" fontId="0" fillId="0" borderId="1" xfId="0" applyNumberFormat="1" applyBorder="1"/>
    <xf numFmtId="0" fontId="0" fillId="4" borderId="0" xfId="0" applyFill="1"/>
    <xf numFmtId="0" fontId="2" fillId="2" borderId="2" xfId="0" applyFont="1" applyFill="1" applyBorder="1"/>
    <xf numFmtId="1" fontId="2" fillId="2" borderId="2" xfId="0" applyNumberFormat="1" applyFont="1" applyFill="1" applyBorder="1"/>
    <xf numFmtId="164" fontId="2" fillId="2" borderId="2" xfId="0" applyNumberFormat="1" applyFont="1" applyFill="1" applyBorder="1"/>
    <xf numFmtId="165" fontId="2" fillId="2" borderId="2" xfId="0" applyNumberFormat="1" applyFont="1" applyFill="1" applyBorder="1"/>
    <xf numFmtId="0" fontId="0" fillId="0" borderId="3" xfId="0" applyBorder="1"/>
    <xf numFmtId="1" fontId="0" fillId="0" borderId="3" xfId="0" applyNumberFormat="1" applyBorder="1"/>
    <xf numFmtId="164" fontId="0" fillId="0" borderId="3" xfId="0" applyNumberFormat="1" applyBorder="1"/>
    <xf numFmtId="165" fontId="0" fillId="0" borderId="3" xfId="0" applyNumberFormat="1" applyBorder="1"/>
    <xf numFmtId="0" fontId="3" fillId="4" borderId="0" xfId="2" applyFill="1"/>
    <xf numFmtId="0" fontId="0" fillId="0" borderId="0" xfId="0" applyAlignment="1">
      <alignment horizontal="left" vertical="center" indent="2"/>
    </xf>
    <xf numFmtId="0" fontId="0" fillId="0" borderId="2" xfId="0" applyBorder="1"/>
    <xf numFmtId="0" fontId="0" fillId="6" borderId="0" xfId="0" applyFill="1"/>
    <xf numFmtId="0" fontId="0" fillId="0" borderId="4" xfId="0" applyBorder="1"/>
    <xf numFmtId="0" fontId="0" fillId="4" borderId="5" xfId="0" applyFill="1" applyBorder="1"/>
    <xf numFmtId="0" fontId="0" fillId="0" borderId="5" xfId="0" applyBorder="1"/>
    <xf numFmtId="0" fontId="0" fillId="0" borderId="6" xfId="0" applyBorder="1"/>
    <xf numFmtId="0" fontId="0" fillId="5" borderId="0" xfId="0" applyFill="1"/>
    <xf numFmtId="0" fontId="0" fillId="4" borderId="7" xfId="0" applyFill="1" applyBorder="1"/>
    <xf numFmtId="0" fontId="0" fillId="0" borderId="7" xfId="0" applyBorder="1"/>
    <xf numFmtId="164" fontId="0" fillId="0" borderId="7" xfId="0" applyNumberFormat="1" applyBorder="1"/>
    <xf numFmtId="0" fontId="0" fillId="0" borderId="8" xfId="0" applyBorder="1"/>
    <xf numFmtId="0" fontId="0" fillId="0" borderId="9" xfId="0" applyBorder="1"/>
    <xf numFmtId="0" fontId="0" fillId="4" borderId="10" xfId="0" applyFill="1" applyBorder="1"/>
    <xf numFmtId="0" fontId="0" fillId="4" borderId="9" xfId="0" applyFill="1" applyBorder="1"/>
    <xf numFmtId="0" fontId="0" fillId="0" borderId="11" xfId="0" applyBorder="1"/>
    <xf numFmtId="0" fontId="0" fillId="4" borderId="5" xfId="0" applyFill="1" applyBorder="1" applyAlignment="1">
      <alignment wrapText="1"/>
    </xf>
    <xf numFmtId="0" fontId="0" fillId="0" borderId="0" xfId="0" pivotButton="1"/>
    <xf numFmtId="0" fontId="0" fillId="0" borderId="0" xfId="0" applyAlignment="1">
      <alignment horizontal="left"/>
    </xf>
    <xf numFmtId="0" fontId="4" fillId="7" borderId="0" xfId="0" applyFont="1" applyFill="1"/>
    <xf numFmtId="0" fontId="5" fillId="8" borderId="0" xfId="2" applyFont="1" applyFill="1"/>
    <xf numFmtId="0" fontId="3" fillId="6" borderId="0" xfId="2" applyFill="1"/>
    <xf numFmtId="0" fontId="0" fillId="3" borderId="3" xfId="0" applyFill="1" applyBorder="1"/>
    <xf numFmtId="0" fontId="0" fillId="3" borderId="0" xfId="0" applyFill="1"/>
    <xf numFmtId="0" fontId="0" fillId="3" borderId="2" xfId="0" applyFill="1" applyBorder="1"/>
    <xf numFmtId="166" fontId="0" fillId="0" borderId="0" xfId="1" applyNumberFormat="1" applyFont="1" applyBorder="1"/>
    <xf numFmtId="0" fontId="0" fillId="9" borderId="12" xfId="0" applyFill="1" applyBorder="1"/>
    <xf numFmtId="0" fontId="0" fillId="9" borderId="13" xfId="0" applyFill="1" applyBorder="1"/>
    <xf numFmtId="0" fontId="0" fillId="9" borderId="14" xfId="0" applyFill="1" applyBorder="1"/>
    <xf numFmtId="0" fontId="0" fillId="0" borderId="0" xfId="0" applyAlignment="1">
      <alignment horizontal="center"/>
    </xf>
    <xf numFmtId="0" fontId="8" fillId="0" borderId="0" xfId="0" applyFont="1"/>
    <xf numFmtId="164" fontId="12" fillId="0" borderId="0" xfId="0" applyNumberFormat="1" applyFont="1"/>
    <xf numFmtId="2" fontId="0" fillId="0" borderId="0" xfId="0" applyNumberFormat="1"/>
    <xf numFmtId="0" fontId="14" fillId="0" borderId="0" xfId="0" applyFont="1"/>
    <xf numFmtId="44" fontId="2" fillId="2" borderId="2" xfId="1" applyFont="1" applyFill="1" applyBorder="1"/>
    <xf numFmtId="44" fontId="0" fillId="0" borderId="0" xfId="1" applyFont="1"/>
    <xf numFmtId="166" fontId="0" fillId="3" borderId="0" xfId="1" applyNumberFormat="1" applyFont="1" applyFill="1" applyBorder="1"/>
    <xf numFmtId="166" fontId="0" fillId="0" borderId="0" xfId="1" applyNumberFormat="1" applyFont="1"/>
    <xf numFmtId="0" fontId="15" fillId="0" borderId="0" xfId="0" applyFont="1"/>
    <xf numFmtId="166" fontId="16" fillId="0" borderId="0" xfId="1" applyNumberFormat="1" applyFont="1" applyFill="1" applyAlignment="1"/>
    <xf numFmtId="0" fontId="7" fillId="0" borderId="0" xfId="0" applyFont="1"/>
    <xf numFmtId="166" fontId="9" fillId="0" borderId="0" xfId="1" applyNumberFormat="1" applyFont="1"/>
    <xf numFmtId="0" fontId="10" fillId="0" borderId="0" xfId="0" applyFont="1"/>
    <xf numFmtId="0" fontId="15" fillId="0" borderId="0" xfId="0" applyFont="1" applyAlignment="1">
      <alignment horizontal="center" vertical="center"/>
    </xf>
    <xf numFmtId="0" fontId="15" fillId="0" borderId="0" xfId="0" applyFont="1" applyAlignment="1">
      <alignment horizontal="center"/>
    </xf>
    <xf numFmtId="0" fontId="6"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3" fillId="0" borderId="0" xfId="0" applyFont="1" applyAlignment="1">
      <alignment horizontal="center"/>
    </xf>
  </cellXfs>
  <cellStyles count="3">
    <cellStyle name="Currency" xfId="1" builtinId="4"/>
    <cellStyle name="Hyperlink" xfId="2" builtinId="8"/>
    <cellStyle name="Normal" xfId="0" builtinId="0"/>
  </cellStyles>
  <dxfs count="91">
    <dxf>
      <fill>
        <patternFill>
          <bgColor theme="9" tint="-0.24994659260841701"/>
        </patternFill>
      </fill>
    </dxf>
    <dxf>
      <fill>
        <patternFill>
          <bgColor theme="9" tint="-0.24994659260841701"/>
        </patternFill>
      </fill>
    </dxf>
    <dxf>
      <fill>
        <patternFill>
          <bgColor rgb="FFC00000"/>
        </patternFill>
      </fill>
    </dxf>
    <dxf>
      <fill>
        <patternFill>
          <bgColor rgb="FFC00000"/>
        </patternFill>
      </fill>
    </dxf>
    <dxf>
      <font>
        <color rgb="FF9C0006"/>
      </font>
      <fill>
        <patternFill>
          <bgColor rgb="FFFFC7CE"/>
        </patternFill>
      </fill>
    </dxf>
    <dxf>
      <numFmt numFmtId="2"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5" formatCode="0.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5" formatCode="0.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165" formatCode="0.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5" formatCode="0.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project.xlsx]pivotTable!AveragePerformance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performance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pivotTable!$C$21</c:f>
              <c:strCache>
                <c:ptCount val="1"/>
                <c:pt idx="0">
                  <c:v>Total</c:v>
                </c:pt>
              </c:strCache>
            </c:strRef>
          </c:tx>
          <c:spPr>
            <a:solidFill>
              <a:schemeClr val="accent1"/>
            </a:solidFill>
            <a:ln>
              <a:noFill/>
            </a:ln>
            <a:effectLst/>
          </c:spPr>
          <c:invertIfNegative val="0"/>
          <c:cat>
            <c:strRef>
              <c:f>pivotTable!$B$22:$B$28</c:f>
              <c:strCache>
                <c:ptCount val="6"/>
                <c:pt idx="0">
                  <c:v>Sales</c:v>
                </c:pt>
                <c:pt idx="1">
                  <c:v>IT</c:v>
                </c:pt>
                <c:pt idx="2">
                  <c:v>Operations</c:v>
                </c:pt>
                <c:pt idx="3">
                  <c:v>Finance</c:v>
                </c:pt>
                <c:pt idx="4">
                  <c:v>HR</c:v>
                </c:pt>
                <c:pt idx="5">
                  <c:v>Marketing</c:v>
                </c:pt>
              </c:strCache>
            </c:strRef>
          </c:cat>
          <c:val>
            <c:numRef>
              <c:f>pivotTable!$C$22:$C$28</c:f>
              <c:numCache>
                <c:formatCode>0.00</c:formatCode>
                <c:ptCount val="6"/>
                <c:pt idx="0">
                  <c:v>2.8509316770186337</c:v>
                </c:pt>
                <c:pt idx="1">
                  <c:v>2.9266666666666667</c:v>
                </c:pt>
                <c:pt idx="2">
                  <c:v>2.9277777777777776</c:v>
                </c:pt>
                <c:pt idx="3">
                  <c:v>3.0058479532163744</c:v>
                </c:pt>
                <c:pt idx="4">
                  <c:v>3.0496894409937889</c:v>
                </c:pt>
                <c:pt idx="5">
                  <c:v>3.0790960451977401</c:v>
                </c:pt>
              </c:numCache>
            </c:numRef>
          </c:val>
          <c:extLst>
            <c:ext xmlns:c16="http://schemas.microsoft.com/office/drawing/2014/chart" uri="{C3380CC4-5D6E-409C-BE32-E72D297353CC}">
              <c16:uniqueId val="{00000000-DF37-427B-9146-8B5FBA8F2E4B}"/>
            </c:ext>
          </c:extLst>
        </c:ser>
        <c:dLbls>
          <c:showLegendKey val="0"/>
          <c:showVal val="0"/>
          <c:showCatName val="0"/>
          <c:showSerName val="0"/>
          <c:showPercent val="0"/>
          <c:showBubbleSize val="0"/>
        </c:dLbls>
        <c:gapWidth val="219"/>
        <c:overlap val="-27"/>
        <c:axId val="1141206944"/>
        <c:axId val="1141208864"/>
      </c:barChart>
      <c:catAx>
        <c:axId val="114120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08864"/>
        <c:crosses val="autoZero"/>
        <c:auto val="1"/>
        <c:lblAlgn val="ctr"/>
        <c:lblOffset val="100"/>
        <c:noMultiLvlLbl val="0"/>
      </c:catAx>
      <c:valAx>
        <c:axId val="114120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project.xlsx]pivotTable!count_of_promotion_year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Black" panose="020B0A04020102020204" pitchFamily="34" charset="0"/>
              </a:rPr>
              <a:t>Promotion</a:t>
            </a:r>
            <a:r>
              <a:rPr lang="en-US" sz="1600" b="1" baseline="0">
                <a:latin typeface="Arial Black" panose="020B0A04020102020204" pitchFamily="34" charset="0"/>
              </a:rPr>
              <a:t> per year</a:t>
            </a:r>
            <a:endParaRPr lang="en-US" sz="16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pivotTable!$L$7</c:f>
              <c:strCache>
                <c:ptCount val="1"/>
                <c:pt idx="0">
                  <c:v>Total</c:v>
                </c:pt>
              </c:strCache>
            </c:strRef>
          </c:tx>
          <c:spPr>
            <a:ln w="28575" cap="rnd">
              <a:solidFill>
                <a:schemeClr val="accent1"/>
              </a:solidFill>
              <a:round/>
            </a:ln>
            <a:effectLst/>
          </c:spPr>
          <c:marker>
            <c:symbol val="none"/>
          </c:marker>
          <c:cat>
            <c:strRef>
              <c:f>pivotTable!$K$8:$K$19</c:f>
              <c:strCache>
                <c:ptCount val="11"/>
                <c:pt idx="0">
                  <c:v>0</c:v>
                </c:pt>
                <c:pt idx="1">
                  <c:v>2015</c:v>
                </c:pt>
                <c:pt idx="2">
                  <c:v>2016</c:v>
                </c:pt>
                <c:pt idx="3">
                  <c:v>2017</c:v>
                </c:pt>
                <c:pt idx="4">
                  <c:v>2018</c:v>
                </c:pt>
                <c:pt idx="5">
                  <c:v>2019</c:v>
                </c:pt>
                <c:pt idx="6">
                  <c:v>2020</c:v>
                </c:pt>
                <c:pt idx="7">
                  <c:v>2021</c:v>
                </c:pt>
                <c:pt idx="8">
                  <c:v>2022</c:v>
                </c:pt>
                <c:pt idx="9">
                  <c:v>2023</c:v>
                </c:pt>
                <c:pt idx="10">
                  <c:v>2024</c:v>
                </c:pt>
              </c:strCache>
            </c:strRef>
          </c:cat>
          <c:val>
            <c:numRef>
              <c:f>pivotTable!$L$8:$L$19</c:f>
              <c:numCache>
                <c:formatCode>General</c:formatCode>
                <c:ptCount val="11"/>
                <c:pt idx="0">
                  <c:v>204</c:v>
                </c:pt>
                <c:pt idx="1">
                  <c:v>80</c:v>
                </c:pt>
                <c:pt idx="2">
                  <c:v>89</c:v>
                </c:pt>
                <c:pt idx="3">
                  <c:v>68</c:v>
                </c:pt>
                <c:pt idx="4">
                  <c:v>86</c:v>
                </c:pt>
                <c:pt idx="5">
                  <c:v>75</c:v>
                </c:pt>
                <c:pt idx="6">
                  <c:v>86</c:v>
                </c:pt>
                <c:pt idx="7">
                  <c:v>99</c:v>
                </c:pt>
                <c:pt idx="8">
                  <c:v>74</c:v>
                </c:pt>
                <c:pt idx="9">
                  <c:v>67</c:v>
                </c:pt>
                <c:pt idx="10">
                  <c:v>72</c:v>
                </c:pt>
              </c:numCache>
            </c:numRef>
          </c:val>
          <c:smooth val="0"/>
          <c:extLst>
            <c:ext xmlns:c16="http://schemas.microsoft.com/office/drawing/2014/chart" uri="{C3380CC4-5D6E-409C-BE32-E72D297353CC}">
              <c16:uniqueId val="{00000000-3912-4511-9778-1286F6BC2545}"/>
            </c:ext>
          </c:extLst>
        </c:ser>
        <c:dLbls>
          <c:showLegendKey val="0"/>
          <c:showVal val="0"/>
          <c:showCatName val="0"/>
          <c:showSerName val="0"/>
          <c:showPercent val="0"/>
          <c:showBubbleSize val="0"/>
        </c:dLbls>
        <c:smooth val="0"/>
        <c:axId val="416261456"/>
        <c:axId val="416261936"/>
      </c:lineChart>
      <c:catAx>
        <c:axId val="41626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61936"/>
        <c:crosses val="autoZero"/>
        <c:auto val="1"/>
        <c:lblAlgn val="ctr"/>
        <c:lblOffset val="100"/>
        <c:noMultiLvlLbl val="0"/>
      </c:catAx>
      <c:valAx>
        <c:axId val="4162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6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project.xlsx]pivotTable!count_of_employee_location</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Black" panose="020B0A04020102020204" pitchFamily="34" charset="0"/>
              </a:rPr>
              <a:t>%count per location</a:t>
            </a:r>
          </a:p>
        </c:rich>
      </c:tx>
      <c:layout>
        <c:manualLayout>
          <c:xMode val="edge"/>
          <c:yMode val="edge"/>
          <c:x val="0.17327723578641002"/>
          <c:y val="4.9304011163231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pivotTable!$C$40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F1-43E0-9E1F-E8DAE1C003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F1-43E0-9E1F-E8DAE1C003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F1-43E0-9E1F-E8DAE1C003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F1-43E0-9E1F-E8DAE1C003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F1-43E0-9E1F-E8DAE1C003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F1-43E0-9E1F-E8DAE1C003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pivotTable!$B$41:$B$47</c:f>
              <c:strCache>
                <c:ptCount val="6"/>
                <c:pt idx="0">
                  <c:v>Berlin</c:v>
                </c:pt>
                <c:pt idx="1">
                  <c:v>London</c:v>
                </c:pt>
                <c:pt idx="2">
                  <c:v>Nairobi</c:v>
                </c:pt>
                <c:pt idx="3">
                  <c:v>New York</c:v>
                </c:pt>
                <c:pt idx="4">
                  <c:v>San Francisco</c:v>
                </c:pt>
                <c:pt idx="5">
                  <c:v>Sydney</c:v>
                </c:pt>
              </c:strCache>
            </c:strRef>
          </c:cat>
          <c:val>
            <c:numRef>
              <c:f>pivotTable!$C$41:$C$47</c:f>
              <c:numCache>
                <c:formatCode>General</c:formatCode>
                <c:ptCount val="6"/>
                <c:pt idx="0">
                  <c:v>163</c:v>
                </c:pt>
                <c:pt idx="1">
                  <c:v>165</c:v>
                </c:pt>
                <c:pt idx="2">
                  <c:v>154</c:v>
                </c:pt>
                <c:pt idx="3">
                  <c:v>169</c:v>
                </c:pt>
                <c:pt idx="4">
                  <c:v>182</c:v>
                </c:pt>
                <c:pt idx="5">
                  <c:v>167</c:v>
                </c:pt>
              </c:numCache>
            </c:numRef>
          </c:val>
          <c:extLst>
            <c:ext xmlns:c16="http://schemas.microsoft.com/office/drawing/2014/chart" uri="{C3380CC4-5D6E-409C-BE32-E72D297353CC}">
              <c16:uniqueId val="{0000000C-87F1-43E0-9E1F-E8DAE1C0036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project.xlsx]pivotTable!Salary by department</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Total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27559055118111"/>
          <c:y val="0.17171296296296298"/>
          <c:w val="0.80172440944881884"/>
          <c:h val="0.60256197142023915"/>
        </c:manualLayout>
      </c:layout>
      <c:bar3DChart>
        <c:barDir val="col"/>
        <c:grouping val="clustered"/>
        <c:varyColors val="0"/>
        <c:ser>
          <c:idx val="0"/>
          <c:order val="0"/>
          <c:tx>
            <c:strRef>
              <c:f>pivotTable!$C$87</c:f>
              <c:strCache>
                <c:ptCount val="1"/>
                <c:pt idx="0">
                  <c:v>Total</c:v>
                </c:pt>
              </c:strCache>
            </c:strRef>
          </c:tx>
          <c:spPr>
            <a:solidFill>
              <a:schemeClr val="accent1"/>
            </a:solidFill>
            <a:ln>
              <a:noFill/>
            </a:ln>
            <a:effectLst/>
            <a:sp3d/>
          </c:spPr>
          <c:invertIfNegative val="0"/>
          <c:cat>
            <c:strRef>
              <c:f>pivotTable!$B$88:$B$94</c:f>
              <c:strCache>
                <c:ptCount val="6"/>
                <c:pt idx="0">
                  <c:v>Operations</c:v>
                </c:pt>
                <c:pt idx="1">
                  <c:v>Finance</c:v>
                </c:pt>
                <c:pt idx="2">
                  <c:v>Marketing</c:v>
                </c:pt>
                <c:pt idx="3">
                  <c:v>HR</c:v>
                </c:pt>
                <c:pt idx="4">
                  <c:v>Sales</c:v>
                </c:pt>
                <c:pt idx="5">
                  <c:v>IT</c:v>
                </c:pt>
              </c:strCache>
            </c:strRef>
          </c:cat>
          <c:val>
            <c:numRef>
              <c:f>pivotTable!$C$88:$C$94</c:f>
              <c:numCache>
                <c:formatCode>"$"#,##0</c:formatCode>
                <c:ptCount val="6"/>
                <c:pt idx="0">
                  <c:v>13902748</c:v>
                </c:pt>
                <c:pt idx="1">
                  <c:v>12945570</c:v>
                </c:pt>
                <c:pt idx="2">
                  <c:v>12942858</c:v>
                </c:pt>
                <c:pt idx="3">
                  <c:v>11913664</c:v>
                </c:pt>
                <c:pt idx="4">
                  <c:v>11712514</c:v>
                </c:pt>
                <c:pt idx="5">
                  <c:v>11466061</c:v>
                </c:pt>
              </c:numCache>
            </c:numRef>
          </c:val>
          <c:extLst>
            <c:ext xmlns:c16="http://schemas.microsoft.com/office/drawing/2014/chart" uri="{C3380CC4-5D6E-409C-BE32-E72D297353CC}">
              <c16:uniqueId val="{00000000-A489-46FE-915B-DA24F7B19D80}"/>
            </c:ext>
          </c:extLst>
        </c:ser>
        <c:dLbls>
          <c:showLegendKey val="0"/>
          <c:showVal val="0"/>
          <c:showCatName val="0"/>
          <c:showSerName val="0"/>
          <c:showPercent val="0"/>
          <c:showBubbleSize val="0"/>
        </c:dLbls>
        <c:gapWidth val="150"/>
        <c:shape val="box"/>
        <c:axId val="592944640"/>
        <c:axId val="592936960"/>
        <c:axId val="0"/>
      </c:bar3DChart>
      <c:catAx>
        <c:axId val="59294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36960"/>
        <c:crosses val="autoZero"/>
        <c:auto val="1"/>
        <c:lblAlgn val="ctr"/>
        <c:lblOffset val="100"/>
        <c:noMultiLvlLbl val="0"/>
      </c:catAx>
      <c:valAx>
        <c:axId val="59293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4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project.xlsx]pivotTable!count_of_employee_location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per location</a:t>
            </a:r>
          </a:p>
        </c:rich>
      </c:tx>
      <c:layout>
        <c:manualLayout>
          <c:xMode val="edge"/>
          <c:yMode val="edge"/>
          <c:x val="0.23862932421777799"/>
          <c:y val="5.4055230916344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pivotTable!$C$40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3B-4739-9E89-5B2132491C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3B-4739-9E89-5B2132491C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3B-4739-9E89-5B2132491C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3B-4739-9E89-5B2132491C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3B-4739-9E89-5B2132491C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3B-4739-9E89-5B2132491C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pivotTable!$B$41:$B$47</c:f>
              <c:strCache>
                <c:ptCount val="6"/>
                <c:pt idx="0">
                  <c:v>Berlin</c:v>
                </c:pt>
                <c:pt idx="1">
                  <c:v>London</c:v>
                </c:pt>
                <c:pt idx="2">
                  <c:v>Nairobi</c:v>
                </c:pt>
                <c:pt idx="3">
                  <c:v>New York</c:v>
                </c:pt>
                <c:pt idx="4">
                  <c:v>San Francisco</c:v>
                </c:pt>
                <c:pt idx="5">
                  <c:v>Sydney</c:v>
                </c:pt>
              </c:strCache>
            </c:strRef>
          </c:cat>
          <c:val>
            <c:numRef>
              <c:f>pivotTable!$C$41:$C$47</c:f>
              <c:numCache>
                <c:formatCode>General</c:formatCode>
                <c:ptCount val="6"/>
                <c:pt idx="0">
                  <c:v>163</c:v>
                </c:pt>
                <c:pt idx="1">
                  <c:v>165</c:v>
                </c:pt>
                <c:pt idx="2">
                  <c:v>154</c:v>
                </c:pt>
                <c:pt idx="3">
                  <c:v>169</c:v>
                </c:pt>
                <c:pt idx="4">
                  <c:v>182</c:v>
                </c:pt>
                <c:pt idx="5">
                  <c:v>167</c:v>
                </c:pt>
              </c:numCache>
            </c:numRef>
          </c:val>
          <c:extLst>
            <c:ext xmlns:c16="http://schemas.microsoft.com/office/drawing/2014/chart" uri="{C3380CC4-5D6E-409C-BE32-E72D297353CC}">
              <c16:uniqueId val="{00000000-F06E-43DF-A3E5-1B56A7CFF1F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project.xlsx]pivotTable!count_of_employee_Department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pivotTable!$C$55</c:f>
              <c:strCache>
                <c:ptCount val="1"/>
                <c:pt idx="0">
                  <c:v>Total</c:v>
                </c:pt>
              </c:strCache>
            </c:strRef>
          </c:tx>
          <c:spPr>
            <a:solidFill>
              <a:schemeClr val="accent1"/>
            </a:solidFill>
            <a:ln>
              <a:noFill/>
            </a:ln>
            <a:effectLst/>
          </c:spPr>
          <c:invertIfNegative val="0"/>
          <c:cat>
            <c:strRef>
              <c:f>pivotTable!$B$56:$B$62</c:f>
              <c:strCache>
                <c:ptCount val="6"/>
                <c:pt idx="0">
                  <c:v>Operations</c:v>
                </c:pt>
                <c:pt idx="1">
                  <c:v>Marketing</c:v>
                </c:pt>
                <c:pt idx="2">
                  <c:v>Finance</c:v>
                </c:pt>
                <c:pt idx="3">
                  <c:v>Sales</c:v>
                </c:pt>
                <c:pt idx="4">
                  <c:v>HR</c:v>
                </c:pt>
                <c:pt idx="5">
                  <c:v>IT</c:v>
                </c:pt>
              </c:strCache>
            </c:strRef>
          </c:cat>
          <c:val>
            <c:numRef>
              <c:f>pivotTable!$C$56:$C$62</c:f>
              <c:numCache>
                <c:formatCode>General</c:formatCode>
                <c:ptCount val="6"/>
                <c:pt idx="0">
                  <c:v>180</c:v>
                </c:pt>
                <c:pt idx="1">
                  <c:v>177</c:v>
                </c:pt>
                <c:pt idx="2">
                  <c:v>171</c:v>
                </c:pt>
                <c:pt idx="3">
                  <c:v>161</c:v>
                </c:pt>
                <c:pt idx="4">
                  <c:v>161</c:v>
                </c:pt>
                <c:pt idx="5">
                  <c:v>150</c:v>
                </c:pt>
              </c:numCache>
            </c:numRef>
          </c:val>
          <c:extLst>
            <c:ext xmlns:c16="http://schemas.microsoft.com/office/drawing/2014/chart" uri="{C3380CC4-5D6E-409C-BE32-E72D297353CC}">
              <c16:uniqueId val="{00000000-A1D5-4CE4-A598-19AE90AE2B67}"/>
            </c:ext>
          </c:extLst>
        </c:ser>
        <c:dLbls>
          <c:showLegendKey val="0"/>
          <c:showVal val="0"/>
          <c:showCatName val="0"/>
          <c:showSerName val="0"/>
          <c:showPercent val="0"/>
          <c:showBubbleSize val="0"/>
        </c:dLbls>
        <c:gapWidth val="219"/>
        <c:overlap val="-27"/>
        <c:axId val="576214847"/>
        <c:axId val="576215807"/>
      </c:barChart>
      <c:catAx>
        <c:axId val="5762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5807"/>
        <c:crosses val="autoZero"/>
        <c:auto val="1"/>
        <c:lblAlgn val="ctr"/>
        <c:lblOffset val="100"/>
        <c:noMultiLvlLbl val="0"/>
      </c:catAx>
      <c:valAx>
        <c:axId val="5762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project.xlsx]pivotTable!Salary by location</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b="1">
                <a:latin typeface="Arial Black" panose="020B0A04020102020204" pitchFamily="34" charset="0"/>
              </a:rPr>
              <a:t>Salary</a:t>
            </a:r>
            <a:r>
              <a:rPr lang="en-US" b="1" baseline="0">
                <a:latin typeface="Arial Black" panose="020B0A04020102020204" pitchFamily="34" charset="0"/>
              </a:rPr>
              <a:t> by Location</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26-480B-9EFE-CDA2F28223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80B-9EFE-CDA2F28223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26-480B-9EFE-CDA2F28223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26-480B-9EFE-CDA2F28223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26-480B-9EFE-CDA2F28223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926-480B-9EFE-CDA2F28223BD}"/>
              </c:ext>
            </c:extLst>
          </c:dPt>
          <c:cat>
            <c:strRef>
              <c:f>pivotTable!$B$72:$B$78</c:f>
              <c:strCache>
                <c:ptCount val="6"/>
                <c:pt idx="0">
                  <c:v>San Francisco</c:v>
                </c:pt>
                <c:pt idx="1">
                  <c:v>London</c:v>
                </c:pt>
                <c:pt idx="2">
                  <c:v>Sydney</c:v>
                </c:pt>
                <c:pt idx="3">
                  <c:v>Berlin</c:v>
                </c:pt>
                <c:pt idx="4">
                  <c:v>New York</c:v>
                </c:pt>
                <c:pt idx="5">
                  <c:v>Nairobi</c:v>
                </c:pt>
              </c:strCache>
            </c:strRef>
          </c:cat>
          <c:val>
            <c:numRef>
              <c:f>pivotTable!$C$72:$C$78</c:f>
              <c:numCache>
                <c:formatCode>"$"#,##0</c:formatCode>
                <c:ptCount val="6"/>
                <c:pt idx="0">
                  <c:v>13460642</c:v>
                </c:pt>
                <c:pt idx="1">
                  <c:v>12506693</c:v>
                </c:pt>
                <c:pt idx="2">
                  <c:v>12485077</c:v>
                </c:pt>
                <c:pt idx="3">
                  <c:v>12431374</c:v>
                </c:pt>
                <c:pt idx="4">
                  <c:v>12416185</c:v>
                </c:pt>
                <c:pt idx="5">
                  <c:v>11583444</c:v>
                </c:pt>
              </c:numCache>
            </c:numRef>
          </c:val>
          <c:extLst>
            <c:ext xmlns:c16="http://schemas.microsoft.com/office/drawing/2014/chart" uri="{C3380CC4-5D6E-409C-BE32-E72D297353CC}">
              <c16:uniqueId val="{00000000-B82A-4275-8460-E219DA47A4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project.xlsx]pivotTable!count_of_promotion_year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Promotion</a:t>
            </a:r>
            <a:r>
              <a:rPr lang="en-US" b="1" baseline="0"/>
              <a:t>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pivotTable!$L$7</c:f>
              <c:strCache>
                <c:ptCount val="1"/>
                <c:pt idx="0">
                  <c:v>Total</c:v>
                </c:pt>
              </c:strCache>
            </c:strRef>
          </c:tx>
          <c:spPr>
            <a:ln w="28575" cap="rnd">
              <a:solidFill>
                <a:schemeClr val="accent1"/>
              </a:solidFill>
              <a:round/>
            </a:ln>
            <a:effectLst/>
          </c:spPr>
          <c:marker>
            <c:symbol val="none"/>
          </c:marker>
          <c:cat>
            <c:strRef>
              <c:f>pivotTable!$K$8:$K$19</c:f>
              <c:strCache>
                <c:ptCount val="11"/>
                <c:pt idx="0">
                  <c:v>0</c:v>
                </c:pt>
                <c:pt idx="1">
                  <c:v>2015</c:v>
                </c:pt>
                <c:pt idx="2">
                  <c:v>2016</c:v>
                </c:pt>
                <c:pt idx="3">
                  <c:v>2017</c:v>
                </c:pt>
                <c:pt idx="4">
                  <c:v>2018</c:v>
                </c:pt>
                <c:pt idx="5">
                  <c:v>2019</c:v>
                </c:pt>
                <c:pt idx="6">
                  <c:v>2020</c:v>
                </c:pt>
                <c:pt idx="7">
                  <c:v>2021</c:v>
                </c:pt>
                <c:pt idx="8">
                  <c:v>2022</c:v>
                </c:pt>
                <c:pt idx="9">
                  <c:v>2023</c:v>
                </c:pt>
                <c:pt idx="10">
                  <c:v>2024</c:v>
                </c:pt>
              </c:strCache>
            </c:strRef>
          </c:cat>
          <c:val>
            <c:numRef>
              <c:f>pivotTable!$L$8:$L$19</c:f>
              <c:numCache>
                <c:formatCode>General</c:formatCode>
                <c:ptCount val="11"/>
                <c:pt idx="0">
                  <c:v>204</c:v>
                </c:pt>
                <c:pt idx="1">
                  <c:v>80</c:v>
                </c:pt>
                <c:pt idx="2">
                  <c:v>89</c:v>
                </c:pt>
                <c:pt idx="3">
                  <c:v>68</c:v>
                </c:pt>
                <c:pt idx="4">
                  <c:v>86</c:v>
                </c:pt>
                <c:pt idx="5">
                  <c:v>75</c:v>
                </c:pt>
                <c:pt idx="6">
                  <c:v>86</c:v>
                </c:pt>
                <c:pt idx="7">
                  <c:v>99</c:v>
                </c:pt>
                <c:pt idx="8">
                  <c:v>74</c:v>
                </c:pt>
                <c:pt idx="9">
                  <c:v>67</c:v>
                </c:pt>
                <c:pt idx="10">
                  <c:v>72</c:v>
                </c:pt>
              </c:numCache>
            </c:numRef>
          </c:val>
          <c:smooth val="0"/>
          <c:extLst>
            <c:ext xmlns:c16="http://schemas.microsoft.com/office/drawing/2014/chart" uri="{C3380CC4-5D6E-409C-BE32-E72D297353CC}">
              <c16:uniqueId val="{00000000-BD7A-4CA1-BDA0-71DB53750F8A}"/>
            </c:ext>
          </c:extLst>
        </c:ser>
        <c:dLbls>
          <c:showLegendKey val="0"/>
          <c:showVal val="0"/>
          <c:showCatName val="0"/>
          <c:showSerName val="0"/>
          <c:showPercent val="0"/>
          <c:showBubbleSize val="0"/>
        </c:dLbls>
        <c:smooth val="0"/>
        <c:axId val="416261456"/>
        <c:axId val="416261936"/>
      </c:lineChart>
      <c:catAx>
        <c:axId val="41626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61936"/>
        <c:crosses val="autoZero"/>
        <c:auto val="1"/>
        <c:lblAlgn val="ctr"/>
        <c:lblOffset val="100"/>
        <c:noMultiLvlLbl val="0"/>
      </c:catAx>
      <c:valAx>
        <c:axId val="4162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6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project.xlsx]pivotTable!Salary by department</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Total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27559055118111"/>
          <c:y val="0.17171296296296298"/>
          <c:w val="0.80172440944881884"/>
          <c:h val="0.60256197142023915"/>
        </c:manualLayout>
      </c:layout>
      <c:bar3DChart>
        <c:barDir val="col"/>
        <c:grouping val="clustered"/>
        <c:varyColors val="0"/>
        <c:ser>
          <c:idx val="0"/>
          <c:order val="0"/>
          <c:tx>
            <c:strRef>
              <c:f>pivotTable!$C$87</c:f>
              <c:strCache>
                <c:ptCount val="1"/>
                <c:pt idx="0">
                  <c:v>Total</c:v>
                </c:pt>
              </c:strCache>
            </c:strRef>
          </c:tx>
          <c:spPr>
            <a:solidFill>
              <a:schemeClr val="accent1"/>
            </a:solidFill>
            <a:ln>
              <a:noFill/>
            </a:ln>
            <a:effectLst/>
            <a:sp3d/>
          </c:spPr>
          <c:invertIfNegative val="0"/>
          <c:cat>
            <c:strRef>
              <c:f>pivotTable!$B$88:$B$94</c:f>
              <c:strCache>
                <c:ptCount val="6"/>
                <c:pt idx="0">
                  <c:v>Operations</c:v>
                </c:pt>
                <c:pt idx="1">
                  <c:v>Finance</c:v>
                </c:pt>
                <c:pt idx="2">
                  <c:v>Marketing</c:v>
                </c:pt>
                <c:pt idx="3">
                  <c:v>HR</c:v>
                </c:pt>
                <c:pt idx="4">
                  <c:v>Sales</c:v>
                </c:pt>
                <c:pt idx="5">
                  <c:v>IT</c:v>
                </c:pt>
              </c:strCache>
            </c:strRef>
          </c:cat>
          <c:val>
            <c:numRef>
              <c:f>pivotTable!$C$88:$C$94</c:f>
              <c:numCache>
                <c:formatCode>"$"#,##0</c:formatCode>
                <c:ptCount val="6"/>
                <c:pt idx="0">
                  <c:v>13902748</c:v>
                </c:pt>
                <c:pt idx="1">
                  <c:v>12945570</c:v>
                </c:pt>
                <c:pt idx="2">
                  <c:v>12942858</c:v>
                </c:pt>
                <c:pt idx="3">
                  <c:v>11913664</c:v>
                </c:pt>
                <c:pt idx="4">
                  <c:v>11712514</c:v>
                </c:pt>
                <c:pt idx="5">
                  <c:v>11466061</c:v>
                </c:pt>
              </c:numCache>
            </c:numRef>
          </c:val>
          <c:extLst>
            <c:ext xmlns:c16="http://schemas.microsoft.com/office/drawing/2014/chart" uri="{C3380CC4-5D6E-409C-BE32-E72D297353CC}">
              <c16:uniqueId val="{00000000-F2B0-4EAB-BCB6-39D66388D80F}"/>
            </c:ext>
          </c:extLst>
        </c:ser>
        <c:dLbls>
          <c:showLegendKey val="0"/>
          <c:showVal val="0"/>
          <c:showCatName val="0"/>
          <c:showSerName val="0"/>
          <c:showPercent val="0"/>
          <c:showBubbleSize val="0"/>
        </c:dLbls>
        <c:gapWidth val="150"/>
        <c:shape val="box"/>
        <c:axId val="592944640"/>
        <c:axId val="592936960"/>
        <c:axId val="0"/>
      </c:bar3DChart>
      <c:catAx>
        <c:axId val="59294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36960"/>
        <c:crosses val="autoZero"/>
        <c:auto val="1"/>
        <c:lblAlgn val="ctr"/>
        <c:lblOffset val="100"/>
        <c:noMultiLvlLbl val="0"/>
      </c:catAx>
      <c:valAx>
        <c:axId val="59293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4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project.xlsx]pivotTable!count_of_employee_Department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Employee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pivotTable!$C$55</c:f>
              <c:strCache>
                <c:ptCount val="1"/>
                <c:pt idx="0">
                  <c:v>Total</c:v>
                </c:pt>
              </c:strCache>
            </c:strRef>
          </c:tx>
          <c:spPr>
            <a:solidFill>
              <a:schemeClr val="accent1"/>
            </a:solidFill>
            <a:ln>
              <a:noFill/>
            </a:ln>
            <a:effectLst/>
          </c:spPr>
          <c:invertIfNegative val="0"/>
          <c:cat>
            <c:strRef>
              <c:f>pivotTable!$B$56:$B$62</c:f>
              <c:strCache>
                <c:ptCount val="6"/>
                <c:pt idx="0">
                  <c:v>Operations</c:v>
                </c:pt>
                <c:pt idx="1">
                  <c:v>Marketing</c:v>
                </c:pt>
                <c:pt idx="2">
                  <c:v>Finance</c:v>
                </c:pt>
                <c:pt idx="3">
                  <c:v>Sales</c:v>
                </c:pt>
                <c:pt idx="4">
                  <c:v>HR</c:v>
                </c:pt>
                <c:pt idx="5">
                  <c:v>IT</c:v>
                </c:pt>
              </c:strCache>
            </c:strRef>
          </c:cat>
          <c:val>
            <c:numRef>
              <c:f>pivotTable!$C$56:$C$62</c:f>
              <c:numCache>
                <c:formatCode>General</c:formatCode>
                <c:ptCount val="6"/>
                <c:pt idx="0">
                  <c:v>180</c:v>
                </c:pt>
                <c:pt idx="1">
                  <c:v>177</c:v>
                </c:pt>
                <c:pt idx="2">
                  <c:v>171</c:v>
                </c:pt>
                <c:pt idx="3">
                  <c:v>161</c:v>
                </c:pt>
                <c:pt idx="4">
                  <c:v>161</c:v>
                </c:pt>
                <c:pt idx="5">
                  <c:v>150</c:v>
                </c:pt>
              </c:numCache>
            </c:numRef>
          </c:val>
          <c:extLst>
            <c:ext xmlns:c16="http://schemas.microsoft.com/office/drawing/2014/chart" uri="{C3380CC4-5D6E-409C-BE32-E72D297353CC}">
              <c16:uniqueId val="{00000000-195E-4F65-9BF1-75953E13B194}"/>
            </c:ext>
          </c:extLst>
        </c:ser>
        <c:dLbls>
          <c:showLegendKey val="0"/>
          <c:showVal val="0"/>
          <c:showCatName val="0"/>
          <c:showSerName val="0"/>
          <c:showPercent val="0"/>
          <c:showBubbleSize val="0"/>
        </c:dLbls>
        <c:gapWidth val="219"/>
        <c:overlap val="-27"/>
        <c:axId val="576214847"/>
        <c:axId val="576215807"/>
      </c:barChart>
      <c:catAx>
        <c:axId val="5762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5807"/>
        <c:crosses val="autoZero"/>
        <c:auto val="1"/>
        <c:lblAlgn val="ctr"/>
        <c:lblOffset val="100"/>
        <c:noMultiLvlLbl val="0"/>
      </c:catAx>
      <c:valAx>
        <c:axId val="5762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project.xlsx]pivotTable!AveragePerformance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Average performance</a:t>
            </a:r>
            <a:r>
              <a:rPr lang="en-US" b="1" baseline="0">
                <a:latin typeface="Arial Black" panose="020B0A04020102020204" pitchFamily="34" charset="0"/>
              </a:rPr>
              <a:t> </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pivotTable!$C$21</c:f>
              <c:strCache>
                <c:ptCount val="1"/>
                <c:pt idx="0">
                  <c:v>Total</c:v>
                </c:pt>
              </c:strCache>
            </c:strRef>
          </c:tx>
          <c:spPr>
            <a:solidFill>
              <a:schemeClr val="accent1"/>
            </a:solidFill>
            <a:ln>
              <a:noFill/>
            </a:ln>
            <a:effectLst/>
          </c:spPr>
          <c:invertIfNegative val="0"/>
          <c:cat>
            <c:strRef>
              <c:f>pivotTable!$B$22:$B$28</c:f>
              <c:strCache>
                <c:ptCount val="6"/>
                <c:pt idx="0">
                  <c:v>Sales</c:v>
                </c:pt>
                <c:pt idx="1">
                  <c:v>IT</c:v>
                </c:pt>
                <c:pt idx="2">
                  <c:v>Operations</c:v>
                </c:pt>
                <c:pt idx="3">
                  <c:v>Finance</c:v>
                </c:pt>
                <c:pt idx="4">
                  <c:v>HR</c:v>
                </c:pt>
                <c:pt idx="5">
                  <c:v>Marketing</c:v>
                </c:pt>
              </c:strCache>
            </c:strRef>
          </c:cat>
          <c:val>
            <c:numRef>
              <c:f>pivotTable!$C$22:$C$28</c:f>
              <c:numCache>
                <c:formatCode>0.00</c:formatCode>
                <c:ptCount val="6"/>
                <c:pt idx="0">
                  <c:v>2.8509316770186337</c:v>
                </c:pt>
                <c:pt idx="1">
                  <c:v>2.9266666666666667</c:v>
                </c:pt>
                <c:pt idx="2">
                  <c:v>2.9277777777777776</c:v>
                </c:pt>
                <c:pt idx="3">
                  <c:v>3.0058479532163744</c:v>
                </c:pt>
                <c:pt idx="4">
                  <c:v>3.0496894409937889</c:v>
                </c:pt>
                <c:pt idx="5">
                  <c:v>3.0790960451977401</c:v>
                </c:pt>
              </c:numCache>
            </c:numRef>
          </c:val>
          <c:extLst>
            <c:ext xmlns:c16="http://schemas.microsoft.com/office/drawing/2014/chart" uri="{C3380CC4-5D6E-409C-BE32-E72D297353CC}">
              <c16:uniqueId val="{00000000-C4EB-49F9-BF5D-D6C14F944131}"/>
            </c:ext>
          </c:extLst>
        </c:ser>
        <c:dLbls>
          <c:showLegendKey val="0"/>
          <c:showVal val="0"/>
          <c:showCatName val="0"/>
          <c:showSerName val="0"/>
          <c:showPercent val="0"/>
          <c:showBubbleSize val="0"/>
        </c:dLbls>
        <c:gapWidth val="219"/>
        <c:overlap val="-27"/>
        <c:axId val="1141206944"/>
        <c:axId val="1141208864"/>
      </c:barChart>
      <c:catAx>
        <c:axId val="114120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08864"/>
        <c:crosses val="autoZero"/>
        <c:auto val="1"/>
        <c:lblAlgn val="ctr"/>
        <c:lblOffset val="100"/>
        <c:noMultiLvlLbl val="0"/>
      </c:catAx>
      <c:valAx>
        <c:axId val="114120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project.xlsx]pivotTable!Salary by location</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b="1">
                <a:latin typeface="Arial Black" panose="020B0A04020102020204" pitchFamily="34" charset="0"/>
              </a:rPr>
              <a:t>Salary</a:t>
            </a:r>
            <a:r>
              <a:rPr lang="en-US" b="1" baseline="0">
                <a:latin typeface="Arial Black" panose="020B0A04020102020204" pitchFamily="34" charset="0"/>
              </a:rPr>
              <a:t> by Location</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pivotTable!$C$71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ED-4670-B2DC-2D679392D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D-4670-B2DC-2D679392D7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ED-4670-B2DC-2D679392D7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ED-4670-B2DC-2D679392D7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ED-4670-B2DC-2D679392D7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ED-4670-B2DC-2D679392D7A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pivotTable!$B$72:$B$78</c:f>
              <c:strCache>
                <c:ptCount val="6"/>
                <c:pt idx="0">
                  <c:v>San Francisco</c:v>
                </c:pt>
                <c:pt idx="1">
                  <c:v>London</c:v>
                </c:pt>
                <c:pt idx="2">
                  <c:v>Sydney</c:v>
                </c:pt>
                <c:pt idx="3">
                  <c:v>Berlin</c:v>
                </c:pt>
                <c:pt idx="4">
                  <c:v>New York</c:v>
                </c:pt>
                <c:pt idx="5">
                  <c:v>Nairobi</c:v>
                </c:pt>
              </c:strCache>
            </c:strRef>
          </c:cat>
          <c:val>
            <c:numRef>
              <c:f>pivotTable!$C$72:$C$78</c:f>
              <c:numCache>
                <c:formatCode>"$"#,##0</c:formatCode>
                <c:ptCount val="6"/>
                <c:pt idx="0">
                  <c:v>13460642</c:v>
                </c:pt>
                <c:pt idx="1">
                  <c:v>12506693</c:v>
                </c:pt>
                <c:pt idx="2">
                  <c:v>12485077</c:v>
                </c:pt>
                <c:pt idx="3">
                  <c:v>12431374</c:v>
                </c:pt>
                <c:pt idx="4">
                  <c:v>12416185</c:v>
                </c:pt>
                <c:pt idx="5">
                  <c:v>11583444</c:v>
                </c:pt>
              </c:numCache>
            </c:numRef>
          </c:val>
          <c:extLst>
            <c:ext xmlns:c16="http://schemas.microsoft.com/office/drawing/2014/chart" uri="{C3380CC4-5D6E-409C-BE32-E72D297353CC}">
              <c16:uniqueId val="{0000000C-55ED-4670-B2DC-2D679392D7A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11141</xdr:rowOff>
    </xdr:from>
    <xdr:to>
      <xdr:col>24</xdr:col>
      <xdr:colOff>579298</xdr:colOff>
      <xdr:row>2</xdr:row>
      <xdr:rowOff>33422</xdr:rowOff>
    </xdr:to>
    <xdr:sp macro="" textlink="">
      <xdr:nvSpPr>
        <xdr:cNvPr id="2" name="TextBox 1">
          <a:extLst>
            <a:ext uri="{FF2B5EF4-FFF2-40B4-BE49-F238E27FC236}">
              <a16:creationId xmlns:a16="http://schemas.microsoft.com/office/drawing/2014/main" id="{598741C7-0A85-7108-6513-CE9C4197D7A1}"/>
            </a:ext>
          </a:extLst>
        </xdr:cNvPr>
        <xdr:cNvSpPr txBox="1"/>
      </xdr:nvSpPr>
      <xdr:spPr>
        <a:xfrm>
          <a:off x="18882895" y="11141"/>
          <a:ext cx="5748421" cy="490176"/>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bg1"/>
              </a:solidFill>
              <a:latin typeface="Arial" panose="020B0604020202020204" pitchFamily="34" charset="0"/>
              <a:cs typeface="Arial" panose="020B0604020202020204" pitchFamily="34" charset="0"/>
            </a:rPr>
            <a:t>Click on this</a:t>
          </a:r>
          <a:r>
            <a:rPr lang="en-US" sz="1200" b="1" kern="1200" baseline="0">
              <a:solidFill>
                <a:schemeClr val="bg1"/>
              </a:solidFill>
              <a:latin typeface="Arial" panose="020B0604020202020204" pitchFamily="34" charset="0"/>
              <a:cs typeface="Arial" panose="020B0604020202020204" pitchFamily="34" charset="0"/>
            </a:rPr>
            <a:t> questions to see the soluiton of the estion and click on the red analysis link to come back here</a:t>
          </a:r>
          <a:endParaRPr lang="en-US" sz="1200" b="1" kern="1200">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5521</xdr:colOff>
      <xdr:row>17</xdr:row>
      <xdr:rowOff>82457</xdr:rowOff>
    </xdr:from>
    <xdr:to>
      <xdr:col>8</xdr:col>
      <xdr:colOff>276086</xdr:colOff>
      <xdr:row>31</xdr:row>
      <xdr:rowOff>101232</xdr:rowOff>
    </xdr:to>
    <xdr:graphicFrame macro="">
      <xdr:nvGraphicFramePr>
        <xdr:cNvPr id="4" name="Chart 3">
          <a:extLst>
            <a:ext uri="{FF2B5EF4-FFF2-40B4-BE49-F238E27FC236}">
              <a16:creationId xmlns:a16="http://schemas.microsoft.com/office/drawing/2014/main" id="{C952FB76-DC8A-0DFC-09FE-D9B0EE12D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410449</xdr:colOff>
      <xdr:row>36</xdr:row>
      <xdr:rowOff>174487</xdr:rowOff>
    </xdr:from>
    <xdr:to>
      <xdr:col>6</xdr:col>
      <xdr:colOff>303695</xdr:colOff>
      <xdr:row>49</xdr:row>
      <xdr:rowOff>101232</xdr:rowOff>
    </xdr:to>
    <xdr:graphicFrame macro="">
      <xdr:nvGraphicFramePr>
        <xdr:cNvPr id="6" name="Chart 5">
          <a:extLst>
            <a:ext uri="{FF2B5EF4-FFF2-40B4-BE49-F238E27FC236}">
              <a16:creationId xmlns:a16="http://schemas.microsoft.com/office/drawing/2014/main" id="{16D94022-9426-9EE9-7103-617EA8455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507079</xdr:colOff>
      <xdr:row>52</xdr:row>
      <xdr:rowOff>18038</xdr:rowOff>
    </xdr:from>
    <xdr:to>
      <xdr:col>8</xdr:col>
      <xdr:colOff>588985</xdr:colOff>
      <xdr:row>66</xdr:row>
      <xdr:rowOff>119638</xdr:rowOff>
    </xdr:to>
    <xdr:graphicFrame macro="">
      <xdr:nvGraphicFramePr>
        <xdr:cNvPr id="3" name="Chart 2">
          <a:extLst>
            <a:ext uri="{FF2B5EF4-FFF2-40B4-BE49-F238E27FC236}">
              <a16:creationId xmlns:a16="http://schemas.microsoft.com/office/drawing/2014/main" id="{7F10ADE4-D726-CD9C-BD59-38CDD9A0D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487753</xdr:colOff>
      <xdr:row>67</xdr:row>
      <xdr:rowOff>174488</xdr:rowOff>
    </xdr:from>
    <xdr:to>
      <xdr:col>8</xdr:col>
      <xdr:colOff>579783</xdr:colOff>
      <xdr:row>82</xdr:row>
      <xdr:rowOff>92029</xdr:rowOff>
    </xdr:to>
    <xdr:graphicFrame macro="">
      <xdr:nvGraphicFramePr>
        <xdr:cNvPr id="9" name="Chart 8">
          <a:extLst>
            <a:ext uri="{FF2B5EF4-FFF2-40B4-BE49-F238E27FC236}">
              <a16:creationId xmlns:a16="http://schemas.microsoft.com/office/drawing/2014/main" id="{FB2A8B01-1FD4-5E2A-8801-B5500B770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33130</xdr:colOff>
      <xdr:row>5</xdr:row>
      <xdr:rowOff>146879</xdr:rowOff>
    </xdr:from>
    <xdr:to>
      <xdr:col>14</xdr:col>
      <xdr:colOff>1402521</xdr:colOff>
      <xdr:row>20</xdr:row>
      <xdr:rowOff>120007</xdr:rowOff>
    </xdr:to>
    <xdr:graphicFrame macro="">
      <xdr:nvGraphicFramePr>
        <xdr:cNvPr id="13" name="Chart 12">
          <a:extLst>
            <a:ext uri="{FF2B5EF4-FFF2-40B4-BE49-F238E27FC236}">
              <a16:creationId xmlns:a16="http://schemas.microsoft.com/office/drawing/2014/main" id="{8A280503-D0EA-B6DE-B602-6D5DFAA75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852188</xdr:colOff>
      <xdr:row>86</xdr:row>
      <xdr:rowOff>18038</xdr:rowOff>
    </xdr:from>
    <xdr:to>
      <xdr:col>9</xdr:col>
      <xdr:colOff>252159</xdr:colOff>
      <xdr:row>100</xdr:row>
      <xdr:rowOff>37180</xdr:rowOff>
    </xdr:to>
    <xdr:graphicFrame macro="">
      <xdr:nvGraphicFramePr>
        <xdr:cNvPr id="14" name="Chart 13">
          <a:extLst>
            <a:ext uri="{FF2B5EF4-FFF2-40B4-BE49-F238E27FC236}">
              <a16:creationId xmlns:a16="http://schemas.microsoft.com/office/drawing/2014/main" id="{D16BE21B-B7BF-3EDF-15C3-3C837997E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8</xdr:row>
      <xdr:rowOff>0</xdr:rowOff>
    </xdr:from>
    <xdr:to>
      <xdr:col>9</xdr:col>
      <xdr:colOff>417015</xdr:colOff>
      <xdr:row>22</xdr:row>
      <xdr:rowOff>157367</xdr:rowOff>
    </xdr:to>
    <xdr:graphicFrame macro="">
      <xdr:nvGraphicFramePr>
        <xdr:cNvPr id="3" name="Chart 2">
          <a:extLst>
            <a:ext uri="{FF2B5EF4-FFF2-40B4-BE49-F238E27FC236}">
              <a16:creationId xmlns:a16="http://schemas.microsoft.com/office/drawing/2014/main" id="{61103059-5F4E-4B82-BBDF-E98ED07CD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9478</xdr:colOff>
      <xdr:row>23</xdr:row>
      <xdr:rowOff>161120</xdr:rowOff>
    </xdr:from>
    <xdr:to>
      <xdr:col>9</xdr:col>
      <xdr:colOff>450640</xdr:colOff>
      <xdr:row>38</xdr:row>
      <xdr:rowOff>55586</xdr:rowOff>
    </xdr:to>
    <xdr:graphicFrame macro="">
      <xdr:nvGraphicFramePr>
        <xdr:cNvPr id="6" name="Chart 5">
          <a:extLst>
            <a:ext uri="{FF2B5EF4-FFF2-40B4-BE49-F238E27FC236}">
              <a16:creationId xmlns:a16="http://schemas.microsoft.com/office/drawing/2014/main" id="{AF80F454-3FA0-4D67-9937-8756AC9A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8</xdr:row>
      <xdr:rowOff>9478</xdr:rowOff>
    </xdr:from>
    <xdr:to>
      <xdr:col>16</xdr:col>
      <xdr:colOff>237653</xdr:colOff>
      <xdr:row>22</xdr:row>
      <xdr:rowOff>151642</xdr:rowOff>
    </xdr:to>
    <xdr:graphicFrame macro="">
      <xdr:nvGraphicFramePr>
        <xdr:cNvPr id="9" name="Chart 8">
          <a:extLst>
            <a:ext uri="{FF2B5EF4-FFF2-40B4-BE49-F238E27FC236}">
              <a16:creationId xmlns:a16="http://schemas.microsoft.com/office/drawing/2014/main" id="{70BE68A5-E6E6-42D1-A60D-757815A61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8</xdr:row>
      <xdr:rowOff>0</xdr:rowOff>
    </xdr:from>
    <xdr:to>
      <xdr:col>23</xdr:col>
      <xdr:colOff>293806</xdr:colOff>
      <xdr:row>22</xdr:row>
      <xdr:rowOff>151642</xdr:rowOff>
    </xdr:to>
    <xdr:graphicFrame macro="">
      <xdr:nvGraphicFramePr>
        <xdr:cNvPr id="13" name="Chart 12">
          <a:extLst>
            <a:ext uri="{FF2B5EF4-FFF2-40B4-BE49-F238E27FC236}">
              <a16:creationId xmlns:a16="http://schemas.microsoft.com/office/drawing/2014/main" id="{2CC18F76-14B9-44B0-88D9-1A991054F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14880</xdr:rowOff>
    </xdr:from>
    <xdr:to>
      <xdr:col>1</xdr:col>
      <xdr:colOff>871561</xdr:colOff>
      <xdr:row>17</xdr:row>
      <xdr:rowOff>161121</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B66C5863-BD4C-58AC-53F4-5021E15323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881970"/>
              <a:ext cx="1828800" cy="176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24</xdr:row>
      <xdr:rowOff>0</xdr:rowOff>
    </xdr:from>
    <xdr:to>
      <xdr:col>16</xdr:col>
      <xdr:colOff>236940</xdr:colOff>
      <xdr:row>38</xdr:row>
      <xdr:rowOff>47388</xdr:rowOff>
    </xdr:to>
    <xdr:graphicFrame macro="">
      <xdr:nvGraphicFramePr>
        <xdr:cNvPr id="18" name="Chart 17">
          <a:extLst>
            <a:ext uri="{FF2B5EF4-FFF2-40B4-BE49-F238E27FC236}">
              <a16:creationId xmlns:a16="http://schemas.microsoft.com/office/drawing/2014/main" id="{304551E7-9F69-4100-9585-7427F9E01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18</xdr:row>
      <xdr:rowOff>52790</xdr:rowOff>
    </xdr:from>
    <xdr:to>
      <xdr:col>1</xdr:col>
      <xdr:colOff>871561</xdr:colOff>
      <xdr:row>29</xdr:row>
      <xdr:rowOff>0</xdr:rowOff>
    </xdr:to>
    <mc:AlternateContent xmlns:mc="http://schemas.openxmlformats.org/markup-compatibility/2006" xmlns:a14="http://schemas.microsoft.com/office/drawing/2010/main">
      <mc:Choice Requires="a14">
        <xdr:graphicFrame macro="">
          <xdr:nvGraphicFramePr>
            <xdr:cNvPr id="19" name="Location">
              <a:extLst>
                <a:ext uri="{FF2B5EF4-FFF2-40B4-BE49-F238E27FC236}">
                  <a16:creationId xmlns:a16="http://schemas.microsoft.com/office/drawing/2014/main" id="{57444038-4151-EB24-25D2-D50FB34E742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3720626"/>
              <a:ext cx="1828800" cy="1928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9478</xdr:colOff>
      <xdr:row>4</xdr:row>
      <xdr:rowOff>66343</xdr:rowOff>
    </xdr:from>
    <xdr:to>
      <xdr:col>5</xdr:col>
      <xdr:colOff>255896</xdr:colOff>
      <xdr:row>7</xdr:row>
      <xdr:rowOff>28432</xdr:rowOff>
    </xdr:to>
    <xdr:sp macro="" textlink="pivotTable!L2">
      <xdr:nvSpPr>
        <xdr:cNvPr id="20" name="TextBox 19">
          <a:extLst>
            <a:ext uri="{FF2B5EF4-FFF2-40B4-BE49-F238E27FC236}">
              <a16:creationId xmlns:a16="http://schemas.microsoft.com/office/drawing/2014/main" id="{EBADD823-5C39-1A10-453D-EF694CBCE8F2}"/>
            </a:ext>
          </a:extLst>
        </xdr:cNvPr>
        <xdr:cNvSpPr txBox="1"/>
      </xdr:nvSpPr>
      <xdr:spPr>
        <a:xfrm>
          <a:off x="2596866" y="1099403"/>
          <a:ext cx="1459552" cy="502313"/>
        </a:xfrm>
        <a:prstGeom prst="rect">
          <a:avLst/>
        </a:prstGeom>
        <a:solidFill>
          <a:schemeClr val="accent1">
            <a:lumMod val="20000"/>
            <a:lumOff val="8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6DC9FB9B-185D-48A1-A998-B6B17BE0D1BC}" type="TxLink">
            <a:rPr lang="en-US" sz="2000" b="0" i="0" u="none" strike="noStrike" kern="1200">
              <a:solidFill>
                <a:srgbClr val="000000"/>
              </a:solidFill>
              <a:latin typeface="Calibri"/>
              <a:ea typeface="Calibri"/>
              <a:cs typeface="Calibri"/>
            </a:rPr>
            <a:pPr/>
            <a:t>$74,883,415</a:t>
          </a:fld>
          <a:endParaRPr lang="en-US" sz="2000" kern="1200"/>
        </a:p>
      </xdr:txBody>
    </xdr:sp>
    <xdr:clientData/>
  </xdr:twoCellAnchor>
  <xdr:twoCellAnchor>
    <xdr:from>
      <xdr:col>9</xdr:col>
      <xdr:colOff>170596</xdr:colOff>
      <xdr:row>4</xdr:row>
      <xdr:rowOff>0</xdr:rowOff>
    </xdr:from>
    <xdr:to>
      <xdr:col>11</xdr:col>
      <xdr:colOff>549701</xdr:colOff>
      <xdr:row>7</xdr:row>
      <xdr:rowOff>0</xdr:rowOff>
    </xdr:to>
    <xdr:sp macro="" textlink="pivotTable!L4">
      <xdr:nvSpPr>
        <xdr:cNvPr id="30" name="TextBox 29">
          <a:extLst>
            <a:ext uri="{FF2B5EF4-FFF2-40B4-BE49-F238E27FC236}">
              <a16:creationId xmlns:a16="http://schemas.microsoft.com/office/drawing/2014/main" id="{2FEB19BE-5134-5391-6E6A-D7D59063ABA0}"/>
            </a:ext>
          </a:extLst>
        </xdr:cNvPr>
        <xdr:cNvSpPr txBox="1"/>
      </xdr:nvSpPr>
      <xdr:spPr>
        <a:xfrm>
          <a:off x="6397387" y="1033060"/>
          <a:ext cx="1592239" cy="653955"/>
        </a:xfrm>
        <a:prstGeom prst="rect">
          <a:avLst/>
        </a:prstGeom>
        <a:solidFill>
          <a:schemeClr val="accent1">
            <a:lumMod val="20000"/>
            <a:lumOff val="8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4D900F-8EAF-4259-9634-BAD48E832C92}" type="TxLink">
            <a:rPr lang="en-US" sz="2200" b="0" i="0" u="none" strike="noStrike" kern="1200">
              <a:solidFill>
                <a:srgbClr val="000000"/>
              </a:solidFill>
              <a:latin typeface="Calibri"/>
              <a:ea typeface="Calibri"/>
              <a:cs typeface="Calibri"/>
            </a:rPr>
            <a:pPr/>
            <a:t> $74,883 </a:t>
          </a:fld>
          <a:endParaRPr lang="en-US" sz="1800" kern="1200"/>
        </a:p>
      </xdr:txBody>
    </xdr:sp>
    <xdr:clientData/>
  </xdr:twoCellAnchor>
  <xdr:twoCellAnchor>
    <xdr:from>
      <xdr:col>15</xdr:col>
      <xdr:colOff>104254</xdr:colOff>
      <xdr:row>3</xdr:row>
      <xdr:rowOff>170597</xdr:rowOff>
    </xdr:from>
    <xdr:to>
      <xdr:col>17</xdr:col>
      <xdr:colOff>454926</xdr:colOff>
      <xdr:row>6</xdr:row>
      <xdr:rowOff>161119</xdr:rowOff>
    </xdr:to>
    <xdr:sp macro="" textlink="pivotTable!L5">
      <xdr:nvSpPr>
        <xdr:cNvPr id="31" name="TextBox 30">
          <a:extLst>
            <a:ext uri="{FF2B5EF4-FFF2-40B4-BE49-F238E27FC236}">
              <a16:creationId xmlns:a16="http://schemas.microsoft.com/office/drawing/2014/main" id="{9A267522-CC6C-8026-F08B-360FF3B627A9}"/>
            </a:ext>
          </a:extLst>
        </xdr:cNvPr>
        <xdr:cNvSpPr txBox="1"/>
      </xdr:nvSpPr>
      <xdr:spPr>
        <a:xfrm>
          <a:off x="9970448" y="1023582"/>
          <a:ext cx="1563806" cy="644477"/>
        </a:xfrm>
        <a:prstGeom prst="rect">
          <a:avLst/>
        </a:prstGeom>
        <a:solidFill>
          <a:schemeClr val="accent1">
            <a:lumMod val="20000"/>
            <a:lumOff val="8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0" i="0" u="none" strike="noStrike" kern="1200">
              <a:solidFill>
                <a:srgbClr val="000000"/>
              </a:solidFill>
              <a:latin typeface="Calibri"/>
              <a:ea typeface="Calibri"/>
              <a:cs typeface="Calibri"/>
            </a:rPr>
            <a:t>   </a:t>
          </a:r>
          <a:fld id="{9811E0DE-A3D9-4CEB-9933-7E7A300A5E2D}" type="TxLink">
            <a:rPr lang="en-US" sz="2600" b="0" i="0" u="none" strike="noStrike" kern="1200">
              <a:solidFill>
                <a:srgbClr val="000000"/>
              </a:solidFill>
              <a:latin typeface="Calibri"/>
              <a:ea typeface="Calibri"/>
              <a:cs typeface="Calibri"/>
            </a:rPr>
            <a:pPr/>
            <a:t>2.975</a:t>
          </a:fld>
          <a:endParaRPr lang="en-US" sz="1100" kern="1200"/>
        </a:p>
      </xdr:txBody>
    </xdr:sp>
    <xdr:clientData/>
  </xdr:twoCellAnchor>
  <xdr:twoCellAnchor>
    <xdr:from>
      <xdr:col>17</xdr:col>
      <xdr:colOff>0</xdr:colOff>
      <xdr:row>25</xdr:row>
      <xdr:rowOff>0</xdr:rowOff>
    </xdr:from>
    <xdr:to>
      <xdr:col>23</xdr:col>
      <xdr:colOff>331717</xdr:colOff>
      <xdr:row>38</xdr:row>
      <xdr:rowOff>18956</xdr:rowOff>
    </xdr:to>
    <xdr:graphicFrame macro="">
      <xdr:nvGraphicFramePr>
        <xdr:cNvPr id="32" name="Chart 31">
          <a:extLst>
            <a:ext uri="{FF2B5EF4-FFF2-40B4-BE49-F238E27FC236}">
              <a16:creationId xmlns:a16="http://schemas.microsoft.com/office/drawing/2014/main" id="{77857832-5461-4441-93D3-EE5E345A5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dia wanyoike" refreshedDate="45618.615061805554" createdVersion="8" refreshedVersion="8" minRefreshableVersion="3" recordCount="1000" xr:uid="{6FE8D191-4915-4681-BBB2-FD6B7C99A08F}">
  <cacheSource type="worksheet">
    <worksheetSource name="Analysis1"/>
  </cacheSource>
  <cacheFields count="13">
    <cacheField name="Employee_ID" numFmtId="0">
      <sharedItems/>
    </cacheField>
    <cacheField name="Name" numFmtId="0">
      <sharedItems count="989">
        <s v="Stephanie Lee"/>
        <s v="Justin Estrada"/>
        <s v="Aaron Medina"/>
        <s v="Lori Schmidt"/>
        <s v="Hannah Randall"/>
        <s v="Tracy Carson"/>
        <s v="Thomas Foley"/>
        <s v="Carl Crawford"/>
        <s v="Sandra Chase"/>
        <s v="Stephen Lozano"/>
        <s v="Theresa Newman"/>
        <s v="Jesse Cooper"/>
        <s v="Dennis Dixon"/>
        <s v="Richard Griffin"/>
        <s v="Randy Lawrence"/>
        <s v="Logan Smith"/>
        <s v="Sherri Gutierrez"/>
        <s v="Benjamin Sanchez"/>
        <s v="Laura Kelley"/>
        <s v="Dr. Paige Walsh"/>
        <s v="Michael Reyes"/>
        <s v="Susan Jensen"/>
        <s v="Curtis Stephens"/>
        <s v="Tyler Shepard"/>
        <s v="Claudia Castillo"/>
        <s v="Nathaniel Meyers"/>
        <s v="Troy Green"/>
        <s v="Justin Smith"/>
        <s v="Joseph Spencer"/>
        <s v="Amanda Powell"/>
        <s v="Jeffrey James"/>
        <s v="Ashley Wilson"/>
        <s v="Brianna Owens"/>
        <s v="Thomas Arnold"/>
        <s v="Theresa Lee"/>
        <s v="Mark Caldwell"/>
        <s v="Johnny Petersen"/>
        <s v="Kayla Jackson"/>
        <s v="Jared Wu"/>
        <s v="Tiffany Lane"/>
        <s v="Kristen Castro"/>
        <s v="Jill Hodges"/>
        <s v="William Mora"/>
        <s v="Monica Hudson"/>
        <s v="Jodi Johnson"/>
        <s v="Ronald Owens"/>
        <s v="Steven Pruitt"/>
        <s v="Casey Hodges"/>
        <s v="Charlene Neal"/>
        <s v="David Smith"/>
        <s v="Jennifer Rogers"/>
        <s v="Nicole Evans"/>
        <s v="Jeffrey Hogan"/>
        <s v="Misty Gomez"/>
        <s v="Ashley Thomas"/>
        <s v="Michele Harris"/>
        <s v="Susan Andrade"/>
        <s v="Dana Sawyer"/>
        <s v="Ethan Simmons"/>
        <s v="William Jones"/>
        <s v="Brooke Mitchell"/>
        <s v="Robert Williams DDS"/>
        <s v="Kendra Nguyen"/>
        <s v="Vanessa Dudley"/>
        <s v="Joel Mullen"/>
        <s v="Jeff Reed"/>
        <s v="Joy Bradshaw"/>
        <s v="Heidi Nguyen"/>
        <s v="Ricardo Brown"/>
        <s v="Evan Wilson"/>
        <s v="Felicia Richmond"/>
        <s v="Christopher Moore"/>
        <s v="Kathy Hunter"/>
        <s v="Susan Hodges"/>
        <s v="Brenda Santiago"/>
        <s v="Jacqueline Bishop"/>
        <s v="Christopher Cruz"/>
        <s v="Brian Walker"/>
        <s v="Tracy Rios"/>
        <s v="Kyle Becker"/>
        <s v="Kristin Lee"/>
        <s v="Michelle Martinez"/>
        <s v="Kyle Decker"/>
        <s v="John Glover"/>
        <s v="Melissa Green"/>
        <s v="James Fitzpatrick"/>
        <s v="Savannah Freeman"/>
        <s v="Kevin Williams"/>
        <s v="Nathan Cooley"/>
        <s v="Lisa Hall"/>
        <s v="Joseph West"/>
        <s v="Brian Anderson"/>
        <s v="Julie Weiss DVM"/>
        <s v="Aaron Escobar"/>
        <s v="Christopher Smith"/>
        <s v="Keith Smith"/>
        <s v="Sean Jones"/>
        <s v="Randy Santiago"/>
        <s v="Paula Dawson"/>
        <s v="Tammy Coleman"/>
        <s v="Ashley Scott"/>
        <s v="Philip Erickson"/>
        <s v="Vanessa Barr"/>
        <s v="Roy Miller"/>
        <s v="Tammy Martinez"/>
        <s v="Matthew Lynch"/>
        <s v="Christina Sanchez"/>
        <s v="Jeremiah Odom"/>
        <s v="Richard Arnold"/>
        <s v="Timothy Garcia"/>
        <s v="Dr. Joseph Gomez"/>
        <s v="Justin Nielsen"/>
        <s v="Michael Nelson"/>
        <s v="Sara Hall"/>
        <s v="Stephanie Cain"/>
        <s v="Christopher Jenkins"/>
        <s v="Michael Grimes"/>
        <s v="John Jackson"/>
        <s v="Blake Adkins"/>
        <s v="Annette Wilson"/>
        <s v="Rebecca Yates"/>
        <s v="Alison Blankenship"/>
        <s v="Timothy Collins"/>
        <s v="Patricia Evans"/>
        <s v="Cynthia James"/>
        <s v="Kimberly Monroe"/>
        <s v="Christina Gregory"/>
        <s v="Samantha Jackson"/>
        <s v="Amy Scott"/>
        <s v="Amy Barker"/>
        <s v="Joyce Church"/>
        <s v="Nathan Mcguire"/>
        <s v="Jesus Carr"/>
        <s v="James Johnson"/>
        <s v="Elizabeth Woods"/>
        <s v="Connie Cunningham"/>
        <s v="Donna Flynn"/>
        <s v="Debbie Neal"/>
        <s v="Keith Perkins"/>
        <s v="Diana Howell"/>
        <s v="Michael Villarreal MD"/>
        <s v="Anna Fletcher"/>
        <s v="Adam Morris"/>
        <s v="Shannon Bailey"/>
        <s v="Beth Hunt"/>
        <s v="Christine Craig"/>
        <s v="Melissa Payne"/>
        <s v="Benjamin Martin"/>
        <s v="Christopher Dixon MD"/>
        <s v="Dr. Cheryl Oneill"/>
        <s v="Cody Rios"/>
        <s v="Jennifer Robinson"/>
        <s v="Erik Morris"/>
        <s v="Amanda Mcbride"/>
        <s v="Daniel Tucker"/>
        <s v="Nancy Williamson"/>
        <s v="Matthew Pacheco"/>
        <s v="Erica Fox"/>
        <s v="Justin Williams"/>
        <s v="Dean Wilson"/>
        <s v="Elizabeth Diaz"/>
        <s v="Warren Gaines"/>
        <s v="Kimberly Hayden"/>
        <s v="Elizabeth Jones"/>
        <s v="Jennifer Fields"/>
        <s v="Michael Reeves"/>
        <s v="Nicholas Fletcher"/>
        <s v="Kevin Villegas"/>
        <s v="Carol Ross"/>
        <s v="Michelle Summers"/>
        <s v="Sarah Santos"/>
        <s v="Eric Banks"/>
        <s v="Alexander Stewart"/>
        <s v="Brian Long"/>
        <s v="Matthew Crane"/>
        <s v="Brian Harper"/>
        <s v="Ashley Flowers"/>
        <s v="Vanessa Miller"/>
        <s v="James Sheppard"/>
        <s v="Glen Webb"/>
        <s v="Martha Frazier"/>
        <s v="Casey Mcdonald"/>
        <s v="Thomas Salazar"/>
        <s v="Timothy Ross"/>
        <s v="Jonathan Villegas"/>
        <s v="Joshua Baird"/>
        <s v="Haley Taylor"/>
        <s v="Robert Larsen"/>
        <s v="Anthony Moore"/>
        <s v="Ryan Johnson"/>
        <s v="Patrick Gonzalez"/>
        <s v="Ryan Shaw"/>
        <s v="Derek Thomas"/>
        <s v="Marisa Moore"/>
        <s v="Jeremy Collins"/>
        <s v="Allison Moore"/>
        <s v="Christopher Donaldson"/>
        <s v="Lindsay Sandoval"/>
        <s v="Steven Williams"/>
        <s v="Heather Tanner"/>
        <s v="Angela Ward"/>
        <s v="Laura Mccarthy"/>
        <s v="Jennifer Taylor"/>
        <s v="Sandra Delacruz"/>
        <s v="Karen Myers"/>
        <s v="Jason Vargas"/>
        <s v="James Taylor"/>
        <s v="Donald Meyers"/>
        <s v="Erica Murray"/>
        <s v="Savannah Edwards"/>
        <s v="Colleen Moore"/>
        <s v="Scott Johnson"/>
        <s v="Linda Powell"/>
        <s v="Gina Williams"/>
        <s v="Joanna Tucker"/>
        <s v="Christopher Bennett"/>
        <s v="Stephanie Collins"/>
        <s v="Christina Young"/>
        <s v="Joshua Gardner"/>
        <s v="Brandi Davis"/>
        <s v="Amber Carpenter"/>
        <s v="Jo Huerta"/>
        <s v="Allen Young"/>
        <s v="Michael Hanson"/>
        <s v="Lindsay Waller"/>
        <s v="Janet Taylor"/>
        <s v="Lisa Scott"/>
        <s v="Candace Wong"/>
        <s v="Patricia Vaughn"/>
        <s v="Robert Davis"/>
        <s v="Lisa Ali"/>
        <s v="Penny Tucker"/>
        <s v="Austin Foster"/>
        <s v="Erin Brewer PhD"/>
        <s v="Katie Martin"/>
        <s v="Kevin Hall"/>
        <s v="Lisa Burke"/>
        <s v="Jamie Strickland"/>
        <s v="Ryan Choi"/>
        <s v="Sheila Roberson"/>
        <s v="Jeffrey Moore"/>
        <s v="Evan Cooley"/>
        <s v="Timothy Fox"/>
        <s v="Dana Good"/>
        <s v="Richard Harvey"/>
        <s v="Bailey Pearson"/>
        <s v="Ryan Rowe"/>
        <s v="Richard Sanders"/>
        <s v="William Stone"/>
        <s v="Kara Hunter"/>
        <s v="Lisa Wise"/>
        <s v="Jacob Ramirez"/>
        <s v="Christian Price"/>
        <s v="Elizabeth Chavez"/>
        <s v="Betty Singleton"/>
        <s v="Ryan Moss"/>
        <s v="Matthew Collins"/>
        <s v="Donna Wallace"/>
        <s v="Tina Palmer"/>
        <s v="Walter Velasquez"/>
        <s v="Kelly Ramos"/>
        <s v="Richard Kim"/>
        <s v="Joseph Ferguson"/>
        <s v="Benjamin Johnston"/>
        <s v="Bruce Leon"/>
        <s v="Rachel Mckinney"/>
        <s v="John Williams MD"/>
        <s v="Chelsea Walls"/>
        <s v="Brady Miller"/>
        <s v="Peter Nelson"/>
        <s v="Kristen Scott"/>
        <s v="John Davis"/>
        <s v="Jennifer Underwood"/>
        <s v="Wendy Thomas"/>
        <s v="Gregory Franco"/>
        <s v="Anthony Newman"/>
        <s v="Adrienne Garrett"/>
        <s v="Katie Castillo"/>
        <s v="Bethany Gonzales"/>
        <s v="Brenda Hensley"/>
        <s v="Luis Atkinson"/>
        <s v="Kristopher Clark"/>
        <s v="Stacy Snyder"/>
        <s v="Caitlyn Hunter"/>
        <s v="Cheyenne Case"/>
        <s v="Kenneth Sparks"/>
        <s v="Brian Pitts"/>
        <s v="Alyssa Smith"/>
        <s v="Brandon Odonnell"/>
        <s v="Ann Schneider"/>
        <s v="Tamara Harmon"/>
        <s v="Michael Ward"/>
        <s v="Danielle Carrillo"/>
        <s v="Brent Duncan"/>
        <s v="Anna Holmes"/>
        <s v="Joel Jones"/>
        <s v="Amber Lewis"/>
        <s v="Jennifer Mays"/>
        <s v="Brandy Roberts"/>
        <s v="Natalie Alvarez"/>
        <s v="Katherine Turner"/>
        <s v="Pamela Price"/>
        <s v="Randy Thomas"/>
        <s v="Michael Duffy"/>
        <s v="Kristin Wise"/>
        <s v="Christopher Mills"/>
        <s v="Barbara Herrera"/>
        <s v="Jeremy Kelly"/>
        <s v="Benjamin Hanson"/>
        <s v="Charles Franklin"/>
        <s v="Michelle Frazier"/>
        <s v="Laura Copeland"/>
        <s v="Lori Zimmerman"/>
        <s v="Kelly Reeves"/>
        <s v="Nicholas Brown"/>
        <s v="Tiffany Gray"/>
        <s v="Hunter Morgan"/>
        <s v="Michael Young"/>
        <s v="Emily Parker"/>
        <s v="Phillip Hart"/>
        <s v="Michelle Hayes"/>
        <s v="Donna Martinez"/>
        <s v="Lisa George"/>
        <s v="Jose Yang"/>
        <s v="Austin Moreno"/>
        <s v="John Reyes"/>
        <s v="Nicholas Harvey"/>
        <s v="Melissa Smith"/>
        <s v="Heather Bailey"/>
        <s v="Katie Brady"/>
        <s v="Mary Jones"/>
        <s v="Terry Hernandez"/>
        <s v="Kristina Owens"/>
        <s v="Carla Davis"/>
        <s v="Mason Monroe"/>
        <s v="Melissa Drake"/>
        <s v="Todd Lindsey"/>
        <s v="James Vaughan"/>
        <s v="Danielle Cox"/>
        <s v="Mikayla Jackson"/>
        <s v="Tina Hernandez"/>
        <s v="Michael Ramirez"/>
        <s v="Carrie Cook"/>
        <s v="James Patterson"/>
        <s v="Patricia Anderson"/>
        <s v="Autumn Johnson"/>
        <s v="Maria Clarke"/>
        <s v="Mindy Grimes"/>
        <s v="Sarah Adams"/>
        <s v="Jose Lopez"/>
        <s v="Jessica Tran"/>
        <s v="Christina Nelson"/>
        <s v="Heather Sparks MD"/>
        <s v="Andrew Adams"/>
        <s v="Bradley Rodriguez"/>
        <s v="Kimberly Walker"/>
        <s v="April Roberts"/>
        <s v="Katrina Galvan"/>
        <s v="Stephanie Cross"/>
        <s v="Jesse Kemp"/>
        <s v="Jimmy Fox"/>
        <s v="Christopher Perez"/>
        <s v="Sharon Ramos"/>
        <s v="Scott Ruiz"/>
        <s v="Dan Walker"/>
        <s v="Brenda Powers"/>
        <s v="Edward Doyle"/>
        <s v="Jason Stephens"/>
        <s v="Robert Reese"/>
        <s v="Victor Austin"/>
        <s v="Eric Boyd"/>
        <s v="Victor King"/>
        <s v="Rachel Rodriguez"/>
        <s v="Connie Hodges"/>
        <s v="Joseph Smith"/>
        <s v="Derrick Martin"/>
        <s v="Bradley Hudson"/>
        <s v="Justin Bennett"/>
        <s v="Jillian Collins"/>
        <s v="David Chambers"/>
        <s v="Corey Williams"/>
        <s v="Janet Jones"/>
        <s v="Ashley Hunt"/>
        <s v="Heidi Becker"/>
        <s v="Anita Lewis"/>
        <s v="Tim Marshall"/>
        <s v="Michael Bentley"/>
        <s v="Mandy Lopez"/>
        <s v="Kenneth Alvarez"/>
        <s v="Crystal Williamson"/>
        <s v="Barbara Rodriguez"/>
        <s v="David Henderson"/>
        <s v="Brittany Long"/>
        <s v="Annette Lucas"/>
        <s v="Tracey Hubbard"/>
        <s v="David Robinson"/>
        <s v="Holly Wilson"/>
        <s v="Brian Lee"/>
        <s v="Kenneth Watkins"/>
        <s v="Jeffrey West"/>
        <s v="Melanie Short"/>
        <s v="Katie Sherman"/>
        <s v="Troy Rosales"/>
        <s v="Nicole Phillips"/>
        <s v="Jonathan Hogan"/>
        <s v="Crystal Reynolds"/>
        <s v="Mary Smith"/>
        <s v="Randy Dawson"/>
        <s v="Sara Holland"/>
        <s v="Martin Lopez"/>
        <s v="Christopher Schultz"/>
        <s v="Joe Morton"/>
        <s v="Anthony Rodriguez"/>
        <s v="Samantha Daugherty"/>
        <s v="Kevin Mitchell"/>
        <s v="Veronica Ochoa"/>
        <s v="Wesley Rogers"/>
        <s v="Shawn Dougherty"/>
        <s v="Brittany Lopez"/>
        <s v="David Mcintosh"/>
        <s v="Kenneth King"/>
        <s v="Joseph Gonzalez"/>
        <s v="Jacqueline Martinez"/>
        <s v="Karina Cruz"/>
        <s v="Bradley Ferrell"/>
        <s v="Derek Hensley"/>
        <s v="Andrew Rivera"/>
        <s v="Lisa Webb"/>
        <s v="Peggy Johnson"/>
        <s v="Penny Robinson"/>
        <s v="Bryan Taylor"/>
        <s v="Michael Soto"/>
        <s v="Rodney Alvarado"/>
        <s v="Jordan King"/>
        <s v="Angela Nicholson"/>
        <s v="Brittany Castro"/>
        <s v="Melinda Larson"/>
        <s v="Joshua Mendoza"/>
        <s v="Steven Smith"/>
        <s v="Ashley Clements"/>
        <s v="Lisa Tucker"/>
        <s v="Michael Lewis"/>
        <s v="Kristen Kim"/>
        <s v="Mark Alexander"/>
        <s v="Shawn Sosa"/>
        <s v="Catherine Joseph"/>
        <s v="Nancy Cummings DDS"/>
        <s v="Sarah Hanson"/>
        <s v="Taylor Ferguson DDS"/>
        <s v="Dawn Webb"/>
        <s v="Steven Butler"/>
        <s v="Daniel Parker"/>
        <s v="Brandon Burke"/>
        <s v="Lindsey Chen"/>
        <s v="Sandra Adams"/>
        <s v="Sarah Gardner"/>
        <s v="Hannah Harrington"/>
        <s v="Erik Frazier"/>
        <s v="Jennifer Santiago"/>
        <s v="Donna Patterson"/>
        <s v="Victoria Hughes"/>
        <s v="David Anderson"/>
        <s v="Edward Hanson"/>
        <s v="Jason Eaton"/>
        <s v="Andrea Parks"/>
        <s v="Gavin Mack"/>
        <s v="Deborah Norris"/>
        <s v="Joshua Cruz"/>
        <s v="Crystal Parrish"/>
        <s v="Kim Garcia"/>
        <s v="Mr. David Vazquez"/>
        <s v="Brandy Johnston"/>
        <s v="Morgan Kane"/>
        <s v="Mark Morgan"/>
        <s v="Tanya Becker"/>
        <s v="Arthur Gray"/>
        <s v="Nathan Hughes"/>
        <s v="Jeffery Taylor"/>
        <s v="Tamara Brown"/>
        <s v="Vanessa Anderson"/>
        <s v="Elizabeth Alvarez"/>
        <s v="Jonathan Williamson"/>
        <s v="Johnathan Keith"/>
        <s v="Vincent Ramirez"/>
        <s v="Sherry Moody"/>
        <s v="Logan Ellis"/>
        <s v="Jesse Pena"/>
        <s v="Sylvia Romero"/>
        <s v="Jason Johnson"/>
        <s v="Amy Martin"/>
        <s v="Katherine Tucker"/>
        <s v="Eric Harris"/>
        <s v="Caleb Morales"/>
        <s v="Krista Dean"/>
        <s v="Lindsey Holland"/>
        <s v="Carol Fernandez"/>
        <s v="Joseph Watkins"/>
        <s v="Maureen Olson"/>
        <s v="Stephanie Jimenez"/>
        <s v="Katherine Harrison"/>
        <s v="Riley Wallace"/>
        <s v="Mr. Todd Blevins"/>
        <s v="Sally Barber"/>
        <s v="Mr. Nicholas Gray"/>
        <s v="Elizabeth Moore"/>
        <s v="Lisa Cox"/>
        <s v="Jessica Lucas"/>
        <s v="David White"/>
        <s v="Debbie Flores"/>
        <s v="Beth Conner"/>
        <s v="Timothy Campbell"/>
        <s v="Gary Mcmahon"/>
        <s v="Melissa Brown"/>
        <s v="David Lucero"/>
        <s v="Crystal Jackson"/>
        <s v="Matthew Morrow"/>
        <s v="Traci Taylor"/>
        <s v="Mary Porter"/>
        <s v="Raven Martinez"/>
        <s v="Amanda Alvarez"/>
        <s v="Kelly Sampson"/>
        <s v="Courtney Palmer"/>
        <s v="Laura Stephens"/>
        <s v="Bobby Johnson"/>
        <s v="Christina Clark"/>
        <s v="Larry Sanders"/>
        <s v="Tracey Davis"/>
        <s v="Devin Chapman"/>
        <s v="Gina Wood"/>
        <s v="Michelle Duffy"/>
        <s v="Sandra Brady"/>
        <s v="Christopher Murphy"/>
        <s v="Carmen Clark"/>
        <s v="Victoria Vincent"/>
        <s v="Connie Fernandez"/>
        <s v="Theresa Morris"/>
        <s v="Jonathan Wagner"/>
        <s v="Jill Sullivan"/>
        <s v="Donna Whitaker"/>
        <s v="Kendra Garcia"/>
        <s v="Sarah Hernandez"/>
        <s v="Laura Medina"/>
        <s v="Daniel Bell"/>
        <s v="Chloe Rodriguez"/>
        <s v="Michelle Fernandez"/>
        <s v="Ronald Love"/>
        <s v="Mary Boyd"/>
        <s v="Trevor Lewis"/>
        <s v="Sandra Rodriguez"/>
        <s v="Sheila Hill"/>
        <s v="Cameron Morris"/>
        <s v="Vincent Davis"/>
        <s v="Amanda Stevens"/>
        <s v="Sarah Wilkerson"/>
        <s v="Monica Gonzales"/>
        <s v="Aaron Martinez"/>
        <s v="Kathryn Meyer"/>
        <s v="Douglas Newton"/>
        <s v="Mary Yang"/>
        <s v="Travis Porter"/>
        <s v="Christopher King"/>
        <s v="Perry Lopez MD"/>
        <s v="Jesus Conley"/>
        <s v="Katherine Rivera"/>
        <s v="Daniel Evans"/>
        <s v="Jason Burton"/>
        <s v="Anthony Sexton"/>
        <s v="Joshua Velazquez"/>
        <s v="Molly Smith"/>
        <s v="Theresa Lewis"/>
        <s v="Brian Stewart"/>
        <s v="Jason Hernandez"/>
        <s v="Corey Stewart"/>
        <s v="Autumn Rodriguez"/>
        <s v="Tony Peters"/>
        <s v="Edward Whitaker"/>
        <s v="Joshua Johnson"/>
        <s v="Mark Williams"/>
        <s v="Johnny Hardin"/>
        <s v="Christina Torres"/>
        <s v="Kimberly Pierce"/>
        <s v="Ivan Rocha"/>
        <s v="Tiffany Harvey"/>
        <s v="Nathan Miller"/>
        <s v="Dylan Conway"/>
        <s v="Robert Price"/>
        <s v="Danielle Bowers"/>
        <s v="John Mitchell"/>
        <s v="Adam Bird"/>
        <s v="Chad Washington"/>
        <s v="Kenneth Pennington"/>
        <s v="Lisa Grant"/>
        <s v="Brenda Taylor"/>
        <s v="Jonathan Smith"/>
        <s v="Heather Robinson"/>
        <s v="Ronald Best"/>
        <s v="David Taylor"/>
        <s v="Cole Powers"/>
        <s v="Tanya Joseph"/>
        <s v="Carla Contreras"/>
        <s v="Andrew Anderson"/>
        <s v="Raven Horn"/>
        <s v="Charles Gross"/>
        <s v="Veronica Flores"/>
        <s v="Brian Goodwin"/>
        <s v="Brianna Watson"/>
        <s v="Jose Reyes"/>
        <s v="John Garcia"/>
        <s v="Jessica Ortega"/>
        <s v="David Frazier"/>
        <s v="Amanda Hernandez"/>
        <s v="Darrell Mays"/>
        <s v="Susan Silva"/>
        <s v="Anne Crawford"/>
        <s v="Rebecca Delacruz"/>
        <s v="Shaun Conner"/>
        <s v="Deanna Walker"/>
        <s v="Andrew Reeves"/>
        <s v="Justin Conway"/>
        <s v="Tyler Owens"/>
        <s v="Gerald Pope"/>
        <s v="James Smith"/>
        <s v="Drew Bryant"/>
        <s v="James Ramirez"/>
        <s v="April Duarte"/>
        <s v="Noah Lee"/>
        <s v="Laura Morgan"/>
        <s v="Donna Guerrero"/>
        <s v="William Smith"/>
        <s v="Elizabeth Monroe"/>
        <s v="Deanna Carney"/>
        <s v="Erin Pitts"/>
        <s v="Amber Ferguson"/>
        <s v="Jesus Harris"/>
        <s v="William Kemp"/>
        <s v="Candace Phelps"/>
        <s v="Dr. Sophia Ochoa"/>
        <s v="Jennifer Watson"/>
        <s v="Timothy Martin"/>
        <s v="Steven Leonard"/>
        <s v="Rebecca Owens"/>
        <s v="Mrs. Jennifer Reynolds"/>
        <s v="Christine Martinez"/>
        <s v="Tracey Griffin MD"/>
        <s v="Amanda Murray"/>
        <s v="Carrie Taylor"/>
        <s v="Brandon Carlson"/>
        <s v="Christine Giles"/>
        <s v="Theresa Miller"/>
        <s v="David Jones"/>
        <s v="Steven Briggs"/>
        <s v="Scott Martin"/>
        <s v="Tony Maxwell"/>
        <s v="Brenda Pearson"/>
        <s v="Andre Porter"/>
        <s v="John Daniel"/>
        <s v="Amanda Frank"/>
        <s v="Stephanie Howard"/>
        <s v="Katherine Grant"/>
        <s v="Todd Barrera"/>
        <s v="Alyssa Hobbs"/>
        <s v="Terri Douglas"/>
        <s v="Duane Hines"/>
        <s v="Lisa Hunter"/>
        <s v="David Hernandez"/>
        <s v="Amber Knox"/>
        <s v="Jason Smith"/>
        <s v="Bryan Smith"/>
        <s v="Jade Pham"/>
        <s v="James Hawkins"/>
        <s v="Amy Gonzales"/>
        <s v="Donald Young"/>
        <s v="Stephen Jenkins"/>
        <s v="Jenny West"/>
        <s v="Kathleen Gomez"/>
        <s v="Andrew Bass"/>
        <s v="Lori Cole"/>
        <s v="Ernest Holmes"/>
        <s v="Francisco Holloway"/>
        <s v="Ruth Williams"/>
        <s v="Courtney Phillips"/>
        <s v="Claudia Kelley"/>
        <s v="Vanessa Walker"/>
        <s v="Mr. Peter Colon DDS"/>
        <s v="Tim Coleman"/>
        <s v="Ian Jones"/>
        <s v="Ashley Warner"/>
        <s v="Diane Brown"/>
        <s v="Hunter Gill"/>
        <s v="Jessica Hughes"/>
        <s v="Katherine Olson"/>
        <s v="Timothy Peterson"/>
        <s v="Nathaniel Butler"/>
        <s v="Patrick Le"/>
        <s v="Margaret Hunt"/>
        <s v="Susan Caldwell"/>
        <s v="Lori Wells"/>
        <s v="Cody King"/>
        <s v="Dr. Brian Gill"/>
        <s v="Amy Gray"/>
        <s v="Megan Stewart"/>
        <s v="Julia Andrade"/>
        <s v="Brian White"/>
        <s v="John Clark"/>
        <s v="Christopher Schmidt"/>
        <s v="Wesley Ponce"/>
        <s v="Miranda Malone"/>
        <s v="Steve Perez"/>
        <s v="Christopher Freeman"/>
        <s v="Megan Bishop"/>
        <s v="Tara Olson"/>
        <s v="Angela Galvan"/>
        <s v="Tammy Jones"/>
        <s v="Amanda Aguilar"/>
        <s v="Christina Macdonald"/>
        <s v="Albert Lewis"/>
        <s v="Crystal Sanchez"/>
        <s v="Brandon Monroe"/>
        <s v="Donald Jordan"/>
        <s v="Nicole Hill"/>
        <s v="Michael Swanson"/>
        <s v="Chad Jones"/>
        <s v="Vicki Simon"/>
        <s v="Kathleen Smith"/>
        <s v="Jessica Smith"/>
        <s v="Lisa Gonzalez"/>
        <s v="Gregory Faulkner"/>
        <s v="Kristine Pace"/>
        <s v="Jade Singleton"/>
        <s v="Scott Jones"/>
        <s v="Henry Salas"/>
        <s v="Christopher Romero"/>
        <s v="Kathryn Barker"/>
        <s v="Francisco Martin"/>
        <s v="Jennifer Burton"/>
        <s v="John Little"/>
        <s v="Derek Smith"/>
        <s v="Bryan Miranda"/>
        <s v="Beth Lopez"/>
        <s v="Becky Petersen DDS"/>
        <s v="Lori Mckinney"/>
        <s v="Andrew Houston"/>
        <s v="Rachel Johnson"/>
        <s v="Cynthia Schwartz"/>
        <s v="Debra Stanley"/>
        <s v="Richard Hicks"/>
        <s v="Ashley Blake"/>
        <s v="Megan Guzman"/>
        <s v="Mathew Berry"/>
        <s v="Kristin Jordan"/>
        <s v="Timothy Taylor"/>
        <s v="Amber Lang"/>
        <s v="Christopher Nichols"/>
        <s v="James Lewis"/>
        <s v="Brandi Williams"/>
        <s v="Cassandra Stewart"/>
        <s v="Jessica Williams"/>
        <s v="Lindsay Conrad"/>
        <s v="Jordan Baker"/>
        <s v="Cassandra Shaw"/>
        <s v="Justin Daniel"/>
        <s v="Amy Hammond"/>
        <s v="Misty Stevens"/>
        <s v="Karen Franklin"/>
        <s v="Adam Dickson"/>
        <s v="Lisa Mendez"/>
        <s v="Kathryn Rogers"/>
        <s v="Nicole Hammond"/>
        <s v="Daniel Ingram"/>
        <s v="Austin Smith"/>
        <s v="Ricky Harrison"/>
        <s v="Curtis Delacruz"/>
        <s v="Chelsea Walton"/>
        <s v="Loretta Jones"/>
        <s v="Michelle Thomas"/>
        <s v="Monica Ponce"/>
        <s v="Bruce Conrad"/>
        <s v="Thomas Bradley"/>
        <s v="Shawn Cunningham"/>
        <s v="Joseph Davila"/>
        <s v="Robert French"/>
        <s v="Michelle Cunningham"/>
        <s v="Joseph Lloyd"/>
        <s v="Steven Mcmillan"/>
        <s v="Miranda Gray"/>
        <s v="Andrea Small"/>
        <s v="Kurt May"/>
        <s v="Terry Garcia"/>
        <s v="Jerry Alexander"/>
        <s v="Manuel King"/>
        <s v="Jack Andersen"/>
        <s v="Karen Rhodes"/>
        <s v="Brent Turner"/>
        <s v="James Kim"/>
        <s v="Thomas Berry"/>
        <s v="Billy Gibson"/>
        <s v="Robert Burnett"/>
        <s v="Bradley Carter"/>
        <s v="Joshua Douglas"/>
        <s v="Edward Cabrera"/>
        <s v="Jerry Marshall"/>
        <s v="Jeffery Rodriguez"/>
        <s v="Kenneth Brown"/>
        <s v="Emily Stewart"/>
        <s v="Alexa Johnson"/>
        <s v="Mary Paul"/>
        <s v="Christopher Mcdonald"/>
        <s v="Sheila Walsh"/>
        <s v="Jackson Pace"/>
        <s v="George Wright"/>
        <s v="Andre Gilbert"/>
        <s v="Robert Villarreal"/>
        <s v="Micheal Turner"/>
        <s v="Justin Lara"/>
        <s v="Shelby Mitchell"/>
        <s v="Brandi Garcia"/>
        <s v="Janet Blevins"/>
        <s v="Jose Thompson"/>
        <s v="Courtney Smith"/>
        <s v="Lawrence Johnston"/>
        <s v="Joel Proctor"/>
        <s v="Brandon Frank"/>
        <s v="Terry Martin"/>
        <s v="Shawn Weeks"/>
        <s v="Victor Rhodes"/>
        <s v="Jessica Ward"/>
        <s v="Rhonda Hill"/>
        <s v="Jose White"/>
        <s v="Douglas Baker"/>
        <s v="Vanessa Davila"/>
        <s v="Deborah Payne"/>
        <s v="Lori Newton"/>
        <s v="Krystal Miller"/>
        <s v="Amber Rosario"/>
        <s v="Jordan Santana"/>
        <s v="Thomas Hartman"/>
        <s v="Kirk Baker"/>
        <s v="Samantha Pearson"/>
        <s v="Travis Valentine MD"/>
        <s v="Joyce Walter"/>
        <s v="Mitchell Fox"/>
        <s v="Wendy Smith"/>
        <s v="Ashley Mason"/>
        <s v="Amy Powers"/>
        <s v="Danielle Dixon"/>
        <s v="Frank Rivas"/>
        <s v="Randy Lewis"/>
        <s v="Henry Carpenter"/>
        <s v="Curtis Chavez DDS"/>
        <s v="James Lozano"/>
        <s v="Jared Bradshaw"/>
        <s v="Elizabeth Rice DVM"/>
        <s v="Laura Griffin"/>
        <s v="Cindy Johnson"/>
        <s v="William Schultz"/>
        <s v="James Wolf"/>
        <s v="Robert Lee"/>
        <s v="Jeffrey Hardin"/>
        <s v="Marcia Williams"/>
        <s v="Mark Freeman"/>
        <s v="Victoria Patel"/>
        <s v="Carolyn Fitzpatrick"/>
        <s v="Kelly Diaz"/>
        <s v="Patrick Shaw"/>
        <s v="Matthew Smith"/>
        <s v="Judy Ortiz"/>
        <s v="Tracy Douglas"/>
        <s v="Nicholas Ray"/>
        <s v="Michael Hawkins"/>
        <s v="Kristina Hughes"/>
        <s v="Teresa Brooks"/>
        <s v="William Wong"/>
        <s v="Christina Turner"/>
        <s v="Michael Rivas"/>
        <s v="Eric Moss"/>
        <s v="Christine Powell"/>
        <s v="Ryan Walker"/>
        <s v="Courtney Nelson"/>
        <s v="Christina Schmidt"/>
        <s v="Andrew Doyle"/>
        <s v="Marie Browning"/>
        <s v="Angela Carter"/>
        <s v="Angela Johnson"/>
        <s v="Todd Evans"/>
        <s v="Pamela Torres"/>
        <s v="Casey Evans"/>
        <s v="Katie Newman"/>
        <s v="Jordan Parker"/>
        <s v="Carl Bailey"/>
        <s v="Martin Hess"/>
        <s v="Melody Lowe"/>
        <s v="Peter Phillips"/>
        <s v="Melvin Little"/>
        <s v="Kathy Williamson"/>
        <s v="Kelli Lee"/>
        <s v="Jacob Hall"/>
        <s v="Nicholas Bass"/>
        <s v="Patrick Bautista"/>
        <s v="Andrea Owens"/>
        <s v="Jessica Hill"/>
        <s v="Michael Jones"/>
        <s v="Carlos Gonzalez"/>
        <s v="Christopher Martinez"/>
        <s v="Michelle Simmons"/>
        <s v="Michael Cohen"/>
        <s v="Stacy Smith"/>
        <s v="Caitlin Bennett"/>
        <s v="Daniel White"/>
        <s v="Lance Williams"/>
        <s v="Mike Garcia"/>
        <s v="Christina Richardson"/>
        <s v="Breanna Crosby"/>
        <s v="Richard Williams"/>
        <s v="Greg Barnes"/>
        <s v="Kimberly Holland"/>
        <s v="Dana Glenn"/>
        <s v="Brian Moran"/>
        <s v="Mrs. Samantha Hansen"/>
        <s v="Daniel Palmer PhD"/>
        <s v="Kevin Beard"/>
        <s v="Kimberly Collins"/>
        <s v="Mindy Powers"/>
        <s v="Gregory Hoffman"/>
        <s v="Michele Williams"/>
        <s v="Olivia Newton"/>
        <s v="Johnathan Brennan"/>
        <s v="Alexander Mcgee"/>
        <s v="Joseph Singh"/>
        <s v="Sally Thornton"/>
        <s v="Debra Young"/>
        <s v="Allison Baxter"/>
        <s v="Henry Jackson"/>
        <s v="Ryan Costa"/>
        <s v="Kayla Howard"/>
        <s v="Tammie James"/>
        <s v="Shelly Hanson"/>
        <s v="Angela Giles"/>
        <s v="Anthony Myers"/>
        <s v="Mary Mann"/>
        <s v="Jose Mitchell"/>
        <s v="Kyle Green"/>
        <s v="Rebecca Tate"/>
        <s v="Vanessa Bennett"/>
        <s v="Matthew Washington"/>
        <s v="Gabriel Clark"/>
        <s v="Carrie Anderson MD"/>
        <s v="Ashley Brown"/>
        <s v="Victoria Sanchez"/>
        <s v="Phillip White"/>
        <s v="Larry Gonzalez"/>
        <s v="Jerry Grimes"/>
        <s v="Dennis Hill"/>
        <s v="Alexa Daugherty"/>
        <s v="Ronald Collins"/>
        <s v="Nicholas Bennett"/>
        <s v="Steven Washington"/>
        <s v="Matthew Alexander"/>
        <s v="Kendra Orr"/>
        <s v="John Branch"/>
        <s v="Angela Gomez"/>
        <s v="Penny Mitchell"/>
        <s v="Ann Sloan"/>
        <s v="Morgan Wilson"/>
        <s v="Patricia Wright"/>
        <s v="Matthew Arnold"/>
        <s v="Mary Johnson"/>
        <s v="Robert York"/>
        <s v="Aaron Page"/>
        <s v="Angela Arnold"/>
        <s v="Debra Frye"/>
        <s v="James Mejia"/>
        <s v="Jennifer Jackson"/>
        <s v="Christian Anderson"/>
        <s v="Michael Gardner"/>
        <s v="Denise Patel MD"/>
        <s v="Robert Tanner"/>
        <s v="Natalie James"/>
        <s v="Crystal Rodgers"/>
        <s v="Micheal West"/>
        <s v="Christina Leonard"/>
        <s v="Kevin Nunez"/>
        <s v="Lori Graves"/>
        <s v="Glenn Kelly"/>
        <s v="Wanda Johnson"/>
        <s v="Isaac Rasmussen"/>
        <s v="Carol Perez"/>
        <s v="Michael Smith"/>
        <s v="Jennifer Lambert"/>
        <s v="Eric Andrews"/>
      </sharedItems>
    </cacheField>
    <cacheField name="Department" numFmtId="0">
      <sharedItems count="6">
        <s v="HR"/>
        <s v="Marketing"/>
        <s v="Finance"/>
        <s v="IT"/>
        <s v="Sales"/>
        <s v="Operations"/>
      </sharedItems>
    </cacheField>
    <cacheField name="Age" numFmtId="1">
      <sharedItems containsSemiMixedTypes="0" containsString="0" containsNumber="1" containsInteger="1" minValue="22" maxValue="60"/>
    </cacheField>
    <cacheField name="Gender" numFmtId="0">
      <sharedItems/>
    </cacheField>
    <cacheField name="Job_Role" numFmtId="0">
      <sharedItems count="6">
        <s v="Executive"/>
        <s v="Specialist"/>
        <s v="Manager"/>
        <s v="Analyst"/>
        <s v="Assistant"/>
        <s v="Clerk"/>
      </sharedItems>
    </cacheField>
    <cacheField name="Monthly_Salary" numFmtId="164">
      <sharedItems containsSemiMixedTypes="0" containsString="0" containsNumber="1" containsInteger="1" minValue="30020" maxValue="119821" count="990">
        <n v="102841"/>
        <n v="113025"/>
        <n v="94554"/>
        <n v="30317"/>
        <n v="99887"/>
        <n v="53027"/>
        <n v="32966"/>
        <n v="73318"/>
        <n v="35022"/>
        <n v="53812"/>
        <n v="93692"/>
        <n v="79176"/>
        <n v="40209"/>
        <n v="34017"/>
        <n v="38361"/>
        <n v="104819"/>
        <n v="30045"/>
        <n v="78209"/>
        <n v="104471"/>
        <n v="113413"/>
        <n v="109792"/>
        <n v="71100"/>
        <n v="56844"/>
        <n v="33802"/>
        <n v="103013"/>
        <n v="43373"/>
        <n v="74693"/>
        <n v="118660"/>
        <n v="114690"/>
        <n v="44332"/>
        <n v="73926"/>
        <n v="38799"/>
        <n v="91023"/>
        <n v="33225"/>
        <n v="37498"/>
        <n v="87501"/>
        <n v="114225"/>
        <n v="112660"/>
        <n v="53864"/>
        <n v="83606"/>
        <n v="112508"/>
        <n v="61646"/>
        <n v="91806"/>
        <n v="52837"/>
        <n v="107648"/>
        <n v="31543"/>
        <n v="102988"/>
        <n v="98921"/>
        <n v="97808"/>
        <n v="98859"/>
        <n v="42377"/>
        <n v="109277"/>
        <n v="73827"/>
        <n v="73735"/>
        <n v="36349"/>
        <n v="94523"/>
        <n v="117480"/>
        <n v="74890"/>
        <n v="82761"/>
        <n v="78089"/>
        <n v="112521"/>
        <n v="58354"/>
        <n v="111554"/>
        <n v="60073"/>
        <n v="72880"/>
        <n v="93086"/>
        <n v="102454"/>
        <n v="87648"/>
        <n v="110426"/>
        <n v="79279"/>
        <n v="110914"/>
        <n v="90362"/>
        <n v="36838"/>
        <n v="90824"/>
        <n v="117955"/>
        <n v="64423"/>
        <n v="30962"/>
        <n v="99258"/>
        <n v="107555"/>
        <n v="68297"/>
        <n v="100963"/>
        <n v="74744"/>
        <n v="60458"/>
        <n v="86811"/>
        <n v="75136"/>
        <n v="113847"/>
        <n v="112777"/>
        <n v="106593"/>
        <n v="106807"/>
        <n v="60118"/>
        <n v="54823"/>
        <n v="71049"/>
        <n v="31292"/>
        <n v="47828"/>
        <n v="90258"/>
        <n v="43191"/>
        <n v="39084"/>
        <n v="114778"/>
        <n v="100179"/>
        <n v="85507"/>
        <n v="40697"/>
        <n v="87697"/>
        <n v="52836"/>
        <n v="58723"/>
        <n v="55877"/>
        <n v="55866"/>
        <n v="98463"/>
        <n v="34968"/>
        <n v="104730"/>
        <n v="30308"/>
        <n v="87025"/>
        <n v="108370"/>
        <n v="49157"/>
        <n v="108164"/>
        <n v="38364"/>
        <n v="88688"/>
        <n v="69709"/>
        <n v="114474"/>
        <n v="92656"/>
        <n v="75539"/>
        <n v="39177"/>
        <n v="31552"/>
        <n v="53180"/>
        <n v="102625"/>
        <n v="73844"/>
        <n v="107695"/>
        <n v="64915"/>
        <n v="33437"/>
        <n v="99224"/>
        <n v="35659"/>
        <n v="114222"/>
        <n v="69517"/>
        <n v="74854"/>
        <n v="42392"/>
        <n v="97194"/>
        <n v="109001"/>
        <n v="73078"/>
        <n v="70245"/>
        <n v="90724"/>
        <n v="94181"/>
        <n v="101356"/>
        <n v="118207"/>
        <n v="59346"/>
        <n v="58457"/>
        <n v="56453"/>
        <n v="64134"/>
        <n v="35130"/>
        <n v="66762"/>
        <n v="108788"/>
        <n v="79752"/>
        <n v="47036"/>
        <n v="99208"/>
        <n v="44767"/>
        <n v="78390"/>
        <n v="30396"/>
        <n v="95478"/>
        <n v="44273"/>
        <n v="80495"/>
        <n v="84310"/>
        <n v="83332"/>
        <n v="97291"/>
        <n v="42038"/>
        <n v="34834"/>
        <n v="70293"/>
        <n v="79656"/>
        <n v="41729"/>
        <n v="39598"/>
        <n v="114673"/>
        <n v="41654"/>
        <n v="76533"/>
        <n v="64878"/>
        <n v="112886"/>
        <n v="90691"/>
        <n v="67177"/>
        <n v="89512"/>
        <n v="34929"/>
        <n v="75594"/>
        <n v="85156"/>
        <n v="63665"/>
        <n v="92277"/>
        <n v="104598"/>
        <n v="118651"/>
        <n v="115144"/>
        <n v="32581"/>
        <n v="94608"/>
        <n v="111468"/>
        <n v="51619"/>
        <n v="60805"/>
        <n v="30316"/>
        <n v="91708"/>
        <n v="68496"/>
        <n v="95939"/>
        <n v="49089"/>
        <n v="42776"/>
        <n v="52858"/>
        <n v="72950"/>
        <n v="37590"/>
        <n v="115553"/>
        <n v="49579"/>
        <n v="110701"/>
        <n v="91026"/>
        <n v="55350"/>
        <n v="97779"/>
        <n v="45497"/>
        <n v="108182"/>
        <n v="90451"/>
        <n v="87967"/>
        <n v="62733"/>
        <n v="92793"/>
        <n v="34686"/>
        <n v="100965"/>
        <n v="100785"/>
        <n v="57934"/>
        <n v="77827"/>
        <n v="92327"/>
        <n v="58169"/>
        <n v="88782"/>
        <n v="41507"/>
        <n v="41061"/>
        <n v="64408"/>
        <n v="105753"/>
        <n v="93039"/>
        <n v="90381"/>
        <n v="91416"/>
        <n v="54523"/>
        <n v="106871"/>
        <n v="75295"/>
        <n v="67640"/>
        <n v="106887"/>
        <n v="117025"/>
        <n v="31749"/>
        <n v="114046"/>
        <n v="50369"/>
        <n v="38259"/>
        <n v="54862"/>
        <n v="62952"/>
        <n v="95951"/>
        <n v="102499"/>
        <n v="38824"/>
        <n v="85955"/>
        <n v="95921"/>
        <n v="76785"/>
        <n v="63589"/>
        <n v="38176"/>
        <n v="60110"/>
        <n v="67096"/>
        <n v="47141"/>
        <n v="79715"/>
        <n v="60788"/>
        <n v="102508"/>
        <n v="40543"/>
        <n v="85402"/>
        <n v="54658"/>
        <n v="82575"/>
        <n v="104928"/>
        <n v="106013"/>
        <n v="60633"/>
        <n v="36547"/>
        <n v="34573"/>
        <n v="102329"/>
        <n v="76231"/>
        <n v="87384"/>
        <n v="58661"/>
        <n v="117978"/>
        <n v="106116"/>
        <n v="117202"/>
        <n v="66419"/>
        <n v="115899"/>
        <n v="46096"/>
        <n v="103655"/>
        <n v="118472"/>
        <n v="119561"/>
        <n v="79112"/>
        <n v="70200"/>
        <n v="56695"/>
        <n v="39373"/>
        <n v="42312"/>
        <n v="91257"/>
        <n v="114574"/>
        <n v="81847"/>
        <n v="95829"/>
        <n v="61166"/>
        <n v="56080"/>
        <n v="116289"/>
        <n v="104749"/>
        <n v="96125"/>
        <n v="33271"/>
        <n v="59065"/>
        <n v="43862"/>
        <n v="92400"/>
        <n v="53576"/>
        <n v="80963"/>
        <n v="92598"/>
        <n v="48923"/>
        <n v="82522"/>
        <n v="69725"/>
        <n v="118441"/>
        <n v="46732"/>
        <n v="106200"/>
        <n v="86871"/>
        <n v="63358"/>
        <n v="92014"/>
        <n v="62445"/>
        <n v="64904"/>
        <n v="105503"/>
        <n v="39659"/>
        <n v="105366"/>
        <n v="85378"/>
        <n v="78623"/>
        <n v="113978"/>
        <n v="42145"/>
        <n v="78614"/>
        <n v="39154"/>
        <n v="41850"/>
        <n v="81823"/>
        <n v="45420"/>
        <n v="74221"/>
        <n v="39514"/>
        <n v="98701"/>
        <n v="116686"/>
        <n v="66051"/>
        <n v="65605"/>
        <n v="96889"/>
        <n v="50741"/>
        <n v="102206"/>
        <n v="39470"/>
        <n v="114582"/>
        <n v="105179"/>
        <n v="43120"/>
        <n v="87444"/>
        <n v="78769"/>
        <n v="100019"/>
        <n v="88558"/>
        <n v="115295"/>
        <n v="32390"/>
        <n v="89646"/>
        <n v="114032"/>
        <n v="67504"/>
        <n v="64159"/>
        <n v="44648"/>
        <n v="112230"/>
        <n v="47537"/>
        <n v="73371"/>
        <n v="76266"/>
        <n v="62131"/>
        <n v="83920"/>
        <n v="36189"/>
        <n v="87818"/>
        <n v="38987"/>
        <n v="99773"/>
        <n v="92790"/>
        <n v="67288"/>
        <n v="49291"/>
        <n v="90959"/>
        <n v="116100"/>
        <n v="31216"/>
        <n v="49223"/>
        <n v="31791"/>
        <n v="60523"/>
        <n v="41572"/>
        <n v="101722"/>
        <n v="68843"/>
        <n v="99008"/>
        <n v="57461"/>
        <n v="94434"/>
        <n v="69443"/>
        <n v="53291"/>
        <n v="116774"/>
        <n v="41291"/>
        <n v="61753"/>
        <n v="89498"/>
        <n v="62632"/>
        <n v="36683"/>
        <n v="80731"/>
        <n v="78108"/>
        <n v="109177"/>
        <n v="87243"/>
        <n v="84136"/>
        <n v="97353"/>
        <n v="76831"/>
        <n v="110483"/>
        <n v="86966"/>
        <n v="58761"/>
        <n v="78007"/>
        <n v="63994"/>
        <n v="105491"/>
        <n v="81965"/>
        <n v="47965"/>
        <n v="81621"/>
        <n v="90965"/>
        <n v="91671"/>
        <n v="98542"/>
        <n v="55826"/>
        <n v="42519"/>
        <n v="72670"/>
        <n v="33484"/>
        <n v="46625"/>
        <n v="110535"/>
        <n v="75799"/>
        <n v="84053"/>
        <n v="74871"/>
        <n v="33615"/>
        <n v="46873"/>
        <n v="112094"/>
        <n v="92578"/>
        <n v="58626"/>
        <n v="78261"/>
        <n v="75740"/>
        <n v="51817"/>
        <n v="32585"/>
        <n v="63828"/>
        <n v="35305"/>
        <n v="98299"/>
        <n v="54592"/>
        <n v="33699"/>
        <n v="92195"/>
        <n v="45669"/>
        <n v="62579"/>
        <n v="30464"/>
        <n v="62434"/>
        <n v="77791"/>
        <n v="40830"/>
        <n v="80311"/>
        <n v="54672"/>
        <n v="106672"/>
        <n v="96106"/>
        <n v="89588"/>
        <n v="104494"/>
        <n v="63677"/>
        <n v="40667"/>
        <n v="49346"/>
        <n v="58024"/>
        <n v="44534"/>
        <n v="36184"/>
        <n v="37415"/>
        <n v="42269"/>
        <n v="85450"/>
        <n v="42608"/>
        <n v="33396"/>
        <n v="69478"/>
        <n v="83677"/>
        <n v="45144"/>
        <n v="90536"/>
        <n v="35325"/>
        <n v="95172"/>
        <n v="33501"/>
        <n v="82008"/>
        <n v="31099"/>
        <n v="60856"/>
        <n v="80330"/>
        <n v="97917"/>
        <n v="75719"/>
        <n v="106813"/>
        <n v="72661"/>
        <n v="72798"/>
        <n v="72542"/>
        <n v="74820"/>
        <n v="33347"/>
        <n v="90129"/>
        <n v="93898"/>
        <n v="65187"/>
        <n v="117642"/>
        <n v="112869"/>
        <n v="113277"/>
        <n v="74279"/>
        <n v="30039"/>
        <n v="112923"/>
        <n v="64923"/>
        <n v="41184"/>
        <n v="45929"/>
        <n v="94763"/>
        <n v="49537"/>
        <n v="87887"/>
        <n v="34180"/>
        <n v="91097"/>
        <n v="65242"/>
        <n v="111133"/>
        <n v="40030"/>
        <n v="69300"/>
        <n v="96105"/>
        <n v="35510"/>
        <n v="73819"/>
        <n v="81344"/>
        <n v="86673"/>
        <n v="45013"/>
        <n v="31977"/>
        <n v="35053"/>
        <n v="97695"/>
        <n v="117893"/>
        <n v="96187"/>
        <n v="34163"/>
        <n v="84926"/>
        <n v="90499"/>
        <n v="98003"/>
        <n v="34850"/>
        <n v="45909"/>
        <n v="101225"/>
        <n v="111061"/>
        <n v="52790"/>
        <n v="46658"/>
        <n v="95820"/>
        <n v="62011"/>
        <n v="111695"/>
        <n v="89697"/>
        <n v="65451"/>
        <n v="55464"/>
        <n v="31616"/>
        <n v="55046"/>
        <n v="112425"/>
        <n v="32051"/>
        <n v="109885"/>
        <n v="94071"/>
        <n v="85518"/>
        <n v="99500"/>
        <n v="48810"/>
        <n v="101907"/>
        <n v="71704"/>
        <n v="49344"/>
        <n v="91678"/>
        <n v="36135"/>
        <n v="55883"/>
        <n v="82949"/>
        <n v="52975"/>
        <n v="97949"/>
        <n v="43208"/>
        <n v="83777"/>
        <n v="78703"/>
        <n v="69268"/>
        <n v="101277"/>
        <n v="74371"/>
        <n v="101984"/>
        <n v="64212"/>
        <n v="97016"/>
        <n v="59044"/>
        <n v="45491"/>
        <n v="67792"/>
        <n v="105087"/>
        <n v="42902"/>
        <n v="98479"/>
        <n v="115088"/>
        <n v="61236"/>
        <n v="87068"/>
        <n v="78993"/>
        <n v="65920"/>
        <n v="36016"/>
        <n v="111688"/>
        <n v="32206"/>
        <n v="36662"/>
        <n v="74506"/>
        <n v="89440"/>
        <n v="45234"/>
        <n v="62125"/>
        <n v="60600"/>
        <n v="37001"/>
        <n v="48416"/>
        <n v="89731"/>
        <n v="46508"/>
        <n v="51720"/>
        <n v="85946"/>
        <n v="85032"/>
        <n v="89614"/>
        <n v="33193"/>
        <n v="67625"/>
        <n v="78291"/>
        <n v="112039"/>
        <n v="71423"/>
        <n v="68304"/>
        <n v="69816"/>
        <n v="59806"/>
        <n v="118816"/>
        <n v="71930"/>
        <n v="49877"/>
        <n v="48127"/>
        <n v="46184"/>
        <n v="76427"/>
        <n v="76026"/>
        <n v="72914"/>
        <n v="67846"/>
        <n v="91699"/>
        <n v="92013"/>
        <n v="71027"/>
        <n v="51089"/>
        <n v="76057"/>
        <n v="67416"/>
        <n v="47495"/>
        <n v="119024"/>
        <n v="51583"/>
        <n v="64804"/>
        <n v="106898"/>
        <n v="79967"/>
        <n v="30020"/>
        <n v="67450"/>
        <n v="41520"/>
        <n v="88970"/>
        <n v="82240"/>
        <n v="101173"/>
        <n v="44533"/>
        <n v="116519"/>
        <n v="80621"/>
        <n v="78996"/>
        <n v="116324"/>
        <n v="81605"/>
        <n v="79884"/>
        <n v="80555"/>
        <n v="59073"/>
        <n v="39964"/>
        <n v="78008"/>
        <n v="52354"/>
        <n v="51391"/>
        <n v="87545"/>
        <n v="54959"/>
        <n v="93147"/>
        <n v="48846"/>
        <n v="94288"/>
        <n v="93893"/>
        <n v="83394"/>
        <n v="63033"/>
        <n v="42356"/>
        <n v="101368"/>
        <n v="85322"/>
        <n v="67540"/>
        <n v="43322"/>
        <n v="34483"/>
        <n v="64922"/>
        <n v="58843"/>
        <n v="92980"/>
        <n v="101004"/>
        <n v="104304"/>
        <n v="82815"/>
        <n v="60153"/>
        <n v="92723"/>
        <n v="104415"/>
        <n v="34951"/>
        <n v="97173"/>
        <n v="32894"/>
        <n v="85851"/>
        <n v="47287"/>
        <n v="118892"/>
        <n v="59791"/>
        <n v="39442"/>
        <n v="55270"/>
        <n v="61452"/>
        <n v="80856"/>
        <n v="108277"/>
        <n v="87505"/>
        <n v="93174"/>
        <n v="114677"/>
        <n v="65896"/>
        <n v="43128"/>
        <n v="40501"/>
        <n v="116608"/>
        <n v="83187"/>
        <n v="100073"/>
        <n v="111159"/>
        <n v="110594"/>
        <n v="90305"/>
        <n v="96023"/>
        <n v="84915"/>
        <n v="111211"/>
        <n v="68166"/>
        <n v="58670"/>
        <n v="38749"/>
        <n v="106497"/>
        <n v="106236"/>
        <n v="102064"/>
        <n v="118791"/>
        <n v="102302"/>
        <n v="96554"/>
        <n v="73541"/>
        <n v="35725"/>
        <n v="107630"/>
        <n v="36230"/>
        <n v="50774"/>
        <n v="64211"/>
        <n v="65862"/>
        <n v="68696"/>
        <n v="75637"/>
        <n v="30597"/>
        <n v="72894"/>
        <n v="36374"/>
        <n v="40994"/>
        <n v="43448"/>
        <n v="52211"/>
        <n v="68273"/>
        <n v="60843"/>
        <n v="73141"/>
        <n v="38186"/>
        <n v="109532"/>
        <n v="100976"/>
        <n v="59851"/>
        <n v="32862"/>
        <n v="31515"/>
        <n v="84173"/>
        <n v="87932"/>
        <n v="92467"/>
        <n v="83200"/>
        <n v="44423"/>
        <n v="37223"/>
        <n v="86771"/>
        <n v="34717"/>
        <n v="46367"/>
        <n v="44010"/>
        <n v="57946"/>
        <n v="42023"/>
        <n v="79011"/>
        <n v="90532"/>
        <n v="95045"/>
        <n v="72828"/>
        <n v="74416"/>
        <n v="67930"/>
        <n v="86094"/>
        <n v="46220"/>
        <n v="75873"/>
        <n v="104802"/>
        <n v="116672"/>
        <n v="102766"/>
        <n v="47721"/>
        <n v="80713"/>
        <n v="103783"/>
        <n v="54480"/>
        <n v="80571"/>
        <n v="98488"/>
        <n v="107802"/>
        <n v="37625"/>
        <n v="44649"/>
        <n v="41716"/>
        <n v="70424"/>
        <n v="36324"/>
        <n v="86537"/>
        <n v="79692"/>
        <n v="56437"/>
        <n v="96512"/>
        <n v="85468"/>
        <n v="89880"/>
        <n v="33312"/>
        <n v="71038"/>
        <n v="110584"/>
        <n v="97225"/>
        <n v="61304"/>
        <n v="114909"/>
        <n v="94961"/>
        <n v="59601"/>
        <n v="42707"/>
        <n v="57768"/>
        <n v="107952"/>
        <n v="83513"/>
        <n v="103311"/>
        <n v="99324"/>
        <n v="45676"/>
        <n v="49361"/>
        <n v="55512"/>
        <n v="102435"/>
        <n v="64928"/>
        <n v="37277"/>
        <n v="101628"/>
        <n v="70948"/>
        <n v="86479"/>
        <n v="108647"/>
        <n v="112372"/>
        <n v="42008"/>
        <n v="83766"/>
        <n v="64684"/>
        <n v="91090"/>
        <n v="88167"/>
        <n v="71227"/>
        <n v="103109"/>
        <n v="102555"/>
        <n v="45738"/>
        <n v="108005"/>
        <n v="39454"/>
        <n v="52118"/>
        <n v="90881"/>
        <n v="105374"/>
        <n v="96483"/>
        <n v="111291"/>
        <n v="42759"/>
        <n v="109670"/>
        <n v="104750"/>
        <n v="80152"/>
        <n v="54547"/>
        <n v="110544"/>
        <n v="65361"/>
        <n v="111140"/>
        <n v="77975"/>
        <n v="109261"/>
        <n v="30137"/>
        <n v="102259"/>
        <n v="94777"/>
        <n v="84373"/>
        <n v="30788"/>
        <n v="87616"/>
        <n v="86247"/>
        <n v="56779"/>
        <n v="52691"/>
        <n v="108144"/>
        <n v="91582"/>
        <n v="106681"/>
        <n v="106424"/>
        <n v="101235"/>
        <n v="32964"/>
        <n v="51394"/>
        <n v="67225"/>
        <n v="87069"/>
        <n v="86589"/>
        <n v="45034"/>
        <n v="86225"/>
        <n v="55108"/>
        <n v="91885"/>
        <n v="79073"/>
        <n v="34212"/>
        <n v="100619"/>
        <n v="57626"/>
        <n v="30704"/>
        <n v="87390"/>
        <n v="33771"/>
        <n v="49561"/>
        <n v="84444"/>
        <n v="117940"/>
        <n v="114853"/>
        <n v="78899"/>
        <n v="103964"/>
        <n v="112196"/>
        <n v="112371"/>
        <n v="59862"/>
        <n v="118648"/>
        <n v="37083"/>
        <n v="118801"/>
        <n v="34452"/>
        <n v="54349"/>
        <n v="33473"/>
        <n v="70471"/>
        <n v="116089"/>
        <n v="76700"/>
        <n v="113398"/>
        <n v="97747"/>
        <n v="119337"/>
        <n v="107310"/>
        <n v="57949"/>
        <n v="95444"/>
        <n v="52467"/>
        <n v="85614"/>
        <n v="77190"/>
        <n v="47622"/>
        <n v="35932"/>
        <n v="98150"/>
        <n v="107393"/>
        <n v="75445"/>
        <n v="79416"/>
        <n v="78453"/>
        <n v="96441"/>
        <n v="80594"/>
        <n v="97505"/>
        <n v="57609"/>
        <n v="30234"/>
        <n v="102135"/>
        <n v="87573"/>
        <n v="81010"/>
        <n v="83127"/>
        <n v="106105"/>
        <n v="52214"/>
        <n v="83006"/>
        <n v="101953"/>
        <n v="86889"/>
        <n v="97166"/>
        <n v="86320"/>
        <n v="34295"/>
        <n v="48559"/>
        <n v="82314"/>
        <n v="53819"/>
        <n v="55481"/>
        <n v="68223"/>
        <n v="98777"/>
        <n v="40526"/>
        <n v="73365"/>
        <n v="43823"/>
        <n v="82277"/>
        <n v="81958"/>
        <n v="100513"/>
        <n v="97474"/>
        <n v="73370"/>
        <n v="109836"/>
        <n v="59850"/>
        <n v="61562"/>
        <n v="77716"/>
        <n v="59064"/>
        <n v="108095"/>
        <n v="97776"/>
        <n v="101806"/>
        <n v="60709"/>
        <n v="45110"/>
        <n v="111794"/>
        <n v="106285"/>
        <n v="58279"/>
        <n v="102902"/>
        <n v="65663"/>
        <n v="35651"/>
        <n v="40913"/>
        <n v="62560"/>
        <n v="77679"/>
        <n v="77395"/>
        <n v="91692"/>
        <n v="65868"/>
        <n v="63656"/>
        <n v="59865"/>
        <n v="108276"/>
        <n v="32025"/>
        <n v="45633"/>
        <n v="46747"/>
        <n v="82621"/>
        <n v="76619"/>
        <n v="76798"/>
        <n v="105869"/>
        <n v="95632"/>
        <n v="30217"/>
        <n v="92762"/>
        <n v="112122"/>
        <n v="59286"/>
        <n v="33299"/>
        <n v="76939"/>
        <n v="35857"/>
        <n v="85114"/>
        <n v="70615"/>
        <n v="93945"/>
        <n v="114619"/>
        <n v="54085"/>
        <n v="93660"/>
        <n v="41828"/>
        <n v="78611"/>
        <n v="114087"/>
        <n v="98306"/>
        <n v="71654"/>
        <n v="84178"/>
        <n v="112617"/>
        <n v="33008"/>
        <n v="119318"/>
        <n v="110245"/>
        <n v="40981"/>
        <n v="67375"/>
        <n v="118561"/>
        <n v="118570"/>
        <n v="66639"/>
        <n v="39665"/>
        <n v="102415"/>
        <n v="106377"/>
        <n v="33222"/>
        <n v="64861"/>
        <n v="51902"/>
        <n v="32115"/>
        <n v="88604"/>
        <n v="73018"/>
        <n v="115209"/>
        <n v="72176"/>
        <n v="91022"/>
        <n v="47907"/>
        <n v="47733"/>
        <n v="61586"/>
        <n v="57146"/>
        <n v="44674"/>
        <n v="70332"/>
        <n v="107278"/>
        <n v="85796"/>
        <n v="76118"/>
        <n v="30753"/>
        <n v="94870"/>
        <n v="81559"/>
        <n v="43077"/>
        <n v="70865"/>
        <n v="89796"/>
        <n v="110555"/>
        <n v="119298"/>
        <n v="100038"/>
        <n v="58886"/>
        <n v="57555"/>
        <n v="77415"/>
        <n v="70064"/>
        <n v="76092"/>
        <n v="119821"/>
        <n v="61185"/>
        <n v="34629"/>
        <n v="109518"/>
        <n v="44616"/>
        <n v="62408"/>
        <n v="69281"/>
        <n v="33915"/>
        <n v="35738"/>
        <n v="54461"/>
        <n v="116815"/>
        <n v="75651"/>
        <n v="64463"/>
        <n v="37345"/>
      </sharedItems>
    </cacheField>
    <cacheField name="Years_Experience" numFmtId="1">
      <sharedItems containsSemiMixedTypes="0" containsString="0" containsNumber="1" containsInteger="1" minValue="1" maxValue="35"/>
    </cacheField>
    <cacheField name="Performance_Score" numFmtId="1">
      <sharedItems containsSemiMixedTypes="0" containsString="0" containsNumber="1" containsInteger="1" minValue="1" maxValue="5" count="5">
        <n v="2"/>
        <n v="3"/>
        <n v="5"/>
        <n v="4"/>
        <n v="1"/>
      </sharedItems>
    </cacheField>
    <cacheField name="Last_Promotion_Year" numFmtId="0">
      <sharedItems containsSemiMixedTypes="0" containsString="0" containsNumber="1" containsInteger="1" minValue="0" maxValue="2024" count="11">
        <n v="2017"/>
        <n v="2015"/>
        <n v="2016"/>
        <n v="2021"/>
        <n v="2022"/>
        <n v="0"/>
        <n v="2019"/>
        <n v="2024"/>
        <n v="2018"/>
        <n v="2020"/>
        <n v="2023"/>
      </sharedItems>
    </cacheField>
    <cacheField name="Location" numFmtId="0">
      <sharedItems count="6">
        <s v="Sydney"/>
        <s v="Berlin"/>
        <s v="New York"/>
        <s v="San Francisco"/>
        <s v="Nairobi"/>
        <s v="London"/>
      </sharedItems>
    </cacheField>
    <cacheField name="Education_Level" numFmtId="0">
      <sharedItems/>
    </cacheField>
    <cacheField name="Work_Environment_Score" numFmtId="165">
      <sharedItems containsSemiMixedTypes="0" containsString="0" containsNumber="1" minValue="1.0013457484410311" maxValue="4.9933956185188144"/>
    </cacheField>
  </cacheFields>
  <extLst>
    <ext xmlns:x14="http://schemas.microsoft.com/office/spreadsheetml/2009/9/main" uri="{725AE2AE-9491-48be-B2B4-4EB974FC3084}">
      <x14:pivotCacheDefinition pivotCacheId="1300153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001"/>
    <x v="0"/>
    <x v="0"/>
    <n v="34"/>
    <s v="Male"/>
    <x v="0"/>
    <x v="0"/>
    <n v="34"/>
    <x v="0"/>
    <x v="0"/>
    <x v="0"/>
    <s v="PhD"/>
    <n v="1.7582488598852657"/>
  </r>
  <r>
    <s v="E0002"/>
    <x v="1"/>
    <x v="1"/>
    <n v="25"/>
    <s v="Female"/>
    <x v="1"/>
    <x v="1"/>
    <n v="20"/>
    <x v="1"/>
    <x v="0"/>
    <x v="1"/>
    <s v="Bachelor's"/>
    <n v="4.1730817174488397"/>
  </r>
  <r>
    <s v="E0003"/>
    <x v="2"/>
    <x v="1"/>
    <n v="28"/>
    <s v="Female"/>
    <x v="2"/>
    <x v="2"/>
    <n v="3"/>
    <x v="1"/>
    <x v="1"/>
    <x v="2"/>
    <s v="Bachelor's"/>
    <n v="2.3578037284513411"/>
  </r>
  <r>
    <s v="E0004"/>
    <x v="3"/>
    <x v="2"/>
    <n v="60"/>
    <s v="Female"/>
    <x v="0"/>
    <x v="3"/>
    <n v="32"/>
    <x v="2"/>
    <x v="2"/>
    <x v="3"/>
    <s v="Bachelor's"/>
    <n v="4.5797767481268146"/>
  </r>
  <r>
    <s v="E0005"/>
    <x v="4"/>
    <x v="1"/>
    <n v="60"/>
    <s v="Male"/>
    <x v="1"/>
    <x v="4"/>
    <n v="18"/>
    <x v="1"/>
    <x v="3"/>
    <x v="0"/>
    <s v="Bachelor's"/>
    <n v="4.5352441473058676"/>
  </r>
  <r>
    <s v="E0006"/>
    <x v="5"/>
    <x v="2"/>
    <n v="31"/>
    <s v="Female"/>
    <x v="3"/>
    <x v="5"/>
    <n v="3"/>
    <x v="1"/>
    <x v="4"/>
    <x v="4"/>
    <s v="Master's"/>
    <n v="4.5004676656624003"/>
  </r>
  <r>
    <s v="E0007"/>
    <x v="6"/>
    <x v="2"/>
    <n v="35"/>
    <s v="Female"/>
    <x v="0"/>
    <x v="6"/>
    <n v="26"/>
    <x v="1"/>
    <x v="5"/>
    <x v="1"/>
    <s v="Master's"/>
    <n v="2.2956308532535625"/>
  </r>
  <r>
    <s v="E0008"/>
    <x v="7"/>
    <x v="3"/>
    <n v="38"/>
    <s v="Female"/>
    <x v="2"/>
    <x v="7"/>
    <n v="25"/>
    <x v="0"/>
    <x v="2"/>
    <x v="0"/>
    <s v="Bachelor's"/>
    <n v="3.6986329858311904"/>
  </r>
  <r>
    <s v="E0009"/>
    <x v="8"/>
    <x v="1"/>
    <n v="40"/>
    <s v="Female"/>
    <x v="2"/>
    <x v="8"/>
    <n v="9"/>
    <x v="3"/>
    <x v="6"/>
    <x v="4"/>
    <s v="Bachelor's"/>
    <n v="2.7319645096700245"/>
  </r>
  <r>
    <s v="E0010"/>
    <x v="9"/>
    <x v="0"/>
    <n v="58"/>
    <s v="Male"/>
    <x v="3"/>
    <x v="9"/>
    <n v="24"/>
    <x v="1"/>
    <x v="2"/>
    <x v="5"/>
    <s v="Bachelor's"/>
    <n v="1.9933322913612344"/>
  </r>
  <r>
    <s v="E0011"/>
    <x v="10"/>
    <x v="1"/>
    <n v="53"/>
    <s v="Female"/>
    <x v="3"/>
    <x v="10"/>
    <n v="21"/>
    <x v="1"/>
    <x v="5"/>
    <x v="1"/>
    <s v="Master's"/>
    <n v="2.4411070410091416"/>
  </r>
  <r>
    <s v="E0012"/>
    <x v="11"/>
    <x v="3"/>
    <n v="22"/>
    <s v="Male"/>
    <x v="0"/>
    <x v="11"/>
    <n v="18"/>
    <x v="0"/>
    <x v="3"/>
    <x v="1"/>
    <s v="Master's"/>
    <n v="4.4914138797149601"/>
  </r>
  <r>
    <s v="E0013"/>
    <x v="12"/>
    <x v="4"/>
    <n v="52"/>
    <s v="Male"/>
    <x v="0"/>
    <x v="12"/>
    <n v="21"/>
    <x v="1"/>
    <x v="3"/>
    <x v="4"/>
    <s v="Bachelor's"/>
    <n v="1.7036397863059096"/>
  </r>
  <r>
    <s v="E0014"/>
    <x v="13"/>
    <x v="4"/>
    <n v="26"/>
    <s v="Male"/>
    <x v="2"/>
    <x v="13"/>
    <n v="15"/>
    <x v="0"/>
    <x v="5"/>
    <x v="2"/>
    <s v="Bachelor's"/>
    <n v="2.3053737462879944"/>
  </r>
  <r>
    <s v="E0015"/>
    <x v="14"/>
    <x v="4"/>
    <n v="25"/>
    <s v="Male"/>
    <x v="4"/>
    <x v="14"/>
    <n v="29"/>
    <x v="0"/>
    <x v="7"/>
    <x v="4"/>
    <s v="Bachelor's"/>
    <n v="1.8670660463307973"/>
  </r>
  <r>
    <s v="E0016"/>
    <x v="15"/>
    <x v="1"/>
    <n v="46"/>
    <s v="Female"/>
    <x v="4"/>
    <x v="15"/>
    <n v="24"/>
    <x v="0"/>
    <x v="2"/>
    <x v="5"/>
    <s v="Bachelor's"/>
    <n v="1.8534178078278916"/>
  </r>
  <r>
    <s v="E0017"/>
    <x v="16"/>
    <x v="2"/>
    <n v="46"/>
    <s v="Female"/>
    <x v="4"/>
    <x v="16"/>
    <n v="3"/>
    <x v="2"/>
    <x v="6"/>
    <x v="0"/>
    <s v="Bachelor's"/>
    <n v="4.9858069280401214"/>
  </r>
  <r>
    <s v="E0018"/>
    <x v="17"/>
    <x v="1"/>
    <n v="49"/>
    <s v="Female"/>
    <x v="3"/>
    <x v="17"/>
    <n v="14"/>
    <x v="3"/>
    <x v="7"/>
    <x v="2"/>
    <s v="Master's"/>
    <n v="1.345778637160612"/>
  </r>
  <r>
    <s v="E0019"/>
    <x v="18"/>
    <x v="3"/>
    <n v="43"/>
    <s v="Non-binary"/>
    <x v="4"/>
    <x v="18"/>
    <n v="3"/>
    <x v="1"/>
    <x v="5"/>
    <x v="2"/>
    <s v="Master's"/>
    <n v="3.145637858051308"/>
  </r>
  <r>
    <s v="E0020"/>
    <x v="19"/>
    <x v="1"/>
    <n v="53"/>
    <s v="Male"/>
    <x v="4"/>
    <x v="19"/>
    <n v="18"/>
    <x v="2"/>
    <x v="8"/>
    <x v="3"/>
    <s v="Master's"/>
    <n v="2.8159379886432436"/>
  </r>
  <r>
    <s v="E0021"/>
    <x v="20"/>
    <x v="2"/>
    <n v="47"/>
    <s v="Male"/>
    <x v="5"/>
    <x v="20"/>
    <n v="28"/>
    <x v="0"/>
    <x v="5"/>
    <x v="5"/>
    <s v="PhD"/>
    <n v="1.5923127320387982"/>
  </r>
  <r>
    <s v="E0022"/>
    <x v="21"/>
    <x v="5"/>
    <n v="37"/>
    <s v="Female"/>
    <x v="3"/>
    <x v="21"/>
    <n v="15"/>
    <x v="2"/>
    <x v="0"/>
    <x v="0"/>
    <s v="Master's"/>
    <n v="1.7002706552110745"/>
  </r>
  <r>
    <s v="E0023"/>
    <x v="22"/>
    <x v="2"/>
    <n v="50"/>
    <s v="Male"/>
    <x v="3"/>
    <x v="22"/>
    <n v="35"/>
    <x v="1"/>
    <x v="0"/>
    <x v="5"/>
    <s v="PhD"/>
    <n v="1.2342500883365037"/>
  </r>
  <r>
    <s v="E0024"/>
    <x v="23"/>
    <x v="4"/>
    <n v="37"/>
    <s v="Male"/>
    <x v="0"/>
    <x v="23"/>
    <n v="30"/>
    <x v="0"/>
    <x v="8"/>
    <x v="0"/>
    <s v="Bachelor's"/>
    <n v="2.914795939347131"/>
  </r>
  <r>
    <s v="E0025"/>
    <x v="24"/>
    <x v="4"/>
    <n v="29"/>
    <s v="Female"/>
    <x v="5"/>
    <x v="24"/>
    <n v="14"/>
    <x v="2"/>
    <x v="1"/>
    <x v="1"/>
    <s v="PhD"/>
    <n v="2.3483922770133878"/>
  </r>
  <r>
    <s v="E0026"/>
    <x v="25"/>
    <x v="5"/>
    <n v="42"/>
    <s v="Female"/>
    <x v="5"/>
    <x v="25"/>
    <n v="4"/>
    <x v="0"/>
    <x v="4"/>
    <x v="1"/>
    <s v="Master's"/>
    <n v="3.8883295575201617"/>
  </r>
  <r>
    <s v="E0027"/>
    <x v="26"/>
    <x v="1"/>
    <n v="60"/>
    <s v="Male"/>
    <x v="5"/>
    <x v="26"/>
    <n v="12"/>
    <x v="1"/>
    <x v="5"/>
    <x v="0"/>
    <s v="Bachelor's"/>
    <n v="2.007080841170775"/>
  </r>
  <r>
    <s v="E0028"/>
    <x v="27"/>
    <x v="3"/>
    <n v="44"/>
    <s v="Female"/>
    <x v="0"/>
    <x v="27"/>
    <n v="14"/>
    <x v="0"/>
    <x v="5"/>
    <x v="0"/>
    <s v="Bachelor's"/>
    <n v="2.9445705342939839"/>
  </r>
  <r>
    <s v="E0029"/>
    <x v="28"/>
    <x v="4"/>
    <n v="29"/>
    <s v="Male"/>
    <x v="5"/>
    <x v="28"/>
    <n v="28"/>
    <x v="0"/>
    <x v="3"/>
    <x v="5"/>
    <s v="Master's"/>
    <n v="2.9938748380009783"/>
  </r>
  <r>
    <s v="E0030"/>
    <x v="29"/>
    <x v="3"/>
    <n v="57"/>
    <s v="Male"/>
    <x v="5"/>
    <x v="29"/>
    <n v="23"/>
    <x v="4"/>
    <x v="3"/>
    <x v="0"/>
    <s v="Bachelor's"/>
    <n v="1.1502897699695671"/>
  </r>
  <r>
    <s v="E0031"/>
    <x v="30"/>
    <x v="1"/>
    <n v="33"/>
    <s v="Female"/>
    <x v="5"/>
    <x v="30"/>
    <n v="14"/>
    <x v="0"/>
    <x v="7"/>
    <x v="0"/>
    <s v="Master's"/>
    <n v="2.4318781309058646"/>
  </r>
  <r>
    <s v="E0032"/>
    <x v="31"/>
    <x v="0"/>
    <n v="41"/>
    <s v="Non-binary"/>
    <x v="2"/>
    <x v="31"/>
    <n v="34"/>
    <x v="0"/>
    <x v="0"/>
    <x v="3"/>
    <s v="Master's"/>
    <n v="4.1181457133986914"/>
  </r>
  <r>
    <s v="E0033"/>
    <x v="32"/>
    <x v="2"/>
    <n v="59"/>
    <s v="Male"/>
    <x v="5"/>
    <x v="32"/>
    <n v="24"/>
    <x v="0"/>
    <x v="5"/>
    <x v="3"/>
    <s v="Bachelor's"/>
    <n v="1.960499118918789"/>
  </r>
  <r>
    <s v="E0034"/>
    <x v="33"/>
    <x v="0"/>
    <n v="38"/>
    <s v="Male"/>
    <x v="2"/>
    <x v="33"/>
    <n v="29"/>
    <x v="3"/>
    <x v="8"/>
    <x v="5"/>
    <s v="Master's"/>
    <n v="3.9866635046146688"/>
  </r>
  <r>
    <s v="E0035"/>
    <x v="34"/>
    <x v="1"/>
    <n v="24"/>
    <s v="Male"/>
    <x v="4"/>
    <x v="34"/>
    <n v="24"/>
    <x v="0"/>
    <x v="8"/>
    <x v="4"/>
    <s v="Master's"/>
    <n v="2.7359676002157074"/>
  </r>
  <r>
    <s v="E0036"/>
    <x v="35"/>
    <x v="2"/>
    <n v="53"/>
    <s v="Male"/>
    <x v="1"/>
    <x v="35"/>
    <n v="32"/>
    <x v="4"/>
    <x v="5"/>
    <x v="3"/>
    <s v="Bachelor's"/>
    <n v="2.2699143630122798"/>
  </r>
  <r>
    <s v="E0037"/>
    <x v="36"/>
    <x v="0"/>
    <n v="45"/>
    <s v="Male"/>
    <x v="3"/>
    <x v="36"/>
    <n v="3"/>
    <x v="2"/>
    <x v="9"/>
    <x v="0"/>
    <s v="Master's"/>
    <n v="3.0153223630204513"/>
  </r>
  <r>
    <s v="E0038"/>
    <x v="37"/>
    <x v="2"/>
    <n v="28"/>
    <s v="Male"/>
    <x v="0"/>
    <x v="37"/>
    <n v="23"/>
    <x v="4"/>
    <x v="8"/>
    <x v="5"/>
    <s v="Bachelor's"/>
    <n v="4.3462639723922907"/>
  </r>
  <r>
    <s v="E0039"/>
    <x v="38"/>
    <x v="4"/>
    <n v="41"/>
    <s v="Female"/>
    <x v="0"/>
    <x v="38"/>
    <n v="31"/>
    <x v="1"/>
    <x v="4"/>
    <x v="1"/>
    <s v="PhD"/>
    <n v="2.989885406642383"/>
  </r>
  <r>
    <s v="E0040"/>
    <x v="39"/>
    <x v="2"/>
    <n v="32"/>
    <s v="Female"/>
    <x v="0"/>
    <x v="39"/>
    <n v="8"/>
    <x v="1"/>
    <x v="8"/>
    <x v="0"/>
    <s v="Bachelor's"/>
    <n v="2.1941832180420429"/>
  </r>
  <r>
    <s v="E0041"/>
    <x v="40"/>
    <x v="3"/>
    <n v="45"/>
    <s v="Male"/>
    <x v="0"/>
    <x v="40"/>
    <n v="27"/>
    <x v="4"/>
    <x v="6"/>
    <x v="0"/>
    <s v="Master's"/>
    <n v="2.7509605103956498"/>
  </r>
  <r>
    <s v="E0042"/>
    <x v="41"/>
    <x v="4"/>
    <n v="56"/>
    <s v="Male"/>
    <x v="1"/>
    <x v="41"/>
    <n v="10"/>
    <x v="3"/>
    <x v="9"/>
    <x v="0"/>
    <s v="Bachelor's"/>
    <n v="3.16319466887068"/>
  </r>
  <r>
    <s v="E0043"/>
    <x v="42"/>
    <x v="2"/>
    <n v="50"/>
    <s v="Non-binary"/>
    <x v="2"/>
    <x v="42"/>
    <n v="3"/>
    <x v="2"/>
    <x v="10"/>
    <x v="4"/>
    <s v="Bachelor's"/>
    <n v="2.8250113379278923"/>
  </r>
  <r>
    <s v="E0044"/>
    <x v="43"/>
    <x v="2"/>
    <n v="25"/>
    <s v="Female"/>
    <x v="2"/>
    <x v="43"/>
    <n v="10"/>
    <x v="3"/>
    <x v="1"/>
    <x v="0"/>
    <s v="Master's"/>
    <n v="1.256583794472288"/>
  </r>
  <r>
    <s v="E0045"/>
    <x v="44"/>
    <x v="1"/>
    <n v="26"/>
    <s v="Male"/>
    <x v="1"/>
    <x v="44"/>
    <n v="9"/>
    <x v="3"/>
    <x v="5"/>
    <x v="1"/>
    <s v="Master's"/>
    <n v="2.2023988064530893"/>
  </r>
  <r>
    <s v="E0046"/>
    <x v="45"/>
    <x v="0"/>
    <n v="52"/>
    <s v="Male"/>
    <x v="1"/>
    <x v="45"/>
    <n v="16"/>
    <x v="4"/>
    <x v="0"/>
    <x v="3"/>
    <s v="Bachelor's"/>
    <n v="3.8884059106898676"/>
  </r>
  <r>
    <s v="E0047"/>
    <x v="46"/>
    <x v="5"/>
    <n v="31"/>
    <s v="Male"/>
    <x v="0"/>
    <x v="46"/>
    <n v="23"/>
    <x v="0"/>
    <x v="6"/>
    <x v="4"/>
    <s v="Bachelor's"/>
    <n v="1.1508540896865092"/>
  </r>
  <r>
    <s v="E0048"/>
    <x v="47"/>
    <x v="2"/>
    <n v="29"/>
    <s v="Female"/>
    <x v="3"/>
    <x v="47"/>
    <n v="2"/>
    <x v="1"/>
    <x v="0"/>
    <x v="5"/>
    <s v="Master's"/>
    <n v="2.6109120004220134"/>
  </r>
  <r>
    <s v="E0049"/>
    <x v="48"/>
    <x v="4"/>
    <n v="40"/>
    <s v="Female"/>
    <x v="1"/>
    <x v="48"/>
    <n v="34"/>
    <x v="0"/>
    <x v="6"/>
    <x v="0"/>
    <s v="Bachelor's"/>
    <n v="3.3787875284652209"/>
  </r>
  <r>
    <s v="E0050"/>
    <x v="49"/>
    <x v="5"/>
    <n v="59"/>
    <s v="Female"/>
    <x v="1"/>
    <x v="49"/>
    <n v="27"/>
    <x v="0"/>
    <x v="2"/>
    <x v="5"/>
    <s v="Bachelor's"/>
    <n v="1.1958597326404163"/>
  </r>
  <r>
    <s v="E0051"/>
    <x v="50"/>
    <x v="5"/>
    <n v="58"/>
    <s v="Female"/>
    <x v="1"/>
    <x v="50"/>
    <n v="19"/>
    <x v="2"/>
    <x v="7"/>
    <x v="2"/>
    <s v="Bachelor's"/>
    <n v="3.4368299514500213"/>
  </r>
  <r>
    <s v="E0052"/>
    <x v="51"/>
    <x v="4"/>
    <n v="54"/>
    <s v="Male"/>
    <x v="2"/>
    <x v="51"/>
    <n v="8"/>
    <x v="1"/>
    <x v="6"/>
    <x v="0"/>
    <s v="High School"/>
    <n v="3.0369515797387137"/>
  </r>
  <r>
    <s v="E0053"/>
    <x v="52"/>
    <x v="0"/>
    <n v="26"/>
    <s v="Female"/>
    <x v="4"/>
    <x v="52"/>
    <n v="27"/>
    <x v="4"/>
    <x v="2"/>
    <x v="3"/>
    <s v="Bachelor's"/>
    <n v="2.1907375394970607"/>
  </r>
  <r>
    <s v="E0054"/>
    <x v="53"/>
    <x v="1"/>
    <n v="38"/>
    <s v="Male"/>
    <x v="5"/>
    <x v="53"/>
    <n v="24"/>
    <x v="1"/>
    <x v="5"/>
    <x v="5"/>
    <s v="Master's"/>
    <n v="1.2126909707467228"/>
  </r>
  <r>
    <s v="E0055"/>
    <x v="54"/>
    <x v="2"/>
    <n v="44"/>
    <s v="Female"/>
    <x v="5"/>
    <x v="54"/>
    <n v="31"/>
    <x v="1"/>
    <x v="2"/>
    <x v="3"/>
    <s v="High School"/>
    <n v="4.2152635021920455"/>
  </r>
  <r>
    <s v="E0056"/>
    <x v="55"/>
    <x v="5"/>
    <n v="23"/>
    <s v="Female"/>
    <x v="3"/>
    <x v="55"/>
    <n v="21"/>
    <x v="2"/>
    <x v="7"/>
    <x v="2"/>
    <s v="Bachelor's"/>
    <n v="3.0923618310693968"/>
  </r>
  <r>
    <s v="E0057"/>
    <x v="56"/>
    <x v="0"/>
    <n v="50"/>
    <s v="Male"/>
    <x v="0"/>
    <x v="56"/>
    <n v="34"/>
    <x v="4"/>
    <x v="5"/>
    <x v="1"/>
    <s v="Bachelor's"/>
    <n v="2.7879922753425768"/>
  </r>
  <r>
    <s v="E0058"/>
    <x v="57"/>
    <x v="2"/>
    <n v="32"/>
    <s v="Female"/>
    <x v="2"/>
    <x v="57"/>
    <n v="4"/>
    <x v="2"/>
    <x v="4"/>
    <x v="1"/>
    <s v="Bachelor's"/>
    <n v="4.3164981962750222"/>
  </r>
  <r>
    <s v="E0059"/>
    <x v="58"/>
    <x v="3"/>
    <n v="49"/>
    <s v="Male"/>
    <x v="5"/>
    <x v="58"/>
    <n v="1"/>
    <x v="0"/>
    <x v="10"/>
    <x v="5"/>
    <s v="PhD"/>
    <n v="4.961185898920335"/>
  </r>
  <r>
    <s v="E0060"/>
    <x v="59"/>
    <x v="3"/>
    <n v="53"/>
    <s v="Female"/>
    <x v="1"/>
    <x v="59"/>
    <n v="31"/>
    <x v="1"/>
    <x v="2"/>
    <x v="2"/>
    <s v="Bachelor's"/>
    <n v="3.622508463043177"/>
  </r>
  <r>
    <s v="E0061"/>
    <x v="60"/>
    <x v="4"/>
    <n v="29"/>
    <s v="Male"/>
    <x v="4"/>
    <x v="60"/>
    <n v="1"/>
    <x v="0"/>
    <x v="5"/>
    <x v="0"/>
    <s v="Master's"/>
    <n v="3.2492010925500923"/>
  </r>
  <r>
    <s v="E0062"/>
    <x v="61"/>
    <x v="5"/>
    <n v="55"/>
    <s v="Female"/>
    <x v="3"/>
    <x v="61"/>
    <n v="35"/>
    <x v="3"/>
    <x v="2"/>
    <x v="1"/>
    <s v="Master's"/>
    <n v="3.2061020029067331"/>
  </r>
  <r>
    <s v="E0063"/>
    <x v="62"/>
    <x v="5"/>
    <n v="43"/>
    <s v="Female"/>
    <x v="5"/>
    <x v="62"/>
    <n v="16"/>
    <x v="1"/>
    <x v="2"/>
    <x v="1"/>
    <s v="Bachelor's"/>
    <n v="1.8401613854076908"/>
  </r>
  <r>
    <s v="E0064"/>
    <x v="63"/>
    <x v="2"/>
    <n v="36"/>
    <s v="Female"/>
    <x v="4"/>
    <x v="63"/>
    <n v="30"/>
    <x v="4"/>
    <x v="3"/>
    <x v="2"/>
    <s v="Master's"/>
    <n v="4.1684762363488908"/>
  </r>
  <r>
    <s v="E0065"/>
    <x v="64"/>
    <x v="5"/>
    <n v="51"/>
    <s v="Female"/>
    <x v="0"/>
    <x v="64"/>
    <n v="23"/>
    <x v="4"/>
    <x v="10"/>
    <x v="3"/>
    <s v="Bachelor's"/>
    <n v="2.6811137511794585"/>
  </r>
  <r>
    <s v="E0066"/>
    <x v="65"/>
    <x v="5"/>
    <n v="29"/>
    <s v="Female"/>
    <x v="0"/>
    <x v="65"/>
    <n v="2"/>
    <x v="4"/>
    <x v="10"/>
    <x v="2"/>
    <s v="Bachelor's"/>
    <n v="3.1408682516262938"/>
  </r>
  <r>
    <s v="E0067"/>
    <x v="66"/>
    <x v="0"/>
    <n v="50"/>
    <s v="Male"/>
    <x v="0"/>
    <x v="66"/>
    <n v="27"/>
    <x v="0"/>
    <x v="5"/>
    <x v="3"/>
    <s v="High School"/>
    <n v="3.2239952469487321"/>
  </r>
  <r>
    <s v="E0068"/>
    <x v="67"/>
    <x v="2"/>
    <n v="43"/>
    <s v="Female"/>
    <x v="0"/>
    <x v="67"/>
    <n v="8"/>
    <x v="1"/>
    <x v="9"/>
    <x v="0"/>
    <s v="Bachelor's"/>
    <n v="3.8739743536559552"/>
  </r>
  <r>
    <s v="E0069"/>
    <x v="68"/>
    <x v="0"/>
    <n v="60"/>
    <s v="Male"/>
    <x v="1"/>
    <x v="68"/>
    <n v="16"/>
    <x v="0"/>
    <x v="6"/>
    <x v="0"/>
    <s v="Master's"/>
    <n v="4.407569902884596"/>
  </r>
  <r>
    <s v="E0070"/>
    <x v="69"/>
    <x v="4"/>
    <n v="27"/>
    <s v="Male"/>
    <x v="1"/>
    <x v="69"/>
    <n v="28"/>
    <x v="1"/>
    <x v="10"/>
    <x v="4"/>
    <s v="Master's"/>
    <n v="2.3881968609250865"/>
  </r>
  <r>
    <s v="E0071"/>
    <x v="70"/>
    <x v="3"/>
    <n v="48"/>
    <s v="Female"/>
    <x v="0"/>
    <x v="70"/>
    <n v="12"/>
    <x v="0"/>
    <x v="0"/>
    <x v="2"/>
    <s v="Master's"/>
    <n v="2.9166231753843226"/>
  </r>
  <r>
    <s v="E0072"/>
    <x v="71"/>
    <x v="2"/>
    <n v="32"/>
    <s v="Female"/>
    <x v="0"/>
    <x v="71"/>
    <n v="23"/>
    <x v="4"/>
    <x v="5"/>
    <x v="4"/>
    <s v="High School"/>
    <n v="2.647796586826483"/>
  </r>
  <r>
    <s v="E0073"/>
    <x v="72"/>
    <x v="1"/>
    <n v="31"/>
    <s v="Male"/>
    <x v="0"/>
    <x v="72"/>
    <n v="32"/>
    <x v="2"/>
    <x v="5"/>
    <x v="1"/>
    <s v="Bachelor's"/>
    <n v="1.2045132750936576"/>
  </r>
  <r>
    <s v="E0074"/>
    <x v="73"/>
    <x v="1"/>
    <n v="53"/>
    <s v="Female"/>
    <x v="2"/>
    <x v="73"/>
    <n v="19"/>
    <x v="2"/>
    <x v="5"/>
    <x v="1"/>
    <s v="Master's"/>
    <n v="2.4010876189893269"/>
  </r>
  <r>
    <s v="E0075"/>
    <x v="74"/>
    <x v="0"/>
    <n v="47"/>
    <s v="Female"/>
    <x v="1"/>
    <x v="74"/>
    <n v="26"/>
    <x v="2"/>
    <x v="9"/>
    <x v="4"/>
    <s v="Master's"/>
    <n v="4.9007721817568806"/>
  </r>
  <r>
    <s v="E0076"/>
    <x v="75"/>
    <x v="4"/>
    <n v="38"/>
    <s v="Male"/>
    <x v="0"/>
    <x v="75"/>
    <n v="33"/>
    <x v="1"/>
    <x v="8"/>
    <x v="5"/>
    <s v="Bachelor's"/>
    <n v="2.6251361734634791"/>
  </r>
  <r>
    <s v="E0077"/>
    <x v="76"/>
    <x v="4"/>
    <n v="54"/>
    <s v="Female"/>
    <x v="0"/>
    <x v="76"/>
    <n v="18"/>
    <x v="0"/>
    <x v="3"/>
    <x v="5"/>
    <s v="Bachelor's"/>
    <n v="3.3838477702873089"/>
  </r>
  <r>
    <s v="E0078"/>
    <x v="77"/>
    <x v="4"/>
    <n v="23"/>
    <s v="Male"/>
    <x v="4"/>
    <x v="77"/>
    <n v="26"/>
    <x v="4"/>
    <x v="3"/>
    <x v="3"/>
    <s v="Bachelor's"/>
    <n v="4.8468977320189541"/>
  </r>
  <r>
    <s v="E0079"/>
    <x v="78"/>
    <x v="4"/>
    <n v="55"/>
    <s v="Female"/>
    <x v="2"/>
    <x v="78"/>
    <n v="4"/>
    <x v="2"/>
    <x v="3"/>
    <x v="2"/>
    <s v="High School"/>
    <n v="2.682650542312798"/>
  </r>
  <r>
    <s v="E0080"/>
    <x v="79"/>
    <x v="5"/>
    <n v="35"/>
    <s v="Female"/>
    <x v="2"/>
    <x v="79"/>
    <n v="3"/>
    <x v="2"/>
    <x v="9"/>
    <x v="3"/>
    <s v="Bachelor's"/>
    <n v="1.8893871149647112"/>
  </r>
  <r>
    <s v="E0081"/>
    <x v="80"/>
    <x v="1"/>
    <n v="35"/>
    <s v="Male"/>
    <x v="5"/>
    <x v="80"/>
    <n v="35"/>
    <x v="2"/>
    <x v="10"/>
    <x v="5"/>
    <s v="PhD"/>
    <n v="1.1209346801701905"/>
  </r>
  <r>
    <s v="E0082"/>
    <x v="81"/>
    <x v="4"/>
    <n v="34"/>
    <s v="Male"/>
    <x v="5"/>
    <x v="81"/>
    <n v="29"/>
    <x v="3"/>
    <x v="8"/>
    <x v="1"/>
    <s v="PhD"/>
    <n v="3.6424725510735234"/>
  </r>
  <r>
    <s v="E0083"/>
    <x v="82"/>
    <x v="4"/>
    <n v="57"/>
    <s v="Male"/>
    <x v="5"/>
    <x v="82"/>
    <n v="5"/>
    <x v="0"/>
    <x v="5"/>
    <x v="3"/>
    <s v="Master's"/>
    <n v="3.5934319855301231"/>
  </r>
  <r>
    <s v="E0084"/>
    <x v="83"/>
    <x v="3"/>
    <n v="32"/>
    <s v="Female"/>
    <x v="2"/>
    <x v="83"/>
    <n v="20"/>
    <x v="2"/>
    <x v="1"/>
    <x v="0"/>
    <s v="Bachelor's"/>
    <n v="2.6956526656156252"/>
  </r>
  <r>
    <s v="E0085"/>
    <x v="84"/>
    <x v="2"/>
    <n v="45"/>
    <s v="Female"/>
    <x v="2"/>
    <x v="84"/>
    <n v="24"/>
    <x v="3"/>
    <x v="3"/>
    <x v="1"/>
    <s v="Bachelor's"/>
    <n v="1.2699706217386066"/>
  </r>
  <r>
    <s v="E0086"/>
    <x v="85"/>
    <x v="5"/>
    <n v="40"/>
    <s v="Male"/>
    <x v="3"/>
    <x v="85"/>
    <n v="1"/>
    <x v="4"/>
    <x v="3"/>
    <x v="1"/>
    <s v="Master's"/>
    <n v="1.8998280266069059"/>
  </r>
  <r>
    <s v="E0087"/>
    <x v="86"/>
    <x v="5"/>
    <n v="48"/>
    <s v="Female"/>
    <x v="2"/>
    <x v="86"/>
    <n v="34"/>
    <x v="4"/>
    <x v="10"/>
    <x v="3"/>
    <s v="High School"/>
    <n v="4.1774987213737491"/>
  </r>
  <r>
    <s v="E0088"/>
    <x v="87"/>
    <x v="5"/>
    <n v="27"/>
    <s v="Female"/>
    <x v="0"/>
    <x v="87"/>
    <n v="4"/>
    <x v="4"/>
    <x v="3"/>
    <x v="2"/>
    <s v="Bachelor's"/>
    <n v="4.6930114178783064"/>
  </r>
  <r>
    <s v="E0089"/>
    <x v="88"/>
    <x v="3"/>
    <n v="44"/>
    <s v="Female"/>
    <x v="2"/>
    <x v="88"/>
    <n v="22"/>
    <x v="0"/>
    <x v="7"/>
    <x v="0"/>
    <s v="Bachelor's"/>
    <n v="4.733607100511902"/>
  </r>
  <r>
    <s v="E0090"/>
    <x v="89"/>
    <x v="0"/>
    <n v="56"/>
    <s v="Male"/>
    <x v="2"/>
    <x v="89"/>
    <n v="24"/>
    <x v="1"/>
    <x v="5"/>
    <x v="3"/>
    <s v="Master's"/>
    <n v="4.5699876807454425"/>
  </r>
  <r>
    <s v="E0091"/>
    <x v="90"/>
    <x v="5"/>
    <n v="34"/>
    <s v="Female"/>
    <x v="3"/>
    <x v="90"/>
    <n v="2"/>
    <x v="2"/>
    <x v="9"/>
    <x v="5"/>
    <s v="Bachelor's"/>
    <n v="4.0176516745009714"/>
  </r>
  <r>
    <s v="E0092"/>
    <x v="91"/>
    <x v="1"/>
    <n v="39"/>
    <s v="Female"/>
    <x v="1"/>
    <x v="91"/>
    <n v="23"/>
    <x v="2"/>
    <x v="6"/>
    <x v="0"/>
    <s v="PhD"/>
    <n v="2.1998131994668291"/>
  </r>
  <r>
    <s v="E0093"/>
    <x v="92"/>
    <x v="1"/>
    <n v="60"/>
    <s v="Female"/>
    <x v="3"/>
    <x v="92"/>
    <n v="10"/>
    <x v="4"/>
    <x v="5"/>
    <x v="2"/>
    <s v="Master's"/>
    <n v="1.6934990474221188"/>
  </r>
  <r>
    <s v="E0094"/>
    <x v="93"/>
    <x v="4"/>
    <n v="41"/>
    <s v="Male"/>
    <x v="5"/>
    <x v="93"/>
    <n v="22"/>
    <x v="0"/>
    <x v="6"/>
    <x v="2"/>
    <s v="Master's"/>
    <n v="4.1030496833143637"/>
  </r>
  <r>
    <s v="E0095"/>
    <x v="94"/>
    <x v="5"/>
    <n v="26"/>
    <s v="Female"/>
    <x v="3"/>
    <x v="94"/>
    <n v="27"/>
    <x v="2"/>
    <x v="8"/>
    <x v="1"/>
    <s v="PhD"/>
    <n v="2.2466717151759874"/>
  </r>
  <r>
    <s v="E0096"/>
    <x v="95"/>
    <x v="1"/>
    <n v="36"/>
    <s v="Female"/>
    <x v="5"/>
    <x v="95"/>
    <n v="29"/>
    <x v="3"/>
    <x v="5"/>
    <x v="4"/>
    <s v="Master's"/>
    <n v="1.2423145378791105"/>
  </r>
  <r>
    <s v="E0097"/>
    <x v="96"/>
    <x v="4"/>
    <n v="31"/>
    <s v="Female"/>
    <x v="5"/>
    <x v="96"/>
    <n v="22"/>
    <x v="3"/>
    <x v="9"/>
    <x v="4"/>
    <s v="PhD"/>
    <n v="4.3813343088608052"/>
  </r>
  <r>
    <s v="E0098"/>
    <x v="97"/>
    <x v="5"/>
    <n v="45"/>
    <s v="Female"/>
    <x v="2"/>
    <x v="97"/>
    <n v="27"/>
    <x v="4"/>
    <x v="8"/>
    <x v="1"/>
    <s v="Bachelor's"/>
    <n v="1.0903149566168224"/>
  </r>
  <r>
    <s v="E0099"/>
    <x v="98"/>
    <x v="2"/>
    <n v="39"/>
    <s v="Male"/>
    <x v="0"/>
    <x v="98"/>
    <n v="3"/>
    <x v="4"/>
    <x v="7"/>
    <x v="1"/>
    <s v="Bachelor's"/>
    <n v="1.0630928248745883"/>
  </r>
  <r>
    <s v="E0100"/>
    <x v="99"/>
    <x v="0"/>
    <n v="38"/>
    <s v="Male"/>
    <x v="3"/>
    <x v="99"/>
    <n v="17"/>
    <x v="4"/>
    <x v="3"/>
    <x v="0"/>
    <s v="Bachelor's"/>
    <n v="4.566996262406394"/>
  </r>
  <r>
    <s v="E0101"/>
    <x v="100"/>
    <x v="2"/>
    <n v="24"/>
    <s v="Female"/>
    <x v="0"/>
    <x v="100"/>
    <n v="21"/>
    <x v="4"/>
    <x v="1"/>
    <x v="3"/>
    <s v="Bachelor's"/>
    <n v="2.4929320391635748"/>
  </r>
  <r>
    <s v="E0102"/>
    <x v="101"/>
    <x v="2"/>
    <n v="35"/>
    <s v="Female"/>
    <x v="2"/>
    <x v="101"/>
    <n v="18"/>
    <x v="4"/>
    <x v="6"/>
    <x v="3"/>
    <s v="Bachelor's"/>
    <n v="4.5793168338555681"/>
  </r>
  <r>
    <s v="E0103"/>
    <x v="102"/>
    <x v="1"/>
    <n v="54"/>
    <s v="Female"/>
    <x v="5"/>
    <x v="102"/>
    <n v="21"/>
    <x v="0"/>
    <x v="0"/>
    <x v="5"/>
    <s v="Bachelor's"/>
    <n v="2.2779085325431612"/>
  </r>
  <r>
    <s v="E0104"/>
    <x v="103"/>
    <x v="5"/>
    <n v="27"/>
    <s v="Female"/>
    <x v="4"/>
    <x v="103"/>
    <n v="19"/>
    <x v="3"/>
    <x v="1"/>
    <x v="5"/>
    <s v="Bachelor's"/>
    <n v="2.7285379019875888"/>
  </r>
  <r>
    <s v="E0105"/>
    <x v="104"/>
    <x v="1"/>
    <n v="37"/>
    <s v="Male"/>
    <x v="1"/>
    <x v="104"/>
    <n v="26"/>
    <x v="2"/>
    <x v="9"/>
    <x v="5"/>
    <s v="Bachelor's"/>
    <n v="4.0347550363932747"/>
  </r>
  <r>
    <s v="E0106"/>
    <x v="105"/>
    <x v="1"/>
    <n v="31"/>
    <s v="Female"/>
    <x v="3"/>
    <x v="105"/>
    <n v="27"/>
    <x v="1"/>
    <x v="5"/>
    <x v="4"/>
    <s v="Master's"/>
    <n v="2.6199577212718448"/>
  </r>
  <r>
    <s v="E0107"/>
    <x v="106"/>
    <x v="0"/>
    <n v="27"/>
    <s v="Non-binary"/>
    <x v="3"/>
    <x v="106"/>
    <n v="21"/>
    <x v="4"/>
    <x v="8"/>
    <x v="1"/>
    <s v="Master's"/>
    <n v="1.4194094203576801"/>
  </r>
  <r>
    <s v="E0108"/>
    <x v="107"/>
    <x v="3"/>
    <n v="27"/>
    <s v="Male"/>
    <x v="3"/>
    <x v="107"/>
    <n v="9"/>
    <x v="3"/>
    <x v="10"/>
    <x v="4"/>
    <s v="Bachelor's"/>
    <n v="3.6903545904738535"/>
  </r>
  <r>
    <s v="E0109"/>
    <x v="108"/>
    <x v="1"/>
    <n v="42"/>
    <s v="Female"/>
    <x v="0"/>
    <x v="108"/>
    <n v="35"/>
    <x v="4"/>
    <x v="8"/>
    <x v="4"/>
    <s v="High School"/>
    <n v="4.2675810559640377"/>
  </r>
  <r>
    <s v="E0110"/>
    <x v="109"/>
    <x v="2"/>
    <n v="54"/>
    <s v="Male"/>
    <x v="5"/>
    <x v="109"/>
    <n v="21"/>
    <x v="0"/>
    <x v="9"/>
    <x v="4"/>
    <s v="Master's"/>
    <n v="2.6571166622649081"/>
  </r>
  <r>
    <s v="E0111"/>
    <x v="110"/>
    <x v="4"/>
    <n v="37"/>
    <s v="Male"/>
    <x v="3"/>
    <x v="110"/>
    <n v="3"/>
    <x v="3"/>
    <x v="10"/>
    <x v="5"/>
    <s v="Bachelor's"/>
    <n v="1.7840964164898012"/>
  </r>
  <r>
    <s v="E0112"/>
    <x v="111"/>
    <x v="1"/>
    <n v="36"/>
    <s v="Male"/>
    <x v="0"/>
    <x v="111"/>
    <n v="9"/>
    <x v="2"/>
    <x v="5"/>
    <x v="3"/>
    <s v="Master's"/>
    <n v="2.3712231338073657"/>
  </r>
  <r>
    <s v="E0113"/>
    <x v="112"/>
    <x v="0"/>
    <n v="44"/>
    <s v="Male"/>
    <x v="3"/>
    <x v="112"/>
    <n v="3"/>
    <x v="1"/>
    <x v="7"/>
    <x v="5"/>
    <s v="Bachelor's"/>
    <n v="4.57064210815909"/>
  </r>
  <r>
    <s v="E0114"/>
    <x v="113"/>
    <x v="0"/>
    <n v="55"/>
    <s v="Female"/>
    <x v="5"/>
    <x v="113"/>
    <n v="29"/>
    <x v="1"/>
    <x v="5"/>
    <x v="1"/>
    <s v="Bachelor's"/>
    <n v="3.855337212945086"/>
  </r>
  <r>
    <s v="E0115"/>
    <x v="114"/>
    <x v="0"/>
    <n v="56"/>
    <s v="Female"/>
    <x v="0"/>
    <x v="114"/>
    <n v="27"/>
    <x v="2"/>
    <x v="8"/>
    <x v="3"/>
    <s v="Bachelor's"/>
    <n v="2.0785709030628063"/>
  </r>
  <r>
    <s v="E0116"/>
    <x v="115"/>
    <x v="5"/>
    <n v="48"/>
    <s v="Male"/>
    <x v="2"/>
    <x v="115"/>
    <n v="9"/>
    <x v="0"/>
    <x v="6"/>
    <x v="5"/>
    <s v="Bachelor's"/>
    <n v="4.9778168083724719"/>
  </r>
  <r>
    <s v="E0117"/>
    <x v="116"/>
    <x v="2"/>
    <n v="28"/>
    <s v="Non-binary"/>
    <x v="2"/>
    <x v="116"/>
    <n v="35"/>
    <x v="1"/>
    <x v="4"/>
    <x v="1"/>
    <s v="Bachelor's"/>
    <n v="1.1434585362492857"/>
  </r>
  <r>
    <s v="E0118"/>
    <x v="117"/>
    <x v="4"/>
    <n v="56"/>
    <s v="Male"/>
    <x v="4"/>
    <x v="117"/>
    <n v="30"/>
    <x v="2"/>
    <x v="1"/>
    <x v="4"/>
    <s v="Master's"/>
    <n v="4.964739125330099"/>
  </r>
  <r>
    <s v="E0119"/>
    <x v="118"/>
    <x v="1"/>
    <n v="35"/>
    <s v="Male"/>
    <x v="4"/>
    <x v="118"/>
    <n v="28"/>
    <x v="1"/>
    <x v="2"/>
    <x v="5"/>
    <s v="Bachelor's"/>
    <n v="1.2924866636570886"/>
  </r>
  <r>
    <s v="E0120"/>
    <x v="119"/>
    <x v="0"/>
    <n v="46"/>
    <s v="Female"/>
    <x v="1"/>
    <x v="119"/>
    <n v="3"/>
    <x v="1"/>
    <x v="2"/>
    <x v="4"/>
    <s v="Master's"/>
    <n v="2.5300833018172155"/>
  </r>
  <r>
    <s v="E0121"/>
    <x v="120"/>
    <x v="0"/>
    <n v="22"/>
    <s v="Female"/>
    <x v="2"/>
    <x v="120"/>
    <n v="25"/>
    <x v="2"/>
    <x v="5"/>
    <x v="4"/>
    <s v="Bachelor's"/>
    <n v="4.0539374183256776"/>
  </r>
  <r>
    <s v="E0122"/>
    <x v="121"/>
    <x v="5"/>
    <n v="29"/>
    <s v="Female"/>
    <x v="3"/>
    <x v="121"/>
    <n v="32"/>
    <x v="2"/>
    <x v="5"/>
    <x v="3"/>
    <s v="Bachelor's"/>
    <n v="4.9789970732090811"/>
  </r>
  <r>
    <s v="E0123"/>
    <x v="122"/>
    <x v="0"/>
    <n v="46"/>
    <s v="Female"/>
    <x v="1"/>
    <x v="122"/>
    <n v="17"/>
    <x v="3"/>
    <x v="2"/>
    <x v="0"/>
    <s v="Bachelor's"/>
    <n v="1.6744666364562906"/>
  </r>
  <r>
    <s v="E0124"/>
    <x v="123"/>
    <x v="2"/>
    <n v="50"/>
    <s v="Female"/>
    <x v="0"/>
    <x v="123"/>
    <n v="8"/>
    <x v="0"/>
    <x v="8"/>
    <x v="5"/>
    <s v="Bachelor's"/>
    <n v="1.1473425755163191"/>
  </r>
  <r>
    <s v="E0125"/>
    <x v="124"/>
    <x v="4"/>
    <n v="44"/>
    <s v="Female"/>
    <x v="0"/>
    <x v="124"/>
    <n v="28"/>
    <x v="4"/>
    <x v="8"/>
    <x v="5"/>
    <s v="Bachelor's"/>
    <n v="1.1508361452578337"/>
  </r>
  <r>
    <s v="E0126"/>
    <x v="125"/>
    <x v="2"/>
    <n v="56"/>
    <s v="Female"/>
    <x v="1"/>
    <x v="125"/>
    <n v="31"/>
    <x v="1"/>
    <x v="1"/>
    <x v="2"/>
    <s v="PhD"/>
    <n v="3.4071535288866159"/>
  </r>
  <r>
    <s v="E0127"/>
    <x v="126"/>
    <x v="2"/>
    <n v="30"/>
    <s v="Female"/>
    <x v="1"/>
    <x v="126"/>
    <n v="8"/>
    <x v="0"/>
    <x v="4"/>
    <x v="0"/>
    <s v="Master's"/>
    <n v="3.821281447405116"/>
  </r>
  <r>
    <s v="E0128"/>
    <x v="127"/>
    <x v="4"/>
    <n v="49"/>
    <s v="Male"/>
    <x v="3"/>
    <x v="127"/>
    <n v="17"/>
    <x v="4"/>
    <x v="4"/>
    <x v="3"/>
    <s v="Master's"/>
    <n v="2.5691345668369303"/>
  </r>
  <r>
    <s v="E0129"/>
    <x v="128"/>
    <x v="4"/>
    <n v="45"/>
    <s v="Male"/>
    <x v="0"/>
    <x v="128"/>
    <n v="28"/>
    <x v="2"/>
    <x v="6"/>
    <x v="3"/>
    <s v="Master's"/>
    <n v="1.7397771184275697"/>
  </r>
  <r>
    <s v="E0130"/>
    <x v="129"/>
    <x v="0"/>
    <n v="25"/>
    <s v="Male"/>
    <x v="3"/>
    <x v="129"/>
    <n v="5"/>
    <x v="1"/>
    <x v="2"/>
    <x v="2"/>
    <s v="Master's"/>
    <n v="2.7132357403815375"/>
  </r>
  <r>
    <s v="E0131"/>
    <x v="130"/>
    <x v="1"/>
    <n v="50"/>
    <s v="Male"/>
    <x v="3"/>
    <x v="130"/>
    <n v="26"/>
    <x v="3"/>
    <x v="6"/>
    <x v="2"/>
    <s v="High School"/>
    <n v="2.4273225678488832"/>
  </r>
  <r>
    <s v="E0132"/>
    <x v="131"/>
    <x v="1"/>
    <n v="42"/>
    <s v="Male"/>
    <x v="1"/>
    <x v="131"/>
    <n v="11"/>
    <x v="3"/>
    <x v="7"/>
    <x v="0"/>
    <s v="High School"/>
    <n v="1.4385039447749643"/>
  </r>
  <r>
    <s v="E0133"/>
    <x v="132"/>
    <x v="0"/>
    <n v="30"/>
    <s v="Male"/>
    <x v="0"/>
    <x v="132"/>
    <n v="29"/>
    <x v="2"/>
    <x v="7"/>
    <x v="0"/>
    <s v="Bachelor's"/>
    <n v="3.7518103910043661"/>
  </r>
  <r>
    <s v="E0134"/>
    <x v="133"/>
    <x v="0"/>
    <n v="34"/>
    <s v="Female"/>
    <x v="1"/>
    <x v="133"/>
    <n v="16"/>
    <x v="3"/>
    <x v="1"/>
    <x v="0"/>
    <s v="Master's"/>
    <n v="4.5692517178059635"/>
  </r>
  <r>
    <s v="E0135"/>
    <x v="134"/>
    <x v="1"/>
    <n v="27"/>
    <s v="Male"/>
    <x v="4"/>
    <x v="134"/>
    <n v="1"/>
    <x v="3"/>
    <x v="2"/>
    <x v="5"/>
    <s v="Bachelor's"/>
    <n v="1.3200015925413222"/>
  </r>
  <r>
    <s v="E0136"/>
    <x v="135"/>
    <x v="5"/>
    <n v="27"/>
    <s v="Male"/>
    <x v="2"/>
    <x v="135"/>
    <n v="6"/>
    <x v="1"/>
    <x v="6"/>
    <x v="0"/>
    <s v="Bachelor's"/>
    <n v="2.2939749514952852"/>
  </r>
  <r>
    <s v="E0137"/>
    <x v="136"/>
    <x v="4"/>
    <n v="47"/>
    <s v="Male"/>
    <x v="3"/>
    <x v="136"/>
    <n v="14"/>
    <x v="4"/>
    <x v="7"/>
    <x v="1"/>
    <s v="Master's"/>
    <n v="3.5139285859790919"/>
  </r>
  <r>
    <s v="E0138"/>
    <x v="49"/>
    <x v="2"/>
    <n v="45"/>
    <s v="Female"/>
    <x v="0"/>
    <x v="137"/>
    <n v="8"/>
    <x v="4"/>
    <x v="10"/>
    <x v="2"/>
    <s v="Bachelor's"/>
    <n v="3.3491656356231627"/>
  </r>
  <r>
    <s v="E0139"/>
    <x v="137"/>
    <x v="4"/>
    <n v="36"/>
    <s v="Female"/>
    <x v="5"/>
    <x v="138"/>
    <n v="26"/>
    <x v="3"/>
    <x v="6"/>
    <x v="3"/>
    <s v="High School"/>
    <n v="1.5434187750856818"/>
  </r>
  <r>
    <s v="E0140"/>
    <x v="138"/>
    <x v="1"/>
    <n v="55"/>
    <s v="Male"/>
    <x v="1"/>
    <x v="139"/>
    <n v="14"/>
    <x v="3"/>
    <x v="2"/>
    <x v="4"/>
    <s v="PhD"/>
    <n v="4.8625587176851166"/>
  </r>
  <r>
    <s v="E0141"/>
    <x v="139"/>
    <x v="2"/>
    <n v="49"/>
    <s v="Male"/>
    <x v="2"/>
    <x v="140"/>
    <n v="33"/>
    <x v="2"/>
    <x v="7"/>
    <x v="3"/>
    <s v="Bachelor's"/>
    <n v="1.1163887273622706"/>
  </r>
  <r>
    <s v="E0142"/>
    <x v="140"/>
    <x v="1"/>
    <n v="45"/>
    <s v="Male"/>
    <x v="4"/>
    <x v="141"/>
    <n v="7"/>
    <x v="2"/>
    <x v="5"/>
    <x v="4"/>
    <s v="PhD"/>
    <n v="3.3854333328953392"/>
  </r>
  <r>
    <s v="E0143"/>
    <x v="141"/>
    <x v="0"/>
    <n v="47"/>
    <s v="Male"/>
    <x v="4"/>
    <x v="142"/>
    <n v="8"/>
    <x v="2"/>
    <x v="8"/>
    <x v="4"/>
    <s v="Master's"/>
    <n v="3.4330148409251811"/>
  </r>
  <r>
    <s v="E0144"/>
    <x v="142"/>
    <x v="4"/>
    <n v="34"/>
    <s v="Female"/>
    <x v="3"/>
    <x v="143"/>
    <n v="16"/>
    <x v="4"/>
    <x v="3"/>
    <x v="3"/>
    <s v="Master's"/>
    <n v="3.4210031828150571"/>
  </r>
  <r>
    <s v="E0145"/>
    <x v="143"/>
    <x v="3"/>
    <n v="29"/>
    <s v="Non-binary"/>
    <x v="5"/>
    <x v="144"/>
    <n v="31"/>
    <x v="4"/>
    <x v="4"/>
    <x v="5"/>
    <s v="Bachelor's"/>
    <n v="1.1468938588312128"/>
  </r>
  <r>
    <s v="E0146"/>
    <x v="144"/>
    <x v="1"/>
    <n v="50"/>
    <s v="Male"/>
    <x v="1"/>
    <x v="145"/>
    <n v="15"/>
    <x v="1"/>
    <x v="9"/>
    <x v="5"/>
    <s v="Master's"/>
    <n v="1.0832201468155445"/>
  </r>
  <r>
    <s v="E0147"/>
    <x v="145"/>
    <x v="5"/>
    <n v="59"/>
    <s v="Male"/>
    <x v="4"/>
    <x v="146"/>
    <n v="32"/>
    <x v="1"/>
    <x v="0"/>
    <x v="2"/>
    <s v="Master's"/>
    <n v="3.8267524941806874"/>
  </r>
  <r>
    <s v="E0148"/>
    <x v="146"/>
    <x v="5"/>
    <n v="51"/>
    <s v="Male"/>
    <x v="1"/>
    <x v="147"/>
    <n v="6"/>
    <x v="0"/>
    <x v="5"/>
    <x v="3"/>
    <s v="Bachelor's"/>
    <n v="4.8181125895807213"/>
  </r>
  <r>
    <s v="E0149"/>
    <x v="147"/>
    <x v="4"/>
    <n v="48"/>
    <s v="Male"/>
    <x v="0"/>
    <x v="148"/>
    <n v="2"/>
    <x v="4"/>
    <x v="8"/>
    <x v="4"/>
    <s v="PhD"/>
    <n v="3.6084264298126412"/>
  </r>
  <r>
    <s v="E0150"/>
    <x v="148"/>
    <x v="0"/>
    <n v="43"/>
    <s v="Male"/>
    <x v="0"/>
    <x v="149"/>
    <n v="13"/>
    <x v="2"/>
    <x v="4"/>
    <x v="5"/>
    <s v="Master's"/>
    <n v="2.9039127429815146"/>
  </r>
  <r>
    <s v="E0151"/>
    <x v="149"/>
    <x v="5"/>
    <n v="34"/>
    <s v="Non-binary"/>
    <x v="4"/>
    <x v="150"/>
    <n v="12"/>
    <x v="0"/>
    <x v="2"/>
    <x v="3"/>
    <s v="Master's"/>
    <n v="1.61955582872922"/>
  </r>
  <r>
    <s v="E0152"/>
    <x v="150"/>
    <x v="4"/>
    <n v="27"/>
    <s v="Male"/>
    <x v="3"/>
    <x v="151"/>
    <n v="18"/>
    <x v="2"/>
    <x v="2"/>
    <x v="3"/>
    <s v="PhD"/>
    <n v="1.9305100039085508"/>
  </r>
  <r>
    <s v="E0153"/>
    <x v="151"/>
    <x v="2"/>
    <n v="59"/>
    <s v="Male"/>
    <x v="5"/>
    <x v="152"/>
    <n v="26"/>
    <x v="1"/>
    <x v="3"/>
    <x v="3"/>
    <s v="Bachelor's"/>
    <n v="4.2300402924072182"/>
  </r>
  <r>
    <s v="E0154"/>
    <x v="152"/>
    <x v="2"/>
    <n v="52"/>
    <s v="Male"/>
    <x v="4"/>
    <x v="153"/>
    <n v="13"/>
    <x v="0"/>
    <x v="5"/>
    <x v="2"/>
    <s v="PhD"/>
    <n v="3.8831955289891997"/>
  </r>
  <r>
    <s v="E0155"/>
    <x v="153"/>
    <x v="4"/>
    <n v="50"/>
    <s v="Female"/>
    <x v="4"/>
    <x v="154"/>
    <n v="16"/>
    <x v="1"/>
    <x v="5"/>
    <x v="3"/>
    <s v="Bachelor's"/>
    <n v="2.6964443786644905"/>
  </r>
  <r>
    <s v="E0156"/>
    <x v="154"/>
    <x v="1"/>
    <n v="55"/>
    <s v="Female"/>
    <x v="1"/>
    <x v="155"/>
    <n v="25"/>
    <x v="0"/>
    <x v="5"/>
    <x v="5"/>
    <s v="Master's"/>
    <n v="4.5114085932372276"/>
  </r>
  <r>
    <s v="E0157"/>
    <x v="155"/>
    <x v="3"/>
    <n v="47"/>
    <s v="Male"/>
    <x v="1"/>
    <x v="156"/>
    <n v="18"/>
    <x v="0"/>
    <x v="5"/>
    <x v="2"/>
    <s v="Bachelor's"/>
    <n v="2.6319163600863282"/>
  </r>
  <r>
    <s v="E0158"/>
    <x v="156"/>
    <x v="5"/>
    <n v="38"/>
    <s v="Female"/>
    <x v="5"/>
    <x v="157"/>
    <n v="4"/>
    <x v="4"/>
    <x v="2"/>
    <x v="3"/>
    <s v="Bachelor's"/>
    <n v="4.2186169021716005"/>
  </r>
  <r>
    <s v="E0159"/>
    <x v="157"/>
    <x v="4"/>
    <n v="22"/>
    <s v="Male"/>
    <x v="0"/>
    <x v="158"/>
    <n v="18"/>
    <x v="1"/>
    <x v="3"/>
    <x v="4"/>
    <s v="Master's"/>
    <n v="2.5264056192140938"/>
  </r>
  <r>
    <s v="E0160"/>
    <x v="158"/>
    <x v="2"/>
    <n v="48"/>
    <s v="Male"/>
    <x v="2"/>
    <x v="159"/>
    <n v="17"/>
    <x v="1"/>
    <x v="8"/>
    <x v="2"/>
    <s v="Bachelor's"/>
    <n v="4.07795317238054"/>
  </r>
  <r>
    <s v="E0161"/>
    <x v="159"/>
    <x v="0"/>
    <n v="42"/>
    <s v="Male"/>
    <x v="4"/>
    <x v="160"/>
    <n v="28"/>
    <x v="4"/>
    <x v="8"/>
    <x v="3"/>
    <s v="Bachelor's"/>
    <n v="3.8361193993426741"/>
  </r>
  <r>
    <s v="E0162"/>
    <x v="160"/>
    <x v="4"/>
    <n v="57"/>
    <s v="Female"/>
    <x v="0"/>
    <x v="161"/>
    <n v="17"/>
    <x v="2"/>
    <x v="5"/>
    <x v="4"/>
    <s v="Bachelor's"/>
    <n v="4.708625101585973"/>
  </r>
  <r>
    <s v="E0163"/>
    <x v="161"/>
    <x v="5"/>
    <n v="57"/>
    <s v="Male"/>
    <x v="2"/>
    <x v="162"/>
    <n v="6"/>
    <x v="4"/>
    <x v="8"/>
    <x v="3"/>
    <s v="Bachelor's"/>
    <n v="2.7014233803048362"/>
  </r>
  <r>
    <s v="E0164"/>
    <x v="162"/>
    <x v="0"/>
    <n v="43"/>
    <s v="Male"/>
    <x v="4"/>
    <x v="163"/>
    <n v="16"/>
    <x v="2"/>
    <x v="2"/>
    <x v="1"/>
    <s v="Bachelor's"/>
    <n v="3.5771672267513255"/>
  </r>
  <r>
    <s v="E0165"/>
    <x v="163"/>
    <x v="5"/>
    <n v="39"/>
    <s v="Non-binary"/>
    <x v="5"/>
    <x v="164"/>
    <n v="24"/>
    <x v="3"/>
    <x v="6"/>
    <x v="2"/>
    <s v="PhD"/>
    <n v="2.0884269012885093"/>
  </r>
  <r>
    <s v="E0166"/>
    <x v="164"/>
    <x v="3"/>
    <n v="24"/>
    <s v="Female"/>
    <x v="1"/>
    <x v="165"/>
    <n v="25"/>
    <x v="1"/>
    <x v="3"/>
    <x v="0"/>
    <s v="PhD"/>
    <n v="2.4013366152551101"/>
  </r>
  <r>
    <s v="E0167"/>
    <x v="165"/>
    <x v="2"/>
    <n v="33"/>
    <s v="Male"/>
    <x v="2"/>
    <x v="166"/>
    <n v="6"/>
    <x v="0"/>
    <x v="5"/>
    <x v="0"/>
    <s v="Bachelor's"/>
    <n v="1.6534632957724429"/>
  </r>
  <r>
    <s v="E0168"/>
    <x v="166"/>
    <x v="1"/>
    <n v="56"/>
    <s v="Female"/>
    <x v="4"/>
    <x v="167"/>
    <n v="31"/>
    <x v="4"/>
    <x v="1"/>
    <x v="1"/>
    <s v="High School"/>
    <n v="1.412916397141903"/>
  </r>
  <r>
    <s v="E0169"/>
    <x v="167"/>
    <x v="3"/>
    <n v="56"/>
    <s v="Male"/>
    <x v="5"/>
    <x v="168"/>
    <n v="28"/>
    <x v="4"/>
    <x v="8"/>
    <x v="1"/>
    <s v="Master's"/>
    <n v="3.0568236189148918"/>
  </r>
  <r>
    <s v="E0170"/>
    <x v="168"/>
    <x v="4"/>
    <n v="57"/>
    <s v="Male"/>
    <x v="2"/>
    <x v="169"/>
    <n v="7"/>
    <x v="4"/>
    <x v="5"/>
    <x v="5"/>
    <s v="PhD"/>
    <n v="1.2865900809009143"/>
  </r>
  <r>
    <s v="E0171"/>
    <x v="169"/>
    <x v="1"/>
    <n v="39"/>
    <s v="Female"/>
    <x v="5"/>
    <x v="170"/>
    <n v="7"/>
    <x v="0"/>
    <x v="0"/>
    <x v="0"/>
    <s v="Bachelor's"/>
    <n v="1.3659797620397867"/>
  </r>
  <r>
    <s v="E0172"/>
    <x v="170"/>
    <x v="3"/>
    <n v="26"/>
    <s v="Female"/>
    <x v="5"/>
    <x v="171"/>
    <n v="2"/>
    <x v="4"/>
    <x v="5"/>
    <x v="1"/>
    <s v="Bachelor's"/>
    <n v="4.1601294997120313"/>
  </r>
  <r>
    <s v="E0173"/>
    <x v="171"/>
    <x v="2"/>
    <n v="31"/>
    <s v="Female"/>
    <x v="2"/>
    <x v="172"/>
    <n v="4"/>
    <x v="4"/>
    <x v="7"/>
    <x v="5"/>
    <s v="Bachelor's"/>
    <n v="1.4336927048447188"/>
  </r>
  <r>
    <s v="E0174"/>
    <x v="172"/>
    <x v="3"/>
    <n v="57"/>
    <s v="Female"/>
    <x v="1"/>
    <x v="173"/>
    <n v="32"/>
    <x v="0"/>
    <x v="5"/>
    <x v="2"/>
    <s v="Bachelor's"/>
    <n v="4.2607882511332829"/>
  </r>
  <r>
    <s v="E0175"/>
    <x v="173"/>
    <x v="4"/>
    <n v="50"/>
    <s v="Male"/>
    <x v="5"/>
    <x v="174"/>
    <n v="33"/>
    <x v="0"/>
    <x v="6"/>
    <x v="2"/>
    <s v="Bachelor's"/>
    <n v="4.3783996403721037"/>
  </r>
  <r>
    <s v="E0176"/>
    <x v="174"/>
    <x v="5"/>
    <n v="56"/>
    <s v="Male"/>
    <x v="2"/>
    <x v="175"/>
    <n v="21"/>
    <x v="1"/>
    <x v="7"/>
    <x v="2"/>
    <s v="Master's"/>
    <n v="2.8055049347264402"/>
  </r>
  <r>
    <s v="E0177"/>
    <x v="175"/>
    <x v="3"/>
    <n v="31"/>
    <s v="Female"/>
    <x v="1"/>
    <x v="176"/>
    <n v="17"/>
    <x v="2"/>
    <x v="3"/>
    <x v="0"/>
    <s v="Master's"/>
    <n v="1.3335816761761672"/>
  </r>
  <r>
    <s v="E0178"/>
    <x v="176"/>
    <x v="4"/>
    <n v="49"/>
    <s v="Female"/>
    <x v="2"/>
    <x v="177"/>
    <n v="13"/>
    <x v="1"/>
    <x v="0"/>
    <x v="3"/>
    <s v="High School"/>
    <n v="3.4046160612629515"/>
  </r>
  <r>
    <s v="E0179"/>
    <x v="177"/>
    <x v="4"/>
    <n v="53"/>
    <s v="Male"/>
    <x v="4"/>
    <x v="178"/>
    <n v="35"/>
    <x v="3"/>
    <x v="6"/>
    <x v="5"/>
    <s v="Bachelor's"/>
    <n v="4.3279616364187783"/>
  </r>
  <r>
    <s v="E0180"/>
    <x v="178"/>
    <x v="0"/>
    <n v="59"/>
    <s v="Male"/>
    <x v="1"/>
    <x v="179"/>
    <n v="30"/>
    <x v="1"/>
    <x v="6"/>
    <x v="5"/>
    <s v="Bachelor's"/>
    <n v="2.7314773976814566"/>
  </r>
  <r>
    <s v="E0181"/>
    <x v="179"/>
    <x v="5"/>
    <n v="39"/>
    <s v="Female"/>
    <x v="2"/>
    <x v="180"/>
    <n v="10"/>
    <x v="0"/>
    <x v="3"/>
    <x v="5"/>
    <s v="Bachelor's"/>
    <n v="4.4423835639672618"/>
  </r>
  <r>
    <s v="E0182"/>
    <x v="180"/>
    <x v="3"/>
    <n v="49"/>
    <s v="Female"/>
    <x v="1"/>
    <x v="181"/>
    <n v="25"/>
    <x v="0"/>
    <x v="4"/>
    <x v="2"/>
    <s v="Bachelor's"/>
    <n v="2.1790945994453219"/>
  </r>
  <r>
    <s v="E0183"/>
    <x v="181"/>
    <x v="4"/>
    <n v="23"/>
    <s v="Male"/>
    <x v="0"/>
    <x v="182"/>
    <n v="18"/>
    <x v="2"/>
    <x v="8"/>
    <x v="0"/>
    <s v="PhD"/>
    <n v="3.8428882223404641"/>
  </r>
  <r>
    <s v="E0184"/>
    <x v="182"/>
    <x v="1"/>
    <n v="58"/>
    <s v="Male"/>
    <x v="1"/>
    <x v="183"/>
    <n v="11"/>
    <x v="3"/>
    <x v="5"/>
    <x v="2"/>
    <s v="Master's"/>
    <n v="4.351705968528254"/>
  </r>
  <r>
    <s v="E0185"/>
    <x v="183"/>
    <x v="2"/>
    <n v="59"/>
    <s v="Female"/>
    <x v="0"/>
    <x v="184"/>
    <n v="29"/>
    <x v="0"/>
    <x v="0"/>
    <x v="0"/>
    <s v="PhD"/>
    <n v="1.3899120235490328"/>
  </r>
  <r>
    <s v="E0186"/>
    <x v="184"/>
    <x v="5"/>
    <n v="48"/>
    <s v="Male"/>
    <x v="3"/>
    <x v="185"/>
    <n v="28"/>
    <x v="4"/>
    <x v="6"/>
    <x v="1"/>
    <s v="Master's"/>
    <n v="4.5793713656876456"/>
  </r>
  <r>
    <s v="E0187"/>
    <x v="185"/>
    <x v="2"/>
    <n v="41"/>
    <s v="Female"/>
    <x v="2"/>
    <x v="186"/>
    <n v="23"/>
    <x v="4"/>
    <x v="5"/>
    <x v="2"/>
    <s v="Bachelor's"/>
    <n v="3.8010603315177609"/>
  </r>
  <r>
    <s v="E0188"/>
    <x v="186"/>
    <x v="4"/>
    <n v="28"/>
    <s v="Male"/>
    <x v="3"/>
    <x v="187"/>
    <n v="32"/>
    <x v="4"/>
    <x v="6"/>
    <x v="0"/>
    <s v="Bachelor's"/>
    <n v="2.752519175917155"/>
  </r>
  <r>
    <s v="E0189"/>
    <x v="187"/>
    <x v="1"/>
    <n v="33"/>
    <s v="Male"/>
    <x v="3"/>
    <x v="188"/>
    <n v="17"/>
    <x v="1"/>
    <x v="10"/>
    <x v="1"/>
    <s v="Bachelor's"/>
    <n v="1.9631354163639694"/>
  </r>
  <r>
    <s v="E0190"/>
    <x v="188"/>
    <x v="0"/>
    <n v="23"/>
    <s v="Male"/>
    <x v="1"/>
    <x v="189"/>
    <n v="32"/>
    <x v="2"/>
    <x v="6"/>
    <x v="0"/>
    <s v="Master's"/>
    <n v="1.2882274897467636"/>
  </r>
  <r>
    <s v="E0191"/>
    <x v="189"/>
    <x v="1"/>
    <n v="48"/>
    <s v="Female"/>
    <x v="4"/>
    <x v="190"/>
    <n v="4"/>
    <x v="3"/>
    <x v="2"/>
    <x v="3"/>
    <s v="High School"/>
    <n v="2.5791997486678655"/>
  </r>
  <r>
    <s v="E0192"/>
    <x v="190"/>
    <x v="4"/>
    <n v="43"/>
    <s v="Male"/>
    <x v="2"/>
    <x v="191"/>
    <n v="18"/>
    <x v="1"/>
    <x v="2"/>
    <x v="2"/>
    <s v="Bachelor's"/>
    <n v="1.8284487861424248"/>
  </r>
  <r>
    <s v="E0193"/>
    <x v="191"/>
    <x v="1"/>
    <n v="39"/>
    <s v="Male"/>
    <x v="4"/>
    <x v="192"/>
    <n v="34"/>
    <x v="1"/>
    <x v="5"/>
    <x v="5"/>
    <s v="High School"/>
    <n v="1.2638717237535628"/>
  </r>
  <r>
    <s v="E0194"/>
    <x v="192"/>
    <x v="0"/>
    <n v="30"/>
    <s v="Male"/>
    <x v="4"/>
    <x v="193"/>
    <n v="29"/>
    <x v="1"/>
    <x v="2"/>
    <x v="4"/>
    <s v="PhD"/>
    <n v="2.0060105581833758"/>
  </r>
  <r>
    <s v="E0195"/>
    <x v="193"/>
    <x v="1"/>
    <n v="55"/>
    <s v="Male"/>
    <x v="0"/>
    <x v="194"/>
    <n v="32"/>
    <x v="4"/>
    <x v="7"/>
    <x v="0"/>
    <s v="Master's"/>
    <n v="2.194518076697848"/>
  </r>
  <r>
    <s v="E0196"/>
    <x v="194"/>
    <x v="3"/>
    <n v="31"/>
    <s v="Female"/>
    <x v="1"/>
    <x v="195"/>
    <n v="4"/>
    <x v="2"/>
    <x v="8"/>
    <x v="3"/>
    <s v="High School"/>
    <n v="4.0310993754579805"/>
  </r>
  <r>
    <s v="E0197"/>
    <x v="195"/>
    <x v="5"/>
    <n v="43"/>
    <s v="Male"/>
    <x v="4"/>
    <x v="196"/>
    <n v="26"/>
    <x v="1"/>
    <x v="6"/>
    <x v="0"/>
    <s v="Master's"/>
    <n v="4.287552204075002"/>
  </r>
  <r>
    <s v="E0198"/>
    <x v="196"/>
    <x v="1"/>
    <n v="40"/>
    <s v="Male"/>
    <x v="5"/>
    <x v="197"/>
    <n v="23"/>
    <x v="0"/>
    <x v="9"/>
    <x v="5"/>
    <s v="Master's"/>
    <n v="3.5276399581702274"/>
  </r>
  <r>
    <s v="E0199"/>
    <x v="197"/>
    <x v="4"/>
    <n v="57"/>
    <s v="Female"/>
    <x v="1"/>
    <x v="198"/>
    <n v="3"/>
    <x v="4"/>
    <x v="1"/>
    <x v="1"/>
    <s v="Bachelor's"/>
    <n v="2.7036762381136286"/>
  </r>
  <r>
    <s v="E0200"/>
    <x v="198"/>
    <x v="3"/>
    <n v="29"/>
    <s v="Female"/>
    <x v="2"/>
    <x v="199"/>
    <n v="35"/>
    <x v="0"/>
    <x v="5"/>
    <x v="1"/>
    <s v="Bachelor's"/>
    <n v="4.3728537917016865"/>
  </r>
  <r>
    <s v="E0201"/>
    <x v="199"/>
    <x v="5"/>
    <n v="26"/>
    <s v="Male"/>
    <x v="3"/>
    <x v="200"/>
    <n v="7"/>
    <x v="3"/>
    <x v="1"/>
    <x v="0"/>
    <s v="Master's"/>
    <n v="3.8894170351331967"/>
  </r>
  <r>
    <s v="E0202"/>
    <x v="200"/>
    <x v="1"/>
    <n v="45"/>
    <s v="Female"/>
    <x v="2"/>
    <x v="201"/>
    <n v="4"/>
    <x v="3"/>
    <x v="2"/>
    <x v="1"/>
    <s v="High School"/>
    <n v="4.4428403666054841"/>
  </r>
  <r>
    <s v="E0203"/>
    <x v="201"/>
    <x v="2"/>
    <n v="24"/>
    <s v="Male"/>
    <x v="1"/>
    <x v="202"/>
    <n v="26"/>
    <x v="0"/>
    <x v="5"/>
    <x v="5"/>
    <s v="Bachelor's"/>
    <n v="2.4667196391340123"/>
  </r>
  <r>
    <s v="E0204"/>
    <x v="202"/>
    <x v="0"/>
    <n v="24"/>
    <s v="Male"/>
    <x v="3"/>
    <x v="203"/>
    <n v="17"/>
    <x v="2"/>
    <x v="4"/>
    <x v="1"/>
    <s v="Master's"/>
    <n v="4.9090889303256233"/>
  </r>
  <r>
    <s v="E0205"/>
    <x v="203"/>
    <x v="3"/>
    <n v="58"/>
    <s v="Male"/>
    <x v="1"/>
    <x v="204"/>
    <n v="15"/>
    <x v="1"/>
    <x v="4"/>
    <x v="3"/>
    <s v="Bachelor's"/>
    <n v="3.0682301477414886"/>
  </r>
  <r>
    <s v="E0206"/>
    <x v="204"/>
    <x v="0"/>
    <n v="46"/>
    <s v="Male"/>
    <x v="2"/>
    <x v="205"/>
    <n v="33"/>
    <x v="2"/>
    <x v="5"/>
    <x v="2"/>
    <s v="Bachelor's"/>
    <n v="2.4177098862332556"/>
  </r>
  <r>
    <s v="E0207"/>
    <x v="205"/>
    <x v="1"/>
    <n v="36"/>
    <s v="Male"/>
    <x v="2"/>
    <x v="206"/>
    <n v="12"/>
    <x v="1"/>
    <x v="7"/>
    <x v="1"/>
    <s v="Master's"/>
    <n v="1.5218863401205107"/>
  </r>
  <r>
    <s v="E0208"/>
    <x v="206"/>
    <x v="0"/>
    <n v="47"/>
    <s v="Male"/>
    <x v="5"/>
    <x v="207"/>
    <n v="28"/>
    <x v="1"/>
    <x v="1"/>
    <x v="0"/>
    <s v="Bachelor's"/>
    <n v="4.6550543148821397"/>
  </r>
  <r>
    <s v="E0209"/>
    <x v="207"/>
    <x v="3"/>
    <n v="25"/>
    <s v="Male"/>
    <x v="2"/>
    <x v="208"/>
    <n v="8"/>
    <x v="2"/>
    <x v="5"/>
    <x v="2"/>
    <s v="Bachelor's"/>
    <n v="4.2299830526017317"/>
  </r>
  <r>
    <s v="E0210"/>
    <x v="208"/>
    <x v="1"/>
    <n v="31"/>
    <s v="Male"/>
    <x v="4"/>
    <x v="209"/>
    <n v="20"/>
    <x v="4"/>
    <x v="6"/>
    <x v="1"/>
    <s v="High School"/>
    <n v="3.7482197441670762"/>
  </r>
  <r>
    <s v="E0211"/>
    <x v="209"/>
    <x v="2"/>
    <n v="38"/>
    <s v="Male"/>
    <x v="2"/>
    <x v="210"/>
    <n v="15"/>
    <x v="0"/>
    <x v="9"/>
    <x v="4"/>
    <s v="Bachelor's"/>
    <n v="2.6279981889819135"/>
  </r>
  <r>
    <s v="E0212"/>
    <x v="210"/>
    <x v="5"/>
    <n v="43"/>
    <s v="Non-binary"/>
    <x v="0"/>
    <x v="211"/>
    <n v="15"/>
    <x v="4"/>
    <x v="6"/>
    <x v="2"/>
    <s v="Bachelor's"/>
    <n v="2.6970467736441401"/>
  </r>
  <r>
    <s v="E0213"/>
    <x v="211"/>
    <x v="1"/>
    <n v="27"/>
    <s v="Female"/>
    <x v="4"/>
    <x v="212"/>
    <n v="17"/>
    <x v="0"/>
    <x v="6"/>
    <x v="5"/>
    <s v="Master's"/>
    <n v="2.1821048296661578"/>
  </r>
  <r>
    <s v="E0214"/>
    <x v="212"/>
    <x v="4"/>
    <n v="25"/>
    <s v="Non-binary"/>
    <x v="5"/>
    <x v="213"/>
    <n v="16"/>
    <x v="2"/>
    <x v="5"/>
    <x v="3"/>
    <s v="Bachelor's"/>
    <n v="2.9045611321525624"/>
  </r>
  <r>
    <s v="E0215"/>
    <x v="213"/>
    <x v="2"/>
    <n v="39"/>
    <s v="Male"/>
    <x v="1"/>
    <x v="214"/>
    <n v="7"/>
    <x v="1"/>
    <x v="7"/>
    <x v="3"/>
    <s v="Master's"/>
    <n v="4.8750908614963642"/>
  </r>
  <r>
    <s v="E0216"/>
    <x v="214"/>
    <x v="5"/>
    <n v="29"/>
    <s v="Female"/>
    <x v="3"/>
    <x v="215"/>
    <n v="10"/>
    <x v="4"/>
    <x v="1"/>
    <x v="3"/>
    <s v="Bachelor's"/>
    <n v="2.1562416488208558"/>
  </r>
  <r>
    <s v="E0217"/>
    <x v="215"/>
    <x v="1"/>
    <n v="28"/>
    <s v="Male"/>
    <x v="5"/>
    <x v="216"/>
    <n v="15"/>
    <x v="0"/>
    <x v="3"/>
    <x v="1"/>
    <s v="Bachelor's"/>
    <n v="3.5204696387351575"/>
  </r>
  <r>
    <s v="E0218"/>
    <x v="216"/>
    <x v="1"/>
    <n v="32"/>
    <s v="Male"/>
    <x v="1"/>
    <x v="217"/>
    <n v="16"/>
    <x v="1"/>
    <x v="5"/>
    <x v="4"/>
    <s v="Bachelor's"/>
    <n v="2.2445713607325022"/>
  </r>
  <r>
    <s v="E0219"/>
    <x v="217"/>
    <x v="3"/>
    <n v="28"/>
    <s v="Male"/>
    <x v="0"/>
    <x v="218"/>
    <n v="29"/>
    <x v="4"/>
    <x v="7"/>
    <x v="3"/>
    <s v="Bachelor's"/>
    <n v="1.6829105749754749"/>
  </r>
  <r>
    <s v="E0220"/>
    <x v="218"/>
    <x v="2"/>
    <n v="56"/>
    <s v="Male"/>
    <x v="2"/>
    <x v="219"/>
    <n v="28"/>
    <x v="2"/>
    <x v="5"/>
    <x v="4"/>
    <s v="Master's"/>
    <n v="1.8209568179385545"/>
  </r>
  <r>
    <s v="E0221"/>
    <x v="219"/>
    <x v="4"/>
    <n v="39"/>
    <s v="Male"/>
    <x v="0"/>
    <x v="220"/>
    <n v="16"/>
    <x v="3"/>
    <x v="9"/>
    <x v="3"/>
    <s v="High School"/>
    <n v="1.3931568527647067"/>
  </r>
  <r>
    <s v="E0222"/>
    <x v="220"/>
    <x v="4"/>
    <n v="24"/>
    <s v="Male"/>
    <x v="4"/>
    <x v="221"/>
    <n v="12"/>
    <x v="2"/>
    <x v="4"/>
    <x v="5"/>
    <s v="Bachelor's"/>
    <n v="4.5278420663501384"/>
  </r>
  <r>
    <s v="E0223"/>
    <x v="221"/>
    <x v="1"/>
    <n v="50"/>
    <s v="Male"/>
    <x v="5"/>
    <x v="222"/>
    <n v="26"/>
    <x v="2"/>
    <x v="10"/>
    <x v="1"/>
    <s v="Bachelor's"/>
    <n v="3.7339573205862115"/>
  </r>
  <r>
    <s v="E0224"/>
    <x v="222"/>
    <x v="3"/>
    <n v="36"/>
    <s v="Male"/>
    <x v="4"/>
    <x v="223"/>
    <n v="18"/>
    <x v="4"/>
    <x v="9"/>
    <x v="3"/>
    <s v="Bachelor's"/>
    <n v="3.5765373597335182"/>
  </r>
  <r>
    <s v="E0225"/>
    <x v="223"/>
    <x v="2"/>
    <n v="50"/>
    <s v="Male"/>
    <x v="5"/>
    <x v="224"/>
    <n v="22"/>
    <x v="3"/>
    <x v="10"/>
    <x v="0"/>
    <s v="PhD"/>
    <n v="2.7006717067763928"/>
  </r>
  <r>
    <s v="E0226"/>
    <x v="224"/>
    <x v="2"/>
    <n v="25"/>
    <s v="Female"/>
    <x v="4"/>
    <x v="225"/>
    <n v="11"/>
    <x v="1"/>
    <x v="1"/>
    <x v="2"/>
    <s v="Master's"/>
    <n v="1.1597580553037159"/>
  </r>
  <r>
    <s v="E0227"/>
    <x v="225"/>
    <x v="4"/>
    <n v="28"/>
    <s v="Female"/>
    <x v="1"/>
    <x v="226"/>
    <n v="19"/>
    <x v="4"/>
    <x v="5"/>
    <x v="4"/>
    <s v="Bachelor's"/>
    <n v="4.5728919908871868"/>
  </r>
  <r>
    <s v="E0228"/>
    <x v="226"/>
    <x v="4"/>
    <n v="28"/>
    <s v="Female"/>
    <x v="5"/>
    <x v="227"/>
    <n v="5"/>
    <x v="2"/>
    <x v="2"/>
    <x v="0"/>
    <s v="PhD"/>
    <n v="4.5391375100524947"/>
  </r>
  <r>
    <s v="E0229"/>
    <x v="227"/>
    <x v="3"/>
    <n v="51"/>
    <s v="Non-binary"/>
    <x v="5"/>
    <x v="228"/>
    <n v="15"/>
    <x v="0"/>
    <x v="4"/>
    <x v="3"/>
    <s v="Bachelor's"/>
    <n v="4.0731096489042002"/>
  </r>
  <r>
    <s v="E0230"/>
    <x v="228"/>
    <x v="2"/>
    <n v="30"/>
    <s v="Male"/>
    <x v="5"/>
    <x v="229"/>
    <n v="17"/>
    <x v="3"/>
    <x v="4"/>
    <x v="4"/>
    <s v="Master's"/>
    <n v="2.0596693536160506"/>
  </r>
  <r>
    <s v="E0231"/>
    <x v="229"/>
    <x v="4"/>
    <n v="36"/>
    <s v="Non-binary"/>
    <x v="0"/>
    <x v="230"/>
    <n v="32"/>
    <x v="0"/>
    <x v="8"/>
    <x v="5"/>
    <s v="PhD"/>
    <n v="4.9153580438373856"/>
  </r>
  <r>
    <s v="E0232"/>
    <x v="230"/>
    <x v="3"/>
    <n v="24"/>
    <s v="Non-binary"/>
    <x v="1"/>
    <x v="231"/>
    <n v="7"/>
    <x v="2"/>
    <x v="5"/>
    <x v="1"/>
    <s v="Bachelor's"/>
    <n v="3.9938896347123438"/>
  </r>
  <r>
    <s v="E0233"/>
    <x v="231"/>
    <x v="0"/>
    <n v="37"/>
    <s v="Male"/>
    <x v="4"/>
    <x v="232"/>
    <n v="8"/>
    <x v="4"/>
    <x v="9"/>
    <x v="2"/>
    <s v="Master's"/>
    <n v="4.6307783145948935"/>
  </r>
  <r>
    <s v="E0234"/>
    <x v="232"/>
    <x v="4"/>
    <n v="46"/>
    <s v="Female"/>
    <x v="1"/>
    <x v="233"/>
    <n v="4"/>
    <x v="3"/>
    <x v="5"/>
    <x v="3"/>
    <s v="Bachelor's"/>
    <n v="2.8790504361836375"/>
  </r>
  <r>
    <s v="E0235"/>
    <x v="233"/>
    <x v="2"/>
    <n v="46"/>
    <s v="Male"/>
    <x v="1"/>
    <x v="234"/>
    <n v="6"/>
    <x v="3"/>
    <x v="5"/>
    <x v="4"/>
    <s v="Bachelor's"/>
    <n v="3.2330739024280724"/>
  </r>
  <r>
    <s v="E0236"/>
    <x v="234"/>
    <x v="1"/>
    <n v="23"/>
    <s v="Female"/>
    <x v="0"/>
    <x v="235"/>
    <n v="22"/>
    <x v="0"/>
    <x v="10"/>
    <x v="0"/>
    <s v="Master's"/>
    <n v="2.7157793801563401"/>
  </r>
  <r>
    <s v="E0237"/>
    <x v="235"/>
    <x v="0"/>
    <n v="40"/>
    <s v="Male"/>
    <x v="1"/>
    <x v="236"/>
    <n v="12"/>
    <x v="1"/>
    <x v="5"/>
    <x v="0"/>
    <s v="High School"/>
    <n v="1.9305702292627593"/>
  </r>
  <r>
    <s v="E0238"/>
    <x v="236"/>
    <x v="0"/>
    <n v="47"/>
    <s v="Female"/>
    <x v="5"/>
    <x v="237"/>
    <n v="21"/>
    <x v="0"/>
    <x v="6"/>
    <x v="5"/>
    <s v="Master's"/>
    <n v="4.3226536531546156"/>
  </r>
  <r>
    <s v="E0239"/>
    <x v="237"/>
    <x v="3"/>
    <n v="52"/>
    <s v="Female"/>
    <x v="1"/>
    <x v="238"/>
    <n v="6"/>
    <x v="0"/>
    <x v="5"/>
    <x v="3"/>
    <s v="Bachelor's"/>
    <n v="3.0237207303773723"/>
  </r>
  <r>
    <s v="E0240"/>
    <x v="238"/>
    <x v="3"/>
    <n v="57"/>
    <s v="Female"/>
    <x v="4"/>
    <x v="239"/>
    <n v="14"/>
    <x v="1"/>
    <x v="2"/>
    <x v="4"/>
    <s v="Bachelor's"/>
    <n v="1.4811714233705198"/>
  </r>
  <r>
    <s v="E0241"/>
    <x v="239"/>
    <x v="3"/>
    <n v="45"/>
    <s v="Female"/>
    <x v="5"/>
    <x v="240"/>
    <n v="20"/>
    <x v="1"/>
    <x v="7"/>
    <x v="3"/>
    <s v="Bachelor's"/>
    <n v="3.2474140684407975"/>
  </r>
  <r>
    <s v="E0242"/>
    <x v="240"/>
    <x v="5"/>
    <n v="57"/>
    <s v="Non-binary"/>
    <x v="3"/>
    <x v="241"/>
    <n v="3"/>
    <x v="1"/>
    <x v="7"/>
    <x v="1"/>
    <s v="Master's"/>
    <n v="1.3672105921471367"/>
  </r>
  <r>
    <s v="E0243"/>
    <x v="241"/>
    <x v="5"/>
    <n v="29"/>
    <s v="Male"/>
    <x v="2"/>
    <x v="242"/>
    <n v="26"/>
    <x v="0"/>
    <x v="0"/>
    <x v="1"/>
    <s v="High School"/>
    <n v="3.6991262605328941"/>
  </r>
  <r>
    <s v="E0244"/>
    <x v="242"/>
    <x v="1"/>
    <n v="32"/>
    <s v="Female"/>
    <x v="4"/>
    <x v="243"/>
    <n v="27"/>
    <x v="1"/>
    <x v="7"/>
    <x v="2"/>
    <s v="Master's"/>
    <n v="4.2623756703570219"/>
  </r>
  <r>
    <s v="E0245"/>
    <x v="243"/>
    <x v="5"/>
    <n v="49"/>
    <s v="Male"/>
    <x v="5"/>
    <x v="244"/>
    <n v="25"/>
    <x v="1"/>
    <x v="2"/>
    <x v="2"/>
    <s v="Master's"/>
    <n v="1.1011248042399973"/>
  </r>
  <r>
    <s v="E0246"/>
    <x v="244"/>
    <x v="5"/>
    <n v="46"/>
    <s v="Female"/>
    <x v="3"/>
    <x v="245"/>
    <n v="18"/>
    <x v="2"/>
    <x v="10"/>
    <x v="2"/>
    <s v="Bachelor's"/>
    <n v="4.0182689558018563"/>
  </r>
  <r>
    <s v="E0247"/>
    <x v="245"/>
    <x v="3"/>
    <n v="51"/>
    <s v="Male"/>
    <x v="3"/>
    <x v="246"/>
    <n v="4"/>
    <x v="0"/>
    <x v="5"/>
    <x v="4"/>
    <s v="Master's"/>
    <n v="4.8546776604845636"/>
  </r>
  <r>
    <s v="E0248"/>
    <x v="246"/>
    <x v="2"/>
    <n v="60"/>
    <s v="Male"/>
    <x v="0"/>
    <x v="247"/>
    <n v="22"/>
    <x v="3"/>
    <x v="3"/>
    <x v="5"/>
    <s v="Bachelor's"/>
    <n v="1.0147656526784807"/>
  </r>
  <r>
    <s v="E0249"/>
    <x v="247"/>
    <x v="3"/>
    <n v="59"/>
    <s v="Male"/>
    <x v="0"/>
    <x v="248"/>
    <n v="22"/>
    <x v="1"/>
    <x v="3"/>
    <x v="5"/>
    <s v="Bachelor's"/>
    <n v="1.8506246381075466"/>
  </r>
  <r>
    <s v="E0250"/>
    <x v="248"/>
    <x v="3"/>
    <n v="58"/>
    <s v="Female"/>
    <x v="3"/>
    <x v="249"/>
    <n v="4"/>
    <x v="3"/>
    <x v="10"/>
    <x v="0"/>
    <s v="Bachelor's"/>
    <n v="3.7425422154687191"/>
  </r>
  <r>
    <s v="E0251"/>
    <x v="249"/>
    <x v="3"/>
    <n v="52"/>
    <s v="Male"/>
    <x v="4"/>
    <x v="250"/>
    <n v="23"/>
    <x v="2"/>
    <x v="1"/>
    <x v="5"/>
    <s v="Bachelor's"/>
    <n v="1.9633419660106521"/>
  </r>
  <r>
    <s v="E0252"/>
    <x v="250"/>
    <x v="1"/>
    <n v="52"/>
    <s v="Male"/>
    <x v="5"/>
    <x v="251"/>
    <n v="15"/>
    <x v="4"/>
    <x v="3"/>
    <x v="5"/>
    <s v="Bachelor's"/>
    <n v="2.3610364955517671"/>
  </r>
  <r>
    <s v="E0253"/>
    <x v="251"/>
    <x v="4"/>
    <n v="46"/>
    <s v="Female"/>
    <x v="3"/>
    <x v="252"/>
    <n v="2"/>
    <x v="4"/>
    <x v="3"/>
    <x v="1"/>
    <s v="Master's"/>
    <n v="3.823730000345587"/>
  </r>
  <r>
    <s v="E0254"/>
    <x v="252"/>
    <x v="3"/>
    <n v="51"/>
    <s v="Female"/>
    <x v="5"/>
    <x v="253"/>
    <n v="13"/>
    <x v="2"/>
    <x v="9"/>
    <x v="3"/>
    <s v="High School"/>
    <n v="3.9557980896810236"/>
  </r>
  <r>
    <s v="E0255"/>
    <x v="253"/>
    <x v="1"/>
    <n v="31"/>
    <s v="Non-binary"/>
    <x v="4"/>
    <x v="254"/>
    <n v="22"/>
    <x v="1"/>
    <x v="5"/>
    <x v="1"/>
    <s v="Bachelor's"/>
    <n v="1.8875931691739973"/>
  </r>
  <r>
    <s v="E0256"/>
    <x v="254"/>
    <x v="0"/>
    <n v="26"/>
    <s v="Female"/>
    <x v="5"/>
    <x v="255"/>
    <n v="19"/>
    <x v="1"/>
    <x v="2"/>
    <x v="1"/>
    <s v="Bachelor's"/>
    <n v="4.8204542677157782"/>
  </r>
  <r>
    <s v="E0257"/>
    <x v="255"/>
    <x v="0"/>
    <n v="47"/>
    <s v="Female"/>
    <x v="1"/>
    <x v="256"/>
    <n v="30"/>
    <x v="1"/>
    <x v="4"/>
    <x v="2"/>
    <s v="Bachelor's"/>
    <n v="3.3607016746059974"/>
  </r>
  <r>
    <s v="E0258"/>
    <x v="256"/>
    <x v="4"/>
    <n v="28"/>
    <s v="Male"/>
    <x v="2"/>
    <x v="257"/>
    <n v="7"/>
    <x v="3"/>
    <x v="2"/>
    <x v="2"/>
    <s v="PhD"/>
    <n v="3.7116370596529671"/>
  </r>
  <r>
    <s v="E0259"/>
    <x v="257"/>
    <x v="0"/>
    <n v="22"/>
    <s v="Female"/>
    <x v="2"/>
    <x v="258"/>
    <n v="1"/>
    <x v="4"/>
    <x v="8"/>
    <x v="3"/>
    <s v="Bachelor's"/>
    <n v="4.5511383889592025"/>
  </r>
  <r>
    <s v="E0260"/>
    <x v="258"/>
    <x v="5"/>
    <n v="48"/>
    <s v="Female"/>
    <x v="3"/>
    <x v="259"/>
    <n v="13"/>
    <x v="3"/>
    <x v="2"/>
    <x v="3"/>
    <s v="Master's"/>
    <n v="4.6704755877372239"/>
  </r>
  <r>
    <s v="E0261"/>
    <x v="259"/>
    <x v="4"/>
    <n v="47"/>
    <s v="Female"/>
    <x v="1"/>
    <x v="260"/>
    <n v="10"/>
    <x v="1"/>
    <x v="4"/>
    <x v="2"/>
    <s v="Master's"/>
    <n v="1.3299073481329038"/>
  </r>
  <r>
    <s v="E0262"/>
    <x v="260"/>
    <x v="1"/>
    <n v="30"/>
    <s v="Male"/>
    <x v="5"/>
    <x v="261"/>
    <n v="29"/>
    <x v="0"/>
    <x v="5"/>
    <x v="3"/>
    <s v="Master's"/>
    <n v="3.3567081157912533"/>
  </r>
  <r>
    <s v="E0263"/>
    <x v="94"/>
    <x v="2"/>
    <n v="45"/>
    <s v="Female"/>
    <x v="3"/>
    <x v="262"/>
    <n v="8"/>
    <x v="0"/>
    <x v="3"/>
    <x v="1"/>
    <s v="PhD"/>
    <n v="3.7461779632055996"/>
  </r>
  <r>
    <s v="E0264"/>
    <x v="261"/>
    <x v="3"/>
    <n v="59"/>
    <s v="Non-binary"/>
    <x v="3"/>
    <x v="263"/>
    <n v="17"/>
    <x v="4"/>
    <x v="5"/>
    <x v="5"/>
    <s v="Bachelor's"/>
    <n v="4.0896009052169466"/>
  </r>
  <r>
    <s v="E0265"/>
    <x v="262"/>
    <x v="2"/>
    <n v="55"/>
    <s v="Female"/>
    <x v="0"/>
    <x v="264"/>
    <n v="35"/>
    <x v="2"/>
    <x v="5"/>
    <x v="3"/>
    <s v="PhD"/>
    <n v="1.8334975241232683"/>
  </r>
  <r>
    <s v="E0266"/>
    <x v="263"/>
    <x v="0"/>
    <n v="40"/>
    <s v="Female"/>
    <x v="3"/>
    <x v="265"/>
    <n v="16"/>
    <x v="0"/>
    <x v="5"/>
    <x v="0"/>
    <s v="Master's"/>
    <n v="4.8605456581964575"/>
  </r>
  <r>
    <s v="E0267"/>
    <x v="264"/>
    <x v="4"/>
    <n v="36"/>
    <s v="Male"/>
    <x v="4"/>
    <x v="266"/>
    <n v="7"/>
    <x v="3"/>
    <x v="3"/>
    <x v="1"/>
    <s v="Bachelor's"/>
    <n v="2.7814013796446946"/>
  </r>
  <r>
    <s v="E0268"/>
    <x v="265"/>
    <x v="2"/>
    <n v="42"/>
    <s v="Male"/>
    <x v="2"/>
    <x v="267"/>
    <n v="31"/>
    <x v="1"/>
    <x v="6"/>
    <x v="4"/>
    <s v="Bachelor's"/>
    <n v="4.6586719727956405"/>
  </r>
  <r>
    <s v="E0269"/>
    <x v="266"/>
    <x v="3"/>
    <n v="25"/>
    <s v="Male"/>
    <x v="4"/>
    <x v="268"/>
    <n v="19"/>
    <x v="4"/>
    <x v="4"/>
    <x v="4"/>
    <s v="Bachelor's"/>
    <n v="4.1896830045499067"/>
  </r>
  <r>
    <s v="E0270"/>
    <x v="267"/>
    <x v="4"/>
    <n v="44"/>
    <s v="Male"/>
    <x v="3"/>
    <x v="269"/>
    <n v="13"/>
    <x v="4"/>
    <x v="3"/>
    <x v="2"/>
    <s v="Bachelor's"/>
    <n v="3.7375317331766853"/>
  </r>
  <r>
    <s v="E0271"/>
    <x v="268"/>
    <x v="4"/>
    <n v="27"/>
    <s v="Female"/>
    <x v="5"/>
    <x v="270"/>
    <n v="8"/>
    <x v="0"/>
    <x v="8"/>
    <x v="2"/>
    <s v="Bachelor's"/>
    <n v="3.3898563138014559"/>
  </r>
  <r>
    <s v="E0272"/>
    <x v="269"/>
    <x v="2"/>
    <n v="49"/>
    <s v="Male"/>
    <x v="1"/>
    <x v="271"/>
    <n v="4"/>
    <x v="2"/>
    <x v="0"/>
    <x v="5"/>
    <s v="Bachelor's"/>
    <n v="1.6079200258182675"/>
  </r>
  <r>
    <s v="E0273"/>
    <x v="270"/>
    <x v="4"/>
    <n v="27"/>
    <s v="Female"/>
    <x v="1"/>
    <x v="272"/>
    <n v="22"/>
    <x v="3"/>
    <x v="7"/>
    <x v="2"/>
    <s v="Master's"/>
    <n v="4.3376697962553443"/>
  </r>
  <r>
    <s v="E0274"/>
    <x v="271"/>
    <x v="0"/>
    <n v="40"/>
    <s v="Female"/>
    <x v="5"/>
    <x v="273"/>
    <n v="31"/>
    <x v="0"/>
    <x v="10"/>
    <x v="2"/>
    <s v="Bachelor's"/>
    <n v="2.2070567394863208"/>
  </r>
  <r>
    <s v="E0275"/>
    <x v="272"/>
    <x v="4"/>
    <n v="26"/>
    <s v="Female"/>
    <x v="2"/>
    <x v="274"/>
    <n v="11"/>
    <x v="3"/>
    <x v="10"/>
    <x v="2"/>
    <s v="PhD"/>
    <n v="3.3018183311163494"/>
  </r>
  <r>
    <s v="E0276"/>
    <x v="273"/>
    <x v="1"/>
    <n v="46"/>
    <s v="Male"/>
    <x v="3"/>
    <x v="275"/>
    <n v="12"/>
    <x v="4"/>
    <x v="9"/>
    <x v="3"/>
    <s v="Bachelor's"/>
    <n v="3.4390730934614284"/>
  </r>
  <r>
    <s v="E0277"/>
    <x v="274"/>
    <x v="4"/>
    <n v="28"/>
    <s v="Male"/>
    <x v="1"/>
    <x v="276"/>
    <n v="2"/>
    <x v="3"/>
    <x v="0"/>
    <x v="1"/>
    <s v="Bachelor's"/>
    <n v="2.0990619930312739"/>
  </r>
  <r>
    <s v="E0278"/>
    <x v="275"/>
    <x v="1"/>
    <n v="37"/>
    <s v="Male"/>
    <x v="3"/>
    <x v="277"/>
    <n v="4"/>
    <x v="2"/>
    <x v="7"/>
    <x v="3"/>
    <s v="Master's"/>
    <n v="3.7773969375156562"/>
  </r>
  <r>
    <s v="E0279"/>
    <x v="276"/>
    <x v="0"/>
    <n v="24"/>
    <s v="Female"/>
    <x v="2"/>
    <x v="278"/>
    <n v="16"/>
    <x v="0"/>
    <x v="9"/>
    <x v="4"/>
    <s v="Master's"/>
    <n v="2.1888060488372409"/>
  </r>
  <r>
    <s v="E0280"/>
    <x v="277"/>
    <x v="2"/>
    <n v="29"/>
    <s v="Female"/>
    <x v="4"/>
    <x v="279"/>
    <n v="14"/>
    <x v="1"/>
    <x v="4"/>
    <x v="2"/>
    <s v="Bachelor's"/>
    <n v="4.9929602573858354"/>
  </r>
  <r>
    <s v="E0281"/>
    <x v="278"/>
    <x v="0"/>
    <n v="46"/>
    <s v="Female"/>
    <x v="1"/>
    <x v="280"/>
    <n v="25"/>
    <x v="4"/>
    <x v="1"/>
    <x v="5"/>
    <s v="Master's"/>
    <n v="3.8411208977491134"/>
  </r>
  <r>
    <s v="E0282"/>
    <x v="279"/>
    <x v="5"/>
    <n v="52"/>
    <s v="Male"/>
    <x v="2"/>
    <x v="281"/>
    <n v="30"/>
    <x v="1"/>
    <x v="0"/>
    <x v="3"/>
    <s v="PhD"/>
    <n v="4.9809523507650777"/>
  </r>
  <r>
    <s v="E0283"/>
    <x v="280"/>
    <x v="2"/>
    <n v="27"/>
    <s v="Female"/>
    <x v="5"/>
    <x v="282"/>
    <n v="28"/>
    <x v="3"/>
    <x v="5"/>
    <x v="5"/>
    <s v="Master's"/>
    <n v="4.0639270430175003"/>
  </r>
  <r>
    <s v="E0284"/>
    <x v="281"/>
    <x v="4"/>
    <n v="60"/>
    <s v="Female"/>
    <x v="4"/>
    <x v="283"/>
    <n v="7"/>
    <x v="2"/>
    <x v="2"/>
    <x v="2"/>
    <s v="PhD"/>
    <n v="3.3872805320037584"/>
  </r>
  <r>
    <s v="E0285"/>
    <x v="282"/>
    <x v="4"/>
    <n v="29"/>
    <s v="Male"/>
    <x v="0"/>
    <x v="284"/>
    <n v="24"/>
    <x v="1"/>
    <x v="8"/>
    <x v="0"/>
    <s v="Bachelor's"/>
    <n v="1.3770356549927056"/>
  </r>
  <r>
    <s v="E0286"/>
    <x v="283"/>
    <x v="1"/>
    <n v="38"/>
    <s v="Male"/>
    <x v="4"/>
    <x v="214"/>
    <n v="35"/>
    <x v="2"/>
    <x v="3"/>
    <x v="5"/>
    <s v="Bachelor's"/>
    <n v="4.4150615213344864"/>
  </r>
  <r>
    <s v="E0287"/>
    <x v="133"/>
    <x v="0"/>
    <n v="31"/>
    <s v="Male"/>
    <x v="4"/>
    <x v="285"/>
    <n v="32"/>
    <x v="1"/>
    <x v="3"/>
    <x v="2"/>
    <s v="High School"/>
    <n v="1.514079996855755"/>
  </r>
  <r>
    <s v="E0288"/>
    <x v="284"/>
    <x v="1"/>
    <n v="55"/>
    <s v="Female"/>
    <x v="0"/>
    <x v="286"/>
    <n v="14"/>
    <x v="1"/>
    <x v="10"/>
    <x v="5"/>
    <s v="Bachelor's"/>
    <n v="3.0980786595368097"/>
  </r>
  <r>
    <s v="E0289"/>
    <x v="285"/>
    <x v="4"/>
    <n v="49"/>
    <s v="Female"/>
    <x v="1"/>
    <x v="287"/>
    <n v="12"/>
    <x v="3"/>
    <x v="3"/>
    <x v="4"/>
    <s v="Bachelor's"/>
    <n v="3.9489524255319641"/>
  </r>
  <r>
    <s v="E0290"/>
    <x v="286"/>
    <x v="5"/>
    <n v="38"/>
    <s v="Male"/>
    <x v="5"/>
    <x v="288"/>
    <n v="27"/>
    <x v="0"/>
    <x v="5"/>
    <x v="1"/>
    <s v="Master's"/>
    <n v="1.5388074552596591"/>
  </r>
  <r>
    <s v="E0291"/>
    <x v="287"/>
    <x v="4"/>
    <n v="26"/>
    <s v="Male"/>
    <x v="4"/>
    <x v="289"/>
    <n v="12"/>
    <x v="3"/>
    <x v="8"/>
    <x v="2"/>
    <s v="Bachelor's"/>
    <n v="1.9647450000635627"/>
  </r>
  <r>
    <s v="E0292"/>
    <x v="288"/>
    <x v="1"/>
    <n v="48"/>
    <s v="Female"/>
    <x v="1"/>
    <x v="290"/>
    <n v="22"/>
    <x v="4"/>
    <x v="1"/>
    <x v="0"/>
    <s v="Bachelor's"/>
    <n v="1.9560688556479442"/>
  </r>
  <r>
    <s v="E0293"/>
    <x v="289"/>
    <x v="5"/>
    <n v="56"/>
    <s v="Male"/>
    <x v="3"/>
    <x v="291"/>
    <n v="17"/>
    <x v="3"/>
    <x v="10"/>
    <x v="4"/>
    <s v="Master's"/>
    <n v="1.1500030086280639"/>
  </r>
  <r>
    <s v="E0294"/>
    <x v="290"/>
    <x v="0"/>
    <n v="39"/>
    <s v="Female"/>
    <x v="4"/>
    <x v="292"/>
    <n v="22"/>
    <x v="4"/>
    <x v="2"/>
    <x v="1"/>
    <s v="Bachelor's"/>
    <n v="3.3964833404865136"/>
  </r>
  <r>
    <s v="E0295"/>
    <x v="291"/>
    <x v="1"/>
    <n v="32"/>
    <s v="Non-binary"/>
    <x v="5"/>
    <x v="293"/>
    <n v="31"/>
    <x v="2"/>
    <x v="0"/>
    <x v="0"/>
    <s v="Bachelor's"/>
    <n v="1.4012902500765398"/>
  </r>
  <r>
    <s v="E0296"/>
    <x v="292"/>
    <x v="5"/>
    <n v="22"/>
    <s v="Female"/>
    <x v="1"/>
    <x v="294"/>
    <n v="33"/>
    <x v="1"/>
    <x v="6"/>
    <x v="4"/>
    <s v="Bachelor's"/>
    <n v="1.9510781084588871"/>
  </r>
  <r>
    <s v="E0297"/>
    <x v="293"/>
    <x v="1"/>
    <n v="25"/>
    <s v="Female"/>
    <x v="5"/>
    <x v="295"/>
    <n v="13"/>
    <x v="2"/>
    <x v="1"/>
    <x v="4"/>
    <s v="PhD"/>
    <n v="2.9824565898282716"/>
  </r>
  <r>
    <s v="E0298"/>
    <x v="294"/>
    <x v="2"/>
    <n v="57"/>
    <s v="Male"/>
    <x v="5"/>
    <x v="296"/>
    <n v="30"/>
    <x v="0"/>
    <x v="4"/>
    <x v="1"/>
    <s v="Master's"/>
    <n v="4.2539169634449596"/>
  </r>
  <r>
    <s v="E0299"/>
    <x v="295"/>
    <x v="2"/>
    <n v="49"/>
    <s v="Male"/>
    <x v="4"/>
    <x v="297"/>
    <n v="13"/>
    <x v="2"/>
    <x v="8"/>
    <x v="0"/>
    <s v="Bachelor's"/>
    <n v="2.5211257235619131"/>
  </r>
  <r>
    <s v="E0300"/>
    <x v="296"/>
    <x v="0"/>
    <n v="29"/>
    <s v="Male"/>
    <x v="5"/>
    <x v="298"/>
    <n v="30"/>
    <x v="3"/>
    <x v="9"/>
    <x v="3"/>
    <s v="Master's"/>
    <n v="3.054912560434786"/>
  </r>
  <r>
    <s v="E0301"/>
    <x v="297"/>
    <x v="0"/>
    <n v="22"/>
    <s v="Female"/>
    <x v="5"/>
    <x v="299"/>
    <n v="10"/>
    <x v="4"/>
    <x v="3"/>
    <x v="0"/>
    <s v="Bachelor's"/>
    <n v="4.7058209785814924"/>
  </r>
  <r>
    <s v="E0302"/>
    <x v="298"/>
    <x v="0"/>
    <n v="32"/>
    <s v="Female"/>
    <x v="1"/>
    <x v="300"/>
    <n v="17"/>
    <x v="2"/>
    <x v="4"/>
    <x v="0"/>
    <s v="Master's"/>
    <n v="4.3061652366727685"/>
  </r>
  <r>
    <s v="E0303"/>
    <x v="299"/>
    <x v="2"/>
    <n v="24"/>
    <s v="Male"/>
    <x v="2"/>
    <x v="301"/>
    <n v="10"/>
    <x v="2"/>
    <x v="5"/>
    <x v="2"/>
    <s v="Bachelor's"/>
    <n v="4.1143540913017489"/>
  </r>
  <r>
    <s v="E0304"/>
    <x v="300"/>
    <x v="2"/>
    <n v="59"/>
    <s v="Female"/>
    <x v="2"/>
    <x v="302"/>
    <n v="20"/>
    <x v="1"/>
    <x v="6"/>
    <x v="3"/>
    <s v="Master's"/>
    <n v="3.2662074959559981"/>
  </r>
  <r>
    <s v="E0305"/>
    <x v="301"/>
    <x v="3"/>
    <n v="23"/>
    <s v="Male"/>
    <x v="5"/>
    <x v="303"/>
    <n v="15"/>
    <x v="4"/>
    <x v="6"/>
    <x v="3"/>
    <s v="Bachelor's"/>
    <n v="2.683941403858269"/>
  </r>
  <r>
    <s v="E0306"/>
    <x v="302"/>
    <x v="4"/>
    <n v="51"/>
    <s v="Non-binary"/>
    <x v="1"/>
    <x v="304"/>
    <n v="6"/>
    <x v="0"/>
    <x v="2"/>
    <x v="2"/>
    <s v="Bachelor's"/>
    <n v="1.7291109746591253"/>
  </r>
  <r>
    <s v="E0307"/>
    <x v="303"/>
    <x v="4"/>
    <n v="48"/>
    <s v="Male"/>
    <x v="4"/>
    <x v="305"/>
    <n v="31"/>
    <x v="4"/>
    <x v="3"/>
    <x v="0"/>
    <s v="PhD"/>
    <n v="3.034621615219947"/>
  </r>
  <r>
    <s v="E0308"/>
    <x v="304"/>
    <x v="5"/>
    <n v="36"/>
    <s v="Male"/>
    <x v="3"/>
    <x v="306"/>
    <n v="13"/>
    <x v="0"/>
    <x v="1"/>
    <x v="4"/>
    <s v="PhD"/>
    <n v="3.0112900515331336"/>
  </r>
  <r>
    <s v="E0309"/>
    <x v="305"/>
    <x v="3"/>
    <n v="27"/>
    <s v="Female"/>
    <x v="5"/>
    <x v="307"/>
    <n v="29"/>
    <x v="2"/>
    <x v="5"/>
    <x v="2"/>
    <s v="Bachelor's"/>
    <n v="2.4095397375593155"/>
  </r>
  <r>
    <s v="E0310"/>
    <x v="306"/>
    <x v="5"/>
    <n v="25"/>
    <s v="Male"/>
    <x v="0"/>
    <x v="308"/>
    <n v="3"/>
    <x v="3"/>
    <x v="3"/>
    <x v="2"/>
    <s v="Master's"/>
    <n v="3.8956309297875067"/>
  </r>
  <r>
    <s v="E0311"/>
    <x v="307"/>
    <x v="5"/>
    <n v="24"/>
    <s v="Male"/>
    <x v="5"/>
    <x v="309"/>
    <n v="7"/>
    <x v="2"/>
    <x v="9"/>
    <x v="1"/>
    <s v="PhD"/>
    <n v="2.3673546359249467"/>
  </r>
  <r>
    <s v="E0312"/>
    <x v="308"/>
    <x v="5"/>
    <n v="55"/>
    <s v="Male"/>
    <x v="3"/>
    <x v="310"/>
    <n v="5"/>
    <x v="4"/>
    <x v="9"/>
    <x v="1"/>
    <s v="Master's"/>
    <n v="3.246034391702449"/>
  </r>
  <r>
    <s v="E0313"/>
    <x v="309"/>
    <x v="3"/>
    <n v="28"/>
    <s v="Female"/>
    <x v="3"/>
    <x v="311"/>
    <n v="15"/>
    <x v="3"/>
    <x v="4"/>
    <x v="0"/>
    <s v="Master's"/>
    <n v="3.9695008204768292"/>
  </r>
  <r>
    <s v="E0314"/>
    <x v="310"/>
    <x v="1"/>
    <n v="54"/>
    <s v="Non-binary"/>
    <x v="2"/>
    <x v="312"/>
    <n v="31"/>
    <x v="3"/>
    <x v="9"/>
    <x v="3"/>
    <s v="PhD"/>
    <n v="1.2220644157055398"/>
  </r>
  <r>
    <s v="E0315"/>
    <x v="311"/>
    <x v="2"/>
    <n v="42"/>
    <s v="Male"/>
    <x v="0"/>
    <x v="313"/>
    <n v="34"/>
    <x v="0"/>
    <x v="6"/>
    <x v="1"/>
    <s v="Master's"/>
    <n v="3.732556456549041"/>
  </r>
  <r>
    <s v="E0316"/>
    <x v="312"/>
    <x v="3"/>
    <n v="28"/>
    <s v="Male"/>
    <x v="0"/>
    <x v="314"/>
    <n v="30"/>
    <x v="4"/>
    <x v="8"/>
    <x v="4"/>
    <s v="High School"/>
    <n v="3.7346382193068339"/>
  </r>
  <r>
    <s v="E0317"/>
    <x v="313"/>
    <x v="5"/>
    <n v="22"/>
    <s v="Male"/>
    <x v="1"/>
    <x v="315"/>
    <n v="34"/>
    <x v="4"/>
    <x v="3"/>
    <x v="3"/>
    <s v="Bachelor's"/>
    <n v="1.9153282187094969"/>
  </r>
  <r>
    <s v="E0318"/>
    <x v="314"/>
    <x v="5"/>
    <n v="55"/>
    <s v="Male"/>
    <x v="0"/>
    <x v="316"/>
    <n v="34"/>
    <x v="1"/>
    <x v="8"/>
    <x v="5"/>
    <s v="Master's"/>
    <n v="4.8025260533070409"/>
  </r>
  <r>
    <s v="E0319"/>
    <x v="315"/>
    <x v="4"/>
    <n v="57"/>
    <s v="Female"/>
    <x v="4"/>
    <x v="317"/>
    <n v="25"/>
    <x v="4"/>
    <x v="3"/>
    <x v="1"/>
    <s v="Bachelor's"/>
    <n v="2.7110583215739235"/>
  </r>
  <r>
    <s v="E0320"/>
    <x v="316"/>
    <x v="2"/>
    <n v="35"/>
    <s v="Male"/>
    <x v="3"/>
    <x v="318"/>
    <n v="25"/>
    <x v="1"/>
    <x v="3"/>
    <x v="5"/>
    <s v="Bachelor's"/>
    <n v="3.8930107347760461"/>
  </r>
  <r>
    <s v="E0321"/>
    <x v="317"/>
    <x v="0"/>
    <n v="33"/>
    <s v="Female"/>
    <x v="3"/>
    <x v="319"/>
    <n v="11"/>
    <x v="1"/>
    <x v="4"/>
    <x v="1"/>
    <s v="Bachelor's"/>
    <n v="1.7809799039123253"/>
  </r>
  <r>
    <s v="E0322"/>
    <x v="318"/>
    <x v="5"/>
    <n v="53"/>
    <s v="Female"/>
    <x v="5"/>
    <x v="320"/>
    <n v="27"/>
    <x v="2"/>
    <x v="5"/>
    <x v="1"/>
    <s v="Bachelor's"/>
    <n v="1.626616779680448"/>
  </r>
  <r>
    <s v="E0323"/>
    <x v="319"/>
    <x v="1"/>
    <n v="47"/>
    <s v="Female"/>
    <x v="0"/>
    <x v="321"/>
    <n v="18"/>
    <x v="2"/>
    <x v="4"/>
    <x v="3"/>
    <s v="Bachelor's"/>
    <n v="4.9203770480505407"/>
  </r>
  <r>
    <s v="E0324"/>
    <x v="320"/>
    <x v="5"/>
    <n v="48"/>
    <s v="Male"/>
    <x v="3"/>
    <x v="322"/>
    <n v="23"/>
    <x v="1"/>
    <x v="4"/>
    <x v="3"/>
    <s v="Bachelor's"/>
    <n v="2.5777793353973744"/>
  </r>
  <r>
    <s v="E0325"/>
    <x v="321"/>
    <x v="1"/>
    <n v="55"/>
    <s v="Female"/>
    <x v="1"/>
    <x v="323"/>
    <n v="14"/>
    <x v="4"/>
    <x v="9"/>
    <x v="3"/>
    <s v="Bachelor's"/>
    <n v="3.5290492067779575"/>
  </r>
  <r>
    <s v="E0326"/>
    <x v="322"/>
    <x v="2"/>
    <n v="49"/>
    <s v="Female"/>
    <x v="3"/>
    <x v="324"/>
    <n v="31"/>
    <x v="4"/>
    <x v="5"/>
    <x v="3"/>
    <s v="Bachelor's"/>
    <n v="3.3212770048556894"/>
  </r>
  <r>
    <s v="E0327"/>
    <x v="323"/>
    <x v="2"/>
    <n v="60"/>
    <s v="Female"/>
    <x v="4"/>
    <x v="325"/>
    <n v="12"/>
    <x v="2"/>
    <x v="3"/>
    <x v="2"/>
    <s v="Bachelor's"/>
    <n v="2.2204556161761477"/>
  </r>
  <r>
    <s v="E0328"/>
    <x v="324"/>
    <x v="5"/>
    <n v="50"/>
    <s v="Male"/>
    <x v="0"/>
    <x v="326"/>
    <n v="24"/>
    <x v="4"/>
    <x v="2"/>
    <x v="5"/>
    <s v="Bachelor's"/>
    <n v="3.3017669637964868"/>
  </r>
  <r>
    <s v="E0329"/>
    <x v="325"/>
    <x v="2"/>
    <n v="28"/>
    <s v="Male"/>
    <x v="5"/>
    <x v="327"/>
    <n v="11"/>
    <x v="1"/>
    <x v="2"/>
    <x v="5"/>
    <s v="Bachelor's"/>
    <n v="2.4229058302812621"/>
  </r>
  <r>
    <s v="E0330"/>
    <x v="326"/>
    <x v="0"/>
    <n v="24"/>
    <s v="Male"/>
    <x v="2"/>
    <x v="328"/>
    <n v="2"/>
    <x v="1"/>
    <x v="3"/>
    <x v="5"/>
    <s v="Bachelor's"/>
    <n v="4.7646764759498108"/>
  </r>
  <r>
    <s v="E0331"/>
    <x v="327"/>
    <x v="0"/>
    <n v="41"/>
    <s v="Male"/>
    <x v="2"/>
    <x v="329"/>
    <n v="28"/>
    <x v="0"/>
    <x v="10"/>
    <x v="4"/>
    <s v="PhD"/>
    <n v="3.6888989879025909"/>
  </r>
  <r>
    <s v="E0332"/>
    <x v="328"/>
    <x v="3"/>
    <n v="32"/>
    <s v="Male"/>
    <x v="4"/>
    <x v="330"/>
    <n v="33"/>
    <x v="4"/>
    <x v="0"/>
    <x v="4"/>
    <s v="PhD"/>
    <n v="2.941042525631457"/>
  </r>
  <r>
    <s v="E0333"/>
    <x v="329"/>
    <x v="1"/>
    <n v="43"/>
    <s v="Male"/>
    <x v="3"/>
    <x v="331"/>
    <n v="22"/>
    <x v="2"/>
    <x v="3"/>
    <x v="0"/>
    <s v="Master's"/>
    <n v="1.4180064757812327"/>
  </r>
  <r>
    <s v="E0334"/>
    <x v="330"/>
    <x v="4"/>
    <n v="29"/>
    <s v="Female"/>
    <x v="3"/>
    <x v="332"/>
    <n v="8"/>
    <x v="3"/>
    <x v="5"/>
    <x v="5"/>
    <s v="PhD"/>
    <n v="3.6795366140509538"/>
  </r>
  <r>
    <s v="E0335"/>
    <x v="331"/>
    <x v="1"/>
    <n v="54"/>
    <s v="Female"/>
    <x v="0"/>
    <x v="333"/>
    <n v="30"/>
    <x v="0"/>
    <x v="2"/>
    <x v="5"/>
    <s v="Bachelor's"/>
    <n v="3.7626959225393879"/>
  </r>
  <r>
    <s v="E0336"/>
    <x v="332"/>
    <x v="2"/>
    <n v="33"/>
    <s v="Female"/>
    <x v="4"/>
    <x v="334"/>
    <n v="15"/>
    <x v="3"/>
    <x v="1"/>
    <x v="0"/>
    <s v="Master's"/>
    <n v="3.2003522670985061"/>
  </r>
  <r>
    <s v="E0337"/>
    <x v="333"/>
    <x v="5"/>
    <n v="51"/>
    <s v="Female"/>
    <x v="1"/>
    <x v="335"/>
    <n v="9"/>
    <x v="1"/>
    <x v="8"/>
    <x v="0"/>
    <s v="Bachelor's"/>
    <n v="1.4504920471013949"/>
  </r>
  <r>
    <s v="E0338"/>
    <x v="334"/>
    <x v="1"/>
    <n v="50"/>
    <s v="Female"/>
    <x v="5"/>
    <x v="336"/>
    <n v="15"/>
    <x v="4"/>
    <x v="10"/>
    <x v="3"/>
    <s v="Bachelor's"/>
    <n v="4.639264284978962"/>
  </r>
  <r>
    <s v="E0339"/>
    <x v="335"/>
    <x v="3"/>
    <n v="32"/>
    <s v="Male"/>
    <x v="4"/>
    <x v="337"/>
    <n v="7"/>
    <x v="0"/>
    <x v="5"/>
    <x v="0"/>
    <s v="High School"/>
    <n v="3.6048988748332391"/>
  </r>
  <r>
    <s v="E0340"/>
    <x v="336"/>
    <x v="5"/>
    <n v="30"/>
    <s v="Male"/>
    <x v="0"/>
    <x v="338"/>
    <n v="2"/>
    <x v="4"/>
    <x v="5"/>
    <x v="3"/>
    <s v="Master's"/>
    <n v="3.1498166110798138"/>
  </r>
  <r>
    <s v="E0341"/>
    <x v="337"/>
    <x v="2"/>
    <n v="24"/>
    <s v="Male"/>
    <x v="1"/>
    <x v="339"/>
    <n v="13"/>
    <x v="2"/>
    <x v="5"/>
    <x v="1"/>
    <s v="Bachelor's"/>
    <n v="1.1537696688506918"/>
  </r>
  <r>
    <s v="E0342"/>
    <x v="338"/>
    <x v="1"/>
    <n v="28"/>
    <s v="Male"/>
    <x v="3"/>
    <x v="340"/>
    <n v="34"/>
    <x v="3"/>
    <x v="1"/>
    <x v="3"/>
    <s v="Bachelor's"/>
    <n v="2.1888130359479909"/>
  </r>
  <r>
    <s v="E0343"/>
    <x v="339"/>
    <x v="5"/>
    <n v="57"/>
    <s v="Male"/>
    <x v="5"/>
    <x v="341"/>
    <n v="34"/>
    <x v="0"/>
    <x v="5"/>
    <x v="2"/>
    <s v="Bachelor's"/>
    <n v="3.4544210664869626"/>
  </r>
  <r>
    <s v="E0344"/>
    <x v="340"/>
    <x v="0"/>
    <n v="47"/>
    <s v="Female"/>
    <x v="5"/>
    <x v="342"/>
    <n v="28"/>
    <x v="3"/>
    <x v="0"/>
    <x v="0"/>
    <s v="Bachelor's"/>
    <n v="1.4469272528738752"/>
  </r>
  <r>
    <s v="E0345"/>
    <x v="341"/>
    <x v="3"/>
    <n v="38"/>
    <s v="Male"/>
    <x v="0"/>
    <x v="343"/>
    <n v="19"/>
    <x v="1"/>
    <x v="9"/>
    <x v="0"/>
    <s v="Bachelor's"/>
    <n v="2.5233107997132231"/>
  </r>
  <r>
    <s v="E0346"/>
    <x v="342"/>
    <x v="2"/>
    <n v="28"/>
    <s v="Male"/>
    <x v="5"/>
    <x v="344"/>
    <n v="27"/>
    <x v="4"/>
    <x v="5"/>
    <x v="3"/>
    <s v="Bachelor's"/>
    <n v="4.1710524374808955"/>
  </r>
  <r>
    <s v="E0347"/>
    <x v="343"/>
    <x v="4"/>
    <n v="49"/>
    <s v="Female"/>
    <x v="0"/>
    <x v="345"/>
    <n v="30"/>
    <x v="1"/>
    <x v="6"/>
    <x v="4"/>
    <s v="Bachelor's"/>
    <n v="4.9619187795635025"/>
  </r>
  <r>
    <s v="E0348"/>
    <x v="344"/>
    <x v="4"/>
    <n v="24"/>
    <s v="Male"/>
    <x v="1"/>
    <x v="346"/>
    <n v="25"/>
    <x v="3"/>
    <x v="5"/>
    <x v="3"/>
    <s v="Master's"/>
    <n v="1.5528532861439186"/>
  </r>
  <r>
    <s v="E0349"/>
    <x v="345"/>
    <x v="3"/>
    <n v="57"/>
    <s v="Male"/>
    <x v="2"/>
    <x v="347"/>
    <n v="32"/>
    <x v="2"/>
    <x v="6"/>
    <x v="3"/>
    <s v="Bachelor's"/>
    <n v="3.4917673395504427"/>
  </r>
  <r>
    <s v="E0350"/>
    <x v="346"/>
    <x v="2"/>
    <n v="44"/>
    <s v="Female"/>
    <x v="2"/>
    <x v="348"/>
    <n v="23"/>
    <x v="1"/>
    <x v="8"/>
    <x v="0"/>
    <s v="Bachelor's"/>
    <n v="4.1206463186295528"/>
  </r>
  <r>
    <s v="E0351"/>
    <x v="347"/>
    <x v="4"/>
    <n v="54"/>
    <s v="Male"/>
    <x v="1"/>
    <x v="349"/>
    <n v="32"/>
    <x v="0"/>
    <x v="4"/>
    <x v="2"/>
    <s v="Bachelor's"/>
    <n v="2.1359782377608507"/>
  </r>
  <r>
    <s v="E0352"/>
    <x v="348"/>
    <x v="0"/>
    <n v="26"/>
    <s v="Male"/>
    <x v="2"/>
    <x v="350"/>
    <n v="30"/>
    <x v="0"/>
    <x v="5"/>
    <x v="0"/>
    <s v="Bachelor's"/>
    <n v="4.6205835673616429"/>
  </r>
  <r>
    <s v="E0353"/>
    <x v="349"/>
    <x v="0"/>
    <n v="24"/>
    <s v="Male"/>
    <x v="5"/>
    <x v="351"/>
    <n v="7"/>
    <x v="1"/>
    <x v="5"/>
    <x v="4"/>
    <s v="Bachelor's"/>
    <n v="4.1155142708938364"/>
  </r>
  <r>
    <s v="E0354"/>
    <x v="350"/>
    <x v="3"/>
    <n v="31"/>
    <s v="Female"/>
    <x v="5"/>
    <x v="352"/>
    <n v="19"/>
    <x v="2"/>
    <x v="9"/>
    <x v="4"/>
    <s v="PhD"/>
    <n v="3.9701542803758225"/>
  </r>
  <r>
    <s v="E0355"/>
    <x v="351"/>
    <x v="4"/>
    <n v="49"/>
    <s v="Male"/>
    <x v="1"/>
    <x v="353"/>
    <n v="22"/>
    <x v="0"/>
    <x v="3"/>
    <x v="4"/>
    <s v="Bachelor's"/>
    <n v="4.5534038748307051"/>
  </r>
  <r>
    <s v="E0356"/>
    <x v="352"/>
    <x v="3"/>
    <n v="31"/>
    <s v="Male"/>
    <x v="3"/>
    <x v="354"/>
    <n v="19"/>
    <x v="0"/>
    <x v="5"/>
    <x v="2"/>
    <s v="Bachelor's"/>
    <n v="4.9264926542586416"/>
  </r>
  <r>
    <s v="E0357"/>
    <x v="353"/>
    <x v="0"/>
    <n v="43"/>
    <s v="Female"/>
    <x v="0"/>
    <x v="355"/>
    <n v="25"/>
    <x v="3"/>
    <x v="5"/>
    <x v="1"/>
    <s v="Master's"/>
    <n v="4.9587952401266051"/>
  </r>
  <r>
    <s v="E0358"/>
    <x v="354"/>
    <x v="2"/>
    <n v="59"/>
    <s v="Female"/>
    <x v="5"/>
    <x v="356"/>
    <n v="7"/>
    <x v="1"/>
    <x v="10"/>
    <x v="5"/>
    <s v="High School"/>
    <n v="1.2711398217827377"/>
  </r>
  <r>
    <s v="E0359"/>
    <x v="355"/>
    <x v="0"/>
    <n v="22"/>
    <s v="Male"/>
    <x v="4"/>
    <x v="357"/>
    <n v="1"/>
    <x v="3"/>
    <x v="5"/>
    <x v="5"/>
    <s v="High School"/>
    <n v="1.9384282135167608"/>
  </r>
  <r>
    <s v="E0360"/>
    <x v="356"/>
    <x v="1"/>
    <n v="31"/>
    <s v="Female"/>
    <x v="3"/>
    <x v="358"/>
    <n v="3"/>
    <x v="0"/>
    <x v="3"/>
    <x v="2"/>
    <s v="Bachelor's"/>
    <n v="1.5327787235374202"/>
  </r>
  <r>
    <s v="E0361"/>
    <x v="357"/>
    <x v="0"/>
    <n v="37"/>
    <s v="Female"/>
    <x v="3"/>
    <x v="359"/>
    <n v="9"/>
    <x v="4"/>
    <x v="7"/>
    <x v="1"/>
    <s v="High School"/>
    <n v="3.4837598109203718"/>
  </r>
  <r>
    <s v="E0362"/>
    <x v="358"/>
    <x v="0"/>
    <n v="31"/>
    <s v="Female"/>
    <x v="3"/>
    <x v="360"/>
    <n v="16"/>
    <x v="1"/>
    <x v="5"/>
    <x v="5"/>
    <s v="High School"/>
    <n v="1.9060401079849423"/>
  </r>
  <r>
    <s v="E0363"/>
    <x v="359"/>
    <x v="5"/>
    <n v="57"/>
    <s v="Female"/>
    <x v="2"/>
    <x v="361"/>
    <n v="11"/>
    <x v="2"/>
    <x v="6"/>
    <x v="5"/>
    <s v="Master's"/>
    <n v="1.8256188411413228"/>
  </r>
  <r>
    <s v="E0364"/>
    <x v="360"/>
    <x v="1"/>
    <n v="38"/>
    <s v="Male"/>
    <x v="2"/>
    <x v="362"/>
    <n v="5"/>
    <x v="3"/>
    <x v="4"/>
    <x v="5"/>
    <s v="High School"/>
    <n v="1.9409223456946099"/>
  </r>
  <r>
    <s v="E0365"/>
    <x v="361"/>
    <x v="0"/>
    <n v="45"/>
    <s v="Male"/>
    <x v="4"/>
    <x v="363"/>
    <n v="28"/>
    <x v="4"/>
    <x v="9"/>
    <x v="2"/>
    <s v="PhD"/>
    <n v="4.5257983314813437"/>
  </r>
  <r>
    <s v="E0366"/>
    <x v="362"/>
    <x v="3"/>
    <n v="26"/>
    <s v="Female"/>
    <x v="0"/>
    <x v="364"/>
    <n v="3"/>
    <x v="4"/>
    <x v="0"/>
    <x v="3"/>
    <s v="High School"/>
    <n v="4.2621843837360807"/>
  </r>
  <r>
    <s v="E0367"/>
    <x v="363"/>
    <x v="4"/>
    <n v="38"/>
    <s v="Non-binary"/>
    <x v="2"/>
    <x v="365"/>
    <n v="27"/>
    <x v="4"/>
    <x v="8"/>
    <x v="3"/>
    <s v="Master's"/>
    <n v="2.0175835292559596"/>
  </r>
  <r>
    <s v="E0368"/>
    <x v="364"/>
    <x v="5"/>
    <n v="59"/>
    <s v="Male"/>
    <x v="2"/>
    <x v="366"/>
    <n v="11"/>
    <x v="2"/>
    <x v="8"/>
    <x v="2"/>
    <s v="PhD"/>
    <n v="3.8607453249929797"/>
  </r>
  <r>
    <s v="E0369"/>
    <x v="365"/>
    <x v="1"/>
    <n v="34"/>
    <s v="Female"/>
    <x v="3"/>
    <x v="367"/>
    <n v="26"/>
    <x v="0"/>
    <x v="8"/>
    <x v="0"/>
    <s v="Master's"/>
    <n v="1.5073784092631048"/>
  </r>
  <r>
    <s v="E0370"/>
    <x v="366"/>
    <x v="2"/>
    <n v="25"/>
    <s v="Male"/>
    <x v="0"/>
    <x v="368"/>
    <n v="24"/>
    <x v="3"/>
    <x v="7"/>
    <x v="2"/>
    <s v="Bachelor's"/>
    <n v="1.6136165718973832"/>
  </r>
  <r>
    <s v="E0371"/>
    <x v="367"/>
    <x v="3"/>
    <n v="54"/>
    <s v="Male"/>
    <x v="4"/>
    <x v="369"/>
    <n v="10"/>
    <x v="4"/>
    <x v="0"/>
    <x v="2"/>
    <s v="Bachelor's"/>
    <n v="1.5573192133987335"/>
  </r>
  <r>
    <s v="E0372"/>
    <x v="368"/>
    <x v="2"/>
    <n v="44"/>
    <s v="Female"/>
    <x v="4"/>
    <x v="370"/>
    <n v="14"/>
    <x v="3"/>
    <x v="1"/>
    <x v="0"/>
    <s v="Bachelor's"/>
    <n v="1.1922404550575436"/>
  </r>
  <r>
    <s v="E0373"/>
    <x v="369"/>
    <x v="5"/>
    <n v="34"/>
    <s v="Female"/>
    <x v="2"/>
    <x v="371"/>
    <n v="27"/>
    <x v="2"/>
    <x v="9"/>
    <x v="0"/>
    <s v="Master's"/>
    <n v="4.1237913122767651"/>
  </r>
  <r>
    <s v="E0374"/>
    <x v="370"/>
    <x v="3"/>
    <n v="33"/>
    <s v="Female"/>
    <x v="5"/>
    <x v="372"/>
    <n v="28"/>
    <x v="1"/>
    <x v="6"/>
    <x v="0"/>
    <s v="Bachelor's"/>
    <n v="3.9012812807586639"/>
  </r>
  <r>
    <s v="E0375"/>
    <x v="371"/>
    <x v="2"/>
    <n v="44"/>
    <s v="Female"/>
    <x v="5"/>
    <x v="373"/>
    <n v="25"/>
    <x v="2"/>
    <x v="9"/>
    <x v="5"/>
    <s v="Master's"/>
    <n v="3.6915616022305202"/>
  </r>
  <r>
    <s v="E0376"/>
    <x v="372"/>
    <x v="0"/>
    <n v="60"/>
    <s v="Female"/>
    <x v="0"/>
    <x v="374"/>
    <n v="33"/>
    <x v="3"/>
    <x v="1"/>
    <x v="3"/>
    <s v="Bachelor's"/>
    <n v="2.4675120887931641"/>
  </r>
  <r>
    <s v="E0377"/>
    <x v="373"/>
    <x v="3"/>
    <n v="34"/>
    <s v="Non-binary"/>
    <x v="1"/>
    <x v="375"/>
    <n v="17"/>
    <x v="3"/>
    <x v="5"/>
    <x v="4"/>
    <s v="PhD"/>
    <n v="1.0449589294834984"/>
  </r>
  <r>
    <s v="E0378"/>
    <x v="374"/>
    <x v="5"/>
    <n v="48"/>
    <s v="Female"/>
    <x v="4"/>
    <x v="376"/>
    <n v="7"/>
    <x v="0"/>
    <x v="0"/>
    <x v="4"/>
    <s v="Bachelor's"/>
    <n v="3.0073511526273893"/>
  </r>
  <r>
    <s v="E0379"/>
    <x v="375"/>
    <x v="0"/>
    <n v="37"/>
    <s v="Female"/>
    <x v="3"/>
    <x v="377"/>
    <n v="3"/>
    <x v="3"/>
    <x v="5"/>
    <x v="5"/>
    <s v="Bachelor's"/>
    <n v="3.8957672198625297"/>
  </r>
  <r>
    <s v="E0380"/>
    <x v="376"/>
    <x v="5"/>
    <n v="59"/>
    <s v="Male"/>
    <x v="5"/>
    <x v="378"/>
    <n v="21"/>
    <x v="0"/>
    <x v="6"/>
    <x v="2"/>
    <s v="Bachelor's"/>
    <n v="3.9528830185073596"/>
  </r>
  <r>
    <s v="E0381"/>
    <x v="377"/>
    <x v="2"/>
    <n v="45"/>
    <s v="Male"/>
    <x v="4"/>
    <x v="379"/>
    <n v="33"/>
    <x v="3"/>
    <x v="5"/>
    <x v="5"/>
    <s v="Master's"/>
    <n v="2.143582915679378"/>
  </r>
  <r>
    <s v="E0382"/>
    <x v="378"/>
    <x v="5"/>
    <n v="58"/>
    <s v="Female"/>
    <x v="3"/>
    <x v="380"/>
    <n v="12"/>
    <x v="4"/>
    <x v="4"/>
    <x v="3"/>
    <s v="Master's"/>
    <n v="1.8799790011211854"/>
  </r>
  <r>
    <s v="E0383"/>
    <x v="379"/>
    <x v="5"/>
    <n v="56"/>
    <s v="Female"/>
    <x v="5"/>
    <x v="381"/>
    <n v="32"/>
    <x v="2"/>
    <x v="5"/>
    <x v="1"/>
    <s v="Bachelor's"/>
    <n v="2.4699310774328138"/>
  </r>
  <r>
    <s v="E0384"/>
    <x v="380"/>
    <x v="5"/>
    <n v="46"/>
    <s v="Female"/>
    <x v="5"/>
    <x v="382"/>
    <n v="11"/>
    <x v="0"/>
    <x v="8"/>
    <x v="4"/>
    <s v="Bachelor's"/>
    <n v="1.3154615420393014"/>
  </r>
  <r>
    <s v="E0385"/>
    <x v="381"/>
    <x v="3"/>
    <n v="58"/>
    <s v="Female"/>
    <x v="4"/>
    <x v="383"/>
    <n v="21"/>
    <x v="3"/>
    <x v="10"/>
    <x v="0"/>
    <s v="Bachelor's"/>
    <n v="2.090951607617245"/>
  </r>
  <r>
    <s v="E0386"/>
    <x v="382"/>
    <x v="0"/>
    <n v="24"/>
    <s v="Male"/>
    <x v="5"/>
    <x v="384"/>
    <n v="19"/>
    <x v="0"/>
    <x v="8"/>
    <x v="0"/>
    <s v="High School"/>
    <n v="4.7124259186688073"/>
  </r>
  <r>
    <s v="E0387"/>
    <x v="383"/>
    <x v="0"/>
    <n v="59"/>
    <s v="Male"/>
    <x v="4"/>
    <x v="385"/>
    <n v="12"/>
    <x v="0"/>
    <x v="0"/>
    <x v="2"/>
    <s v="Master's"/>
    <n v="3.3391971013625792"/>
  </r>
  <r>
    <s v="E0388"/>
    <x v="384"/>
    <x v="5"/>
    <n v="47"/>
    <s v="Female"/>
    <x v="3"/>
    <x v="386"/>
    <n v="10"/>
    <x v="0"/>
    <x v="5"/>
    <x v="1"/>
    <s v="Bachelor's"/>
    <n v="2.43031373464986"/>
  </r>
  <r>
    <s v="E0389"/>
    <x v="385"/>
    <x v="0"/>
    <n v="44"/>
    <s v="Male"/>
    <x v="3"/>
    <x v="387"/>
    <n v="19"/>
    <x v="0"/>
    <x v="8"/>
    <x v="2"/>
    <s v="High School"/>
    <n v="3.1915860905104307"/>
  </r>
  <r>
    <s v="E0390"/>
    <x v="386"/>
    <x v="5"/>
    <n v="50"/>
    <s v="Female"/>
    <x v="3"/>
    <x v="388"/>
    <n v="10"/>
    <x v="4"/>
    <x v="1"/>
    <x v="0"/>
    <s v="Bachelor's"/>
    <n v="1.0595089025068685"/>
  </r>
  <r>
    <s v="E0391"/>
    <x v="387"/>
    <x v="1"/>
    <n v="32"/>
    <s v="Female"/>
    <x v="2"/>
    <x v="389"/>
    <n v="13"/>
    <x v="1"/>
    <x v="2"/>
    <x v="0"/>
    <s v="PhD"/>
    <n v="4.1617990343059477"/>
  </r>
  <r>
    <s v="E0392"/>
    <x v="388"/>
    <x v="2"/>
    <n v="34"/>
    <s v="Female"/>
    <x v="2"/>
    <x v="390"/>
    <n v="30"/>
    <x v="4"/>
    <x v="8"/>
    <x v="4"/>
    <s v="PhD"/>
    <n v="2.7803519085380151"/>
  </r>
  <r>
    <s v="E0393"/>
    <x v="389"/>
    <x v="0"/>
    <n v="36"/>
    <s v="Female"/>
    <x v="4"/>
    <x v="391"/>
    <n v="16"/>
    <x v="3"/>
    <x v="2"/>
    <x v="3"/>
    <s v="PhD"/>
    <n v="1.2652213834585764"/>
  </r>
  <r>
    <s v="E0394"/>
    <x v="390"/>
    <x v="0"/>
    <n v="24"/>
    <s v="Male"/>
    <x v="4"/>
    <x v="392"/>
    <n v="34"/>
    <x v="4"/>
    <x v="6"/>
    <x v="5"/>
    <s v="Bachelor's"/>
    <n v="3.7190713958742951"/>
  </r>
  <r>
    <s v="E0395"/>
    <x v="391"/>
    <x v="2"/>
    <n v="59"/>
    <s v="Non-binary"/>
    <x v="4"/>
    <x v="393"/>
    <n v="2"/>
    <x v="1"/>
    <x v="3"/>
    <x v="0"/>
    <s v="Bachelor's"/>
    <n v="2.2080980231800464"/>
  </r>
  <r>
    <s v="E0396"/>
    <x v="392"/>
    <x v="1"/>
    <n v="52"/>
    <s v="Female"/>
    <x v="4"/>
    <x v="394"/>
    <n v="8"/>
    <x v="2"/>
    <x v="5"/>
    <x v="0"/>
    <s v="High School"/>
    <n v="3.7654302795754111"/>
  </r>
  <r>
    <s v="E0397"/>
    <x v="393"/>
    <x v="0"/>
    <n v="40"/>
    <s v="Male"/>
    <x v="2"/>
    <x v="395"/>
    <n v="2"/>
    <x v="1"/>
    <x v="4"/>
    <x v="4"/>
    <s v="Bachelor's"/>
    <n v="4.2248183763825686"/>
  </r>
  <r>
    <s v="E0398"/>
    <x v="394"/>
    <x v="5"/>
    <n v="33"/>
    <s v="Female"/>
    <x v="0"/>
    <x v="396"/>
    <n v="34"/>
    <x v="1"/>
    <x v="1"/>
    <x v="4"/>
    <s v="PhD"/>
    <n v="3.6342408812629499"/>
  </r>
  <r>
    <s v="E0399"/>
    <x v="395"/>
    <x v="5"/>
    <n v="52"/>
    <s v="Non-binary"/>
    <x v="0"/>
    <x v="397"/>
    <n v="17"/>
    <x v="0"/>
    <x v="2"/>
    <x v="5"/>
    <s v="Master's"/>
    <n v="2.5895807865994556"/>
  </r>
  <r>
    <s v="E0400"/>
    <x v="396"/>
    <x v="2"/>
    <n v="58"/>
    <s v="Male"/>
    <x v="2"/>
    <x v="398"/>
    <n v="14"/>
    <x v="0"/>
    <x v="7"/>
    <x v="0"/>
    <s v="PhD"/>
    <n v="4.8554958634168122"/>
  </r>
  <r>
    <s v="E0401"/>
    <x v="397"/>
    <x v="4"/>
    <n v="37"/>
    <s v="Female"/>
    <x v="1"/>
    <x v="399"/>
    <n v="34"/>
    <x v="4"/>
    <x v="9"/>
    <x v="3"/>
    <s v="Master's"/>
    <n v="3.6131878213656532"/>
  </r>
  <r>
    <s v="E0402"/>
    <x v="398"/>
    <x v="1"/>
    <n v="38"/>
    <s v="Male"/>
    <x v="5"/>
    <x v="400"/>
    <n v="29"/>
    <x v="3"/>
    <x v="9"/>
    <x v="0"/>
    <s v="Bachelor's"/>
    <n v="3.1277417126285161"/>
  </r>
  <r>
    <s v="E0403"/>
    <x v="399"/>
    <x v="3"/>
    <n v="26"/>
    <s v="Male"/>
    <x v="3"/>
    <x v="401"/>
    <n v="32"/>
    <x v="1"/>
    <x v="7"/>
    <x v="5"/>
    <s v="High School"/>
    <n v="4.1727168879224692"/>
  </r>
  <r>
    <s v="E0404"/>
    <x v="400"/>
    <x v="1"/>
    <n v="59"/>
    <s v="Male"/>
    <x v="4"/>
    <x v="402"/>
    <n v="17"/>
    <x v="0"/>
    <x v="7"/>
    <x v="5"/>
    <s v="Master's"/>
    <n v="2.1700953931906941"/>
  </r>
  <r>
    <s v="E0405"/>
    <x v="401"/>
    <x v="0"/>
    <n v="38"/>
    <s v="Female"/>
    <x v="2"/>
    <x v="403"/>
    <n v="31"/>
    <x v="0"/>
    <x v="4"/>
    <x v="3"/>
    <s v="Master's"/>
    <n v="4.6277196112178682"/>
  </r>
  <r>
    <s v="E0406"/>
    <x v="402"/>
    <x v="3"/>
    <n v="58"/>
    <s v="Female"/>
    <x v="0"/>
    <x v="404"/>
    <n v="23"/>
    <x v="3"/>
    <x v="0"/>
    <x v="1"/>
    <s v="Master's"/>
    <n v="1.1317099662602494"/>
  </r>
  <r>
    <s v="E0407"/>
    <x v="403"/>
    <x v="4"/>
    <n v="35"/>
    <s v="Female"/>
    <x v="5"/>
    <x v="405"/>
    <n v="31"/>
    <x v="4"/>
    <x v="5"/>
    <x v="0"/>
    <s v="Bachelor's"/>
    <n v="3.8461423954406739"/>
  </r>
  <r>
    <s v="E0408"/>
    <x v="404"/>
    <x v="0"/>
    <n v="54"/>
    <s v="Male"/>
    <x v="4"/>
    <x v="406"/>
    <n v="16"/>
    <x v="1"/>
    <x v="5"/>
    <x v="2"/>
    <s v="Bachelor's"/>
    <n v="4.3166652315041949"/>
  </r>
  <r>
    <s v="E0409"/>
    <x v="405"/>
    <x v="3"/>
    <n v="56"/>
    <s v="Female"/>
    <x v="4"/>
    <x v="407"/>
    <n v="4"/>
    <x v="2"/>
    <x v="8"/>
    <x v="1"/>
    <s v="Bachelor's"/>
    <n v="1.9930361724788015"/>
  </r>
  <r>
    <s v="E0410"/>
    <x v="406"/>
    <x v="1"/>
    <n v="40"/>
    <s v="Female"/>
    <x v="0"/>
    <x v="408"/>
    <n v="27"/>
    <x v="4"/>
    <x v="5"/>
    <x v="1"/>
    <s v="High School"/>
    <n v="4.2699697418761922"/>
  </r>
  <r>
    <s v="E0411"/>
    <x v="407"/>
    <x v="2"/>
    <n v="52"/>
    <s v="Female"/>
    <x v="4"/>
    <x v="409"/>
    <n v="24"/>
    <x v="4"/>
    <x v="10"/>
    <x v="4"/>
    <s v="Bachelor's"/>
    <n v="1.6489804917294122"/>
  </r>
  <r>
    <s v="E0412"/>
    <x v="408"/>
    <x v="2"/>
    <n v="49"/>
    <s v="Male"/>
    <x v="3"/>
    <x v="410"/>
    <n v="27"/>
    <x v="0"/>
    <x v="1"/>
    <x v="5"/>
    <s v="Bachelor's"/>
    <n v="4.4427550395883397"/>
  </r>
  <r>
    <s v="E0413"/>
    <x v="409"/>
    <x v="1"/>
    <n v="51"/>
    <s v="Female"/>
    <x v="1"/>
    <x v="411"/>
    <n v="23"/>
    <x v="3"/>
    <x v="6"/>
    <x v="2"/>
    <s v="Bachelor's"/>
    <n v="4.5551869284359929"/>
  </r>
  <r>
    <s v="E0414"/>
    <x v="410"/>
    <x v="0"/>
    <n v="30"/>
    <s v="Male"/>
    <x v="3"/>
    <x v="412"/>
    <n v="8"/>
    <x v="3"/>
    <x v="5"/>
    <x v="5"/>
    <s v="Master's"/>
    <n v="1.77065395769643"/>
  </r>
  <r>
    <s v="E0415"/>
    <x v="411"/>
    <x v="0"/>
    <n v="48"/>
    <s v="Non-binary"/>
    <x v="2"/>
    <x v="413"/>
    <n v="4"/>
    <x v="3"/>
    <x v="9"/>
    <x v="1"/>
    <s v="PhD"/>
    <n v="1.3146710047962884"/>
  </r>
  <r>
    <s v="E0416"/>
    <x v="412"/>
    <x v="1"/>
    <n v="47"/>
    <s v="Male"/>
    <x v="2"/>
    <x v="414"/>
    <n v="26"/>
    <x v="4"/>
    <x v="8"/>
    <x v="1"/>
    <s v="Master's"/>
    <n v="3.0687903911381311"/>
  </r>
  <r>
    <s v="E0417"/>
    <x v="413"/>
    <x v="5"/>
    <n v="36"/>
    <s v="Female"/>
    <x v="0"/>
    <x v="415"/>
    <n v="33"/>
    <x v="4"/>
    <x v="7"/>
    <x v="4"/>
    <s v="Master's"/>
    <n v="1.6452821315893886"/>
  </r>
  <r>
    <s v="E0418"/>
    <x v="414"/>
    <x v="1"/>
    <n v="30"/>
    <s v="Female"/>
    <x v="5"/>
    <x v="416"/>
    <n v="11"/>
    <x v="3"/>
    <x v="3"/>
    <x v="0"/>
    <s v="Bachelor's"/>
    <n v="4.8964269744466682"/>
  </r>
  <r>
    <s v="E0419"/>
    <x v="415"/>
    <x v="1"/>
    <n v="49"/>
    <s v="Female"/>
    <x v="3"/>
    <x v="417"/>
    <n v="9"/>
    <x v="3"/>
    <x v="1"/>
    <x v="5"/>
    <s v="Master's"/>
    <n v="3.5366002506158547"/>
  </r>
  <r>
    <s v="E0420"/>
    <x v="416"/>
    <x v="2"/>
    <n v="43"/>
    <s v="Male"/>
    <x v="1"/>
    <x v="418"/>
    <n v="23"/>
    <x v="4"/>
    <x v="0"/>
    <x v="4"/>
    <s v="Bachelor's"/>
    <n v="2.8432510980624275"/>
  </r>
  <r>
    <s v="E0421"/>
    <x v="417"/>
    <x v="4"/>
    <n v="44"/>
    <s v="Female"/>
    <x v="1"/>
    <x v="419"/>
    <n v="28"/>
    <x v="1"/>
    <x v="10"/>
    <x v="4"/>
    <s v="Bachelor's"/>
    <n v="4.7678022244988565"/>
  </r>
  <r>
    <s v="E0422"/>
    <x v="418"/>
    <x v="2"/>
    <n v="34"/>
    <s v="Male"/>
    <x v="5"/>
    <x v="420"/>
    <n v="20"/>
    <x v="1"/>
    <x v="2"/>
    <x v="1"/>
    <s v="Bachelor's"/>
    <n v="3.9724435051118183"/>
  </r>
  <r>
    <s v="E0423"/>
    <x v="419"/>
    <x v="2"/>
    <n v="58"/>
    <s v="Female"/>
    <x v="3"/>
    <x v="421"/>
    <n v="28"/>
    <x v="0"/>
    <x v="8"/>
    <x v="3"/>
    <s v="High School"/>
    <n v="2.4175961937246755"/>
  </r>
  <r>
    <s v="E0424"/>
    <x v="420"/>
    <x v="1"/>
    <n v="47"/>
    <s v="Female"/>
    <x v="0"/>
    <x v="422"/>
    <n v="28"/>
    <x v="3"/>
    <x v="2"/>
    <x v="3"/>
    <s v="PhD"/>
    <n v="1.5497855351474641"/>
  </r>
  <r>
    <s v="E0425"/>
    <x v="421"/>
    <x v="5"/>
    <n v="29"/>
    <s v="Female"/>
    <x v="0"/>
    <x v="423"/>
    <n v="30"/>
    <x v="1"/>
    <x v="1"/>
    <x v="2"/>
    <s v="Bachelor's"/>
    <n v="3.4960281638424906"/>
  </r>
  <r>
    <s v="E0426"/>
    <x v="422"/>
    <x v="4"/>
    <n v="36"/>
    <s v="Female"/>
    <x v="1"/>
    <x v="424"/>
    <n v="30"/>
    <x v="4"/>
    <x v="2"/>
    <x v="5"/>
    <s v="Bachelor's"/>
    <n v="4.9723067159663898"/>
  </r>
  <r>
    <s v="E0427"/>
    <x v="423"/>
    <x v="2"/>
    <n v="59"/>
    <s v="Female"/>
    <x v="1"/>
    <x v="425"/>
    <n v="16"/>
    <x v="4"/>
    <x v="2"/>
    <x v="5"/>
    <s v="High School"/>
    <n v="1.277536885965858"/>
  </r>
  <r>
    <s v="E0428"/>
    <x v="424"/>
    <x v="3"/>
    <n v="56"/>
    <s v="Male"/>
    <x v="0"/>
    <x v="426"/>
    <n v="26"/>
    <x v="3"/>
    <x v="9"/>
    <x v="3"/>
    <s v="Master's"/>
    <n v="1.9820310525365663"/>
  </r>
  <r>
    <s v="E0429"/>
    <x v="425"/>
    <x v="1"/>
    <n v="44"/>
    <s v="Male"/>
    <x v="5"/>
    <x v="427"/>
    <n v="26"/>
    <x v="1"/>
    <x v="2"/>
    <x v="2"/>
    <s v="Bachelor's"/>
    <n v="4.3303416078316861"/>
  </r>
  <r>
    <s v="E0430"/>
    <x v="426"/>
    <x v="3"/>
    <n v="60"/>
    <s v="Female"/>
    <x v="5"/>
    <x v="428"/>
    <n v="19"/>
    <x v="3"/>
    <x v="3"/>
    <x v="2"/>
    <s v="Master's"/>
    <n v="4.8645053992591256"/>
  </r>
  <r>
    <s v="E0431"/>
    <x v="427"/>
    <x v="0"/>
    <n v="44"/>
    <s v="Female"/>
    <x v="3"/>
    <x v="429"/>
    <n v="22"/>
    <x v="2"/>
    <x v="2"/>
    <x v="2"/>
    <s v="PhD"/>
    <n v="3.6667261217634652"/>
  </r>
  <r>
    <s v="E0432"/>
    <x v="428"/>
    <x v="0"/>
    <n v="35"/>
    <s v="Male"/>
    <x v="3"/>
    <x v="430"/>
    <n v="26"/>
    <x v="1"/>
    <x v="1"/>
    <x v="0"/>
    <s v="Bachelor's"/>
    <n v="2.5397566555477415"/>
  </r>
  <r>
    <s v="E0433"/>
    <x v="429"/>
    <x v="1"/>
    <n v="47"/>
    <s v="Male"/>
    <x v="3"/>
    <x v="431"/>
    <n v="20"/>
    <x v="3"/>
    <x v="9"/>
    <x v="2"/>
    <s v="Bachelor's"/>
    <n v="4.0456834424354096"/>
  </r>
  <r>
    <s v="E0434"/>
    <x v="430"/>
    <x v="0"/>
    <n v="53"/>
    <s v="Female"/>
    <x v="3"/>
    <x v="432"/>
    <n v="9"/>
    <x v="3"/>
    <x v="5"/>
    <x v="1"/>
    <s v="PhD"/>
    <n v="3.0152762427190827"/>
  </r>
  <r>
    <s v="E0435"/>
    <x v="431"/>
    <x v="3"/>
    <n v="39"/>
    <s v="Female"/>
    <x v="1"/>
    <x v="433"/>
    <n v="20"/>
    <x v="0"/>
    <x v="8"/>
    <x v="1"/>
    <s v="Bachelor's"/>
    <n v="1.5206824308888183"/>
  </r>
  <r>
    <s v="E0436"/>
    <x v="432"/>
    <x v="3"/>
    <n v="51"/>
    <s v="Female"/>
    <x v="4"/>
    <x v="434"/>
    <n v="30"/>
    <x v="1"/>
    <x v="5"/>
    <x v="0"/>
    <s v="High School"/>
    <n v="3.3891992807730764"/>
  </r>
  <r>
    <s v="E0437"/>
    <x v="433"/>
    <x v="2"/>
    <n v="56"/>
    <s v="Male"/>
    <x v="4"/>
    <x v="435"/>
    <n v="11"/>
    <x v="3"/>
    <x v="6"/>
    <x v="0"/>
    <s v="Bachelor's"/>
    <n v="4.6424843120428978"/>
  </r>
  <r>
    <s v="E0438"/>
    <x v="434"/>
    <x v="0"/>
    <n v="36"/>
    <s v="Female"/>
    <x v="4"/>
    <x v="436"/>
    <n v="26"/>
    <x v="4"/>
    <x v="1"/>
    <x v="5"/>
    <s v="Bachelor's"/>
    <n v="1.2486527430876113"/>
  </r>
  <r>
    <s v="E0439"/>
    <x v="435"/>
    <x v="1"/>
    <n v="39"/>
    <s v="Male"/>
    <x v="4"/>
    <x v="437"/>
    <n v="16"/>
    <x v="0"/>
    <x v="5"/>
    <x v="5"/>
    <s v="Master's"/>
    <n v="4.2279084639232423"/>
  </r>
  <r>
    <s v="E0440"/>
    <x v="436"/>
    <x v="4"/>
    <n v="45"/>
    <s v="Female"/>
    <x v="4"/>
    <x v="438"/>
    <n v="12"/>
    <x v="1"/>
    <x v="5"/>
    <x v="2"/>
    <s v="Bachelor's"/>
    <n v="2.7133914967930197"/>
  </r>
  <r>
    <s v="E0441"/>
    <x v="437"/>
    <x v="0"/>
    <n v="49"/>
    <s v="Female"/>
    <x v="2"/>
    <x v="439"/>
    <n v="6"/>
    <x v="2"/>
    <x v="10"/>
    <x v="0"/>
    <s v="High School"/>
    <n v="2.1958031146905479"/>
  </r>
  <r>
    <s v="E0442"/>
    <x v="438"/>
    <x v="3"/>
    <n v="26"/>
    <s v="Male"/>
    <x v="3"/>
    <x v="440"/>
    <n v="11"/>
    <x v="0"/>
    <x v="8"/>
    <x v="1"/>
    <s v="Master's"/>
    <n v="4.7452316639175764"/>
  </r>
  <r>
    <s v="E0443"/>
    <x v="439"/>
    <x v="4"/>
    <n v="32"/>
    <s v="Male"/>
    <x v="3"/>
    <x v="441"/>
    <n v="15"/>
    <x v="4"/>
    <x v="3"/>
    <x v="1"/>
    <s v="PhD"/>
    <n v="1.4205442552343004"/>
  </r>
  <r>
    <s v="E0444"/>
    <x v="440"/>
    <x v="2"/>
    <n v="52"/>
    <s v="Non-binary"/>
    <x v="2"/>
    <x v="442"/>
    <n v="4"/>
    <x v="1"/>
    <x v="8"/>
    <x v="3"/>
    <s v="Master's"/>
    <n v="3.7006328745877379"/>
  </r>
  <r>
    <s v="E0445"/>
    <x v="441"/>
    <x v="5"/>
    <n v="30"/>
    <s v="Female"/>
    <x v="0"/>
    <x v="443"/>
    <n v="4"/>
    <x v="2"/>
    <x v="6"/>
    <x v="5"/>
    <s v="Bachelor's"/>
    <n v="4.3264316144473796"/>
  </r>
  <r>
    <s v="E0446"/>
    <x v="442"/>
    <x v="4"/>
    <n v="23"/>
    <s v="Male"/>
    <x v="1"/>
    <x v="444"/>
    <n v="29"/>
    <x v="2"/>
    <x v="3"/>
    <x v="0"/>
    <s v="Master's"/>
    <n v="1.5775724423284299"/>
  </r>
  <r>
    <s v="E0447"/>
    <x v="443"/>
    <x v="3"/>
    <n v="48"/>
    <s v="Male"/>
    <x v="2"/>
    <x v="445"/>
    <n v="31"/>
    <x v="4"/>
    <x v="5"/>
    <x v="5"/>
    <s v="Bachelor's"/>
    <n v="1.5239041126225432"/>
  </r>
  <r>
    <s v="E0448"/>
    <x v="444"/>
    <x v="5"/>
    <n v="57"/>
    <s v="Female"/>
    <x v="1"/>
    <x v="446"/>
    <n v="10"/>
    <x v="3"/>
    <x v="3"/>
    <x v="4"/>
    <s v="PhD"/>
    <n v="1.7561058654754969"/>
  </r>
  <r>
    <s v="E0449"/>
    <x v="445"/>
    <x v="0"/>
    <n v="43"/>
    <s v="Female"/>
    <x v="0"/>
    <x v="447"/>
    <n v="32"/>
    <x v="2"/>
    <x v="2"/>
    <x v="0"/>
    <s v="Master's"/>
    <n v="1.1777078142997288"/>
  </r>
  <r>
    <s v="E0450"/>
    <x v="446"/>
    <x v="5"/>
    <n v="42"/>
    <s v="Male"/>
    <x v="4"/>
    <x v="448"/>
    <n v="30"/>
    <x v="2"/>
    <x v="5"/>
    <x v="3"/>
    <s v="Bachelor's"/>
    <n v="4.449299129159459"/>
  </r>
  <r>
    <s v="E0451"/>
    <x v="447"/>
    <x v="2"/>
    <n v="42"/>
    <s v="Male"/>
    <x v="3"/>
    <x v="449"/>
    <n v="14"/>
    <x v="2"/>
    <x v="5"/>
    <x v="4"/>
    <s v="Bachelor's"/>
    <n v="3.5129673847188547"/>
  </r>
  <r>
    <s v="E0452"/>
    <x v="448"/>
    <x v="0"/>
    <n v="35"/>
    <s v="Male"/>
    <x v="5"/>
    <x v="450"/>
    <n v="3"/>
    <x v="2"/>
    <x v="5"/>
    <x v="4"/>
    <s v="Bachelor's"/>
    <n v="1.8665909736854784"/>
  </r>
  <r>
    <s v="E0453"/>
    <x v="449"/>
    <x v="3"/>
    <n v="52"/>
    <s v="Male"/>
    <x v="5"/>
    <x v="451"/>
    <n v="32"/>
    <x v="4"/>
    <x v="5"/>
    <x v="4"/>
    <s v="Bachelor's"/>
    <n v="3.2290426871180915"/>
  </r>
  <r>
    <s v="E0454"/>
    <x v="450"/>
    <x v="4"/>
    <n v="39"/>
    <s v="Male"/>
    <x v="4"/>
    <x v="452"/>
    <n v="1"/>
    <x v="2"/>
    <x v="3"/>
    <x v="5"/>
    <s v="Bachelor's"/>
    <n v="4.405632620663372"/>
  </r>
  <r>
    <s v="E0455"/>
    <x v="451"/>
    <x v="1"/>
    <n v="54"/>
    <s v="Male"/>
    <x v="5"/>
    <x v="453"/>
    <n v="6"/>
    <x v="4"/>
    <x v="9"/>
    <x v="0"/>
    <s v="Bachelor's"/>
    <n v="4.989517865171873"/>
  </r>
  <r>
    <s v="E0456"/>
    <x v="452"/>
    <x v="4"/>
    <n v="28"/>
    <s v="Male"/>
    <x v="5"/>
    <x v="454"/>
    <n v="3"/>
    <x v="3"/>
    <x v="10"/>
    <x v="5"/>
    <s v="Bachelor's"/>
    <n v="3.4749247761910085"/>
  </r>
  <r>
    <s v="E0457"/>
    <x v="133"/>
    <x v="5"/>
    <n v="39"/>
    <s v="Male"/>
    <x v="3"/>
    <x v="455"/>
    <n v="26"/>
    <x v="4"/>
    <x v="8"/>
    <x v="1"/>
    <s v="PhD"/>
    <n v="3.5453411063710685"/>
  </r>
  <r>
    <s v="E0458"/>
    <x v="453"/>
    <x v="3"/>
    <n v="49"/>
    <s v="Female"/>
    <x v="3"/>
    <x v="456"/>
    <n v="25"/>
    <x v="0"/>
    <x v="3"/>
    <x v="2"/>
    <s v="Bachelor's"/>
    <n v="4.1741440018689859"/>
  </r>
  <r>
    <s v="E0459"/>
    <x v="454"/>
    <x v="0"/>
    <n v="54"/>
    <s v="Male"/>
    <x v="2"/>
    <x v="457"/>
    <n v="3"/>
    <x v="1"/>
    <x v="5"/>
    <x v="5"/>
    <s v="High School"/>
    <n v="2.8273179396401988"/>
  </r>
  <r>
    <s v="E0460"/>
    <x v="455"/>
    <x v="5"/>
    <n v="58"/>
    <s v="Female"/>
    <x v="1"/>
    <x v="458"/>
    <n v="3"/>
    <x v="4"/>
    <x v="0"/>
    <x v="2"/>
    <s v="Master's"/>
    <n v="1.8225647048798486"/>
  </r>
  <r>
    <s v="E0461"/>
    <x v="456"/>
    <x v="5"/>
    <n v="37"/>
    <s v="Male"/>
    <x v="0"/>
    <x v="459"/>
    <n v="27"/>
    <x v="4"/>
    <x v="5"/>
    <x v="5"/>
    <s v="Bachelor's"/>
    <n v="3.3199185829795161"/>
  </r>
  <r>
    <s v="E0462"/>
    <x v="457"/>
    <x v="3"/>
    <n v="41"/>
    <s v="Male"/>
    <x v="3"/>
    <x v="460"/>
    <n v="3"/>
    <x v="2"/>
    <x v="9"/>
    <x v="4"/>
    <s v="Bachelor's"/>
    <n v="1.7744034468757568"/>
  </r>
  <r>
    <s v="E0463"/>
    <x v="458"/>
    <x v="0"/>
    <n v="38"/>
    <s v="Male"/>
    <x v="3"/>
    <x v="461"/>
    <n v="17"/>
    <x v="1"/>
    <x v="6"/>
    <x v="0"/>
    <s v="Bachelor's"/>
    <n v="1.0215541452515109"/>
  </r>
  <r>
    <s v="E0464"/>
    <x v="459"/>
    <x v="5"/>
    <n v="48"/>
    <s v="Non-binary"/>
    <x v="5"/>
    <x v="462"/>
    <n v="21"/>
    <x v="4"/>
    <x v="8"/>
    <x v="1"/>
    <s v="Bachelor's"/>
    <n v="4.7864612540338491"/>
  </r>
  <r>
    <s v="E0465"/>
    <x v="460"/>
    <x v="3"/>
    <n v="30"/>
    <s v="Female"/>
    <x v="2"/>
    <x v="463"/>
    <n v="32"/>
    <x v="3"/>
    <x v="6"/>
    <x v="5"/>
    <s v="Bachelor's"/>
    <n v="2.8207199114961421"/>
  </r>
  <r>
    <s v="E0466"/>
    <x v="461"/>
    <x v="0"/>
    <n v="41"/>
    <s v="Female"/>
    <x v="4"/>
    <x v="464"/>
    <n v="27"/>
    <x v="1"/>
    <x v="7"/>
    <x v="3"/>
    <s v="High School"/>
    <n v="4.5978008876036025"/>
  </r>
  <r>
    <s v="E0467"/>
    <x v="462"/>
    <x v="1"/>
    <n v="37"/>
    <s v="Female"/>
    <x v="4"/>
    <x v="465"/>
    <n v="27"/>
    <x v="3"/>
    <x v="5"/>
    <x v="1"/>
    <s v="Master's"/>
    <n v="4.6606408213819464"/>
  </r>
  <r>
    <s v="E0468"/>
    <x v="463"/>
    <x v="0"/>
    <n v="25"/>
    <s v="Male"/>
    <x v="5"/>
    <x v="466"/>
    <n v="14"/>
    <x v="3"/>
    <x v="4"/>
    <x v="3"/>
    <s v="Bachelor's"/>
    <n v="3.152743324405114"/>
  </r>
  <r>
    <s v="E0469"/>
    <x v="464"/>
    <x v="2"/>
    <n v="38"/>
    <s v="Female"/>
    <x v="3"/>
    <x v="467"/>
    <n v="33"/>
    <x v="0"/>
    <x v="6"/>
    <x v="0"/>
    <s v="Bachelor's"/>
    <n v="1.0575556546647511"/>
  </r>
  <r>
    <s v="E0470"/>
    <x v="465"/>
    <x v="5"/>
    <n v="60"/>
    <s v="Female"/>
    <x v="3"/>
    <x v="468"/>
    <n v="13"/>
    <x v="4"/>
    <x v="10"/>
    <x v="2"/>
    <s v="Master's"/>
    <n v="4.0399862920426486"/>
  </r>
  <r>
    <s v="E0471"/>
    <x v="466"/>
    <x v="5"/>
    <n v="58"/>
    <s v="Female"/>
    <x v="4"/>
    <x v="469"/>
    <n v="6"/>
    <x v="0"/>
    <x v="7"/>
    <x v="3"/>
    <s v="PhD"/>
    <n v="3.9914829039639237"/>
  </r>
  <r>
    <s v="E0472"/>
    <x v="467"/>
    <x v="5"/>
    <n v="38"/>
    <s v="Female"/>
    <x v="5"/>
    <x v="470"/>
    <n v="12"/>
    <x v="3"/>
    <x v="5"/>
    <x v="5"/>
    <s v="Bachelor's"/>
    <n v="1.7846642142822318"/>
  </r>
  <r>
    <s v="E0473"/>
    <x v="468"/>
    <x v="0"/>
    <n v="54"/>
    <s v="Female"/>
    <x v="2"/>
    <x v="471"/>
    <n v="17"/>
    <x v="1"/>
    <x v="5"/>
    <x v="1"/>
    <s v="Bachelor's"/>
    <n v="3.9677180792945332"/>
  </r>
  <r>
    <s v="E0474"/>
    <x v="469"/>
    <x v="1"/>
    <n v="25"/>
    <s v="Non-binary"/>
    <x v="3"/>
    <x v="472"/>
    <n v="5"/>
    <x v="3"/>
    <x v="1"/>
    <x v="3"/>
    <s v="Master's"/>
    <n v="1.3160506260125002"/>
  </r>
  <r>
    <s v="E0475"/>
    <x v="470"/>
    <x v="5"/>
    <n v="57"/>
    <s v="Female"/>
    <x v="2"/>
    <x v="473"/>
    <n v="2"/>
    <x v="4"/>
    <x v="0"/>
    <x v="0"/>
    <s v="Bachelor's"/>
    <n v="1.9856502084758243"/>
  </r>
  <r>
    <s v="E0476"/>
    <x v="471"/>
    <x v="1"/>
    <n v="26"/>
    <s v="Male"/>
    <x v="3"/>
    <x v="474"/>
    <n v="22"/>
    <x v="3"/>
    <x v="9"/>
    <x v="2"/>
    <s v="Bachelor's"/>
    <n v="3.0558638578698809"/>
  </r>
  <r>
    <s v="E0477"/>
    <x v="472"/>
    <x v="5"/>
    <n v="33"/>
    <s v="Male"/>
    <x v="4"/>
    <x v="475"/>
    <n v="11"/>
    <x v="1"/>
    <x v="9"/>
    <x v="3"/>
    <s v="Bachelor's"/>
    <n v="1.664847946991717"/>
  </r>
  <r>
    <s v="E0478"/>
    <x v="473"/>
    <x v="0"/>
    <n v="47"/>
    <s v="Male"/>
    <x v="3"/>
    <x v="476"/>
    <n v="11"/>
    <x v="2"/>
    <x v="10"/>
    <x v="3"/>
    <s v="Bachelor's"/>
    <n v="2.5798835369583655"/>
  </r>
  <r>
    <s v="E0479"/>
    <x v="474"/>
    <x v="2"/>
    <n v="54"/>
    <s v="Male"/>
    <x v="1"/>
    <x v="477"/>
    <n v="27"/>
    <x v="4"/>
    <x v="7"/>
    <x v="5"/>
    <s v="Bachelor's"/>
    <n v="3.1806518154562866"/>
  </r>
  <r>
    <s v="E0480"/>
    <x v="475"/>
    <x v="0"/>
    <n v="42"/>
    <s v="Female"/>
    <x v="2"/>
    <x v="478"/>
    <n v="28"/>
    <x v="0"/>
    <x v="8"/>
    <x v="1"/>
    <s v="Bachelor's"/>
    <n v="2.6277516042581519"/>
  </r>
  <r>
    <s v="E0481"/>
    <x v="0"/>
    <x v="2"/>
    <n v="50"/>
    <s v="Male"/>
    <x v="3"/>
    <x v="479"/>
    <n v="14"/>
    <x v="4"/>
    <x v="3"/>
    <x v="5"/>
    <s v="Master's"/>
    <n v="4.3736192103444065"/>
  </r>
  <r>
    <s v="E0482"/>
    <x v="476"/>
    <x v="2"/>
    <n v="33"/>
    <s v="Female"/>
    <x v="4"/>
    <x v="480"/>
    <n v="24"/>
    <x v="2"/>
    <x v="6"/>
    <x v="5"/>
    <s v="Master's"/>
    <n v="2.1524329481436864"/>
  </r>
  <r>
    <s v="E0483"/>
    <x v="477"/>
    <x v="5"/>
    <n v="30"/>
    <s v="Female"/>
    <x v="5"/>
    <x v="481"/>
    <n v="20"/>
    <x v="2"/>
    <x v="0"/>
    <x v="0"/>
    <s v="Bachelor's"/>
    <n v="3.1337847898125606"/>
  </r>
  <r>
    <s v="E0484"/>
    <x v="478"/>
    <x v="2"/>
    <n v="23"/>
    <s v="Male"/>
    <x v="4"/>
    <x v="482"/>
    <n v="9"/>
    <x v="2"/>
    <x v="4"/>
    <x v="2"/>
    <s v="High School"/>
    <n v="1.3007667732374424"/>
  </r>
  <r>
    <s v="E0485"/>
    <x v="479"/>
    <x v="5"/>
    <n v="60"/>
    <s v="Male"/>
    <x v="1"/>
    <x v="483"/>
    <n v="18"/>
    <x v="3"/>
    <x v="2"/>
    <x v="5"/>
    <s v="Bachelor's"/>
    <n v="2.795303416281278"/>
  </r>
  <r>
    <s v="E0486"/>
    <x v="480"/>
    <x v="1"/>
    <n v="27"/>
    <s v="Male"/>
    <x v="2"/>
    <x v="484"/>
    <n v="10"/>
    <x v="2"/>
    <x v="2"/>
    <x v="5"/>
    <s v="Bachelor's"/>
    <n v="2.871146356870875"/>
  </r>
  <r>
    <s v="E0487"/>
    <x v="481"/>
    <x v="2"/>
    <n v="40"/>
    <s v="Female"/>
    <x v="5"/>
    <x v="485"/>
    <n v="15"/>
    <x v="3"/>
    <x v="3"/>
    <x v="3"/>
    <s v="PhD"/>
    <n v="3.9506336473178743"/>
  </r>
  <r>
    <s v="E0488"/>
    <x v="482"/>
    <x v="3"/>
    <n v="34"/>
    <s v="Male"/>
    <x v="2"/>
    <x v="486"/>
    <n v="7"/>
    <x v="1"/>
    <x v="5"/>
    <x v="0"/>
    <s v="Master's"/>
    <n v="1.4779813480857418"/>
  </r>
  <r>
    <s v="E0489"/>
    <x v="483"/>
    <x v="3"/>
    <n v="36"/>
    <s v="Male"/>
    <x v="0"/>
    <x v="487"/>
    <n v="6"/>
    <x v="1"/>
    <x v="3"/>
    <x v="2"/>
    <s v="Bachelor's"/>
    <n v="3.4146855819239423"/>
  </r>
  <r>
    <s v="E0490"/>
    <x v="484"/>
    <x v="5"/>
    <n v="52"/>
    <s v="Female"/>
    <x v="4"/>
    <x v="488"/>
    <n v="7"/>
    <x v="0"/>
    <x v="10"/>
    <x v="1"/>
    <s v="Bachelor's"/>
    <n v="2.5035755367695511"/>
  </r>
  <r>
    <s v="E0491"/>
    <x v="485"/>
    <x v="1"/>
    <n v="34"/>
    <s v="Male"/>
    <x v="1"/>
    <x v="489"/>
    <n v="33"/>
    <x v="2"/>
    <x v="1"/>
    <x v="1"/>
    <s v="Bachelor's"/>
    <n v="2.7931297571005635"/>
  </r>
  <r>
    <s v="E0492"/>
    <x v="486"/>
    <x v="3"/>
    <n v="51"/>
    <s v="Male"/>
    <x v="4"/>
    <x v="490"/>
    <n v="1"/>
    <x v="4"/>
    <x v="1"/>
    <x v="4"/>
    <s v="Master's"/>
    <n v="3.6450452268684903"/>
  </r>
  <r>
    <s v="E0493"/>
    <x v="487"/>
    <x v="1"/>
    <n v="43"/>
    <s v="Male"/>
    <x v="5"/>
    <x v="491"/>
    <n v="4"/>
    <x v="2"/>
    <x v="8"/>
    <x v="0"/>
    <s v="Bachelor's"/>
    <n v="4.0365391641341457"/>
  </r>
  <r>
    <s v="E0494"/>
    <x v="488"/>
    <x v="0"/>
    <n v="57"/>
    <s v="Male"/>
    <x v="4"/>
    <x v="492"/>
    <n v="29"/>
    <x v="0"/>
    <x v="7"/>
    <x v="4"/>
    <s v="Bachelor's"/>
    <n v="3.2667285899767982"/>
  </r>
  <r>
    <s v="E0495"/>
    <x v="489"/>
    <x v="5"/>
    <n v="55"/>
    <s v="Male"/>
    <x v="0"/>
    <x v="493"/>
    <n v="13"/>
    <x v="4"/>
    <x v="1"/>
    <x v="4"/>
    <s v="Bachelor's"/>
    <n v="3.088797017246848"/>
  </r>
  <r>
    <s v="E0496"/>
    <x v="490"/>
    <x v="0"/>
    <n v="27"/>
    <s v="Male"/>
    <x v="3"/>
    <x v="494"/>
    <n v="27"/>
    <x v="0"/>
    <x v="7"/>
    <x v="0"/>
    <s v="Bachelor's"/>
    <n v="3.3870117996734721"/>
  </r>
  <r>
    <s v="E0497"/>
    <x v="491"/>
    <x v="0"/>
    <n v="53"/>
    <s v="Male"/>
    <x v="4"/>
    <x v="495"/>
    <n v="26"/>
    <x v="4"/>
    <x v="9"/>
    <x v="2"/>
    <s v="Bachelor's"/>
    <n v="2.5374686916818989"/>
  </r>
  <r>
    <s v="E0498"/>
    <x v="492"/>
    <x v="0"/>
    <n v="47"/>
    <s v="Female"/>
    <x v="0"/>
    <x v="496"/>
    <n v="27"/>
    <x v="0"/>
    <x v="1"/>
    <x v="0"/>
    <s v="Bachelor's"/>
    <n v="4.3382337629297165"/>
  </r>
  <r>
    <s v="E0499"/>
    <x v="493"/>
    <x v="1"/>
    <n v="54"/>
    <s v="Female"/>
    <x v="5"/>
    <x v="497"/>
    <n v="25"/>
    <x v="0"/>
    <x v="3"/>
    <x v="5"/>
    <s v="PhD"/>
    <n v="1.3369214387544028"/>
  </r>
  <r>
    <s v="E0500"/>
    <x v="494"/>
    <x v="0"/>
    <n v="53"/>
    <s v="Female"/>
    <x v="4"/>
    <x v="498"/>
    <n v="6"/>
    <x v="4"/>
    <x v="0"/>
    <x v="0"/>
    <s v="Bachelor's"/>
    <n v="1.6518306300071726"/>
  </r>
  <r>
    <s v="E0501"/>
    <x v="495"/>
    <x v="0"/>
    <n v="60"/>
    <s v="Female"/>
    <x v="4"/>
    <x v="499"/>
    <n v="24"/>
    <x v="1"/>
    <x v="7"/>
    <x v="4"/>
    <s v="Master's"/>
    <n v="4.3377949578567403"/>
  </r>
  <r>
    <s v="E0502"/>
    <x v="496"/>
    <x v="4"/>
    <n v="55"/>
    <s v="Male"/>
    <x v="0"/>
    <x v="500"/>
    <n v="24"/>
    <x v="3"/>
    <x v="6"/>
    <x v="4"/>
    <s v="Master's"/>
    <n v="3.1573030854098003"/>
  </r>
  <r>
    <s v="E0503"/>
    <x v="497"/>
    <x v="4"/>
    <n v="59"/>
    <s v="Female"/>
    <x v="2"/>
    <x v="501"/>
    <n v="10"/>
    <x v="0"/>
    <x v="3"/>
    <x v="0"/>
    <s v="Bachelor's"/>
    <n v="3.3523381318778758"/>
  </r>
  <r>
    <s v="E0504"/>
    <x v="498"/>
    <x v="4"/>
    <n v="52"/>
    <s v="Male"/>
    <x v="4"/>
    <x v="502"/>
    <n v="9"/>
    <x v="3"/>
    <x v="9"/>
    <x v="1"/>
    <s v="Bachelor's"/>
    <n v="2.0374031595012769"/>
  </r>
  <r>
    <s v="E0505"/>
    <x v="499"/>
    <x v="3"/>
    <n v="34"/>
    <s v="Male"/>
    <x v="3"/>
    <x v="503"/>
    <n v="2"/>
    <x v="2"/>
    <x v="1"/>
    <x v="0"/>
    <s v="Master's"/>
    <n v="1.48949990140573"/>
  </r>
  <r>
    <s v="E0506"/>
    <x v="500"/>
    <x v="2"/>
    <n v="23"/>
    <s v="Male"/>
    <x v="3"/>
    <x v="504"/>
    <n v="1"/>
    <x v="1"/>
    <x v="9"/>
    <x v="4"/>
    <s v="Bachelor's"/>
    <n v="2.127173032887284"/>
  </r>
  <r>
    <s v="E0507"/>
    <x v="501"/>
    <x v="5"/>
    <n v="27"/>
    <s v="Male"/>
    <x v="4"/>
    <x v="505"/>
    <n v="25"/>
    <x v="2"/>
    <x v="0"/>
    <x v="1"/>
    <s v="Bachelor's"/>
    <n v="2.6141917067114195"/>
  </r>
  <r>
    <s v="E0508"/>
    <x v="502"/>
    <x v="0"/>
    <n v="50"/>
    <s v="Female"/>
    <x v="1"/>
    <x v="506"/>
    <n v="22"/>
    <x v="2"/>
    <x v="5"/>
    <x v="5"/>
    <s v="Master's"/>
    <n v="1.0394674964797117"/>
  </r>
  <r>
    <s v="E0509"/>
    <x v="503"/>
    <x v="4"/>
    <n v="47"/>
    <s v="Female"/>
    <x v="5"/>
    <x v="507"/>
    <n v="4"/>
    <x v="0"/>
    <x v="5"/>
    <x v="4"/>
    <s v="Bachelor's"/>
    <n v="1.2874943740005804"/>
  </r>
  <r>
    <s v="E0510"/>
    <x v="504"/>
    <x v="2"/>
    <n v="33"/>
    <s v="Male"/>
    <x v="5"/>
    <x v="508"/>
    <n v="12"/>
    <x v="2"/>
    <x v="8"/>
    <x v="3"/>
    <s v="PhD"/>
    <n v="4.4321045927229017"/>
  </r>
  <r>
    <s v="E0511"/>
    <x v="505"/>
    <x v="4"/>
    <n v="27"/>
    <s v="Male"/>
    <x v="1"/>
    <x v="509"/>
    <n v="20"/>
    <x v="4"/>
    <x v="7"/>
    <x v="5"/>
    <s v="Master's"/>
    <n v="3.0466036265121463"/>
  </r>
  <r>
    <s v="E0512"/>
    <x v="506"/>
    <x v="3"/>
    <n v="27"/>
    <s v="Female"/>
    <x v="4"/>
    <x v="510"/>
    <n v="31"/>
    <x v="0"/>
    <x v="0"/>
    <x v="0"/>
    <s v="Bachelor's"/>
    <n v="3.6227865151044032"/>
  </r>
  <r>
    <s v="E0513"/>
    <x v="507"/>
    <x v="5"/>
    <n v="55"/>
    <s v="Male"/>
    <x v="5"/>
    <x v="511"/>
    <n v="25"/>
    <x v="1"/>
    <x v="3"/>
    <x v="3"/>
    <s v="Master's"/>
    <n v="3.9272260768602765"/>
  </r>
  <r>
    <s v="E0514"/>
    <x v="508"/>
    <x v="5"/>
    <n v="25"/>
    <s v="Female"/>
    <x v="1"/>
    <x v="512"/>
    <n v="25"/>
    <x v="4"/>
    <x v="2"/>
    <x v="1"/>
    <s v="High School"/>
    <n v="1.4430642504874953"/>
  </r>
  <r>
    <s v="E0515"/>
    <x v="509"/>
    <x v="5"/>
    <n v="24"/>
    <s v="Male"/>
    <x v="4"/>
    <x v="513"/>
    <n v="33"/>
    <x v="2"/>
    <x v="5"/>
    <x v="3"/>
    <s v="Bachelor's"/>
    <n v="2.1613703436610638"/>
  </r>
  <r>
    <s v="E0516"/>
    <x v="510"/>
    <x v="4"/>
    <n v="29"/>
    <s v="Female"/>
    <x v="3"/>
    <x v="514"/>
    <n v="24"/>
    <x v="1"/>
    <x v="4"/>
    <x v="2"/>
    <s v="Bachelor's"/>
    <n v="1.2150860781170518"/>
  </r>
  <r>
    <s v="E0517"/>
    <x v="511"/>
    <x v="1"/>
    <n v="56"/>
    <s v="Female"/>
    <x v="1"/>
    <x v="515"/>
    <n v="19"/>
    <x v="0"/>
    <x v="9"/>
    <x v="2"/>
    <s v="High School"/>
    <n v="1.311419401449772"/>
  </r>
  <r>
    <s v="E0518"/>
    <x v="512"/>
    <x v="3"/>
    <n v="59"/>
    <s v="Male"/>
    <x v="5"/>
    <x v="516"/>
    <n v="25"/>
    <x v="0"/>
    <x v="1"/>
    <x v="3"/>
    <s v="Bachelor's"/>
    <n v="2.1980600323129207"/>
  </r>
  <r>
    <s v="E0519"/>
    <x v="513"/>
    <x v="3"/>
    <n v="23"/>
    <s v="Male"/>
    <x v="1"/>
    <x v="517"/>
    <n v="29"/>
    <x v="2"/>
    <x v="4"/>
    <x v="4"/>
    <s v="Bachelor's"/>
    <n v="1.6683064126923761"/>
  </r>
  <r>
    <s v="E0520"/>
    <x v="514"/>
    <x v="3"/>
    <n v="32"/>
    <s v="Male"/>
    <x v="0"/>
    <x v="518"/>
    <n v="12"/>
    <x v="1"/>
    <x v="5"/>
    <x v="4"/>
    <s v="Bachelor's"/>
    <n v="4.4078238248688377"/>
  </r>
  <r>
    <s v="E0521"/>
    <x v="515"/>
    <x v="3"/>
    <n v="46"/>
    <s v="Female"/>
    <x v="3"/>
    <x v="519"/>
    <n v="2"/>
    <x v="3"/>
    <x v="3"/>
    <x v="5"/>
    <s v="Bachelor's"/>
    <n v="1.1304203096849545"/>
  </r>
  <r>
    <s v="E0522"/>
    <x v="516"/>
    <x v="1"/>
    <n v="29"/>
    <s v="Non-binary"/>
    <x v="0"/>
    <x v="520"/>
    <n v="12"/>
    <x v="3"/>
    <x v="9"/>
    <x v="2"/>
    <s v="High School"/>
    <n v="4.4882798744783798"/>
  </r>
  <r>
    <s v="E0523"/>
    <x v="517"/>
    <x v="0"/>
    <n v="48"/>
    <s v="Male"/>
    <x v="0"/>
    <x v="521"/>
    <n v="32"/>
    <x v="1"/>
    <x v="3"/>
    <x v="4"/>
    <s v="PhD"/>
    <n v="3.776696886294916"/>
  </r>
  <r>
    <s v="E0524"/>
    <x v="518"/>
    <x v="4"/>
    <n v="41"/>
    <s v="Male"/>
    <x v="1"/>
    <x v="522"/>
    <n v="26"/>
    <x v="4"/>
    <x v="1"/>
    <x v="3"/>
    <s v="Master's"/>
    <n v="1.5199913764698567"/>
  </r>
  <r>
    <s v="E0525"/>
    <x v="519"/>
    <x v="4"/>
    <n v="54"/>
    <s v="Female"/>
    <x v="0"/>
    <x v="523"/>
    <n v="27"/>
    <x v="2"/>
    <x v="0"/>
    <x v="3"/>
    <s v="Bachelor's"/>
    <n v="1.8187428826909673"/>
  </r>
  <r>
    <s v="E0526"/>
    <x v="520"/>
    <x v="3"/>
    <n v="31"/>
    <s v="Female"/>
    <x v="2"/>
    <x v="524"/>
    <n v="4"/>
    <x v="3"/>
    <x v="0"/>
    <x v="0"/>
    <s v="Bachelor's"/>
    <n v="3.9779576784721598"/>
  </r>
  <r>
    <s v="E0527"/>
    <x v="521"/>
    <x v="5"/>
    <n v="51"/>
    <s v="Female"/>
    <x v="3"/>
    <x v="525"/>
    <n v="10"/>
    <x v="2"/>
    <x v="3"/>
    <x v="1"/>
    <s v="Master's"/>
    <n v="4.178804912516906"/>
  </r>
  <r>
    <s v="E0528"/>
    <x v="522"/>
    <x v="1"/>
    <n v="57"/>
    <s v="Female"/>
    <x v="2"/>
    <x v="526"/>
    <n v="34"/>
    <x v="2"/>
    <x v="0"/>
    <x v="3"/>
    <s v="Master's"/>
    <n v="4.9479286440383872"/>
  </r>
  <r>
    <s v="E0529"/>
    <x v="523"/>
    <x v="3"/>
    <n v="39"/>
    <s v="Male"/>
    <x v="3"/>
    <x v="527"/>
    <n v="28"/>
    <x v="4"/>
    <x v="5"/>
    <x v="4"/>
    <s v="Bachelor's"/>
    <n v="1.7311715493155226"/>
  </r>
  <r>
    <s v="E0530"/>
    <x v="524"/>
    <x v="3"/>
    <n v="24"/>
    <s v="Male"/>
    <x v="5"/>
    <x v="528"/>
    <n v="16"/>
    <x v="3"/>
    <x v="8"/>
    <x v="1"/>
    <s v="Bachelor's"/>
    <n v="1.644762624363957"/>
  </r>
  <r>
    <s v="E0531"/>
    <x v="525"/>
    <x v="1"/>
    <n v="46"/>
    <s v="Male"/>
    <x v="4"/>
    <x v="529"/>
    <n v="4"/>
    <x v="1"/>
    <x v="6"/>
    <x v="3"/>
    <s v="Bachelor's"/>
    <n v="4.1214072839906297"/>
  </r>
  <r>
    <s v="E0532"/>
    <x v="526"/>
    <x v="1"/>
    <n v="33"/>
    <s v="Female"/>
    <x v="5"/>
    <x v="530"/>
    <n v="17"/>
    <x v="4"/>
    <x v="5"/>
    <x v="4"/>
    <s v="Master's"/>
    <n v="2.5384837965259885"/>
  </r>
  <r>
    <s v="E0533"/>
    <x v="527"/>
    <x v="1"/>
    <n v="46"/>
    <s v="Male"/>
    <x v="1"/>
    <x v="531"/>
    <n v="23"/>
    <x v="0"/>
    <x v="3"/>
    <x v="2"/>
    <s v="Bachelor's"/>
    <n v="4.2039546187193508"/>
  </r>
  <r>
    <s v="E0534"/>
    <x v="528"/>
    <x v="4"/>
    <n v="36"/>
    <s v="Male"/>
    <x v="1"/>
    <x v="532"/>
    <n v="2"/>
    <x v="4"/>
    <x v="4"/>
    <x v="2"/>
    <s v="PhD"/>
    <n v="2.6539203226745776"/>
  </r>
  <r>
    <s v="E0535"/>
    <x v="529"/>
    <x v="5"/>
    <n v="35"/>
    <s v="Female"/>
    <x v="5"/>
    <x v="533"/>
    <n v="28"/>
    <x v="0"/>
    <x v="0"/>
    <x v="5"/>
    <s v="High School"/>
    <n v="3.3143508677908491"/>
  </r>
  <r>
    <s v="E0536"/>
    <x v="530"/>
    <x v="5"/>
    <n v="48"/>
    <s v="Male"/>
    <x v="4"/>
    <x v="534"/>
    <n v="26"/>
    <x v="3"/>
    <x v="5"/>
    <x v="4"/>
    <s v="High School"/>
    <n v="4.0644398050146613"/>
  </r>
  <r>
    <s v="E0537"/>
    <x v="531"/>
    <x v="1"/>
    <n v="32"/>
    <s v="Female"/>
    <x v="5"/>
    <x v="535"/>
    <n v="35"/>
    <x v="2"/>
    <x v="1"/>
    <x v="4"/>
    <s v="High School"/>
    <n v="2.2743825339986943"/>
  </r>
  <r>
    <s v="E0538"/>
    <x v="532"/>
    <x v="4"/>
    <n v="41"/>
    <s v="Male"/>
    <x v="1"/>
    <x v="536"/>
    <n v="32"/>
    <x v="1"/>
    <x v="6"/>
    <x v="1"/>
    <s v="Master's"/>
    <n v="4.5181109547748193"/>
  </r>
  <r>
    <s v="E0539"/>
    <x v="533"/>
    <x v="0"/>
    <n v="53"/>
    <s v="Female"/>
    <x v="3"/>
    <x v="537"/>
    <n v="17"/>
    <x v="3"/>
    <x v="5"/>
    <x v="5"/>
    <s v="PhD"/>
    <n v="2.0733970839028721"/>
  </r>
  <r>
    <s v="E0540"/>
    <x v="534"/>
    <x v="2"/>
    <n v="36"/>
    <s v="Male"/>
    <x v="1"/>
    <x v="538"/>
    <n v="29"/>
    <x v="4"/>
    <x v="6"/>
    <x v="5"/>
    <s v="Bachelor's"/>
    <n v="1.7620924353730687"/>
  </r>
  <r>
    <s v="E0541"/>
    <x v="535"/>
    <x v="1"/>
    <n v="34"/>
    <s v="Female"/>
    <x v="3"/>
    <x v="539"/>
    <n v="23"/>
    <x v="0"/>
    <x v="5"/>
    <x v="4"/>
    <s v="Master's"/>
    <n v="2.8334310270721428"/>
  </r>
  <r>
    <s v="E0542"/>
    <x v="536"/>
    <x v="0"/>
    <n v="56"/>
    <s v="Male"/>
    <x v="4"/>
    <x v="540"/>
    <n v="16"/>
    <x v="1"/>
    <x v="7"/>
    <x v="0"/>
    <s v="Bachelor's"/>
    <n v="1.881977595147549"/>
  </r>
  <r>
    <s v="E0543"/>
    <x v="457"/>
    <x v="3"/>
    <n v="48"/>
    <s v="Non-binary"/>
    <x v="0"/>
    <x v="541"/>
    <n v="24"/>
    <x v="0"/>
    <x v="7"/>
    <x v="1"/>
    <s v="Master's"/>
    <n v="3.9864421980541187"/>
  </r>
  <r>
    <s v="E0544"/>
    <x v="537"/>
    <x v="4"/>
    <n v="36"/>
    <s v="Male"/>
    <x v="4"/>
    <x v="542"/>
    <n v="23"/>
    <x v="1"/>
    <x v="8"/>
    <x v="2"/>
    <s v="Bachelor's"/>
    <n v="3.2065824950377411"/>
  </r>
  <r>
    <s v="E0545"/>
    <x v="538"/>
    <x v="2"/>
    <n v="37"/>
    <s v="Female"/>
    <x v="5"/>
    <x v="543"/>
    <n v="14"/>
    <x v="3"/>
    <x v="3"/>
    <x v="3"/>
    <s v="Master's"/>
    <n v="4.7126205928569469"/>
  </r>
  <r>
    <s v="E0546"/>
    <x v="539"/>
    <x v="0"/>
    <n v="27"/>
    <s v="Male"/>
    <x v="3"/>
    <x v="544"/>
    <n v="22"/>
    <x v="3"/>
    <x v="5"/>
    <x v="4"/>
    <s v="Master's"/>
    <n v="4.1670767152380428"/>
  </r>
  <r>
    <s v="E0547"/>
    <x v="540"/>
    <x v="2"/>
    <n v="22"/>
    <s v="Male"/>
    <x v="5"/>
    <x v="545"/>
    <n v="3"/>
    <x v="3"/>
    <x v="2"/>
    <x v="3"/>
    <s v="High School"/>
    <n v="3.7782050547573989"/>
  </r>
  <r>
    <s v="E0548"/>
    <x v="541"/>
    <x v="2"/>
    <n v="34"/>
    <s v="Male"/>
    <x v="3"/>
    <x v="546"/>
    <n v="9"/>
    <x v="2"/>
    <x v="9"/>
    <x v="1"/>
    <s v="Master's"/>
    <n v="3.1160270336821472"/>
  </r>
  <r>
    <s v="E0549"/>
    <x v="542"/>
    <x v="1"/>
    <n v="56"/>
    <s v="Female"/>
    <x v="0"/>
    <x v="547"/>
    <n v="10"/>
    <x v="3"/>
    <x v="8"/>
    <x v="5"/>
    <s v="Bachelor's"/>
    <n v="3.5231091221905939"/>
  </r>
  <r>
    <s v="E0550"/>
    <x v="543"/>
    <x v="3"/>
    <n v="24"/>
    <s v="Male"/>
    <x v="1"/>
    <x v="548"/>
    <n v="10"/>
    <x v="3"/>
    <x v="1"/>
    <x v="3"/>
    <s v="Bachelor's"/>
    <n v="4.4234778106163652"/>
  </r>
  <r>
    <s v="E0551"/>
    <x v="544"/>
    <x v="4"/>
    <n v="39"/>
    <s v="Male"/>
    <x v="0"/>
    <x v="549"/>
    <n v="19"/>
    <x v="1"/>
    <x v="5"/>
    <x v="5"/>
    <s v="Master's"/>
    <n v="1.5918779455919823"/>
  </r>
  <r>
    <s v="E0552"/>
    <x v="545"/>
    <x v="4"/>
    <n v="50"/>
    <s v="Male"/>
    <x v="3"/>
    <x v="550"/>
    <n v="13"/>
    <x v="3"/>
    <x v="2"/>
    <x v="4"/>
    <s v="Master's"/>
    <n v="4.0428757549115915"/>
  </r>
  <r>
    <s v="E0553"/>
    <x v="546"/>
    <x v="0"/>
    <n v="49"/>
    <s v="Female"/>
    <x v="0"/>
    <x v="551"/>
    <n v="9"/>
    <x v="3"/>
    <x v="7"/>
    <x v="3"/>
    <s v="Master's"/>
    <n v="3.984784339199301"/>
  </r>
  <r>
    <s v="E0554"/>
    <x v="547"/>
    <x v="5"/>
    <n v="58"/>
    <s v="Female"/>
    <x v="5"/>
    <x v="552"/>
    <n v="18"/>
    <x v="4"/>
    <x v="8"/>
    <x v="3"/>
    <s v="Bachelor's"/>
    <n v="1.1925716153379873"/>
  </r>
  <r>
    <s v="E0555"/>
    <x v="548"/>
    <x v="2"/>
    <n v="43"/>
    <s v="Female"/>
    <x v="0"/>
    <x v="553"/>
    <n v="24"/>
    <x v="0"/>
    <x v="3"/>
    <x v="3"/>
    <s v="PhD"/>
    <n v="1.0943297997537766"/>
  </r>
  <r>
    <s v="E0556"/>
    <x v="549"/>
    <x v="0"/>
    <n v="48"/>
    <s v="Female"/>
    <x v="5"/>
    <x v="554"/>
    <n v="18"/>
    <x v="4"/>
    <x v="1"/>
    <x v="3"/>
    <s v="Bachelor's"/>
    <n v="1.0013457484410311"/>
  </r>
  <r>
    <s v="E0557"/>
    <x v="550"/>
    <x v="4"/>
    <n v="59"/>
    <s v="Female"/>
    <x v="4"/>
    <x v="555"/>
    <n v="9"/>
    <x v="3"/>
    <x v="9"/>
    <x v="5"/>
    <s v="Master's"/>
    <n v="3.6207540904815034"/>
  </r>
  <r>
    <s v="E0558"/>
    <x v="551"/>
    <x v="5"/>
    <n v="34"/>
    <s v="Female"/>
    <x v="2"/>
    <x v="556"/>
    <n v="13"/>
    <x v="0"/>
    <x v="5"/>
    <x v="0"/>
    <s v="Bachelor's"/>
    <n v="3.985059681086133"/>
  </r>
  <r>
    <s v="E0559"/>
    <x v="552"/>
    <x v="3"/>
    <n v="45"/>
    <s v="Male"/>
    <x v="3"/>
    <x v="557"/>
    <n v="6"/>
    <x v="3"/>
    <x v="5"/>
    <x v="4"/>
    <s v="High School"/>
    <n v="4.8965121321483149"/>
  </r>
  <r>
    <s v="E0560"/>
    <x v="553"/>
    <x v="5"/>
    <n v="41"/>
    <s v="Male"/>
    <x v="5"/>
    <x v="558"/>
    <n v="16"/>
    <x v="4"/>
    <x v="7"/>
    <x v="4"/>
    <s v="High School"/>
    <n v="3.4586145090532838"/>
  </r>
  <r>
    <s v="E0561"/>
    <x v="554"/>
    <x v="0"/>
    <n v="23"/>
    <s v="Female"/>
    <x v="3"/>
    <x v="559"/>
    <n v="17"/>
    <x v="3"/>
    <x v="3"/>
    <x v="4"/>
    <s v="Bachelor's"/>
    <n v="4.263292588679227"/>
  </r>
  <r>
    <s v="E0562"/>
    <x v="555"/>
    <x v="2"/>
    <n v="25"/>
    <s v="Male"/>
    <x v="4"/>
    <x v="560"/>
    <n v="28"/>
    <x v="0"/>
    <x v="5"/>
    <x v="0"/>
    <s v="Master's"/>
    <n v="1.1645097133590885"/>
  </r>
  <r>
    <s v="E0563"/>
    <x v="556"/>
    <x v="3"/>
    <n v="32"/>
    <s v="Female"/>
    <x v="4"/>
    <x v="561"/>
    <n v="21"/>
    <x v="2"/>
    <x v="7"/>
    <x v="0"/>
    <s v="Master's"/>
    <n v="1.971083189462504"/>
  </r>
  <r>
    <s v="E0564"/>
    <x v="557"/>
    <x v="4"/>
    <n v="54"/>
    <s v="Female"/>
    <x v="0"/>
    <x v="562"/>
    <n v="14"/>
    <x v="0"/>
    <x v="8"/>
    <x v="0"/>
    <s v="PhD"/>
    <n v="3.0352658939627846"/>
  </r>
  <r>
    <s v="E0565"/>
    <x v="558"/>
    <x v="2"/>
    <n v="56"/>
    <s v="Male"/>
    <x v="5"/>
    <x v="563"/>
    <n v="2"/>
    <x v="1"/>
    <x v="2"/>
    <x v="1"/>
    <s v="High School"/>
    <n v="2.6756458986479386"/>
  </r>
  <r>
    <s v="E0566"/>
    <x v="559"/>
    <x v="4"/>
    <n v="55"/>
    <s v="Female"/>
    <x v="5"/>
    <x v="564"/>
    <n v="5"/>
    <x v="3"/>
    <x v="5"/>
    <x v="4"/>
    <s v="Bachelor's"/>
    <n v="4.8055474569509933"/>
  </r>
  <r>
    <s v="E0567"/>
    <x v="560"/>
    <x v="3"/>
    <n v="43"/>
    <s v="Female"/>
    <x v="1"/>
    <x v="565"/>
    <n v="30"/>
    <x v="4"/>
    <x v="0"/>
    <x v="3"/>
    <s v="Master's"/>
    <n v="2.5110712260467731"/>
  </r>
  <r>
    <s v="E0568"/>
    <x v="561"/>
    <x v="5"/>
    <n v="53"/>
    <s v="Male"/>
    <x v="1"/>
    <x v="566"/>
    <n v="5"/>
    <x v="2"/>
    <x v="4"/>
    <x v="2"/>
    <s v="PhD"/>
    <n v="3.3751933566850716"/>
  </r>
  <r>
    <s v="E0569"/>
    <x v="562"/>
    <x v="3"/>
    <n v="55"/>
    <s v="Male"/>
    <x v="5"/>
    <x v="567"/>
    <n v="18"/>
    <x v="4"/>
    <x v="5"/>
    <x v="1"/>
    <s v="Bachelor's"/>
    <n v="2.7910132466530975"/>
  </r>
  <r>
    <s v="E0570"/>
    <x v="563"/>
    <x v="5"/>
    <n v="34"/>
    <s v="Female"/>
    <x v="5"/>
    <x v="568"/>
    <n v="11"/>
    <x v="0"/>
    <x v="8"/>
    <x v="0"/>
    <s v="Bachelor's"/>
    <n v="2.9652527430897542"/>
  </r>
  <r>
    <s v="E0571"/>
    <x v="564"/>
    <x v="5"/>
    <n v="23"/>
    <s v="Male"/>
    <x v="4"/>
    <x v="569"/>
    <n v="12"/>
    <x v="4"/>
    <x v="2"/>
    <x v="4"/>
    <s v="Bachelor's"/>
    <n v="2.2659381327969754"/>
  </r>
  <r>
    <s v="E0572"/>
    <x v="565"/>
    <x v="2"/>
    <n v="27"/>
    <s v="Male"/>
    <x v="4"/>
    <x v="570"/>
    <n v="30"/>
    <x v="1"/>
    <x v="3"/>
    <x v="1"/>
    <s v="Master's"/>
    <n v="2.4716756889350173"/>
  </r>
  <r>
    <s v="E0573"/>
    <x v="566"/>
    <x v="4"/>
    <n v="38"/>
    <s v="Male"/>
    <x v="3"/>
    <x v="571"/>
    <n v="3"/>
    <x v="1"/>
    <x v="5"/>
    <x v="0"/>
    <s v="Bachelor's"/>
    <n v="1.0221168834775338"/>
  </r>
  <r>
    <s v="E0574"/>
    <x v="567"/>
    <x v="3"/>
    <n v="25"/>
    <s v="Male"/>
    <x v="3"/>
    <x v="572"/>
    <n v="35"/>
    <x v="2"/>
    <x v="3"/>
    <x v="4"/>
    <s v="Master's"/>
    <n v="2.6674285129887556"/>
  </r>
  <r>
    <s v="E0575"/>
    <x v="568"/>
    <x v="2"/>
    <n v="59"/>
    <s v="Female"/>
    <x v="3"/>
    <x v="573"/>
    <n v="2"/>
    <x v="0"/>
    <x v="9"/>
    <x v="1"/>
    <s v="Bachelor's"/>
    <n v="3.5687069260561817"/>
  </r>
  <r>
    <s v="E0576"/>
    <x v="569"/>
    <x v="3"/>
    <n v="23"/>
    <s v="Female"/>
    <x v="3"/>
    <x v="574"/>
    <n v="14"/>
    <x v="0"/>
    <x v="1"/>
    <x v="2"/>
    <s v="Bachelor's"/>
    <n v="1.3806393414437834"/>
  </r>
  <r>
    <s v="E0577"/>
    <x v="570"/>
    <x v="4"/>
    <n v="53"/>
    <s v="Non-binary"/>
    <x v="2"/>
    <x v="575"/>
    <n v="33"/>
    <x v="0"/>
    <x v="5"/>
    <x v="3"/>
    <s v="PhD"/>
    <n v="3.6565568465737042"/>
  </r>
  <r>
    <s v="E0578"/>
    <x v="571"/>
    <x v="5"/>
    <n v="28"/>
    <s v="Male"/>
    <x v="0"/>
    <x v="576"/>
    <n v="22"/>
    <x v="1"/>
    <x v="5"/>
    <x v="0"/>
    <s v="PhD"/>
    <n v="1.6380569827548515"/>
  </r>
  <r>
    <s v="E0579"/>
    <x v="572"/>
    <x v="4"/>
    <n v="49"/>
    <s v="Female"/>
    <x v="5"/>
    <x v="577"/>
    <n v="27"/>
    <x v="1"/>
    <x v="10"/>
    <x v="0"/>
    <s v="Bachelor's"/>
    <n v="4.3930788650003336"/>
  </r>
  <r>
    <s v="E0580"/>
    <x v="573"/>
    <x v="0"/>
    <n v="57"/>
    <s v="Female"/>
    <x v="0"/>
    <x v="578"/>
    <n v="15"/>
    <x v="2"/>
    <x v="10"/>
    <x v="1"/>
    <s v="Master's"/>
    <n v="1.6108032825756968"/>
  </r>
  <r>
    <s v="E0581"/>
    <x v="574"/>
    <x v="3"/>
    <n v="36"/>
    <s v="Non-binary"/>
    <x v="3"/>
    <x v="579"/>
    <n v="15"/>
    <x v="2"/>
    <x v="3"/>
    <x v="5"/>
    <s v="Bachelor's"/>
    <n v="3.4304875857916288"/>
  </r>
  <r>
    <s v="E0582"/>
    <x v="575"/>
    <x v="0"/>
    <n v="25"/>
    <s v="Female"/>
    <x v="2"/>
    <x v="580"/>
    <n v="30"/>
    <x v="3"/>
    <x v="5"/>
    <x v="1"/>
    <s v="Bachelor's"/>
    <n v="4.9494256692400427"/>
  </r>
  <r>
    <s v="E0583"/>
    <x v="576"/>
    <x v="0"/>
    <n v="31"/>
    <s v="Male"/>
    <x v="2"/>
    <x v="581"/>
    <n v="9"/>
    <x v="1"/>
    <x v="2"/>
    <x v="4"/>
    <s v="Bachelor's"/>
    <n v="4.3776723316996549"/>
  </r>
  <r>
    <s v="E0584"/>
    <x v="577"/>
    <x v="1"/>
    <n v="51"/>
    <s v="Male"/>
    <x v="0"/>
    <x v="582"/>
    <n v="28"/>
    <x v="1"/>
    <x v="2"/>
    <x v="1"/>
    <s v="Bachelor's"/>
    <n v="4.5044477232492213"/>
  </r>
  <r>
    <s v="E0585"/>
    <x v="578"/>
    <x v="0"/>
    <n v="36"/>
    <s v="Male"/>
    <x v="2"/>
    <x v="583"/>
    <n v="34"/>
    <x v="0"/>
    <x v="1"/>
    <x v="5"/>
    <s v="Bachelor's"/>
    <n v="3.2081356327547441"/>
  </r>
  <r>
    <s v="E0586"/>
    <x v="579"/>
    <x v="1"/>
    <n v="47"/>
    <s v="Female"/>
    <x v="5"/>
    <x v="584"/>
    <n v="3"/>
    <x v="4"/>
    <x v="8"/>
    <x v="2"/>
    <s v="Bachelor's"/>
    <n v="3.9586797405445009"/>
  </r>
  <r>
    <s v="E0587"/>
    <x v="580"/>
    <x v="1"/>
    <n v="25"/>
    <s v="Male"/>
    <x v="4"/>
    <x v="585"/>
    <n v="12"/>
    <x v="3"/>
    <x v="4"/>
    <x v="2"/>
    <s v="Master's"/>
    <n v="4.8483396360023514"/>
  </r>
  <r>
    <s v="E0588"/>
    <x v="581"/>
    <x v="4"/>
    <n v="27"/>
    <s v="Female"/>
    <x v="5"/>
    <x v="586"/>
    <n v="18"/>
    <x v="4"/>
    <x v="3"/>
    <x v="0"/>
    <s v="High School"/>
    <n v="3.9697138290612446"/>
  </r>
  <r>
    <s v="E0589"/>
    <x v="582"/>
    <x v="5"/>
    <n v="56"/>
    <s v="Female"/>
    <x v="0"/>
    <x v="587"/>
    <n v="26"/>
    <x v="2"/>
    <x v="8"/>
    <x v="3"/>
    <s v="Bachelor's"/>
    <n v="3.5578905045237419"/>
  </r>
  <r>
    <s v="E0590"/>
    <x v="583"/>
    <x v="3"/>
    <n v="35"/>
    <s v="Male"/>
    <x v="2"/>
    <x v="588"/>
    <n v="31"/>
    <x v="4"/>
    <x v="9"/>
    <x v="3"/>
    <s v="Bachelor's"/>
    <n v="2.5741966305914747"/>
  </r>
  <r>
    <s v="E0591"/>
    <x v="584"/>
    <x v="3"/>
    <n v="53"/>
    <s v="Female"/>
    <x v="2"/>
    <x v="589"/>
    <n v="4"/>
    <x v="0"/>
    <x v="1"/>
    <x v="3"/>
    <s v="PhD"/>
    <n v="4.9918843210464434"/>
  </r>
  <r>
    <s v="E0592"/>
    <x v="585"/>
    <x v="4"/>
    <n v="43"/>
    <s v="Male"/>
    <x v="4"/>
    <x v="590"/>
    <n v="3"/>
    <x v="1"/>
    <x v="7"/>
    <x v="1"/>
    <s v="High School"/>
    <n v="2.7522748833438899"/>
  </r>
  <r>
    <s v="E0593"/>
    <x v="586"/>
    <x v="2"/>
    <n v="46"/>
    <s v="Female"/>
    <x v="1"/>
    <x v="591"/>
    <n v="23"/>
    <x v="0"/>
    <x v="2"/>
    <x v="3"/>
    <s v="Bachelor's"/>
    <n v="1.8000938094066794"/>
  </r>
  <r>
    <s v="E0594"/>
    <x v="587"/>
    <x v="5"/>
    <n v="52"/>
    <s v="Female"/>
    <x v="4"/>
    <x v="592"/>
    <n v="20"/>
    <x v="2"/>
    <x v="2"/>
    <x v="1"/>
    <s v="Bachelor's"/>
    <n v="4.201957287730731"/>
  </r>
  <r>
    <s v="E0595"/>
    <x v="588"/>
    <x v="3"/>
    <n v="55"/>
    <s v="Male"/>
    <x v="0"/>
    <x v="593"/>
    <n v="18"/>
    <x v="3"/>
    <x v="9"/>
    <x v="2"/>
    <s v="Master's"/>
    <n v="4.33599888233132"/>
  </r>
  <r>
    <s v="E0596"/>
    <x v="589"/>
    <x v="3"/>
    <n v="49"/>
    <s v="Female"/>
    <x v="1"/>
    <x v="594"/>
    <n v="24"/>
    <x v="2"/>
    <x v="4"/>
    <x v="5"/>
    <s v="Bachelor's"/>
    <n v="2.3805383762361565"/>
  </r>
  <r>
    <s v="E0597"/>
    <x v="590"/>
    <x v="2"/>
    <n v="37"/>
    <s v="Female"/>
    <x v="1"/>
    <x v="595"/>
    <n v="11"/>
    <x v="0"/>
    <x v="5"/>
    <x v="4"/>
    <s v="High School"/>
    <n v="4.0772467540927728"/>
  </r>
  <r>
    <s v="E0598"/>
    <x v="591"/>
    <x v="0"/>
    <n v="32"/>
    <s v="Male"/>
    <x v="4"/>
    <x v="596"/>
    <n v="6"/>
    <x v="3"/>
    <x v="3"/>
    <x v="5"/>
    <s v="Bachelor's"/>
    <n v="3.0404401420977325"/>
  </r>
  <r>
    <s v="E0599"/>
    <x v="592"/>
    <x v="3"/>
    <n v="28"/>
    <s v="Female"/>
    <x v="5"/>
    <x v="597"/>
    <n v="27"/>
    <x v="0"/>
    <x v="9"/>
    <x v="3"/>
    <s v="Master's"/>
    <n v="3.1478709522136477"/>
  </r>
  <r>
    <s v="E0600"/>
    <x v="593"/>
    <x v="1"/>
    <n v="25"/>
    <s v="Non-binary"/>
    <x v="5"/>
    <x v="598"/>
    <n v="2"/>
    <x v="3"/>
    <x v="6"/>
    <x v="2"/>
    <s v="Bachelor's"/>
    <n v="2.7049061535038015"/>
  </r>
  <r>
    <s v="E0601"/>
    <x v="594"/>
    <x v="2"/>
    <n v="35"/>
    <s v="Male"/>
    <x v="4"/>
    <x v="599"/>
    <n v="32"/>
    <x v="1"/>
    <x v="5"/>
    <x v="0"/>
    <s v="High School"/>
    <n v="2.9353249645769472"/>
  </r>
  <r>
    <s v="E0602"/>
    <x v="595"/>
    <x v="3"/>
    <n v="30"/>
    <s v="Male"/>
    <x v="2"/>
    <x v="600"/>
    <n v="12"/>
    <x v="0"/>
    <x v="5"/>
    <x v="5"/>
    <s v="Bachelor's"/>
    <n v="3.9308091536153813"/>
  </r>
  <r>
    <s v="E0603"/>
    <x v="596"/>
    <x v="3"/>
    <n v="30"/>
    <s v="Male"/>
    <x v="5"/>
    <x v="601"/>
    <n v="10"/>
    <x v="4"/>
    <x v="1"/>
    <x v="5"/>
    <s v="Bachelor's"/>
    <n v="2.0857390451595403"/>
  </r>
  <r>
    <s v="E0604"/>
    <x v="597"/>
    <x v="5"/>
    <n v="46"/>
    <s v="Male"/>
    <x v="1"/>
    <x v="602"/>
    <n v="26"/>
    <x v="1"/>
    <x v="6"/>
    <x v="1"/>
    <s v="PhD"/>
    <n v="3.0953315854328389"/>
  </r>
  <r>
    <s v="E0605"/>
    <x v="598"/>
    <x v="2"/>
    <n v="54"/>
    <s v="Male"/>
    <x v="5"/>
    <x v="603"/>
    <n v="14"/>
    <x v="1"/>
    <x v="6"/>
    <x v="3"/>
    <s v="Bachelor's"/>
    <n v="4.532848301365882"/>
  </r>
  <r>
    <s v="E0606"/>
    <x v="599"/>
    <x v="1"/>
    <n v="32"/>
    <s v="Male"/>
    <x v="0"/>
    <x v="604"/>
    <n v="18"/>
    <x v="4"/>
    <x v="6"/>
    <x v="3"/>
    <s v="High School"/>
    <n v="1.2621005282204787"/>
  </r>
  <r>
    <s v="E0607"/>
    <x v="600"/>
    <x v="0"/>
    <n v="40"/>
    <s v="Male"/>
    <x v="5"/>
    <x v="605"/>
    <n v="4"/>
    <x v="2"/>
    <x v="3"/>
    <x v="4"/>
    <s v="Bachelor's"/>
    <n v="2.2135759804834274"/>
  </r>
  <r>
    <s v="E0608"/>
    <x v="601"/>
    <x v="2"/>
    <n v="56"/>
    <s v="Male"/>
    <x v="2"/>
    <x v="606"/>
    <n v="12"/>
    <x v="4"/>
    <x v="9"/>
    <x v="2"/>
    <s v="Bachelor's"/>
    <n v="2.1159538275653476"/>
  </r>
  <r>
    <s v="E0609"/>
    <x v="602"/>
    <x v="2"/>
    <n v="43"/>
    <s v="Male"/>
    <x v="3"/>
    <x v="607"/>
    <n v="19"/>
    <x v="2"/>
    <x v="10"/>
    <x v="5"/>
    <s v="Bachelor's"/>
    <n v="1.205122135958042"/>
  </r>
  <r>
    <s v="E0610"/>
    <x v="603"/>
    <x v="4"/>
    <n v="33"/>
    <s v="Male"/>
    <x v="0"/>
    <x v="608"/>
    <n v="14"/>
    <x v="2"/>
    <x v="9"/>
    <x v="2"/>
    <s v="Bachelor's"/>
    <n v="3.0111685851531158"/>
  </r>
  <r>
    <s v="E0611"/>
    <x v="604"/>
    <x v="2"/>
    <n v="43"/>
    <s v="Female"/>
    <x v="3"/>
    <x v="609"/>
    <n v="3"/>
    <x v="3"/>
    <x v="8"/>
    <x v="4"/>
    <s v="Master's"/>
    <n v="2.5837233204884242"/>
  </r>
  <r>
    <s v="E0612"/>
    <x v="605"/>
    <x v="4"/>
    <n v="59"/>
    <s v="Male"/>
    <x v="3"/>
    <x v="610"/>
    <n v="16"/>
    <x v="4"/>
    <x v="1"/>
    <x v="2"/>
    <s v="Bachelor's"/>
    <n v="1.4159226278615131"/>
  </r>
  <r>
    <s v="E0613"/>
    <x v="606"/>
    <x v="3"/>
    <n v="52"/>
    <s v="Female"/>
    <x v="4"/>
    <x v="611"/>
    <n v="35"/>
    <x v="2"/>
    <x v="10"/>
    <x v="0"/>
    <s v="Bachelor's"/>
    <n v="2.8463836056018743"/>
  </r>
  <r>
    <s v="E0614"/>
    <x v="607"/>
    <x v="3"/>
    <n v="32"/>
    <s v="Female"/>
    <x v="1"/>
    <x v="612"/>
    <n v="20"/>
    <x v="4"/>
    <x v="5"/>
    <x v="2"/>
    <s v="Master's"/>
    <n v="4.2018996722533464"/>
  </r>
  <r>
    <s v="E0615"/>
    <x v="608"/>
    <x v="0"/>
    <n v="28"/>
    <s v="Female"/>
    <x v="4"/>
    <x v="613"/>
    <n v="31"/>
    <x v="1"/>
    <x v="5"/>
    <x v="3"/>
    <s v="High School"/>
    <n v="3.7023072346533747"/>
  </r>
  <r>
    <s v="E0616"/>
    <x v="609"/>
    <x v="4"/>
    <n v="44"/>
    <s v="Female"/>
    <x v="3"/>
    <x v="614"/>
    <n v="29"/>
    <x v="4"/>
    <x v="1"/>
    <x v="1"/>
    <s v="Bachelor's"/>
    <n v="4.0517745585154561"/>
  </r>
  <r>
    <s v="E0617"/>
    <x v="610"/>
    <x v="0"/>
    <n v="29"/>
    <s v="Male"/>
    <x v="5"/>
    <x v="615"/>
    <n v="6"/>
    <x v="3"/>
    <x v="7"/>
    <x v="2"/>
    <s v="Master's"/>
    <n v="3.477549632889724"/>
  </r>
  <r>
    <s v="E0618"/>
    <x v="611"/>
    <x v="1"/>
    <n v="51"/>
    <s v="Male"/>
    <x v="4"/>
    <x v="616"/>
    <n v="3"/>
    <x v="4"/>
    <x v="7"/>
    <x v="5"/>
    <s v="High School"/>
    <n v="4.8730992385053078"/>
  </r>
  <r>
    <s v="E0619"/>
    <x v="612"/>
    <x v="0"/>
    <n v="50"/>
    <s v="Female"/>
    <x v="3"/>
    <x v="617"/>
    <n v="25"/>
    <x v="2"/>
    <x v="1"/>
    <x v="3"/>
    <s v="Bachelor's"/>
    <n v="1.1691532923672354"/>
  </r>
  <r>
    <s v="E0620"/>
    <x v="613"/>
    <x v="3"/>
    <n v="50"/>
    <s v="Female"/>
    <x v="3"/>
    <x v="618"/>
    <n v="2"/>
    <x v="4"/>
    <x v="4"/>
    <x v="3"/>
    <s v="PhD"/>
    <n v="4.7473858815514385"/>
  </r>
  <r>
    <s v="E0621"/>
    <x v="614"/>
    <x v="0"/>
    <n v="24"/>
    <s v="Female"/>
    <x v="4"/>
    <x v="619"/>
    <n v="3"/>
    <x v="2"/>
    <x v="5"/>
    <x v="0"/>
    <s v="Bachelor's"/>
    <n v="3.9201841505590092"/>
  </r>
  <r>
    <s v="E0622"/>
    <x v="615"/>
    <x v="2"/>
    <n v="48"/>
    <s v="Male"/>
    <x v="3"/>
    <x v="620"/>
    <n v="15"/>
    <x v="4"/>
    <x v="6"/>
    <x v="3"/>
    <s v="PhD"/>
    <n v="4.3346009828638188"/>
  </r>
  <r>
    <s v="E0623"/>
    <x v="616"/>
    <x v="0"/>
    <n v="58"/>
    <s v="Female"/>
    <x v="3"/>
    <x v="621"/>
    <n v="19"/>
    <x v="3"/>
    <x v="9"/>
    <x v="0"/>
    <s v="Bachelor's"/>
    <n v="1.4465772221520372"/>
  </r>
  <r>
    <s v="E0624"/>
    <x v="617"/>
    <x v="5"/>
    <n v="38"/>
    <s v="Non-binary"/>
    <x v="0"/>
    <x v="622"/>
    <n v="10"/>
    <x v="1"/>
    <x v="2"/>
    <x v="1"/>
    <s v="High School"/>
    <n v="4.7009663757383837"/>
  </r>
  <r>
    <s v="E0625"/>
    <x v="618"/>
    <x v="0"/>
    <n v="55"/>
    <s v="Male"/>
    <x v="0"/>
    <x v="623"/>
    <n v="7"/>
    <x v="0"/>
    <x v="2"/>
    <x v="1"/>
    <s v="Master's"/>
    <n v="1.2665993558801549"/>
  </r>
  <r>
    <s v="E0626"/>
    <x v="619"/>
    <x v="5"/>
    <n v="51"/>
    <s v="Male"/>
    <x v="1"/>
    <x v="624"/>
    <n v="6"/>
    <x v="1"/>
    <x v="2"/>
    <x v="2"/>
    <s v="Bachelor's"/>
    <n v="3.7945415152999589"/>
  </r>
  <r>
    <s v="E0627"/>
    <x v="620"/>
    <x v="4"/>
    <n v="55"/>
    <s v="Female"/>
    <x v="3"/>
    <x v="625"/>
    <n v="16"/>
    <x v="0"/>
    <x v="9"/>
    <x v="5"/>
    <s v="PhD"/>
    <n v="2.0682092360177347"/>
  </r>
  <r>
    <s v="E0628"/>
    <x v="621"/>
    <x v="0"/>
    <n v="51"/>
    <s v="Male"/>
    <x v="2"/>
    <x v="626"/>
    <n v="21"/>
    <x v="1"/>
    <x v="2"/>
    <x v="3"/>
    <s v="High School"/>
    <n v="4.8485711609485636"/>
  </r>
  <r>
    <s v="E0629"/>
    <x v="622"/>
    <x v="2"/>
    <n v="33"/>
    <s v="Male"/>
    <x v="1"/>
    <x v="627"/>
    <n v="1"/>
    <x v="2"/>
    <x v="5"/>
    <x v="2"/>
    <s v="Bachelor's"/>
    <n v="4.5372164411134586"/>
  </r>
  <r>
    <s v="E0630"/>
    <x v="623"/>
    <x v="4"/>
    <n v="25"/>
    <s v="Male"/>
    <x v="4"/>
    <x v="628"/>
    <n v="9"/>
    <x v="2"/>
    <x v="0"/>
    <x v="5"/>
    <s v="Bachelor's"/>
    <n v="4.5527028425991496"/>
  </r>
  <r>
    <s v="E0631"/>
    <x v="624"/>
    <x v="4"/>
    <n v="42"/>
    <s v="Female"/>
    <x v="3"/>
    <x v="629"/>
    <n v="6"/>
    <x v="4"/>
    <x v="8"/>
    <x v="4"/>
    <s v="Bachelor's"/>
    <n v="2.212681169816539"/>
  </r>
  <r>
    <s v="E0632"/>
    <x v="625"/>
    <x v="4"/>
    <n v="26"/>
    <s v="Male"/>
    <x v="5"/>
    <x v="630"/>
    <n v="1"/>
    <x v="3"/>
    <x v="8"/>
    <x v="4"/>
    <s v="Master's"/>
    <n v="2.0413392397011965"/>
  </r>
  <r>
    <s v="E0633"/>
    <x v="626"/>
    <x v="1"/>
    <n v="60"/>
    <s v="Female"/>
    <x v="0"/>
    <x v="631"/>
    <n v="35"/>
    <x v="1"/>
    <x v="1"/>
    <x v="2"/>
    <s v="Master's"/>
    <n v="1.0296801699503719"/>
  </r>
  <r>
    <s v="E0634"/>
    <x v="627"/>
    <x v="1"/>
    <n v="52"/>
    <s v="Male"/>
    <x v="4"/>
    <x v="632"/>
    <n v="19"/>
    <x v="0"/>
    <x v="4"/>
    <x v="4"/>
    <s v="Master's"/>
    <n v="3.8939818371528006"/>
  </r>
  <r>
    <s v="E0635"/>
    <x v="628"/>
    <x v="5"/>
    <n v="49"/>
    <s v="Female"/>
    <x v="0"/>
    <x v="633"/>
    <n v="33"/>
    <x v="3"/>
    <x v="5"/>
    <x v="0"/>
    <s v="Bachelor's"/>
    <n v="3.0927094061750147"/>
  </r>
  <r>
    <s v="E0636"/>
    <x v="629"/>
    <x v="1"/>
    <n v="49"/>
    <s v="Male"/>
    <x v="2"/>
    <x v="634"/>
    <n v="16"/>
    <x v="1"/>
    <x v="4"/>
    <x v="1"/>
    <s v="Bachelor's"/>
    <n v="4.6652754756110735"/>
  </r>
  <r>
    <s v="E0637"/>
    <x v="630"/>
    <x v="1"/>
    <n v="43"/>
    <s v="Male"/>
    <x v="2"/>
    <x v="635"/>
    <n v="4"/>
    <x v="1"/>
    <x v="8"/>
    <x v="3"/>
    <s v="Master's"/>
    <n v="2.8779957512080894"/>
  </r>
  <r>
    <s v="E0638"/>
    <x v="631"/>
    <x v="5"/>
    <n v="54"/>
    <s v="Female"/>
    <x v="3"/>
    <x v="636"/>
    <n v="27"/>
    <x v="4"/>
    <x v="8"/>
    <x v="0"/>
    <s v="High School"/>
    <n v="4.0216090299784346"/>
  </r>
  <r>
    <s v="E0639"/>
    <x v="632"/>
    <x v="0"/>
    <n v="29"/>
    <s v="Male"/>
    <x v="5"/>
    <x v="637"/>
    <n v="33"/>
    <x v="4"/>
    <x v="2"/>
    <x v="2"/>
    <s v="Bachelor's"/>
    <n v="3.5390242470942992"/>
  </r>
  <r>
    <s v="E0640"/>
    <x v="633"/>
    <x v="0"/>
    <n v="60"/>
    <s v="Female"/>
    <x v="2"/>
    <x v="638"/>
    <n v="6"/>
    <x v="1"/>
    <x v="8"/>
    <x v="1"/>
    <s v="Bachelor's"/>
    <n v="3.5154862204510775"/>
  </r>
  <r>
    <s v="E0641"/>
    <x v="634"/>
    <x v="1"/>
    <n v="32"/>
    <s v="Female"/>
    <x v="0"/>
    <x v="639"/>
    <n v="19"/>
    <x v="3"/>
    <x v="5"/>
    <x v="5"/>
    <s v="Bachelor's"/>
    <n v="1.5210069702792288"/>
  </r>
  <r>
    <s v="E0642"/>
    <x v="635"/>
    <x v="2"/>
    <n v="34"/>
    <s v="Female"/>
    <x v="4"/>
    <x v="640"/>
    <n v="12"/>
    <x v="1"/>
    <x v="9"/>
    <x v="4"/>
    <s v="Bachelor's"/>
    <n v="1.7159796487912424"/>
  </r>
  <r>
    <s v="E0643"/>
    <x v="636"/>
    <x v="0"/>
    <n v="53"/>
    <s v="Female"/>
    <x v="3"/>
    <x v="641"/>
    <n v="12"/>
    <x v="2"/>
    <x v="5"/>
    <x v="1"/>
    <s v="Bachelor's"/>
    <n v="3.1981985710583776"/>
  </r>
  <r>
    <s v="E0644"/>
    <x v="637"/>
    <x v="3"/>
    <n v="51"/>
    <s v="Female"/>
    <x v="0"/>
    <x v="642"/>
    <n v="13"/>
    <x v="4"/>
    <x v="6"/>
    <x v="0"/>
    <s v="Bachelor's"/>
    <n v="2.7762467349999942"/>
  </r>
  <r>
    <s v="E0645"/>
    <x v="638"/>
    <x v="1"/>
    <n v="38"/>
    <s v="Male"/>
    <x v="1"/>
    <x v="643"/>
    <n v="2"/>
    <x v="4"/>
    <x v="0"/>
    <x v="2"/>
    <s v="Master's"/>
    <n v="3.9043011616227594"/>
  </r>
  <r>
    <s v="E0646"/>
    <x v="639"/>
    <x v="1"/>
    <n v="27"/>
    <s v="Male"/>
    <x v="1"/>
    <x v="644"/>
    <n v="35"/>
    <x v="3"/>
    <x v="4"/>
    <x v="2"/>
    <s v="Bachelor's"/>
    <n v="4.286610517421531"/>
  </r>
  <r>
    <s v="E0647"/>
    <x v="640"/>
    <x v="1"/>
    <n v="46"/>
    <s v="Male"/>
    <x v="0"/>
    <x v="645"/>
    <n v="11"/>
    <x v="0"/>
    <x v="9"/>
    <x v="0"/>
    <s v="Bachelor's"/>
    <n v="3.35833544677326"/>
  </r>
  <r>
    <s v="E0648"/>
    <x v="641"/>
    <x v="2"/>
    <n v="50"/>
    <s v="Female"/>
    <x v="5"/>
    <x v="646"/>
    <n v="2"/>
    <x v="1"/>
    <x v="6"/>
    <x v="4"/>
    <s v="High School"/>
    <n v="3.5763683341964003"/>
  </r>
  <r>
    <s v="E0649"/>
    <x v="642"/>
    <x v="4"/>
    <n v="48"/>
    <s v="Female"/>
    <x v="0"/>
    <x v="647"/>
    <n v="19"/>
    <x v="0"/>
    <x v="5"/>
    <x v="2"/>
    <s v="Master's"/>
    <n v="3.7607493462734127"/>
  </r>
  <r>
    <s v="E0650"/>
    <x v="643"/>
    <x v="5"/>
    <n v="25"/>
    <s v="Male"/>
    <x v="4"/>
    <x v="648"/>
    <n v="34"/>
    <x v="4"/>
    <x v="2"/>
    <x v="2"/>
    <s v="Bachelor's"/>
    <n v="3.6853360147160541"/>
  </r>
  <r>
    <s v="E0651"/>
    <x v="644"/>
    <x v="5"/>
    <n v="41"/>
    <s v="Non-binary"/>
    <x v="5"/>
    <x v="44"/>
    <n v="31"/>
    <x v="4"/>
    <x v="4"/>
    <x v="5"/>
    <s v="Bachelor's"/>
    <n v="3.8374899123878659"/>
  </r>
  <r>
    <s v="E0652"/>
    <x v="645"/>
    <x v="3"/>
    <n v="58"/>
    <s v="Female"/>
    <x v="1"/>
    <x v="649"/>
    <n v="28"/>
    <x v="3"/>
    <x v="5"/>
    <x v="0"/>
    <s v="Bachelor's"/>
    <n v="4.1858263719655966"/>
  </r>
  <r>
    <s v="E0653"/>
    <x v="646"/>
    <x v="2"/>
    <n v="30"/>
    <s v="Female"/>
    <x v="2"/>
    <x v="650"/>
    <n v="20"/>
    <x v="2"/>
    <x v="5"/>
    <x v="4"/>
    <s v="High School"/>
    <n v="1.3961631696921435"/>
  </r>
  <r>
    <s v="E0654"/>
    <x v="647"/>
    <x v="5"/>
    <n v="46"/>
    <s v="Male"/>
    <x v="2"/>
    <x v="651"/>
    <n v="19"/>
    <x v="4"/>
    <x v="5"/>
    <x v="2"/>
    <s v="Master's"/>
    <n v="1.6656711719452044"/>
  </r>
  <r>
    <s v="E0655"/>
    <x v="648"/>
    <x v="2"/>
    <n v="29"/>
    <s v="Male"/>
    <x v="2"/>
    <x v="652"/>
    <n v="13"/>
    <x v="3"/>
    <x v="0"/>
    <x v="3"/>
    <s v="Bachelor's"/>
    <n v="2.5333682845589611"/>
  </r>
  <r>
    <s v="E0656"/>
    <x v="649"/>
    <x v="0"/>
    <n v="34"/>
    <s v="Male"/>
    <x v="0"/>
    <x v="653"/>
    <n v="21"/>
    <x v="3"/>
    <x v="3"/>
    <x v="4"/>
    <s v="Bachelor's"/>
    <n v="3.0754647508556587"/>
  </r>
  <r>
    <s v="E0657"/>
    <x v="650"/>
    <x v="2"/>
    <n v="46"/>
    <s v="Male"/>
    <x v="5"/>
    <x v="654"/>
    <n v="13"/>
    <x v="3"/>
    <x v="3"/>
    <x v="4"/>
    <s v="Bachelor's"/>
    <n v="1.7872409555955904"/>
  </r>
  <r>
    <s v="E0658"/>
    <x v="651"/>
    <x v="2"/>
    <n v="33"/>
    <s v="Male"/>
    <x v="1"/>
    <x v="655"/>
    <n v="33"/>
    <x v="0"/>
    <x v="5"/>
    <x v="5"/>
    <s v="Bachelor's"/>
    <n v="1.2126165496214028"/>
  </r>
  <r>
    <s v="E0659"/>
    <x v="652"/>
    <x v="1"/>
    <n v="50"/>
    <s v="Female"/>
    <x v="3"/>
    <x v="656"/>
    <n v="17"/>
    <x v="1"/>
    <x v="7"/>
    <x v="1"/>
    <s v="Bachelor's"/>
    <n v="3.8088678303750347"/>
  </r>
  <r>
    <s v="E0660"/>
    <x v="507"/>
    <x v="5"/>
    <n v="46"/>
    <s v="Non-binary"/>
    <x v="0"/>
    <x v="657"/>
    <n v="35"/>
    <x v="1"/>
    <x v="9"/>
    <x v="1"/>
    <s v="Bachelor's"/>
    <n v="4.2401574530456676"/>
  </r>
  <r>
    <s v="E0661"/>
    <x v="653"/>
    <x v="2"/>
    <n v="31"/>
    <s v="Female"/>
    <x v="3"/>
    <x v="658"/>
    <n v="19"/>
    <x v="3"/>
    <x v="2"/>
    <x v="0"/>
    <s v="Master's"/>
    <n v="1.306114242923937"/>
  </r>
  <r>
    <s v="E0662"/>
    <x v="654"/>
    <x v="2"/>
    <n v="35"/>
    <s v="Male"/>
    <x v="3"/>
    <x v="463"/>
    <n v="21"/>
    <x v="3"/>
    <x v="0"/>
    <x v="1"/>
    <s v="Master's"/>
    <n v="4.8582096449129155"/>
  </r>
  <r>
    <s v="E0663"/>
    <x v="655"/>
    <x v="1"/>
    <n v="41"/>
    <s v="Male"/>
    <x v="3"/>
    <x v="659"/>
    <n v="22"/>
    <x v="1"/>
    <x v="9"/>
    <x v="0"/>
    <s v="Bachelor's"/>
    <n v="4.9480384643908071"/>
  </r>
  <r>
    <s v="E0664"/>
    <x v="656"/>
    <x v="1"/>
    <n v="35"/>
    <s v="Female"/>
    <x v="3"/>
    <x v="660"/>
    <n v="35"/>
    <x v="2"/>
    <x v="2"/>
    <x v="1"/>
    <s v="Master's"/>
    <n v="3.6530052307216492"/>
  </r>
  <r>
    <s v="E0665"/>
    <x v="657"/>
    <x v="0"/>
    <n v="44"/>
    <s v="Female"/>
    <x v="4"/>
    <x v="661"/>
    <n v="13"/>
    <x v="3"/>
    <x v="0"/>
    <x v="2"/>
    <s v="Bachelor's"/>
    <n v="3.0312177426125131"/>
  </r>
  <r>
    <s v="E0666"/>
    <x v="658"/>
    <x v="1"/>
    <n v="47"/>
    <s v="Male"/>
    <x v="0"/>
    <x v="662"/>
    <n v="21"/>
    <x v="4"/>
    <x v="5"/>
    <x v="5"/>
    <s v="Master's"/>
    <n v="2.3298813603728665"/>
  </r>
  <r>
    <s v="E0667"/>
    <x v="659"/>
    <x v="2"/>
    <n v="41"/>
    <s v="Male"/>
    <x v="3"/>
    <x v="663"/>
    <n v="25"/>
    <x v="3"/>
    <x v="0"/>
    <x v="5"/>
    <s v="Bachelor's"/>
    <n v="3.2650086430178202"/>
  </r>
  <r>
    <s v="E0668"/>
    <x v="660"/>
    <x v="0"/>
    <n v="58"/>
    <s v="Male"/>
    <x v="4"/>
    <x v="664"/>
    <n v="17"/>
    <x v="1"/>
    <x v="2"/>
    <x v="3"/>
    <s v="PhD"/>
    <n v="3.1816844496335848"/>
  </r>
  <r>
    <s v="E0669"/>
    <x v="661"/>
    <x v="0"/>
    <n v="46"/>
    <s v="Male"/>
    <x v="4"/>
    <x v="665"/>
    <n v="22"/>
    <x v="0"/>
    <x v="4"/>
    <x v="2"/>
    <s v="Bachelor's"/>
    <n v="1.8371719458972873"/>
  </r>
  <r>
    <s v="E0670"/>
    <x v="662"/>
    <x v="1"/>
    <n v="43"/>
    <s v="Male"/>
    <x v="0"/>
    <x v="666"/>
    <n v="18"/>
    <x v="2"/>
    <x v="10"/>
    <x v="0"/>
    <s v="Bachelor's"/>
    <n v="3.5169817818846258"/>
  </r>
  <r>
    <s v="E0671"/>
    <x v="663"/>
    <x v="3"/>
    <n v="58"/>
    <s v="Female"/>
    <x v="2"/>
    <x v="667"/>
    <n v="28"/>
    <x v="2"/>
    <x v="10"/>
    <x v="5"/>
    <s v="Bachelor's"/>
    <n v="2.4630485408774541"/>
  </r>
  <r>
    <s v="E0672"/>
    <x v="664"/>
    <x v="4"/>
    <n v="37"/>
    <s v="Male"/>
    <x v="2"/>
    <x v="668"/>
    <n v="2"/>
    <x v="3"/>
    <x v="4"/>
    <x v="3"/>
    <s v="Bachelor's"/>
    <n v="1.330930760876301"/>
  </r>
  <r>
    <s v="E0673"/>
    <x v="665"/>
    <x v="4"/>
    <n v="43"/>
    <s v="Female"/>
    <x v="5"/>
    <x v="669"/>
    <n v="29"/>
    <x v="2"/>
    <x v="10"/>
    <x v="0"/>
    <s v="Bachelor's"/>
    <n v="4.6015408089110323"/>
  </r>
  <r>
    <s v="E0674"/>
    <x v="666"/>
    <x v="1"/>
    <n v="30"/>
    <s v="Male"/>
    <x v="0"/>
    <x v="670"/>
    <n v="6"/>
    <x v="3"/>
    <x v="2"/>
    <x v="2"/>
    <s v="PhD"/>
    <n v="4.3051676472546898"/>
  </r>
  <r>
    <s v="E0675"/>
    <x v="667"/>
    <x v="3"/>
    <n v="56"/>
    <s v="Male"/>
    <x v="2"/>
    <x v="671"/>
    <n v="28"/>
    <x v="0"/>
    <x v="9"/>
    <x v="5"/>
    <s v="Bachelor's"/>
    <n v="2.1947958166443113"/>
  </r>
  <r>
    <s v="E0676"/>
    <x v="668"/>
    <x v="1"/>
    <n v="45"/>
    <s v="Female"/>
    <x v="5"/>
    <x v="672"/>
    <n v="23"/>
    <x v="3"/>
    <x v="8"/>
    <x v="3"/>
    <s v="Bachelor's"/>
    <n v="1.4881023693980482"/>
  </r>
  <r>
    <s v="E0677"/>
    <x v="669"/>
    <x v="2"/>
    <n v="60"/>
    <s v="Male"/>
    <x v="0"/>
    <x v="673"/>
    <n v="7"/>
    <x v="0"/>
    <x v="7"/>
    <x v="5"/>
    <s v="High School"/>
    <n v="2.0108040753795713"/>
  </r>
  <r>
    <s v="E0678"/>
    <x v="670"/>
    <x v="1"/>
    <n v="58"/>
    <s v="Female"/>
    <x v="0"/>
    <x v="674"/>
    <n v="1"/>
    <x v="2"/>
    <x v="5"/>
    <x v="5"/>
    <s v="Master's"/>
    <n v="3.9672267463214599"/>
  </r>
  <r>
    <s v="E0679"/>
    <x v="671"/>
    <x v="2"/>
    <n v="50"/>
    <s v="Female"/>
    <x v="0"/>
    <x v="675"/>
    <n v="31"/>
    <x v="4"/>
    <x v="0"/>
    <x v="4"/>
    <s v="Bachelor's"/>
    <n v="4.5370362411530376"/>
  </r>
  <r>
    <s v="E0680"/>
    <x v="672"/>
    <x v="3"/>
    <n v="42"/>
    <s v="Female"/>
    <x v="2"/>
    <x v="676"/>
    <n v="15"/>
    <x v="2"/>
    <x v="3"/>
    <x v="5"/>
    <s v="High School"/>
    <n v="2.9585311092908309"/>
  </r>
  <r>
    <s v="E0681"/>
    <x v="673"/>
    <x v="3"/>
    <n v="28"/>
    <s v="Female"/>
    <x v="3"/>
    <x v="677"/>
    <n v="26"/>
    <x v="4"/>
    <x v="10"/>
    <x v="0"/>
    <s v="Bachelor's"/>
    <n v="4.5515342494221667"/>
  </r>
  <r>
    <s v="E0682"/>
    <x v="674"/>
    <x v="5"/>
    <n v="25"/>
    <s v="Male"/>
    <x v="3"/>
    <x v="678"/>
    <n v="3"/>
    <x v="3"/>
    <x v="10"/>
    <x v="2"/>
    <s v="High School"/>
    <n v="3.9651802552286806"/>
  </r>
  <r>
    <s v="E0683"/>
    <x v="675"/>
    <x v="2"/>
    <n v="44"/>
    <s v="Male"/>
    <x v="4"/>
    <x v="679"/>
    <n v="12"/>
    <x v="2"/>
    <x v="7"/>
    <x v="3"/>
    <s v="Master's"/>
    <n v="2.2835577835422556"/>
  </r>
  <r>
    <s v="E0684"/>
    <x v="676"/>
    <x v="2"/>
    <n v="54"/>
    <s v="Female"/>
    <x v="0"/>
    <x v="680"/>
    <n v="12"/>
    <x v="4"/>
    <x v="3"/>
    <x v="4"/>
    <s v="High School"/>
    <n v="3.3858902251532781"/>
  </r>
  <r>
    <s v="E0685"/>
    <x v="677"/>
    <x v="1"/>
    <n v="57"/>
    <s v="Male"/>
    <x v="3"/>
    <x v="681"/>
    <n v="25"/>
    <x v="2"/>
    <x v="1"/>
    <x v="2"/>
    <s v="Master's"/>
    <n v="3.6625566944294472"/>
  </r>
  <r>
    <s v="E0686"/>
    <x v="678"/>
    <x v="5"/>
    <n v="27"/>
    <s v="Female"/>
    <x v="2"/>
    <x v="682"/>
    <n v="29"/>
    <x v="3"/>
    <x v="9"/>
    <x v="0"/>
    <s v="Bachelor's"/>
    <n v="1.6809261255351688"/>
  </r>
  <r>
    <s v="E0687"/>
    <x v="679"/>
    <x v="0"/>
    <n v="31"/>
    <s v="Male"/>
    <x v="0"/>
    <x v="683"/>
    <n v="27"/>
    <x v="2"/>
    <x v="5"/>
    <x v="5"/>
    <s v="Master's"/>
    <n v="4.4369582622984289"/>
  </r>
  <r>
    <s v="E0688"/>
    <x v="680"/>
    <x v="5"/>
    <n v="32"/>
    <s v="Female"/>
    <x v="2"/>
    <x v="684"/>
    <n v="32"/>
    <x v="0"/>
    <x v="7"/>
    <x v="3"/>
    <s v="Bachelor's"/>
    <n v="4.160116196886305"/>
  </r>
  <r>
    <s v="E0689"/>
    <x v="681"/>
    <x v="3"/>
    <n v="59"/>
    <s v="Female"/>
    <x v="0"/>
    <x v="685"/>
    <n v="26"/>
    <x v="1"/>
    <x v="9"/>
    <x v="1"/>
    <s v="Bachelor's"/>
    <n v="3.4056612324850599"/>
  </r>
  <r>
    <s v="E0690"/>
    <x v="682"/>
    <x v="4"/>
    <n v="37"/>
    <s v="Male"/>
    <x v="2"/>
    <x v="686"/>
    <n v="6"/>
    <x v="0"/>
    <x v="1"/>
    <x v="0"/>
    <s v="PhD"/>
    <n v="3.0219238683331318"/>
  </r>
  <r>
    <s v="E0691"/>
    <x v="683"/>
    <x v="3"/>
    <n v="22"/>
    <s v="Non-binary"/>
    <x v="3"/>
    <x v="687"/>
    <n v="14"/>
    <x v="3"/>
    <x v="8"/>
    <x v="4"/>
    <s v="Master's"/>
    <n v="1.5841080720370191"/>
  </r>
  <r>
    <s v="E0692"/>
    <x v="684"/>
    <x v="4"/>
    <n v="44"/>
    <s v="Male"/>
    <x v="5"/>
    <x v="688"/>
    <n v="29"/>
    <x v="2"/>
    <x v="9"/>
    <x v="2"/>
    <s v="Bachelor's"/>
    <n v="2.5476692056012373"/>
  </r>
  <r>
    <s v="E0693"/>
    <x v="685"/>
    <x v="1"/>
    <n v="42"/>
    <s v="Non-binary"/>
    <x v="3"/>
    <x v="689"/>
    <n v="25"/>
    <x v="4"/>
    <x v="5"/>
    <x v="2"/>
    <s v="Master's"/>
    <n v="4.1497370003013252"/>
  </r>
  <r>
    <s v="E0694"/>
    <x v="686"/>
    <x v="2"/>
    <n v="35"/>
    <s v="Male"/>
    <x v="2"/>
    <x v="690"/>
    <n v="26"/>
    <x v="0"/>
    <x v="0"/>
    <x v="1"/>
    <s v="Bachelor's"/>
    <n v="2.5965360082953168"/>
  </r>
  <r>
    <s v="E0695"/>
    <x v="687"/>
    <x v="4"/>
    <n v="46"/>
    <s v="Male"/>
    <x v="5"/>
    <x v="691"/>
    <n v="1"/>
    <x v="0"/>
    <x v="3"/>
    <x v="1"/>
    <s v="Bachelor's"/>
    <n v="3.563284617102001"/>
  </r>
  <r>
    <s v="E0696"/>
    <x v="688"/>
    <x v="1"/>
    <n v="45"/>
    <s v="Female"/>
    <x v="4"/>
    <x v="692"/>
    <n v="7"/>
    <x v="1"/>
    <x v="5"/>
    <x v="1"/>
    <s v="Bachelor's"/>
    <n v="4.3226878306844121"/>
  </r>
  <r>
    <s v="E0697"/>
    <x v="689"/>
    <x v="3"/>
    <n v="31"/>
    <s v="Female"/>
    <x v="5"/>
    <x v="693"/>
    <n v="32"/>
    <x v="3"/>
    <x v="4"/>
    <x v="2"/>
    <s v="High School"/>
    <n v="1.2394714938284657"/>
  </r>
  <r>
    <s v="E0698"/>
    <x v="690"/>
    <x v="5"/>
    <n v="42"/>
    <s v="Male"/>
    <x v="2"/>
    <x v="694"/>
    <n v="13"/>
    <x v="2"/>
    <x v="2"/>
    <x v="1"/>
    <s v="Master's"/>
    <n v="1.7207490872221682"/>
  </r>
  <r>
    <s v="E0699"/>
    <x v="691"/>
    <x v="0"/>
    <n v="38"/>
    <s v="Male"/>
    <x v="0"/>
    <x v="695"/>
    <n v="6"/>
    <x v="0"/>
    <x v="5"/>
    <x v="0"/>
    <s v="Bachelor's"/>
    <n v="3.0946810979826047"/>
  </r>
  <r>
    <s v="E0700"/>
    <x v="95"/>
    <x v="2"/>
    <n v="43"/>
    <s v="Male"/>
    <x v="3"/>
    <x v="696"/>
    <n v="33"/>
    <x v="2"/>
    <x v="5"/>
    <x v="0"/>
    <s v="Bachelor's"/>
    <n v="4.6013631119903078"/>
  </r>
  <r>
    <s v="E0701"/>
    <x v="692"/>
    <x v="2"/>
    <n v="24"/>
    <s v="Female"/>
    <x v="0"/>
    <x v="697"/>
    <n v="26"/>
    <x v="2"/>
    <x v="5"/>
    <x v="5"/>
    <s v="High School"/>
    <n v="1.177419792358926"/>
  </r>
  <r>
    <s v="E0702"/>
    <x v="693"/>
    <x v="3"/>
    <n v="56"/>
    <s v="Male"/>
    <x v="3"/>
    <x v="698"/>
    <n v="15"/>
    <x v="1"/>
    <x v="0"/>
    <x v="2"/>
    <s v="Master's"/>
    <n v="3.3077664703897254"/>
  </r>
  <r>
    <s v="E0703"/>
    <x v="694"/>
    <x v="2"/>
    <n v="51"/>
    <s v="Female"/>
    <x v="1"/>
    <x v="699"/>
    <n v="11"/>
    <x v="4"/>
    <x v="7"/>
    <x v="2"/>
    <s v="Master's"/>
    <n v="3.9002835837329779"/>
  </r>
  <r>
    <s v="E0704"/>
    <x v="695"/>
    <x v="4"/>
    <n v="42"/>
    <s v="Female"/>
    <x v="2"/>
    <x v="700"/>
    <n v="12"/>
    <x v="0"/>
    <x v="7"/>
    <x v="4"/>
    <s v="Bachelor's"/>
    <n v="4.7942046333646422"/>
  </r>
  <r>
    <s v="E0705"/>
    <x v="696"/>
    <x v="5"/>
    <n v="47"/>
    <s v="Female"/>
    <x v="5"/>
    <x v="701"/>
    <n v="20"/>
    <x v="2"/>
    <x v="0"/>
    <x v="1"/>
    <s v="Master's"/>
    <n v="4.4386219093583037"/>
  </r>
  <r>
    <s v="E0706"/>
    <x v="697"/>
    <x v="1"/>
    <n v="26"/>
    <s v="Male"/>
    <x v="2"/>
    <x v="702"/>
    <n v="35"/>
    <x v="0"/>
    <x v="2"/>
    <x v="5"/>
    <s v="Bachelor's"/>
    <n v="4.4463581069737437"/>
  </r>
  <r>
    <s v="E0707"/>
    <x v="698"/>
    <x v="5"/>
    <n v="31"/>
    <s v="Female"/>
    <x v="1"/>
    <x v="500"/>
    <n v="18"/>
    <x v="2"/>
    <x v="10"/>
    <x v="5"/>
    <s v="Master's"/>
    <n v="1.7433108302879137"/>
  </r>
  <r>
    <s v="E0708"/>
    <x v="699"/>
    <x v="1"/>
    <n v="56"/>
    <s v="Male"/>
    <x v="2"/>
    <x v="703"/>
    <n v="4"/>
    <x v="4"/>
    <x v="2"/>
    <x v="1"/>
    <s v="Bachelor's"/>
    <n v="1.2815626285040969"/>
  </r>
  <r>
    <s v="E0709"/>
    <x v="700"/>
    <x v="2"/>
    <n v="60"/>
    <s v="Male"/>
    <x v="2"/>
    <x v="704"/>
    <n v="3"/>
    <x v="1"/>
    <x v="5"/>
    <x v="3"/>
    <s v="Bachelor's"/>
    <n v="3.9745609680914136"/>
  </r>
  <r>
    <s v="E0710"/>
    <x v="701"/>
    <x v="5"/>
    <n v="49"/>
    <s v="Female"/>
    <x v="4"/>
    <x v="705"/>
    <n v="22"/>
    <x v="0"/>
    <x v="7"/>
    <x v="5"/>
    <s v="Bachelor's"/>
    <n v="4.0773907766349993"/>
  </r>
  <r>
    <s v="E0711"/>
    <x v="702"/>
    <x v="2"/>
    <n v="59"/>
    <s v="Male"/>
    <x v="1"/>
    <x v="706"/>
    <n v="30"/>
    <x v="2"/>
    <x v="10"/>
    <x v="4"/>
    <s v="Master's"/>
    <n v="2.5102727047789442"/>
  </r>
  <r>
    <s v="E0712"/>
    <x v="703"/>
    <x v="5"/>
    <n v="42"/>
    <s v="Female"/>
    <x v="3"/>
    <x v="707"/>
    <n v="7"/>
    <x v="3"/>
    <x v="2"/>
    <x v="5"/>
    <s v="High School"/>
    <n v="2.007114061921135"/>
  </r>
  <r>
    <s v="E0713"/>
    <x v="704"/>
    <x v="2"/>
    <n v="60"/>
    <s v="Male"/>
    <x v="2"/>
    <x v="708"/>
    <n v="14"/>
    <x v="1"/>
    <x v="3"/>
    <x v="5"/>
    <s v="Master's"/>
    <n v="3.562256597948374"/>
  </r>
  <r>
    <s v="E0714"/>
    <x v="705"/>
    <x v="5"/>
    <n v="60"/>
    <s v="Male"/>
    <x v="4"/>
    <x v="709"/>
    <n v="7"/>
    <x v="2"/>
    <x v="3"/>
    <x v="3"/>
    <s v="Bachelor's"/>
    <n v="4.8652596778207311"/>
  </r>
  <r>
    <s v="E0715"/>
    <x v="706"/>
    <x v="5"/>
    <n v="33"/>
    <s v="Female"/>
    <x v="5"/>
    <x v="710"/>
    <n v="2"/>
    <x v="2"/>
    <x v="7"/>
    <x v="5"/>
    <s v="PhD"/>
    <n v="2.004257248571097"/>
  </r>
  <r>
    <s v="E0716"/>
    <x v="707"/>
    <x v="5"/>
    <n v="50"/>
    <s v="Male"/>
    <x v="5"/>
    <x v="711"/>
    <n v="8"/>
    <x v="1"/>
    <x v="6"/>
    <x v="4"/>
    <s v="Bachelor's"/>
    <n v="4.815026435845132"/>
  </r>
  <r>
    <s v="E0717"/>
    <x v="708"/>
    <x v="5"/>
    <n v="45"/>
    <s v="Female"/>
    <x v="4"/>
    <x v="277"/>
    <n v="3"/>
    <x v="3"/>
    <x v="4"/>
    <x v="5"/>
    <s v="Bachelor's"/>
    <n v="2.4453941953186082"/>
  </r>
  <r>
    <s v="E0718"/>
    <x v="709"/>
    <x v="1"/>
    <n v="52"/>
    <s v="Male"/>
    <x v="0"/>
    <x v="712"/>
    <n v="6"/>
    <x v="2"/>
    <x v="1"/>
    <x v="0"/>
    <s v="Bachelor's"/>
    <n v="2.5065610783294416"/>
  </r>
  <r>
    <s v="E0719"/>
    <x v="710"/>
    <x v="5"/>
    <n v="52"/>
    <s v="Male"/>
    <x v="5"/>
    <x v="713"/>
    <n v="35"/>
    <x v="4"/>
    <x v="10"/>
    <x v="3"/>
    <s v="Master's"/>
    <n v="4.2705934729811377"/>
  </r>
  <r>
    <s v="E0720"/>
    <x v="711"/>
    <x v="4"/>
    <n v="33"/>
    <s v="Male"/>
    <x v="0"/>
    <x v="714"/>
    <n v="7"/>
    <x v="0"/>
    <x v="2"/>
    <x v="1"/>
    <s v="High School"/>
    <n v="4.2882098114367864"/>
  </r>
  <r>
    <s v="E0721"/>
    <x v="712"/>
    <x v="3"/>
    <n v="26"/>
    <s v="Male"/>
    <x v="0"/>
    <x v="715"/>
    <n v="25"/>
    <x v="3"/>
    <x v="0"/>
    <x v="3"/>
    <s v="Bachelor's"/>
    <n v="2.1877794317615327"/>
  </r>
  <r>
    <s v="E0722"/>
    <x v="713"/>
    <x v="3"/>
    <n v="28"/>
    <s v="Male"/>
    <x v="2"/>
    <x v="716"/>
    <n v="35"/>
    <x v="2"/>
    <x v="6"/>
    <x v="3"/>
    <s v="Bachelor's"/>
    <n v="3.0921760754447019"/>
  </r>
  <r>
    <s v="E0723"/>
    <x v="714"/>
    <x v="2"/>
    <n v="35"/>
    <s v="Male"/>
    <x v="0"/>
    <x v="717"/>
    <n v="35"/>
    <x v="4"/>
    <x v="5"/>
    <x v="3"/>
    <s v="Bachelor's"/>
    <n v="3.4198148462873701"/>
  </r>
  <r>
    <s v="E0724"/>
    <x v="715"/>
    <x v="5"/>
    <n v="29"/>
    <s v="Female"/>
    <x v="5"/>
    <x v="718"/>
    <n v="12"/>
    <x v="1"/>
    <x v="7"/>
    <x v="2"/>
    <s v="Bachelor's"/>
    <n v="3.6774646290134969"/>
  </r>
  <r>
    <s v="E0725"/>
    <x v="716"/>
    <x v="1"/>
    <n v="32"/>
    <s v="Female"/>
    <x v="1"/>
    <x v="719"/>
    <n v="5"/>
    <x v="3"/>
    <x v="6"/>
    <x v="3"/>
    <s v="Master's"/>
    <n v="2.8892860002886693"/>
  </r>
  <r>
    <s v="E0726"/>
    <x v="717"/>
    <x v="4"/>
    <n v="44"/>
    <s v="Male"/>
    <x v="0"/>
    <x v="720"/>
    <n v="11"/>
    <x v="1"/>
    <x v="9"/>
    <x v="5"/>
    <s v="Bachelor's"/>
    <n v="4.7590752885420935"/>
  </r>
  <r>
    <s v="E0727"/>
    <x v="718"/>
    <x v="3"/>
    <n v="47"/>
    <s v="Female"/>
    <x v="2"/>
    <x v="721"/>
    <n v="6"/>
    <x v="2"/>
    <x v="2"/>
    <x v="0"/>
    <s v="High School"/>
    <n v="1.7610045956373899"/>
  </r>
  <r>
    <s v="E0728"/>
    <x v="719"/>
    <x v="1"/>
    <n v="25"/>
    <s v="Non-binary"/>
    <x v="0"/>
    <x v="722"/>
    <n v="29"/>
    <x v="1"/>
    <x v="1"/>
    <x v="2"/>
    <s v="Master's"/>
    <n v="2.0798210323091975"/>
  </r>
  <r>
    <s v="E0729"/>
    <x v="720"/>
    <x v="5"/>
    <n v="56"/>
    <s v="Female"/>
    <x v="1"/>
    <x v="723"/>
    <n v="6"/>
    <x v="1"/>
    <x v="4"/>
    <x v="4"/>
    <s v="Master's"/>
    <n v="4.7792713553245942"/>
  </r>
  <r>
    <s v="E0730"/>
    <x v="721"/>
    <x v="1"/>
    <n v="28"/>
    <s v="Male"/>
    <x v="3"/>
    <x v="724"/>
    <n v="17"/>
    <x v="0"/>
    <x v="4"/>
    <x v="4"/>
    <s v="Bachelor's"/>
    <n v="1.5828038723562412"/>
  </r>
  <r>
    <s v="E0731"/>
    <x v="722"/>
    <x v="1"/>
    <n v="23"/>
    <s v="Female"/>
    <x v="1"/>
    <x v="725"/>
    <n v="27"/>
    <x v="0"/>
    <x v="10"/>
    <x v="5"/>
    <s v="High School"/>
    <n v="1.4025663445791046"/>
  </r>
  <r>
    <s v="E0732"/>
    <x v="723"/>
    <x v="1"/>
    <n v="44"/>
    <s v="Female"/>
    <x v="2"/>
    <x v="726"/>
    <n v="31"/>
    <x v="3"/>
    <x v="3"/>
    <x v="4"/>
    <s v="Bachelor's"/>
    <n v="2.1810258477089635"/>
  </r>
  <r>
    <s v="E0733"/>
    <x v="724"/>
    <x v="3"/>
    <n v="34"/>
    <s v="Female"/>
    <x v="5"/>
    <x v="727"/>
    <n v="11"/>
    <x v="4"/>
    <x v="2"/>
    <x v="2"/>
    <s v="Bachelor's"/>
    <n v="1.8406889587876067"/>
  </r>
  <r>
    <s v="E0734"/>
    <x v="725"/>
    <x v="1"/>
    <n v="54"/>
    <s v="Female"/>
    <x v="1"/>
    <x v="728"/>
    <n v="26"/>
    <x v="4"/>
    <x v="5"/>
    <x v="3"/>
    <s v="Bachelor's"/>
    <n v="4.0935297551818781"/>
  </r>
  <r>
    <s v="E0735"/>
    <x v="726"/>
    <x v="0"/>
    <n v="29"/>
    <s v="Female"/>
    <x v="0"/>
    <x v="729"/>
    <n v="20"/>
    <x v="3"/>
    <x v="0"/>
    <x v="3"/>
    <s v="PhD"/>
    <n v="1.4837030504819833"/>
  </r>
  <r>
    <s v="E0736"/>
    <x v="727"/>
    <x v="0"/>
    <n v="32"/>
    <s v="Female"/>
    <x v="1"/>
    <x v="730"/>
    <n v="2"/>
    <x v="3"/>
    <x v="1"/>
    <x v="5"/>
    <s v="Bachelor's"/>
    <n v="2.1797824767329663"/>
  </r>
  <r>
    <s v="E0737"/>
    <x v="728"/>
    <x v="5"/>
    <n v="51"/>
    <s v="Male"/>
    <x v="5"/>
    <x v="731"/>
    <n v="10"/>
    <x v="0"/>
    <x v="10"/>
    <x v="0"/>
    <s v="High School"/>
    <n v="4.2024827741299529"/>
  </r>
  <r>
    <s v="E0738"/>
    <x v="729"/>
    <x v="5"/>
    <n v="24"/>
    <s v="Female"/>
    <x v="5"/>
    <x v="732"/>
    <n v="10"/>
    <x v="4"/>
    <x v="1"/>
    <x v="3"/>
    <s v="Master's"/>
    <n v="4.3789372679808842"/>
  </r>
  <r>
    <s v="E0739"/>
    <x v="730"/>
    <x v="2"/>
    <n v="39"/>
    <s v="Male"/>
    <x v="0"/>
    <x v="733"/>
    <n v="16"/>
    <x v="3"/>
    <x v="3"/>
    <x v="3"/>
    <s v="PhD"/>
    <n v="2.7702762657470337"/>
  </r>
  <r>
    <s v="E0740"/>
    <x v="731"/>
    <x v="4"/>
    <n v="38"/>
    <s v="Male"/>
    <x v="3"/>
    <x v="734"/>
    <n v="30"/>
    <x v="4"/>
    <x v="5"/>
    <x v="2"/>
    <s v="Master's"/>
    <n v="2.7503374669874558"/>
  </r>
  <r>
    <s v="E0741"/>
    <x v="732"/>
    <x v="5"/>
    <n v="50"/>
    <s v="Female"/>
    <x v="1"/>
    <x v="735"/>
    <n v="24"/>
    <x v="4"/>
    <x v="10"/>
    <x v="3"/>
    <s v="High School"/>
    <n v="2.2694179894548987"/>
  </r>
  <r>
    <s v="E0742"/>
    <x v="733"/>
    <x v="1"/>
    <n v="48"/>
    <s v="Female"/>
    <x v="2"/>
    <x v="736"/>
    <n v="7"/>
    <x v="0"/>
    <x v="5"/>
    <x v="4"/>
    <s v="Master's"/>
    <n v="1.3538040102492945"/>
  </r>
  <r>
    <s v="E0743"/>
    <x v="734"/>
    <x v="4"/>
    <n v="40"/>
    <s v="Male"/>
    <x v="4"/>
    <x v="737"/>
    <n v="19"/>
    <x v="2"/>
    <x v="4"/>
    <x v="0"/>
    <s v="Master's"/>
    <n v="2.6867397203926577"/>
  </r>
  <r>
    <s v="E0744"/>
    <x v="735"/>
    <x v="0"/>
    <n v="50"/>
    <s v="Female"/>
    <x v="1"/>
    <x v="738"/>
    <n v="22"/>
    <x v="4"/>
    <x v="4"/>
    <x v="0"/>
    <s v="PhD"/>
    <n v="1.8735023737387202"/>
  </r>
  <r>
    <s v="E0745"/>
    <x v="736"/>
    <x v="0"/>
    <n v="32"/>
    <s v="Female"/>
    <x v="1"/>
    <x v="739"/>
    <n v="9"/>
    <x v="0"/>
    <x v="8"/>
    <x v="5"/>
    <s v="Bachelor's"/>
    <n v="3.4936735131549463"/>
  </r>
  <r>
    <s v="E0746"/>
    <x v="737"/>
    <x v="2"/>
    <n v="28"/>
    <s v="Male"/>
    <x v="0"/>
    <x v="740"/>
    <n v="2"/>
    <x v="0"/>
    <x v="8"/>
    <x v="3"/>
    <s v="Master's"/>
    <n v="3.2939405767151659"/>
  </r>
  <r>
    <s v="E0747"/>
    <x v="738"/>
    <x v="4"/>
    <n v="44"/>
    <s v="Female"/>
    <x v="1"/>
    <x v="741"/>
    <n v="26"/>
    <x v="4"/>
    <x v="9"/>
    <x v="4"/>
    <s v="High School"/>
    <n v="2.2124150802489422"/>
  </r>
  <r>
    <s v="E0748"/>
    <x v="739"/>
    <x v="1"/>
    <n v="37"/>
    <s v="Non-binary"/>
    <x v="3"/>
    <x v="742"/>
    <n v="7"/>
    <x v="1"/>
    <x v="1"/>
    <x v="4"/>
    <s v="Master's"/>
    <n v="4.8031141390115444"/>
  </r>
  <r>
    <s v="E0749"/>
    <x v="740"/>
    <x v="5"/>
    <n v="36"/>
    <s v="Male"/>
    <x v="4"/>
    <x v="743"/>
    <n v="8"/>
    <x v="3"/>
    <x v="9"/>
    <x v="4"/>
    <s v="Bachelor's"/>
    <n v="3.6152692595168561"/>
  </r>
  <r>
    <s v="E0750"/>
    <x v="741"/>
    <x v="1"/>
    <n v="51"/>
    <s v="Female"/>
    <x v="3"/>
    <x v="744"/>
    <n v="18"/>
    <x v="2"/>
    <x v="8"/>
    <x v="1"/>
    <s v="PhD"/>
    <n v="1.2855472657271072"/>
  </r>
  <r>
    <s v="E0751"/>
    <x v="742"/>
    <x v="1"/>
    <n v="26"/>
    <s v="Female"/>
    <x v="0"/>
    <x v="745"/>
    <n v="32"/>
    <x v="0"/>
    <x v="9"/>
    <x v="3"/>
    <s v="Bachelor's"/>
    <n v="3.5111302975299008"/>
  </r>
  <r>
    <s v="E0752"/>
    <x v="743"/>
    <x v="2"/>
    <n v="57"/>
    <s v="Female"/>
    <x v="1"/>
    <x v="746"/>
    <n v="13"/>
    <x v="3"/>
    <x v="9"/>
    <x v="1"/>
    <s v="Bachelor's"/>
    <n v="4.6071339061019589"/>
  </r>
  <r>
    <s v="E0753"/>
    <x v="744"/>
    <x v="5"/>
    <n v="44"/>
    <s v="Male"/>
    <x v="2"/>
    <x v="747"/>
    <n v="24"/>
    <x v="2"/>
    <x v="5"/>
    <x v="1"/>
    <s v="Bachelor's"/>
    <n v="4.2172207824688499"/>
  </r>
  <r>
    <s v="E0754"/>
    <x v="745"/>
    <x v="5"/>
    <n v="57"/>
    <s v="Male"/>
    <x v="4"/>
    <x v="748"/>
    <n v="26"/>
    <x v="0"/>
    <x v="9"/>
    <x v="2"/>
    <s v="Bachelor's"/>
    <n v="3.2897672456578833"/>
  </r>
  <r>
    <s v="E0755"/>
    <x v="746"/>
    <x v="4"/>
    <n v="57"/>
    <s v="Male"/>
    <x v="2"/>
    <x v="749"/>
    <n v="11"/>
    <x v="2"/>
    <x v="10"/>
    <x v="2"/>
    <s v="Bachelor's"/>
    <n v="3.496508892379965"/>
  </r>
  <r>
    <s v="E0756"/>
    <x v="747"/>
    <x v="3"/>
    <n v="24"/>
    <s v="Female"/>
    <x v="0"/>
    <x v="750"/>
    <n v="15"/>
    <x v="1"/>
    <x v="7"/>
    <x v="2"/>
    <s v="Master's"/>
    <n v="4.5842005572170059"/>
  </r>
  <r>
    <s v="E0757"/>
    <x v="748"/>
    <x v="5"/>
    <n v="55"/>
    <s v="Male"/>
    <x v="1"/>
    <x v="751"/>
    <n v="7"/>
    <x v="1"/>
    <x v="2"/>
    <x v="1"/>
    <s v="Bachelor's"/>
    <n v="2.3228297092878489"/>
  </r>
  <r>
    <s v="E0758"/>
    <x v="749"/>
    <x v="0"/>
    <n v="33"/>
    <s v="Male"/>
    <x v="1"/>
    <x v="752"/>
    <n v="27"/>
    <x v="1"/>
    <x v="7"/>
    <x v="3"/>
    <s v="Master's"/>
    <n v="3.6637297284126307"/>
  </r>
  <r>
    <s v="E0759"/>
    <x v="750"/>
    <x v="4"/>
    <n v="22"/>
    <s v="Female"/>
    <x v="3"/>
    <x v="753"/>
    <n v="29"/>
    <x v="3"/>
    <x v="4"/>
    <x v="2"/>
    <s v="Master's"/>
    <n v="2.581666384486013"/>
  </r>
  <r>
    <s v="E0760"/>
    <x v="751"/>
    <x v="4"/>
    <n v="29"/>
    <s v="Male"/>
    <x v="3"/>
    <x v="754"/>
    <n v="23"/>
    <x v="3"/>
    <x v="1"/>
    <x v="1"/>
    <s v="Bachelor's"/>
    <n v="1.732354821164408"/>
  </r>
  <r>
    <s v="E0761"/>
    <x v="752"/>
    <x v="1"/>
    <n v="25"/>
    <s v="Female"/>
    <x v="3"/>
    <x v="755"/>
    <n v="13"/>
    <x v="0"/>
    <x v="5"/>
    <x v="4"/>
    <s v="Bachelor's"/>
    <n v="1.4041218461422993"/>
  </r>
  <r>
    <s v="E0762"/>
    <x v="753"/>
    <x v="3"/>
    <n v="44"/>
    <s v="Male"/>
    <x v="0"/>
    <x v="756"/>
    <n v="3"/>
    <x v="4"/>
    <x v="1"/>
    <x v="2"/>
    <s v="Master's"/>
    <n v="4.6734980794760714"/>
  </r>
  <r>
    <s v="E0763"/>
    <x v="754"/>
    <x v="2"/>
    <n v="25"/>
    <s v="Male"/>
    <x v="1"/>
    <x v="757"/>
    <n v="29"/>
    <x v="4"/>
    <x v="10"/>
    <x v="0"/>
    <s v="Bachelor's"/>
    <n v="1.2992783088369477"/>
  </r>
  <r>
    <s v="E0764"/>
    <x v="755"/>
    <x v="0"/>
    <n v="50"/>
    <s v="Male"/>
    <x v="5"/>
    <x v="758"/>
    <n v="29"/>
    <x v="3"/>
    <x v="4"/>
    <x v="2"/>
    <s v="High School"/>
    <n v="4.681635933306274"/>
  </r>
  <r>
    <s v="E0765"/>
    <x v="756"/>
    <x v="2"/>
    <n v="53"/>
    <s v="Male"/>
    <x v="3"/>
    <x v="759"/>
    <n v="28"/>
    <x v="1"/>
    <x v="10"/>
    <x v="4"/>
    <s v="Bachelor's"/>
    <n v="1.157758593888738"/>
  </r>
  <r>
    <s v="E0766"/>
    <x v="757"/>
    <x v="0"/>
    <n v="39"/>
    <s v="Male"/>
    <x v="2"/>
    <x v="760"/>
    <n v="15"/>
    <x v="3"/>
    <x v="10"/>
    <x v="1"/>
    <s v="Bachelor's"/>
    <n v="2.2484258256318816"/>
  </r>
  <r>
    <s v="E0767"/>
    <x v="758"/>
    <x v="0"/>
    <n v="35"/>
    <s v="Female"/>
    <x v="3"/>
    <x v="761"/>
    <n v="32"/>
    <x v="2"/>
    <x v="3"/>
    <x v="3"/>
    <s v="Bachelor's"/>
    <n v="2.5215104260880477"/>
  </r>
  <r>
    <s v="E0768"/>
    <x v="759"/>
    <x v="0"/>
    <n v="25"/>
    <s v="Male"/>
    <x v="0"/>
    <x v="762"/>
    <n v="8"/>
    <x v="0"/>
    <x v="5"/>
    <x v="4"/>
    <s v="Master's"/>
    <n v="3.969096158376912"/>
  </r>
  <r>
    <s v="E0769"/>
    <x v="760"/>
    <x v="5"/>
    <n v="30"/>
    <s v="Female"/>
    <x v="1"/>
    <x v="763"/>
    <n v="32"/>
    <x v="2"/>
    <x v="10"/>
    <x v="0"/>
    <s v="Master's"/>
    <n v="3.3210852930900505"/>
  </r>
  <r>
    <s v="E0770"/>
    <x v="761"/>
    <x v="5"/>
    <n v="46"/>
    <s v="Female"/>
    <x v="3"/>
    <x v="764"/>
    <n v="9"/>
    <x v="4"/>
    <x v="1"/>
    <x v="1"/>
    <s v="High School"/>
    <n v="3.5281822292077978"/>
  </r>
  <r>
    <s v="E0771"/>
    <x v="762"/>
    <x v="2"/>
    <n v="31"/>
    <s v="Female"/>
    <x v="1"/>
    <x v="765"/>
    <n v="1"/>
    <x v="4"/>
    <x v="0"/>
    <x v="1"/>
    <s v="Bachelor's"/>
    <n v="3.2925151409161186"/>
  </r>
  <r>
    <s v="E0772"/>
    <x v="763"/>
    <x v="5"/>
    <n v="38"/>
    <s v="Male"/>
    <x v="4"/>
    <x v="766"/>
    <n v="17"/>
    <x v="0"/>
    <x v="3"/>
    <x v="4"/>
    <s v="PhD"/>
    <n v="4.631016098598284"/>
  </r>
  <r>
    <s v="E0773"/>
    <x v="764"/>
    <x v="3"/>
    <n v="27"/>
    <s v="Female"/>
    <x v="5"/>
    <x v="767"/>
    <n v="19"/>
    <x v="4"/>
    <x v="7"/>
    <x v="2"/>
    <s v="Master's"/>
    <n v="3.3589093788454574"/>
  </r>
  <r>
    <s v="E0774"/>
    <x v="765"/>
    <x v="3"/>
    <n v="60"/>
    <s v="Male"/>
    <x v="3"/>
    <x v="768"/>
    <n v="23"/>
    <x v="1"/>
    <x v="0"/>
    <x v="5"/>
    <s v="Bachelor's"/>
    <n v="1.7611266996658772"/>
  </r>
  <r>
    <s v="E0775"/>
    <x v="766"/>
    <x v="5"/>
    <n v="22"/>
    <s v="Male"/>
    <x v="4"/>
    <x v="769"/>
    <n v="21"/>
    <x v="4"/>
    <x v="5"/>
    <x v="4"/>
    <s v="High School"/>
    <n v="3.3121132455508198"/>
  </r>
  <r>
    <s v="E0776"/>
    <x v="767"/>
    <x v="1"/>
    <n v="54"/>
    <s v="Male"/>
    <x v="4"/>
    <x v="770"/>
    <n v="19"/>
    <x v="3"/>
    <x v="5"/>
    <x v="3"/>
    <s v="Bachelor's"/>
    <n v="2.9882864413246444"/>
  </r>
  <r>
    <s v="E0777"/>
    <x v="768"/>
    <x v="2"/>
    <n v="24"/>
    <s v="Female"/>
    <x v="3"/>
    <x v="771"/>
    <n v="33"/>
    <x v="3"/>
    <x v="5"/>
    <x v="5"/>
    <s v="Bachelor's"/>
    <n v="4.8513196866117401"/>
  </r>
  <r>
    <s v="E0778"/>
    <x v="769"/>
    <x v="2"/>
    <n v="22"/>
    <s v="Male"/>
    <x v="2"/>
    <x v="772"/>
    <n v="9"/>
    <x v="1"/>
    <x v="5"/>
    <x v="2"/>
    <s v="Bachelor's"/>
    <n v="1.3837888883770879"/>
  </r>
  <r>
    <s v="E0779"/>
    <x v="770"/>
    <x v="2"/>
    <n v="60"/>
    <s v="Female"/>
    <x v="0"/>
    <x v="773"/>
    <n v="7"/>
    <x v="0"/>
    <x v="5"/>
    <x v="0"/>
    <s v="Bachelor's"/>
    <n v="2.7897292830689699"/>
  </r>
  <r>
    <s v="E0780"/>
    <x v="771"/>
    <x v="4"/>
    <n v="28"/>
    <s v="Male"/>
    <x v="2"/>
    <x v="774"/>
    <n v="9"/>
    <x v="0"/>
    <x v="5"/>
    <x v="3"/>
    <s v="PhD"/>
    <n v="3.9269655250836704"/>
  </r>
  <r>
    <s v="E0781"/>
    <x v="772"/>
    <x v="2"/>
    <n v="43"/>
    <s v="Female"/>
    <x v="1"/>
    <x v="775"/>
    <n v="6"/>
    <x v="2"/>
    <x v="3"/>
    <x v="2"/>
    <s v="Bachelor's"/>
    <n v="4.380544746979405"/>
  </r>
  <r>
    <s v="E0782"/>
    <x v="773"/>
    <x v="2"/>
    <n v="34"/>
    <s v="Male"/>
    <x v="4"/>
    <x v="776"/>
    <n v="28"/>
    <x v="1"/>
    <x v="6"/>
    <x v="4"/>
    <s v="Master's"/>
    <n v="3.7056199756569494"/>
  </r>
  <r>
    <s v="E0783"/>
    <x v="774"/>
    <x v="1"/>
    <n v="50"/>
    <s v="Male"/>
    <x v="0"/>
    <x v="777"/>
    <n v="25"/>
    <x v="3"/>
    <x v="1"/>
    <x v="5"/>
    <s v="Bachelor's"/>
    <n v="4.314020306110784"/>
  </r>
  <r>
    <s v="E0784"/>
    <x v="775"/>
    <x v="1"/>
    <n v="30"/>
    <s v="Female"/>
    <x v="5"/>
    <x v="778"/>
    <n v="15"/>
    <x v="4"/>
    <x v="5"/>
    <x v="1"/>
    <s v="Bachelor's"/>
    <n v="4.636130588097874"/>
  </r>
  <r>
    <s v="E0785"/>
    <x v="776"/>
    <x v="0"/>
    <n v="49"/>
    <s v="Male"/>
    <x v="0"/>
    <x v="779"/>
    <n v="1"/>
    <x v="4"/>
    <x v="2"/>
    <x v="3"/>
    <s v="Bachelor's"/>
    <n v="3.3306568784913644"/>
  </r>
  <r>
    <s v="E0786"/>
    <x v="777"/>
    <x v="2"/>
    <n v="35"/>
    <s v="Female"/>
    <x v="0"/>
    <x v="780"/>
    <n v="21"/>
    <x v="0"/>
    <x v="4"/>
    <x v="2"/>
    <s v="Bachelor's"/>
    <n v="4.3803674715297589"/>
  </r>
  <r>
    <s v="E0787"/>
    <x v="778"/>
    <x v="5"/>
    <n v="32"/>
    <s v="Non-binary"/>
    <x v="1"/>
    <x v="781"/>
    <n v="6"/>
    <x v="2"/>
    <x v="4"/>
    <x v="0"/>
    <s v="Bachelor's"/>
    <n v="3.6316627364950929"/>
  </r>
  <r>
    <s v="E0788"/>
    <x v="779"/>
    <x v="5"/>
    <n v="28"/>
    <s v="Male"/>
    <x v="0"/>
    <x v="782"/>
    <n v="28"/>
    <x v="2"/>
    <x v="0"/>
    <x v="1"/>
    <s v="Bachelor's"/>
    <n v="2.9246217335066342"/>
  </r>
  <r>
    <s v="E0789"/>
    <x v="780"/>
    <x v="5"/>
    <n v="25"/>
    <s v="Male"/>
    <x v="2"/>
    <x v="783"/>
    <n v="17"/>
    <x v="1"/>
    <x v="2"/>
    <x v="4"/>
    <s v="Master's"/>
    <n v="1.1781384897393474"/>
  </r>
  <r>
    <s v="E0790"/>
    <x v="781"/>
    <x v="0"/>
    <n v="49"/>
    <s v="Male"/>
    <x v="0"/>
    <x v="784"/>
    <n v="34"/>
    <x v="4"/>
    <x v="2"/>
    <x v="2"/>
    <s v="Bachelor's"/>
    <n v="4.3598510648416005"/>
  </r>
  <r>
    <s v="E0791"/>
    <x v="782"/>
    <x v="2"/>
    <n v="26"/>
    <s v="Female"/>
    <x v="4"/>
    <x v="785"/>
    <n v="17"/>
    <x v="0"/>
    <x v="4"/>
    <x v="2"/>
    <s v="PhD"/>
    <n v="4.2911233957764949"/>
  </r>
  <r>
    <s v="E0792"/>
    <x v="783"/>
    <x v="1"/>
    <n v="46"/>
    <s v="Male"/>
    <x v="3"/>
    <x v="786"/>
    <n v="1"/>
    <x v="1"/>
    <x v="8"/>
    <x v="1"/>
    <s v="Bachelor's"/>
    <n v="2.9939201664683703"/>
  </r>
  <r>
    <s v="E0793"/>
    <x v="784"/>
    <x v="5"/>
    <n v="33"/>
    <s v="Female"/>
    <x v="5"/>
    <x v="787"/>
    <n v="6"/>
    <x v="3"/>
    <x v="9"/>
    <x v="0"/>
    <s v="Bachelor's"/>
    <n v="1.7064454073788196"/>
  </r>
  <r>
    <s v="E0794"/>
    <x v="785"/>
    <x v="0"/>
    <n v="28"/>
    <s v="Female"/>
    <x v="5"/>
    <x v="788"/>
    <n v="18"/>
    <x v="1"/>
    <x v="5"/>
    <x v="4"/>
    <s v="Master's"/>
    <n v="4.1625094057723739"/>
  </r>
  <r>
    <s v="E0795"/>
    <x v="786"/>
    <x v="1"/>
    <n v="60"/>
    <s v="Male"/>
    <x v="3"/>
    <x v="789"/>
    <n v="29"/>
    <x v="4"/>
    <x v="8"/>
    <x v="5"/>
    <s v="Bachelor's"/>
    <n v="4.2075700406600127"/>
  </r>
  <r>
    <s v="E0796"/>
    <x v="787"/>
    <x v="4"/>
    <n v="32"/>
    <s v="Male"/>
    <x v="0"/>
    <x v="790"/>
    <n v="27"/>
    <x v="4"/>
    <x v="7"/>
    <x v="5"/>
    <s v="Master's"/>
    <n v="4.0244842310957853"/>
  </r>
  <r>
    <s v="E0797"/>
    <x v="788"/>
    <x v="1"/>
    <n v="23"/>
    <s v="Female"/>
    <x v="2"/>
    <x v="791"/>
    <n v="8"/>
    <x v="3"/>
    <x v="3"/>
    <x v="0"/>
    <s v="Bachelor's"/>
    <n v="2.9238947316742232"/>
  </r>
  <r>
    <s v="E0798"/>
    <x v="789"/>
    <x v="2"/>
    <n v="25"/>
    <s v="Male"/>
    <x v="2"/>
    <x v="792"/>
    <n v="3"/>
    <x v="1"/>
    <x v="5"/>
    <x v="2"/>
    <s v="Master's"/>
    <n v="1.017962900483028"/>
  </r>
  <r>
    <s v="E0799"/>
    <x v="790"/>
    <x v="4"/>
    <n v="36"/>
    <s v="Male"/>
    <x v="4"/>
    <x v="793"/>
    <n v="24"/>
    <x v="0"/>
    <x v="7"/>
    <x v="0"/>
    <s v="Bachelor's"/>
    <n v="2.7026009402643099"/>
  </r>
  <r>
    <s v="E0800"/>
    <x v="791"/>
    <x v="0"/>
    <n v="28"/>
    <s v="Male"/>
    <x v="4"/>
    <x v="794"/>
    <n v="10"/>
    <x v="4"/>
    <x v="2"/>
    <x v="4"/>
    <s v="Master's"/>
    <n v="4.2047711812585344"/>
  </r>
  <r>
    <s v="E0801"/>
    <x v="792"/>
    <x v="2"/>
    <n v="50"/>
    <s v="Female"/>
    <x v="3"/>
    <x v="795"/>
    <n v="10"/>
    <x v="1"/>
    <x v="8"/>
    <x v="5"/>
    <s v="Bachelor's"/>
    <n v="2.0319918796267142"/>
  </r>
  <r>
    <s v="E0802"/>
    <x v="793"/>
    <x v="2"/>
    <n v="30"/>
    <s v="Male"/>
    <x v="0"/>
    <x v="667"/>
    <n v="18"/>
    <x v="1"/>
    <x v="2"/>
    <x v="2"/>
    <s v="Master's"/>
    <n v="1.7895085733137628"/>
  </r>
  <r>
    <s v="E0803"/>
    <x v="794"/>
    <x v="5"/>
    <n v="51"/>
    <s v="Male"/>
    <x v="0"/>
    <x v="796"/>
    <n v="12"/>
    <x v="4"/>
    <x v="9"/>
    <x v="3"/>
    <s v="PhD"/>
    <n v="1.5361699057864349"/>
  </r>
  <r>
    <s v="E0804"/>
    <x v="795"/>
    <x v="0"/>
    <n v="54"/>
    <s v="Male"/>
    <x v="3"/>
    <x v="237"/>
    <n v="10"/>
    <x v="0"/>
    <x v="3"/>
    <x v="0"/>
    <s v="Master's"/>
    <n v="4.8708661882570858"/>
  </r>
  <r>
    <s v="E0805"/>
    <x v="796"/>
    <x v="2"/>
    <n v="52"/>
    <s v="Female"/>
    <x v="5"/>
    <x v="797"/>
    <n v="7"/>
    <x v="4"/>
    <x v="0"/>
    <x v="5"/>
    <s v="Bachelor's"/>
    <n v="2.2951016365126495"/>
  </r>
  <r>
    <s v="E0806"/>
    <x v="797"/>
    <x v="3"/>
    <n v="33"/>
    <s v="Male"/>
    <x v="2"/>
    <x v="798"/>
    <n v="5"/>
    <x v="2"/>
    <x v="7"/>
    <x v="5"/>
    <s v="Bachelor's"/>
    <n v="3.9952769043515222"/>
  </r>
  <r>
    <s v="E0807"/>
    <x v="798"/>
    <x v="3"/>
    <n v="38"/>
    <s v="Female"/>
    <x v="1"/>
    <x v="799"/>
    <n v="15"/>
    <x v="1"/>
    <x v="2"/>
    <x v="1"/>
    <s v="Bachelor's"/>
    <n v="1.4614707820265993"/>
  </r>
  <r>
    <s v="E0808"/>
    <x v="799"/>
    <x v="1"/>
    <n v="26"/>
    <s v="Male"/>
    <x v="3"/>
    <x v="800"/>
    <n v="5"/>
    <x v="4"/>
    <x v="1"/>
    <x v="2"/>
    <s v="Bachelor's"/>
    <n v="4.9748414805127448"/>
  </r>
  <r>
    <s v="E0809"/>
    <x v="800"/>
    <x v="0"/>
    <n v="31"/>
    <s v="Male"/>
    <x v="5"/>
    <x v="801"/>
    <n v="30"/>
    <x v="3"/>
    <x v="0"/>
    <x v="4"/>
    <s v="Bachelor's"/>
    <n v="4.2775975176508805"/>
  </r>
  <r>
    <s v="E0810"/>
    <x v="801"/>
    <x v="0"/>
    <n v="30"/>
    <s v="Female"/>
    <x v="0"/>
    <x v="802"/>
    <n v="28"/>
    <x v="4"/>
    <x v="2"/>
    <x v="5"/>
    <s v="Bachelor's"/>
    <n v="2.861853481668327"/>
  </r>
  <r>
    <s v="E0811"/>
    <x v="802"/>
    <x v="2"/>
    <n v="47"/>
    <s v="Male"/>
    <x v="3"/>
    <x v="803"/>
    <n v="19"/>
    <x v="4"/>
    <x v="5"/>
    <x v="5"/>
    <s v="PhD"/>
    <n v="3.9050819334441176"/>
  </r>
  <r>
    <s v="E0812"/>
    <x v="803"/>
    <x v="2"/>
    <n v="24"/>
    <s v="Female"/>
    <x v="5"/>
    <x v="804"/>
    <n v="1"/>
    <x v="2"/>
    <x v="10"/>
    <x v="2"/>
    <s v="High School"/>
    <n v="1.3437165840213785"/>
  </r>
  <r>
    <s v="E0813"/>
    <x v="804"/>
    <x v="5"/>
    <n v="42"/>
    <s v="Male"/>
    <x v="5"/>
    <x v="805"/>
    <n v="4"/>
    <x v="3"/>
    <x v="10"/>
    <x v="4"/>
    <s v="PhD"/>
    <n v="2.5334863381735246"/>
  </r>
  <r>
    <s v="E0814"/>
    <x v="805"/>
    <x v="2"/>
    <n v="44"/>
    <s v="Non-binary"/>
    <x v="2"/>
    <x v="806"/>
    <n v="33"/>
    <x v="0"/>
    <x v="5"/>
    <x v="1"/>
    <s v="Master's"/>
    <n v="2.331984071014797"/>
  </r>
  <r>
    <s v="E0815"/>
    <x v="806"/>
    <x v="0"/>
    <n v="30"/>
    <s v="Male"/>
    <x v="0"/>
    <x v="807"/>
    <n v="20"/>
    <x v="3"/>
    <x v="5"/>
    <x v="1"/>
    <s v="Bachelor's"/>
    <n v="2.0398651173231839"/>
  </r>
  <r>
    <s v="E0816"/>
    <x v="807"/>
    <x v="5"/>
    <n v="30"/>
    <s v="Female"/>
    <x v="4"/>
    <x v="808"/>
    <n v="28"/>
    <x v="2"/>
    <x v="7"/>
    <x v="5"/>
    <s v="High School"/>
    <n v="3.0735448355511803"/>
  </r>
  <r>
    <s v="E0817"/>
    <x v="808"/>
    <x v="1"/>
    <n v="23"/>
    <s v="Female"/>
    <x v="4"/>
    <x v="809"/>
    <n v="2"/>
    <x v="1"/>
    <x v="1"/>
    <x v="1"/>
    <s v="Master's"/>
    <n v="3.6107806668732709"/>
  </r>
  <r>
    <s v="E0818"/>
    <x v="809"/>
    <x v="4"/>
    <n v="34"/>
    <s v="Female"/>
    <x v="0"/>
    <x v="810"/>
    <n v="32"/>
    <x v="4"/>
    <x v="1"/>
    <x v="0"/>
    <s v="Master's"/>
    <n v="3.5180939947729515"/>
  </r>
  <r>
    <s v="E0819"/>
    <x v="810"/>
    <x v="5"/>
    <n v="37"/>
    <s v="Male"/>
    <x v="2"/>
    <x v="811"/>
    <n v="17"/>
    <x v="1"/>
    <x v="5"/>
    <x v="0"/>
    <s v="Bachelor's"/>
    <n v="3.7568244465736265"/>
  </r>
  <r>
    <s v="E0820"/>
    <x v="811"/>
    <x v="1"/>
    <n v="43"/>
    <s v="Male"/>
    <x v="4"/>
    <x v="812"/>
    <n v="29"/>
    <x v="2"/>
    <x v="9"/>
    <x v="3"/>
    <s v="Bachelor's"/>
    <n v="1.6330053014361221"/>
  </r>
  <r>
    <s v="E0821"/>
    <x v="812"/>
    <x v="1"/>
    <n v="60"/>
    <s v="Male"/>
    <x v="1"/>
    <x v="813"/>
    <n v="16"/>
    <x v="3"/>
    <x v="5"/>
    <x v="4"/>
    <s v="Bachelor's"/>
    <n v="1.646261361809954"/>
  </r>
  <r>
    <s v="E0822"/>
    <x v="813"/>
    <x v="1"/>
    <n v="44"/>
    <s v="Male"/>
    <x v="0"/>
    <x v="814"/>
    <n v="21"/>
    <x v="3"/>
    <x v="7"/>
    <x v="2"/>
    <s v="Master's"/>
    <n v="2.0111955391545804"/>
  </r>
  <r>
    <s v="E0823"/>
    <x v="814"/>
    <x v="5"/>
    <n v="23"/>
    <s v="Female"/>
    <x v="5"/>
    <x v="815"/>
    <n v="20"/>
    <x v="2"/>
    <x v="1"/>
    <x v="2"/>
    <s v="PhD"/>
    <n v="1.9701461205182231"/>
  </r>
  <r>
    <s v="E0824"/>
    <x v="815"/>
    <x v="3"/>
    <n v="54"/>
    <s v="Male"/>
    <x v="2"/>
    <x v="816"/>
    <n v="24"/>
    <x v="4"/>
    <x v="3"/>
    <x v="1"/>
    <s v="Bachelor's"/>
    <n v="2.1038346308475027"/>
  </r>
  <r>
    <s v="E0825"/>
    <x v="816"/>
    <x v="1"/>
    <n v="55"/>
    <s v="Female"/>
    <x v="3"/>
    <x v="817"/>
    <n v="34"/>
    <x v="1"/>
    <x v="1"/>
    <x v="4"/>
    <s v="PhD"/>
    <n v="1.5228113175910529"/>
  </r>
  <r>
    <s v="E0826"/>
    <x v="817"/>
    <x v="3"/>
    <n v="25"/>
    <s v="Male"/>
    <x v="2"/>
    <x v="818"/>
    <n v="14"/>
    <x v="2"/>
    <x v="10"/>
    <x v="0"/>
    <s v="Bachelor's"/>
    <n v="3.9896772896563362"/>
  </r>
  <r>
    <s v="E0827"/>
    <x v="818"/>
    <x v="4"/>
    <n v="41"/>
    <s v="Male"/>
    <x v="3"/>
    <x v="819"/>
    <n v="3"/>
    <x v="0"/>
    <x v="4"/>
    <x v="3"/>
    <s v="Master's"/>
    <n v="3.0917488225623928"/>
  </r>
  <r>
    <s v="E0828"/>
    <x v="819"/>
    <x v="3"/>
    <n v="26"/>
    <s v="Female"/>
    <x v="4"/>
    <x v="820"/>
    <n v="26"/>
    <x v="2"/>
    <x v="2"/>
    <x v="2"/>
    <s v="Bachelor's"/>
    <n v="4.7042585429015826"/>
  </r>
  <r>
    <s v="E0829"/>
    <x v="820"/>
    <x v="5"/>
    <n v="54"/>
    <s v="Male"/>
    <x v="4"/>
    <x v="821"/>
    <n v="35"/>
    <x v="0"/>
    <x v="4"/>
    <x v="1"/>
    <s v="Master's"/>
    <n v="4.5312657294707392"/>
  </r>
  <r>
    <s v="E0830"/>
    <x v="821"/>
    <x v="5"/>
    <n v="44"/>
    <s v="Female"/>
    <x v="1"/>
    <x v="822"/>
    <n v="21"/>
    <x v="1"/>
    <x v="6"/>
    <x v="0"/>
    <s v="Master's"/>
    <n v="3.850382685864469"/>
  </r>
  <r>
    <s v="E0831"/>
    <x v="822"/>
    <x v="4"/>
    <n v="41"/>
    <s v="Female"/>
    <x v="0"/>
    <x v="823"/>
    <n v="13"/>
    <x v="4"/>
    <x v="6"/>
    <x v="3"/>
    <s v="Bachelor's"/>
    <n v="1.6926761527894287"/>
  </r>
  <r>
    <s v="E0832"/>
    <x v="823"/>
    <x v="3"/>
    <n v="41"/>
    <s v="Male"/>
    <x v="1"/>
    <x v="824"/>
    <n v="25"/>
    <x v="2"/>
    <x v="8"/>
    <x v="5"/>
    <s v="High School"/>
    <n v="1.8507419705047323"/>
  </r>
  <r>
    <s v="E0833"/>
    <x v="824"/>
    <x v="3"/>
    <n v="23"/>
    <s v="Female"/>
    <x v="2"/>
    <x v="825"/>
    <n v="11"/>
    <x v="0"/>
    <x v="8"/>
    <x v="5"/>
    <s v="PhD"/>
    <n v="4.9735028094340183"/>
  </r>
  <r>
    <s v="E0834"/>
    <x v="825"/>
    <x v="1"/>
    <n v="50"/>
    <s v="Female"/>
    <x v="3"/>
    <x v="826"/>
    <n v="18"/>
    <x v="2"/>
    <x v="10"/>
    <x v="5"/>
    <s v="Master's"/>
    <n v="4.4706310529981312"/>
  </r>
  <r>
    <s v="E0835"/>
    <x v="826"/>
    <x v="0"/>
    <n v="30"/>
    <s v="Female"/>
    <x v="5"/>
    <x v="99"/>
    <n v="33"/>
    <x v="2"/>
    <x v="0"/>
    <x v="1"/>
    <s v="PhD"/>
    <n v="1.4985201117313935"/>
  </r>
  <r>
    <s v="E0836"/>
    <x v="91"/>
    <x v="4"/>
    <n v="38"/>
    <s v="Female"/>
    <x v="1"/>
    <x v="827"/>
    <n v="10"/>
    <x v="3"/>
    <x v="6"/>
    <x v="2"/>
    <s v="Bachelor's"/>
    <n v="3.5342512044596543"/>
  </r>
  <r>
    <s v="E0837"/>
    <x v="827"/>
    <x v="4"/>
    <n v="49"/>
    <s v="Male"/>
    <x v="3"/>
    <x v="204"/>
    <n v="27"/>
    <x v="3"/>
    <x v="10"/>
    <x v="3"/>
    <s v="Bachelor's"/>
    <n v="4.9619541132023635"/>
  </r>
  <r>
    <s v="E0838"/>
    <x v="828"/>
    <x v="0"/>
    <n v="44"/>
    <s v="Female"/>
    <x v="3"/>
    <x v="828"/>
    <n v="24"/>
    <x v="3"/>
    <x v="3"/>
    <x v="3"/>
    <s v="Master's"/>
    <n v="2.7358043902582891"/>
  </r>
  <r>
    <s v="E0839"/>
    <x v="829"/>
    <x v="1"/>
    <n v="25"/>
    <s v="Female"/>
    <x v="2"/>
    <x v="829"/>
    <n v="4"/>
    <x v="0"/>
    <x v="5"/>
    <x v="5"/>
    <s v="Bachelor's"/>
    <n v="3.8129397730314323"/>
  </r>
  <r>
    <s v="E0840"/>
    <x v="830"/>
    <x v="5"/>
    <n v="33"/>
    <s v="Male"/>
    <x v="3"/>
    <x v="830"/>
    <n v="33"/>
    <x v="4"/>
    <x v="6"/>
    <x v="1"/>
    <s v="PhD"/>
    <n v="2.816310644265017"/>
  </r>
  <r>
    <s v="E0841"/>
    <x v="831"/>
    <x v="3"/>
    <n v="31"/>
    <s v="Male"/>
    <x v="0"/>
    <x v="831"/>
    <n v="15"/>
    <x v="1"/>
    <x v="5"/>
    <x v="5"/>
    <s v="High School"/>
    <n v="1.583970491846201"/>
  </r>
  <r>
    <s v="E0842"/>
    <x v="832"/>
    <x v="1"/>
    <n v="40"/>
    <s v="Female"/>
    <x v="3"/>
    <x v="832"/>
    <n v="1"/>
    <x v="1"/>
    <x v="9"/>
    <x v="0"/>
    <s v="Bachelor's"/>
    <n v="1.0127108288883258"/>
  </r>
  <r>
    <s v="E0843"/>
    <x v="833"/>
    <x v="4"/>
    <n v="43"/>
    <s v="Male"/>
    <x v="0"/>
    <x v="833"/>
    <n v="5"/>
    <x v="3"/>
    <x v="10"/>
    <x v="1"/>
    <s v="Master's"/>
    <n v="4.9098475953346519"/>
  </r>
  <r>
    <s v="E0844"/>
    <x v="834"/>
    <x v="5"/>
    <n v="40"/>
    <s v="Female"/>
    <x v="5"/>
    <x v="834"/>
    <n v="19"/>
    <x v="1"/>
    <x v="5"/>
    <x v="4"/>
    <s v="Master's"/>
    <n v="1.1279788664543973"/>
  </r>
  <r>
    <s v="E0845"/>
    <x v="835"/>
    <x v="3"/>
    <n v="46"/>
    <s v="Male"/>
    <x v="4"/>
    <x v="835"/>
    <n v="17"/>
    <x v="0"/>
    <x v="7"/>
    <x v="0"/>
    <s v="Master's"/>
    <n v="2.3702961845747272"/>
  </r>
  <r>
    <s v="E0846"/>
    <x v="836"/>
    <x v="5"/>
    <n v="38"/>
    <s v="Non-binary"/>
    <x v="5"/>
    <x v="836"/>
    <n v="5"/>
    <x v="3"/>
    <x v="5"/>
    <x v="1"/>
    <s v="Bachelor's"/>
    <n v="3.9046977058004724"/>
  </r>
  <r>
    <s v="E0847"/>
    <x v="837"/>
    <x v="0"/>
    <n v="50"/>
    <s v="Female"/>
    <x v="5"/>
    <x v="837"/>
    <n v="11"/>
    <x v="1"/>
    <x v="7"/>
    <x v="3"/>
    <s v="Master's"/>
    <n v="4.1435089291030103"/>
  </r>
  <r>
    <s v="E0848"/>
    <x v="838"/>
    <x v="2"/>
    <n v="27"/>
    <s v="Female"/>
    <x v="3"/>
    <x v="838"/>
    <n v="29"/>
    <x v="3"/>
    <x v="3"/>
    <x v="3"/>
    <s v="High School"/>
    <n v="3.4860041335173224"/>
  </r>
  <r>
    <s v="E0849"/>
    <x v="839"/>
    <x v="4"/>
    <n v="57"/>
    <s v="Female"/>
    <x v="1"/>
    <x v="839"/>
    <n v="27"/>
    <x v="0"/>
    <x v="2"/>
    <x v="1"/>
    <s v="Bachelor's"/>
    <n v="2.0649956666297693"/>
  </r>
  <r>
    <s v="E0850"/>
    <x v="840"/>
    <x v="1"/>
    <n v="48"/>
    <s v="Male"/>
    <x v="5"/>
    <x v="840"/>
    <n v="20"/>
    <x v="4"/>
    <x v="5"/>
    <x v="1"/>
    <s v="Bachelor's"/>
    <n v="3.17987403252988"/>
  </r>
  <r>
    <s v="E0851"/>
    <x v="841"/>
    <x v="5"/>
    <n v="48"/>
    <s v="Female"/>
    <x v="1"/>
    <x v="841"/>
    <n v="15"/>
    <x v="2"/>
    <x v="0"/>
    <x v="2"/>
    <s v="Master's"/>
    <n v="2.9748562881128189"/>
  </r>
  <r>
    <s v="E0852"/>
    <x v="842"/>
    <x v="4"/>
    <n v="32"/>
    <s v="Male"/>
    <x v="4"/>
    <x v="842"/>
    <n v="22"/>
    <x v="2"/>
    <x v="2"/>
    <x v="5"/>
    <s v="Bachelor's"/>
    <n v="2.7683462958444869"/>
  </r>
  <r>
    <s v="E0853"/>
    <x v="843"/>
    <x v="4"/>
    <n v="45"/>
    <s v="Female"/>
    <x v="3"/>
    <x v="843"/>
    <n v="9"/>
    <x v="0"/>
    <x v="5"/>
    <x v="5"/>
    <s v="Master's"/>
    <n v="3.2410274276783801"/>
  </r>
  <r>
    <s v="E0854"/>
    <x v="844"/>
    <x v="1"/>
    <n v="58"/>
    <s v="Female"/>
    <x v="5"/>
    <x v="844"/>
    <n v="21"/>
    <x v="1"/>
    <x v="7"/>
    <x v="4"/>
    <s v="High School"/>
    <n v="3.0394877687497965"/>
  </r>
  <r>
    <s v="E0855"/>
    <x v="845"/>
    <x v="2"/>
    <n v="58"/>
    <s v="Male"/>
    <x v="1"/>
    <x v="845"/>
    <n v="9"/>
    <x v="3"/>
    <x v="3"/>
    <x v="0"/>
    <s v="High School"/>
    <n v="3.8605268216588886"/>
  </r>
  <r>
    <s v="E0856"/>
    <x v="846"/>
    <x v="4"/>
    <n v="50"/>
    <s v="Female"/>
    <x v="1"/>
    <x v="846"/>
    <n v="20"/>
    <x v="3"/>
    <x v="5"/>
    <x v="0"/>
    <s v="Bachelor's"/>
    <n v="2.8972216073032269"/>
  </r>
  <r>
    <s v="E0857"/>
    <x v="847"/>
    <x v="4"/>
    <n v="44"/>
    <s v="Male"/>
    <x v="1"/>
    <x v="847"/>
    <n v="2"/>
    <x v="1"/>
    <x v="6"/>
    <x v="2"/>
    <s v="Master's"/>
    <n v="1.5455832249900254"/>
  </r>
  <r>
    <s v="E0858"/>
    <x v="848"/>
    <x v="1"/>
    <n v="24"/>
    <s v="Female"/>
    <x v="5"/>
    <x v="848"/>
    <n v="2"/>
    <x v="2"/>
    <x v="9"/>
    <x v="2"/>
    <s v="Bachelor's"/>
    <n v="3.365440212866103"/>
  </r>
  <r>
    <s v="E0859"/>
    <x v="849"/>
    <x v="5"/>
    <n v="44"/>
    <s v="Male"/>
    <x v="3"/>
    <x v="849"/>
    <n v="15"/>
    <x v="0"/>
    <x v="5"/>
    <x v="4"/>
    <s v="Master's"/>
    <n v="1.1803647498963219"/>
  </r>
  <r>
    <s v="E0860"/>
    <x v="850"/>
    <x v="5"/>
    <n v="46"/>
    <s v="Female"/>
    <x v="2"/>
    <x v="850"/>
    <n v="13"/>
    <x v="4"/>
    <x v="7"/>
    <x v="4"/>
    <s v="Bachelor's"/>
    <n v="4.2861899096680958"/>
  </r>
  <r>
    <s v="E0861"/>
    <x v="851"/>
    <x v="5"/>
    <n v="48"/>
    <s v="Male"/>
    <x v="3"/>
    <x v="851"/>
    <n v="19"/>
    <x v="1"/>
    <x v="1"/>
    <x v="0"/>
    <s v="Bachelor's"/>
    <n v="2.3125532776743953"/>
  </r>
  <r>
    <s v="E0862"/>
    <x v="852"/>
    <x v="3"/>
    <n v="46"/>
    <s v="Female"/>
    <x v="4"/>
    <x v="852"/>
    <n v="35"/>
    <x v="3"/>
    <x v="5"/>
    <x v="3"/>
    <s v="Bachelor's"/>
    <n v="2.6057064497188169"/>
  </r>
  <r>
    <s v="E0863"/>
    <x v="853"/>
    <x v="4"/>
    <n v="46"/>
    <s v="Female"/>
    <x v="5"/>
    <x v="853"/>
    <n v="12"/>
    <x v="1"/>
    <x v="4"/>
    <x v="1"/>
    <s v="High School"/>
    <n v="4.3600553287684507"/>
  </r>
  <r>
    <s v="E0864"/>
    <x v="854"/>
    <x v="3"/>
    <n v="50"/>
    <s v="Male"/>
    <x v="2"/>
    <x v="854"/>
    <n v="24"/>
    <x v="4"/>
    <x v="5"/>
    <x v="1"/>
    <s v="Bachelor's"/>
    <n v="3.2758063707198417"/>
  </r>
  <r>
    <s v="E0865"/>
    <x v="855"/>
    <x v="0"/>
    <n v="51"/>
    <s v="Female"/>
    <x v="0"/>
    <x v="855"/>
    <n v="30"/>
    <x v="1"/>
    <x v="9"/>
    <x v="2"/>
    <s v="Bachelor's"/>
    <n v="1.5630765058763849"/>
  </r>
  <r>
    <s v="E0866"/>
    <x v="856"/>
    <x v="3"/>
    <n v="57"/>
    <s v="Male"/>
    <x v="5"/>
    <x v="856"/>
    <n v="1"/>
    <x v="4"/>
    <x v="8"/>
    <x v="2"/>
    <s v="Bachelor's"/>
    <n v="2.268212031594715"/>
  </r>
  <r>
    <s v="E0867"/>
    <x v="857"/>
    <x v="2"/>
    <n v="31"/>
    <s v="Male"/>
    <x v="3"/>
    <x v="857"/>
    <n v="13"/>
    <x v="3"/>
    <x v="9"/>
    <x v="2"/>
    <s v="Bachelor's"/>
    <n v="1.8533887896135601"/>
  </r>
  <r>
    <s v="E0868"/>
    <x v="858"/>
    <x v="2"/>
    <n v="45"/>
    <s v="Male"/>
    <x v="2"/>
    <x v="858"/>
    <n v="35"/>
    <x v="0"/>
    <x v="3"/>
    <x v="3"/>
    <s v="Bachelor's"/>
    <n v="1.4455781116144695"/>
  </r>
  <r>
    <s v="E0869"/>
    <x v="859"/>
    <x v="3"/>
    <n v="60"/>
    <s v="Male"/>
    <x v="4"/>
    <x v="859"/>
    <n v="17"/>
    <x v="0"/>
    <x v="5"/>
    <x v="4"/>
    <s v="Master's"/>
    <n v="2.4862856639652211"/>
  </r>
  <r>
    <s v="E0870"/>
    <x v="860"/>
    <x v="4"/>
    <n v="59"/>
    <s v="Male"/>
    <x v="0"/>
    <x v="860"/>
    <n v="18"/>
    <x v="0"/>
    <x v="6"/>
    <x v="4"/>
    <s v="Master's"/>
    <n v="4.4589304748547445"/>
  </r>
  <r>
    <s v="E0871"/>
    <x v="861"/>
    <x v="5"/>
    <n v="53"/>
    <s v="Male"/>
    <x v="0"/>
    <x v="861"/>
    <n v="8"/>
    <x v="3"/>
    <x v="4"/>
    <x v="5"/>
    <s v="Bachelor's"/>
    <n v="3.3935877501593765"/>
  </r>
  <r>
    <s v="E0872"/>
    <x v="862"/>
    <x v="4"/>
    <n v="42"/>
    <s v="Male"/>
    <x v="2"/>
    <x v="862"/>
    <n v="32"/>
    <x v="2"/>
    <x v="3"/>
    <x v="3"/>
    <s v="Bachelor's"/>
    <n v="4.201092276768426"/>
  </r>
  <r>
    <s v="E0873"/>
    <x v="863"/>
    <x v="4"/>
    <n v="38"/>
    <s v="Male"/>
    <x v="4"/>
    <x v="863"/>
    <n v="35"/>
    <x v="3"/>
    <x v="0"/>
    <x v="2"/>
    <s v="High School"/>
    <n v="2.9484164151385861"/>
  </r>
  <r>
    <s v="E0874"/>
    <x v="864"/>
    <x v="5"/>
    <n v="24"/>
    <s v="Female"/>
    <x v="1"/>
    <x v="864"/>
    <n v="33"/>
    <x v="3"/>
    <x v="6"/>
    <x v="1"/>
    <s v="Bachelor's"/>
    <n v="2.8569857994054204"/>
  </r>
  <r>
    <s v="E0875"/>
    <x v="865"/>
    <x v="5"/>
    <n v="53"/>
    <s v="Male"/>
    <x v="3"/>
    <x v="865"/>
    <n v="20"/>
    <x v="0"/>
    <x v="4"/>
    <x v="1"/>
    <s v="Bachelor's"/>
    <n v="2.9016002324369148"/>
  </r>
  <r>
    <s v="E0876"/>
    <x v="866"/>
    <x v="5"/>
    <n v="40"/>
    <s v="Female"/>
    <x v="4"/>
    <x v="866"/>
    <n v="2"/>
    <x v="1"/>
    <x v="8"/>
    <x v="2"/>
    <s v="Master's"/>
    <n v="4.840053510812405"/>
  </r>
  <r>
    <s v="E0877"/>
    <x v="867"/>
    <x v="2"/>
    <n v="29"/>
    <s v="Male"/>
    <x v="3"/>
    <x v="867"/>
    <n v="16"/>
    <x v="0"/>
    <x v="5"/>
    <x v="2"/>
    <s v="Bachelor's"/>
    <n v="4.402356575801587"/>
  </r>
  <r>
    <s v="E0878"/>
    <x v="868"/>
    <x v="2"/>
    <n v="58"/>
    <s v="Male"/>
    <x v="5"/>
    <x v="868"/>
    <n v="20"/>
    <x v="0"/>
    <x v="1"/>
    <x v="4"/>
    <s v="High School"/>
    <n v="1.0178588966669699"/>
  </r>
  <r>
    <s v="E0879"/>
    <x v="869"/>
    <x v="3"/>
    <n v="55"/>
    <s v="Female"/>
    <x v="0"/>
    <x v="869"/>
    <n v="27"/>
    <x v="1"/>
    <x v="2"/>
    <x v="5"/>
    <s v="Bachelor's"/>
    <n v="4.4939616729195953"/>
  </r>
  <r>
    <s v="E0880"/>
    <x v="870"/>
    <x v="0"/>
    <n v="31"/>
    <s v="Female"/>
    <x v="3"/>
    <x v="870"/>
    <n v="26"/>
    <x v="4"/>
    <x v="9"/>
    <x v="0"/>
    <s v="High School"/>
    <n v="1.7953056272674677"/>
  </r>
  <r>
    <s v="E0881"/>
    <x v="871"/>
    <x v="2"/>
    <n v="38"/>
    <s v="Female"/>
    <x v="5"/>
    <x v="871"/>
    <n v="3"/>
    <x v="2"/>
    <x v="4"/>
    <x v="3"/>
    <s v="Master's"/>
    <n v="4.9833792188179213"/>
  </r>
  <r>
    <s v="E0882"/>
    <x v="872"/>
    <x v="4"/>
    <n v="41"/>
    <s v="Male"/>
    <x v="2"/>
    <x v="872"/>
    <n v="6"/>
    <x v="3"/>
    <x v="10"/>
    <x v="3"/>
    <s v="Bachelor's"/>
    <n v="3.7036556177788333"/>
  </r>
  <r>
    <s v="E0883"/>
    <x v="873"/>
    <x v="2"/>
    <n v="50"/>
    <s v="Male"/>
    <x v="1"/>
    <x v="873"/>
    <n v="9"/>
    <x v="2"/>
    <x v="5"/>
    <x v="0"/>
    <s v="Bachelor's"/>
    <n v="4.6812116576583005"/>
  </r>
  <r>
    <s v="E0884"/>
    <x v="874"/>
    <x v="0"/>
    <n v="32"/>
    <s v="Female"/>
    <x v="3"/>
    <x v="874"/>
    <n v="12"/>
    <x v="2"/>
    <x v="9"/>
    <x v="4"/>
    <s v="Bachelor's"/>
    <n v="3.3938811946371312"/>
  </r>
  <r>
    <s v="E0885"/>
    <x v="875"/>
    <x v="4"/>
    <n v="24"/>
    <s v="Female"/>
    <x v="0"/>
    <x v="875"/>
    <n v="15"/>
    <x v="1"/>
    <x v="0"/>
    <x v="0"/>
    <s v="Bachelor's"/>
    <n v="3.6791636350713359"/>
  </r>
  <r>
    <s v="E0886"/>
    <x v="756"/>
    <x v="3"/>
    <n v="46"/>
    <s v="Male"/>
    <x v="3"/>
    <x v="876"/>
    <n v="21"/>
    <x v="3"/>
    <x v="0"/>
    <x v="3"/>
    <s v="Master's"/>
    <n v="4.2965230416790519"/>
  </r>
  <r>
    <s v="E0887"/>
    <x v="876"/>
    <x v="3"/>
    <n v="25"/>
    <s v="Female"/>
    <x v="1"/>
    <x v="877"/>
    <n v="5"/>
    <x v="3"/>
    <x v="7"/>
    <x v="2"/>
    <s v="High School"/>
    <n v="3.3598122099447219"/>
  </r>
  <r>
    <s v="E0888"/>
    <x v="877"/>
    <x v="0"/>
    <n v="32"/>
    <s v="Female"/>
    <x v="1"/>
    <x v="878"/>
    <n v="12"/>
    <x v="1"/>
    <x v="5"/>
    <x v="4"/>
    <s v="High School"/>
    <n v="3.5412607052474705"/>
  </r>
  <r>
    <s v="E0889"/>
    <x v="878"/>
    <x v="2"/>
    <n v="57"/>
    <s v="Female"/>
    <x v="0"/>
    <x v="879"/>
    <n v="23"/>
    <x v="1"/>
    <x v="8"/>
    <x v="4"/>
    <s v="High School"/>
    <n v="4.6721282301491378"/>
  </r>
  <r>
    <s v="E0890"/>
    <x v="879"/>
    <x v="3"/>
    <n v="57"/>
    <s v="Female"/>
    <x v="1"/>
    <x v="880"/>
    <n v="23"/>
    <x v="1"/>
    <x v="4"/>
    <x v="4"/>
    <s v="Bachelor's"/>
    <n v="1.4739239771879773"/>
  </r>
  <r>
    <s v="E0891"/>
    <x v="880"/>
    <x v="1"/>
    <n v="55"/>
    <s v="Female"/>
    <x v="4"/>
    <x v="881"/>
    <n v="7"/>
    <x v="3"/>
    <x v="0"/>
    <x v="2"/>
    <s v="Master's"/>
    <n v="4.1827495023958186"/>
  </r>
  <r>
    <s v="E0892"/>
    <x v="881"/>
    <x v="1"/>
    <n v="60"/>
    <s v="Female"/>
    <x v="4"/>
    <x v="882"/>
    <n v="24"/>
    <x v="3"/>
    <x v="5"/>
    <x v="2"/>
    <s v="Master's"/>
    <n v="2.139031281413672"/>
  </r>
  <r>
    <s v="E0893"/>
    <x v="882"/>
    <x v="3"/>
    <n v="38"/>
    <s v="Male"/>
    <x v="0"/>
    <x v="883"/>
    <n v="6"/>
    <x v="1"/>
    <x v="10"/>
    <x v="1"/>
    <s v="Bachelor's"/>
    <n v="4.2244458155222482"/>
  </r>
  <r>
    <s v="E0894"/>
    <x v="883"/>
    <x v="4"/>
    <n v="56"/>
    <s v="Male"/>
    <x v="0"/>
    <x v="884"/>
    <n v="25"/>
    <x v="3"/>
    <x v="4"/>
    <x v="3"/>
    <s v="PhD"/>
    <n v="4.764997340247751"/>
  </r>
  <r>
    <s v="E0895"/>
    <x v="884"/>
    <x v="5"/>
    <n v="51"/>
    <s v="Female"/>
    <x v="1"/>
    <x v="885"/>
    <n v="12"/>
    <x v="1"/>
    <x v="7"/>
    <x v="1"/>
    <s v="PhD"/>
    <n v="2.35640185959614"/>
  </r>
  <r>
    <s v="E0896"/>
    <x v="885"/>
    <x v="0"/>
    <n v="56"/>
    <s v="Male"/>
    <x v="1"/>
    <x v="886"/>
    <n v="21"/>
    <x v="4"/>
    <x v="8"/>
    <x v="1"/>
    <s v="Master's"/>
    <n v="1.9716146630760703"/>
  </r>
  <r>
    <s v="E0897"/>
    <x v="886"/>
    <x v="5"/>
    <n v="47"/>
    <s v="Male"/>
    <x v="5"/>
    <x v="887"/>
    <n v="30"/>
    <x v="2"/>
    <x v="3"/>
    <x v="4"/>
    <s v="Bachelor's"/>
    <n v="3.4007716088196549"/>
  </r>
  <r>
    <s v="E0898"/>
    <x v="887"/>
    <x v="2"/>
    <n v="39"/>
    <s v="Male"/>
    <x v="3"/>
    <x v="888"/>
    <n v="2"/>
    <x v="0"/>
    <x v="5"/>
    <x v="2"/>
    <s v="Master's"/>
    <n v="4.6314093912262209"/>
  </r>
  <r>
    <s v="E0899"/>
    <x v="888"/>
    <x v="4"/>
    <n v="42"/>
    <s v="Male"/>
    <x v="1"/>
    <x v="889"/>
    <n v="17"/>
    <x v="4"/>
    <x v="3"/>
    <x v="5"/>
    <s v="Master's"/>
    <n v="2.2256781761691502"/>
  </r>
  <r>
    <s v="E0900"/>
    <x v="889"/>
    <x v="2"/>
    <n v="34"/>
    <s v="Female"/>
    <x v="1"/>
    <x v="890"/>
    <n v="21"/>
    <x v="1"/>
    <x v="2"/>
    <x v="3"/>
    <s v="Master's"/>
    <n v="1.0148680201737594"/>
  </r>
  <r>
    <s v="E0901"/>
    <x v="890"/>
    <x v="2"/>
    <n v="32"/>
    <s v="Female"/>
    <x v="0"/>
    <x v="891"/>
    <n v="9"/>
    <x v="2"/>
    <x v="9"/>
    <x v="5"/>
    <s v="PhD"/>
    <n v="3.123028776725842"/>
  </r>
  <r>
    <s v="E0902"/>
    <x v="891"/>
    <x v="0"/>
    <n v="44"/>
    <s v="Female"/>
    <x v="1"/>
    <x v="892"/>
    <n v="23"/>
    <x v="3"/>
    <x v="10"/>
    <x v="5"/>
    <s v="Bachelor's"/>
    <n v="1.3169253663662461"/>
  </r>
  <r>
    <s v="E0903"/>
    <x v="864"/>
    <x v="4"/>
    <n v="53"/>
    <s v="Female"/>
    <x v="3"/>
    <x v="893"/>
    <n v="21"/>
    <x v="2"/>
    <x v="5"/>
    <x v="3"/>
    <s v="Bachelor's"/>
    <n v="2.8726025308997807"/>
  </r>
  <r>
    <s v="E0904"/>
    <x v="892"/>
    <x v="4"/>
    <n v="23"/>
    <s v="Male"/>
    <x v="2"/>
    <x v="894"/>
    <n v="17"/>
    <x v="2"/>
    <x v="6"/>
    <x v="1"/>
    <s v="Bachelor's"/>
    <n v="2.5097765238735557"/>
  </r>
  <r>
    <s v="E0905"/>
    <x v="893"/>
    <x v="2"/>
    <n v="51"/>
    <s v="Female"/>
    <x v="0"/>
    <x v="895"/>
    <n v="34"/>
    <x v="2"/>
    <x v="5"/>
    <x v="2"/>
    <s v="Master's"/>
    <n v="3.6904425853129363"/>
  </r>
  <r>
    <s v="E0906"/>
    <x v="894"/>
    <x v="0"/>
    <n v="22"/>
    <s v="Female"/>
    <x v="0"/>
    <x v="896"/>
    <n v="8"/>
    <x v="3"/>
    <x v="0"/>
    <x v="3"/>
    <s v="Bachelor's"/>
    <n v="2.7274601369245755"/>
  </r>
  <r>
    <s v="E0907"/>
    <x v="895"/>
    <x v="2"/>
    <n v="60"/>
    <s v="Female"/>
    <x v="2"/>
    <x v="897"/>
    <n v="21"/>
    <x v="1"/>
    <x v="5"/>
    <x v="1"/>
    <s v="Bachelor's"/>
    <n v="3.049694104936548"/>
  </r>
  <r>
    <s v="E0908"/>
    <x v="896"/>
    <x v="4"/>
    <n v="55"/>
    <s v="Male"/>
    <x v="2"/>
    <x v="898"/>
    <n v="25"/>
    <x v="4"/>
    <x v="10"/>
    <x v="3"/>
    <s v="Bachelor's"/>
    <n v="3.5220379644090487"/>
  </r>
  <r>
    <s v="E0909"/>
    <x v="897"/>
    <x v="0"/>
    <n v="53"/>
    <s v="Female"/>
    <x v="4"/>
    <x v="899"/>
    <n v="32"/>
    <x v="2"/>
    <x v="10"/>
    <x v="0"/>
    <s v="Master's"/>
    <n v="4.2577210035635868"/>
  </r>
  <r>
    <s v="E0910"/>
    <x v="898"/>
    <x v="1"/>
    <n v="25"/>
    <s v="Female"/>
    <x v="2"/>
    <x v="900"/>
    <n v="22"/>
    <x v="2"/>
    <x v="3"/>
    <x v="1"/>
    <s v="Bachelor's"/>
    <n v="4.2427739623839589"/>
  </r>
  <r>
    <s v="E0911"/>
    <x v="899"/>
    <x v="5"/>
    <n v="37"/>
    <s v="Male"/>
    <x v="1"/>
    <x v="901"/>
    <n v="29"/>
    <x v="4"/>
    <x v="6"/>
    <x v="4"/>
    <s v="Bachelor's"/>
    <n v="4.9933956185188144"/>
  </r>
  <r>
    <s v="E0912"/>
    <x v="900"/>
    <x v="3"/>
    <n v="24"/>
    <s v="Male"/>
    <x v="1"/>
    <x v="902"/>
    <n v="32"/>
    <x v="3"/>
    <x v="5"/>
    <x v="4"/>
    <s v="Bachelor's"/>
    <n v="2.993744646457416"/>
  </r>
  <r>
    <s v="E0913"/>
    <x v="901"/>
    <x v="3"/>
    <n v="45"/>
    <s v="Female"/>
    <x v="3"/>
    <x v="903"/>
    <n v="3"/>
    <x v="3"/>
    <x v="6"/>
    <x v="2"/>
    <s v="Bachelor's"/>
    <n v="3.6800883401711388"/>
  </r>
  <r>
    <s v="E0914"/>
    <x v="902"/>
    <x v="4"/>
    <n v="42"/>
    <s v="Non-binary"/>
    <x v="3"/>
    <x v="904"/>
    <n v="32"/>
    <x v="0"/>
    <x v="9"/>
    <x v="2"/>
    <s v="Bachelor's"/>
    <n v="3.7444616888240074"/>
  </r>
  <r>
    <s v="E0915"/>
    <x v="903"/>
    <x v="1"/>
    <n v="40"/>
    <s v="Male"/>
    <x v="4"/>
    <x v="905"/>
    <n v="34"/>
    <x v="0"/>
    <x v="6"/>
    <x v="2"/>
    <s v="Master's"/>
    <n v="2.8815726748609563"/>
  </r>
  <r>
    <s v="E0916"/>
    <x v="904"/>
    <x v="1"/>
    <n v="37"/>
    <s v="Female"/>
    <x v="0"/>
    <x v="906"/>
    <n v="23"/>
    <x v="4"/>
    <x v="0"/>
    <x v="5"/>
    <s v="Master's"/>
    <n v="3.3825647607528371"/>
  </r>
  <r>
    <s v="E0917"/>
    <x v="905"/>
    <x v="1"/>
    <n v="27"/>
    <s v="Male"/>
    <x v="1"/>
    <x v="907"/>
    <n v="10"/>
    <x v="4"/>
    <x v="9"/>
    <x v="3"/>
    <s v="Master's"/>
    <n v="2.5106352366393376"/>
  </r>
  <r>
    <s v="E0918"/>
    <x v="906"/>
    <x v="1"/>
    <n v="28"/>
    <s v="Female"/>
    <x v="0"/>
    <x v="908"/>
    <n v="12"/>
    <x v="3"/>
    <x v="8"/>
    <x v="3"/>
    <s v="PhD"/>
    <n v="1.3010703251699045"/>
  </r>
  <r>
    <s v="E0919"/>
    <x v="907"/>
    <x v="5"/>
    <n v="53"/>
    <s v="Female"/>
    <x v="4"/>
    <x v="909"/>
    <n v="27"/>
    <x v="2"/>
    <x v="6"/>
    <x v="1"/>
    <s v="Bachelor's"/>
    <n v="1.8141853566606589"/>
  </r>
  <r>
    <s v="E0920"/>
    <x v="908"/>
    <x v="5"/>
    <n v="36"/>
    <s v="Female"/>
    <x v="1"/>
    <x v="910"/>
    <n v="4"/>
    <x v="3"/>
    <x v="3"/>
    <x v="3"/>
    <s v="Bachelor's"/>
    <n v="2.5873747938081935"/>
  </r>
  <r>
    <s v="E0921"/>
    <x v="909"/>
    <x v="4"/>
    <n v="25"/>
    <s v="Female"/>
    <x v="0"/>
    <x v="911"/>
    <n v="19"/>
    <x v="1"/>
    <x v="5"/>
    <x v="0"/>
    <s v="Bachelor's"/>
    <n v="2.6418569339841347"/>
  </r>
  <r>
    <s v="E0922"/>
    <x v="910"/>
    <x v="5"/>
    <n v="35"/>
    <s v="Female"/>
    <x v="3"/>
    <x v="912"/>
    <n v="16"/>
    <x v="4"/>
    <x v="4"/>
    <x v="1"/>
    <s v="Bachelor's"/>
    <n v="2.7636343551999021"/>
  </r>
  <r>
    <s v="E0923"/>
    <x v="911"/>
    <x v="3"/>
    <n v="59"/>
    <s v="Male"/>
    <x v="3"/>
    <x v="913"/>
    <n v="29"/>
    <x v="4"/>
    <x v="5"/>
    <x v="3"/>
    <s v="Master's"/>
    <n v="2.5241945748485741"/>
  </r>
  <r>
    <s v="E0924"/>
    <x v="912"/>
    <x v="5"/>
    <n v="49"/>
    <s v="Male"/>
    <x v="3"/>
    <x v="914"/>
    <n v="30"/>
    <x v="0"/>
    <x v="4"/>
    <x v="3"/>
    <s v="PhD"/>
    <n v="3.9046142849282774"/>
  </r>
  <r>
    <s v="E0925"/>
    <x v="913"/>
    <x v="5"/>
    <n v="28"/>
    <s v="Male"/>
    <x v="4"/>
    <x v="915"/>
    <n v="4"/>
    <x v="4"/>
    <x v="9"/>
    <x v="4"/>
    <s v="PhD"/>
    <n v="3.4866873322567269"/>
  </r>
  <r>
    <s v="E0926"/>
    <x v="914"/>
    <x v="1"/>
    <n v="48"/>
    <s v="Non-binary"/>
    <x v="3"/>
    <x v="916"/>
    <n v="9"/>
    <x v="2"/>
    <x v="5"/>
    <x v="1"/>
    <s v="Bachelor's"/>
    <n v="3.2045259309445098"/>
  </r>
  <r>
    <s v="E0927"/>
    <x v="915"/>
    <x v="5"/>
    <n v="52"/>
    <s v="Male"/>
    <x v="2"/>
    <x v="917"/>
    <n v="21"/>
    <x v="0"/>
    <x v="1"/>
    <x v="3"/>
    <s v="PhD"/>
    <n v="4.4531901142586019"/>
  </r>
  <r>
    <s v="E0928"/>
    <x v="916"/>
    <x v="3"/>
    <n v="27"/>
    <s v="Male"/>
    <x v="5"/>
    <x v="918"/>
    <n v="19"/>
    <x v="0"/>
    <x v="9"/>
    <x v="3"/>
    <s v="Master's"/>
    <n v="3.2784624559852085"/>
  </r>
  <r>
    <s v="E0929"/>
    <x v="917"/>
    <x v="0"/>
    <n v="50"/>
    <s v="Female"/>
    <x v="5"/>
    <x v="919"/>
    <n v="11"/>
    <x v="0"/>
    <x v="5"/>
    <x v="5"/>
    <s v="Bachelor's"/>
    <n v="4.3361844637423586"/>
  </r>
  <r>
    <s v="E0930"/>
    <x v="918"/>
    <x v="2"/>
    <n v="56"/>
    <s v="Female"/>
    <x v="3"/>
    <x v="920"/>
    <n v="34"/>
    <x v="4"/>
    <x v="10"/>
    <x v="1"/>
    <s v="Master's"/>
    <n v="3.1595724436359354"/>
  </r>
  <r>
    <s v="E0931"/>
    <x v="919"/>
    <x v="1"/>
    <n v="24"/>
    <s v="Male"/>
    <x v="5"/>
    <x v="921"/>
    <n v="26"/>
    <x v="1"/>
    <x v="1"/>
    <x v="1"/>
    <s v="Bachelor's"/>
    <n v="2.3453497199921971"/>
  </r>
  <r>
    <s v="E0932"/>
    <x v="920"/>
    <x v="5"/>
    <n v="49"/>
    <s v="Female"/>
    <x v="2"/>
    <x v="922"/>
    <n v="29"/>
    <x v="3"/>
    <x v="1"/>
    <x v="0"/>
    <s v="PhD"/>
    <n v="3.7656469923025551"/>
  </r>
  <r>
    <s v="E0933"/>
    <x v="921"/>
    <x v="0"/>
    <n v="53"/>
    <s v="Female"/>
    <x v="3"/>
    <x v="923"/>
    <n v="5"/>
    <x v="3"/>
    <x v="4"/>
    <x v="4"/>
    <s v="Master's"/>
    <n v="1.9457290405678869"/>
  </r>
  <r>
    <s v="E0934"/>
    <x v="922"/>
    <x v="1"/>
    <n v="60"/>
    <s v="Male"/>
    <x v="3"/>
    <x v="924"/>
    <n v="1"/>
    <x v="0"/>
    <x v="5"/>
    <x v="4"/>
    <s v="Bachelor's"/>
    <n v="3.8731786351179665"/>
  </r>
  <r>
    <s v="E0935"/>
    <x v="923"/>
    <x v="2"/>
    <n v="36"/>
    <s v="Female"/>
    <x v="1"/>
    <x v="925"/>
    <n v="2"/>
    <x v="1"/>
    <x v="5"/>
    <x v="4"/>
    <s v="Bachelor's"/>
    <n v="2.3363084709784068"/>
  </r>
  <r>
    <s v="E0936"/>
    <x v="924"/>
    <x v="5"/>
    <n v="60"/>
    <s v="Male"/>
    <x v="1"/>
    <x v="926"/>
    <n v="17"/>
    <x v="1"/>
    <x v="1"/>
    <x v="3"/>
    <s v="PhD"/>
    <n v="1.0331621677910845"/>
  </r>
  <r>
    <s v="E0937"/>
    <x v="925"/>
    <x v="3"/>
    <n v="41"/>
    <s v="Male"/>
    <x v="5"/>
    <x v="927"/>
    <n v="33"/>
    <x v="3"/>
    <x v="0"/>
    <x v="0"/>
    <s v="Master's"/>
    <n v="1.4129052583831205"/>
  </r>
  <r>
    <s v="E0938"/>
    <x v="926"/>
    <x v="2"/>
    <n v="37"/>
    <s v="Female"/>
    <x v="5"/>
    <x v="928"/>
    <n v="5"/>
    <x v="2"/>
    <x v="3"/>
    <x v="1"/>
    <s v="Master's"/>
    <n v="4.2470078540723772"/>
  </r>
  <r>
    <s v="E0939"/>
    <x v="927"/>
    <x v="5"/>
    <n v="54"/>
    <s v="Female"/>
    <x v="3"/>
    <x v="929"/>
    <n v="14"/>
    <x v="2"/>
    <x v="9"/>
    <x v="4"/>
    <s v="Master's"/>
    <n v="3.3554782536227279"/>
  </r>
  <r>
    <s v="E0940"/>
    <x v="928"/>
    <x v="3"/>
    <n v="37"/>
    <s v="Male"/>
    <x v="3"/>
    <x v="930"/>
    <n v="19"/>
    <x v="2"/>
    <x v="10"/>
    <x v="3"/>
    <s v="Bachelor's"/>
    <n v="2.2503216729894819"/>
  </r>
  <r>
    <s v="E0941"/>
    <x v="929"/>
    <x v="3"/>
    <n v="39"/>
    <s v="Female"/>
    <x v="0"/>
    <x v="931"/>
    <n v="1"/>
    <x v="3"/>
    <x v="3"/>
    <x v="0"/>
    <s v="Bachelor's"/>
    <n v="4.4377023294794107"/>
  </r>
  <r>
    <s v="E0942"/>
    <x v="930"/>
    <x v="1"/>
    <n v="52"/>
    <s v="Female"/>
    <x v="1"/>
    <x v="728"/>
    <n v="19"/>
    <x v="4"/>
    <x v="7"/>
    <x v="1"/>
    <s v="Bachelor's"/>
    <n v="2.0524371708897085"/>
  </r>
  <r>
    <s v="E0943"/>
    <x v="931"/>
    <x v="5"/>
    <n v="49"/>
    <s v="Female"/>
    <x v="0"/>
    <x v="932"/>
    <n v="9"/>
    <x v="0"/>
    <x v="10"/>
    <x v="2"/>
    <s v="Master's"/>
    <n v="4.9148350130205252"/>
  </r>
  <r>
    <s v="E0944"/>
    <x v="932"/>
    <x v="0"/>
    <n v="44"/>
    <s v="Male"/>
    <x v="4"/>
    <x v="933"/>
    <n v="5"/>
    <x v="0"/>
    <x v="4"/>
    <x v="3"/>
    <s v="Bachelor's"/>
    <n v="4.1776919980837075"/>
  </r>
  <r>
    <s v="E0945"/>
    <x v="933"/>
    <x v="5"/>
    <n v="29"/>
    <s v="Male"/>
    <x v="2"/>
    <x v="934"/>
    <n v="27"/>
    <x v="4"/>
    <x v="5"/>
    <x v="4"/>
    <s v="Master's"/>
    <n v="1.3791191503958289"/>
  </r>
  <r>
    <s v="E0946"/>
    <x v="934"/>
    <x v="4"/>
    <n v="39"/>
    <s v="Male"/>
    <x v="0"/>
    <x v="935"/>
    <n v="16"/>
    <x v="4"/>
    <x v="8"/>
    <x v="1"/>
    <s v="Bachelor's"/>
    <n v="2.7343197992965571"/>
  </r>
  <r>
    <s v="E0947"/>
    <x v="935"/>
    <x v="0"/>
    <n v="49"/>
    <s v="Female"/>
    <x v="5"/>
    <x v="936"/>
    <n v="19"/>
    <x v="3"/>
    <x v="2"/>
    <x v="5"/>
    <s v="Bachelor's"/>
    <n v="3.0821133533466174"/>
  </r>
  <r>
    <s v="E0948"/>
    <x v="936"/>
    <x v="0"/>
    <n v="31"/>
    <s v="Male"/>
    <x v="4"/>
    <x v="937"/>
    <n v="18"/>
    <x v="3"/>
    <x v="6"/>
    <x v="3"/>
    <s v="High School"/>
    <n v="3.0120920989047657"/>
  </r>
  <r>
    <s v="E0949"/>
    <x v="937"/>
    <x v="4"/>
    <n v="32"/>
    <s v="Male"/>
    <x v="1"/>
    <x v="938"/>
    <n v="10"/>
    <x v="3"/>
    <x v="4"/>
    <x v="1"/>
    <s v="Master's"/>
    <n v="4.0803145081325871"/>
  </r>
  <r>
    <s v="E0950"/>
    <x v="938"/>
    <x v="4"/>
    <n v="33"/>
    <s v="Female"/>
    <x v="5"/>
    <x v="939"/>
    <n v="28"/>
    <x v="2"/>
    <x v="5"/>
    <x v="0"/>
    <s v="Bachelor's"/>
    <n v="3.4742501828779497"/>
  </r>
  <r>
    <s v="E0951"/>
    <x v="939"/>
    <x v="1"/>
    <n v="46"/>
    <s v="Male"/>
    <x v="4"/>
    <x v="940"/>
    <n v="2"/>
    <x v="1"/>
    <x v="6"/>
    <x v="0"/>
    <s v="Master's"/>
    <n v="2.2898702872303085"/>
  </r>
  <r>
    <s v="E0952"/>
    <x v="940"/>
    <x v="1"/>
    <n v="22"/>
    <s v="Male"/>
    <x v="0"/>
    <x v="941"/>
    <n v="6"/>
    <x v="1"/>
    <x v="9"/>
    <x v="1"/>
    <s v="Master's"/>
    <n v="4.1914595743689613"/>
  </r>
  <r>
    <s v="E0953"/>
    <x v="941"/>
    <x v="0"/>
    <n v="37"/>
    <s v="Female"/>
    <x v="3"/>
    <x v="942"/>
    <n v="34"/>
    <x v="4"/>
    <x v="2"/>
    <x v="5"/>
    <s v="Bachelor's"/>
    <n v="4.7358794559121113"/>
  </r>
  <r>
    <s v="E0954"/>
    <x v="942"/>
    <x v="5"/>
    <n v="55"/>
    <s v="Male"/>
    <x v="4"/>
    <x v="943"/>
    <n v="7"/>
    <x v="2"/>
    <x v="5"/>
    <x v="0"/>
    <s v="High School"/>
    <n v="3.517584302379734"/>
  </r>
  <r>
    <s v="E0955"/>
    <x v="943"/>
    <x v="4"/>
    <n v="44"/>
    <s v="Male"/>
    <x v="5"/>
    <x v="944"/>
    <n v="22"/>
    <x v="3"/>
    <x v="3"/>
    <x v="2"/>
    <s v="Master's"/>
    <n v="2.6949021198894823"/>
  </r>
  <r>
    <s v="E0956"/>
    <x v="944"/>
    <x v="5"/>
    <n v="51"/>
    <s v="Female"/>
    <x v="5"/>
    <x v="945"/>
    <n v="23"/>
    <x v="2"/>
    <x v="9"/>
    <x v="3"/>
    <s v="Master's"/>
    <n v="1.1471158325905018"/>
  </r>
  <r>
    <s v="E0957"/>
    <x v="945"/>
    <x v="5"/>
    <n v="35"/>
    <s v="Non-binary"/>
    <x v="2"/>
    <x v="946"/>
    <n v="23"/>
    <x v="1"/>
    <x v="3"/>
    <x v="3"/>
    <s v="PhD"/>
    <n v="3.2000836670301291"/>
  </r>
  <r>
    <s v="E0958"/>
    <x v="946"/>
    <x v="4"/>
    <n v="45"/>
    <s v="Male"/>
    <x v="3"/>
    <x v="947"/>
    <n v="3"/>
    <x v="4"/>
    <x v="5"/>
    <x v="4"/>
    <s v="PhD"/>
    <n v="1.898388693710209"/>
  </r>
  <r>
    <s v="E0959"/>
    <x v="947"/>
    <x v="0"/>
    <n v="33"/>
    <s v="Male"/>
    <x v="2"/>
    <x v="948"/>
    <n v="9"/>
    <x v="4"/>
    <x v="8"/>
    <x v="0"/>
    <s v="Bachelor's"/>
    <n v="1.7997298119637373"/>
  </r>
  <r>
    <s v="E0960"/>
    <x v="948"/>
    <x v="2"/>
    <n v="34"/>
    <s v="Female"/>
    <x v="5"/>
    <x v="949"/>
    <n v="6"/>
    <x v="2"/>
    <x v="7"/>
    <x v="0"/>
    <s v="Bachelor's"/>
    <n v="2.5105675124785507"/>
  </r>
  <r>
    <s v="E0961"/>
    <x v="949"/>
    <x v="3"/>
    <n v="25"/>
    <s v="Female"/>
    <x v="2"/>
    <x v="950"/>
    <n v="28"/>
    <x v="2"/>
    <x v="8"/>
    <x v="4"/>
    <s v="Master's"/>
    <n v="4.5692502343183037"/>
  </r>
  <r>
    <s v="E0962"/>
    <x v="950"/>
    <x v="3"/>
    <n v="52"/>
    <s v="Male"/>
    <x v="4"/>
    <x v="951"/>
    <n v="22"/>
    <x v="2"/>
    <x v="5"/>
    <x v="4"/>
    <s v="Bachelor's"/>
    <n v="3.724807282936812"/>
  </r>
  <r>
    <s v="E0963"/>
    <x v="951"/>
    <x v="3"/>
    <n v="36"/>
    <s v="Female"/>
    <x v="3"/>
    <x v="952"/>
    <n v="21"/>
    <x v="4"/>
    <x v="8"/>
    <x v="3"/>
    <s v="Master's"/>
    <n v="3.3143829369407438"/>
  </r>
  <r>
    <s v="E0964"/>
    <x v="952"/>
    <x v="1"/>
    <n v="43"/>
    <s v="Male"/>
    <x v="0"/>
    <x v="953"/>
    <n v="1"/>
    <x v="2"/>
    <x v="4"/>
    <x v="5"/>
    <s v="Master's"/>
    <n v="1.1158467390931013"/>
  </r>
  <r>
    <s v="E0965"/>
    <x v="953"/>
    <x v="4"/>
    <n v="29"/>
    <s v="Non-binary"/>
    <x v="2"/>
    <x v="954"/>
    <n v="30"/>
    <x v="1"/>
    <x v="4"/>
    <x v="4"/>
    <s v="PhD"/>
    <n v="4.3870079308535113"/>
  </r>
  <r>
    <s v="E0966"/>
    <x v="954"/>
    <x v="5"/>
    <n v="42"/>
    <s v="Female"/>
    <x v="1"/>
    <x v="955"/>
    <n v="26"/>
    <x v="3"/>
    <x v="6"/>
    <x v="1"/>
    <s v="Bachelor's"/>
    <n v="2.5864992427589737"/>
  </r>
  <r>
    <s v="E0967"/>
    <x v="955"/>
    <x v="5"/>
    <n v="59"/>
    <s v="Female"/>
    <x v="0"/>
    <x v="956"/>
    <n v="27"/>
    <x v="0"/>
    <x v="4"/>
    <x v="4"/>
    <s v="Master's"/>
    <n v="2.1133733213644668"/>
  </r>
  <r>
    <s v="E0968"/>
    <x v="956"/>
    <x v="3"/>
    <n v="27"/>
    <s v="Female"/>
    <x v="5"/>
    <x v="957"/>
    <n v="3"/>
    <x v="0"/>
    <x v="8"/>
    <x v="0"/>
    <s v="Master's"/>
    <n v="2.4155636391249335"/>
  </r>
  <r>
    <s v="E0969"/>
    <x v="957"/>
    <x v="0"/>
    <n v="39"/>
    <s v="Non-binary"/>
    <x v="3"/>
    <x v="958"/>
    <n v="9"/>
    <x v="1"/>
    <x v="5"/>
    <x v="4"/>
    <s v="High School"/>
    <n v="3.9912405131082713"/>
  </r>
  <r>
    <s v="E0970"/>
    <x v="958"/>
    <x v="5"/>
    <n v="59"/>
    <s v="Male"/>
    <x v="3"/>
    <x v="959"/>
    <n v="20"/>
    <x v="2"/>
    <x v="7"/>
    <x v="4"/>
    <s v="Master's"/>
    <n v="2.7469642440274926"/>
  </r>
  <r>
    <s v="E0971"/>
    <x v="959"/>
    <x v="1"/>
    <n v="43"/>
    <s v="Male"/>
    <x v="1"/>
    <x v="960"/>
    <n v="9"/>
    <x v="4"/>
    <x v="0"/>
    <x v="2"/>
    <s v="Bachelor's"/>
    <n v="4.8869277451918016"/>
  </r>
  <r>
    <s v="E0972"/>
    <x v="960"/>
    <x v="5"/>
    <n v="53"/>
    <s v="Female"/>
    <x v="4"/>
    <x v="961"/>
    <n v="34"/>
    <x v="3"/>
    <x v="9"/>
    <x v="3"/>
    <s v="Master's"/>
    <n v="4.8459196456475535"/>
  </r>
  <r>
    <s v="E0973"/>
    <x v="961"/>
    <x v="2"/>
    <n v="31"/>
    <s v="Male"/>
    <x v="0"/>
    <x v="962"/>
    <n v="9"/>
    <x v="1"/>
    <x v="5"/>
    <x v="0"/>
    <s v="PhD"/>
    <n v="2.7935781659775558"/>
  </r>
  <r>
    <s v="E0974"/>
    <x v="962"/>
    <x v="1"/>
    <n v="57"/>
    <s v="Male"/>
    <x v="1"/>
    <x v="963"/>
    <n v="22"/>
    <x v="0"/>
    <x v="5"/>
    <x v="1"/>
    <s v="Master's"/>
    <n v="4.1044719360213948"/>
  </r>
  <r>
    <s v="E0975"/>
    <x v="963"/>
    <x v="4"/>
    <n v="33"/>
    <s v="Male"/>
    <x v="1"/>
    <x v="964"/>
    <n v="25"/>
    <x v="4"/>
    <x v="1"/>
    <x v="2"/>
    <s v="Master's"/>
    <n v="2.3271903092817112"/>
  </r>
  <r>
    <s v="E0976"/>
    <x v="964"/>
    <x v="5"/>
    <n v="28"/>
    <s v="Male"/>
    <x v="4"/>
    <x v="965"/>
    <n v="11"/>
    <x v="2"/>
    <x v="1"/>
    <x v="2"/>
    <s v="Bachelor's"/>
    <n v="3.2259788950669899"/>
  </r>
  <r>
    <s v="E0977"/>
    <x v="965"/>
    <x v="3"/>
    <n v="27"/>
    <s v="Female"/>
    <x v="5"/>
    <x v="966"/>
    <n v="17"/>
    <x v="2"/>
    <x v="1"/>
    <x v="1"/>
    <s v="Master's"/>
    <n v="1.0231900532316436"/>
  </r>
  <r>
    <s v="E0978"/>
    <x v="966"/>
    <x v="2"/>
    <n v="55"/>
    <s v="Female"/>
    <x v="5"/>
    <x v="967"/>
    <n v="15"/>
    <x v="2"/>
    <x v="9"/>
    <x v="2"/>
    <s v="PhD"/>
    <n v="2.2816378637182622"/>
  </r>
  <r>
    <s v="E0979"/>
    <x v="967"/>
    <x v="0"/>
    <n v="51"/>
    <s v="Male"/>
    <x v="2"/>
    <x v="968"/>
    <n v="1"/>
    <x v="1"/>
    <x v="5"/>
    <x v="4"/>
    <s v="PhD"/>
    <n v="1.6712078957186116"/>
  </r>
  <r>
    <s v="E0980"/>
    <x v="968"/>
    <x v="0"/>
    <n v="44"/>
    <s v="Female"/>
    <x v="5"/>
    <x v="969"/>
    <n v="4"/>
    <x v="1"/>
    <x v="7"/>
    <x v="2"/>
    <s v="Master's"/>
    <n v="3.1620948385947849"/>
  </r>
  <r>
    <s v="E0981"/>
    <x v="969"/>
    <x v="3"/>
    <n v="35"/>
    <s v="Female"/>
    <x v="2"/>
    <x v="970"/>
    <n v="27"/>
    <x v="1"/>
    <x v="4"/>
    <x v="3"/>
    <s v="Bachelor's"/>
    <n v="2.8151390739265176"/>
  </r>
  <r>
    <s v="E0982"/>
    <x v="970"/>
    <x v="1"/>
    <n v="54"/>
    <s v="Female"/>
    <x v="4"/>
    <x v="971"/>
    <n v="20"/>
    <x v="2"/>
    <x v="1"/>
    <x v="2"/>
    <s v="High School"/>
    <n v="2.2282090879049417"/>
  </r>
  <r>
    <s v="E0983"/>
    <x v="971"/>
    <x v="4"/>
    <n v="52"/>
    <s v="Female"/>
    <x v="4"/>
    <x v="972"/>
    <n v="28"/>
    <x v="0"/>
    <x v="0"/>
    <x v="4"/>
    <s v="High School"/>
    <n v="2.424706671316641"/>
  </r>
  <r>
    <s v="E0984"/>
    <x v="972"/>
    <x v="4"/>
    <n v="52"/>
    <s v="Male"/>
    <x v="1"/>
    <x v="973"/>
    <n v="23"/>
    <x v="0"/>
    <x v="9"/>
    <x v="1"/>
    <s v="Bachelor's"/>
    <n v="1.9568683113631247"/>
  </r>
  <r>
    <s v="E0985"/>
    <x v="973"/>
    <x v="4"/>
    <n v="44"/>
    <s v="Male"/>
    <x v="3"/>
    <x v="974"/>
    <n v="8"/>
    <x v="4"/>
    <x v="0"/>
    <x v="2"/>
    <s v="High School"/>
    <n v="2.7018148493015293"/>
  </r>
  <r>
    <s v="E0986"/>
    <x v="974"/>
    <x v="1"/>
    <n v="27"/>
    <s v="Male"/>
    <x v="3"/>
    <x v="975"/>
    <n v="19"/>
    <x v="1"/>
    <x v="4"/>
    <x v="2"/>
    <s v="Bachelor's"/>
    <n v="3.7814996028904404"/>
  </r>
  <r>
    <s v="E0987"/>
    <x v="975"/>
    <x v="2"/>
    <n v="50"/>
    <s v="Male"/>
    <x v="3"/>
    <x v="976"/>
    <n v="2"/>
    <x v="1"/>
    <x v="3"/>
    <x v="0"/>
    <s v="Master's"/>
    <n v="2.6934905706795447"/>
  </r>
  <r>
    <s v="E0988"/>
    <x v="976"/>
    <x v="2"/>
    <n v="31"/>
    <s v="Male"/>
    <x v="4"/>
    <x v="977"/>
    <n v="31"/>
    <x v="2"/>
    <x v="0"/>
    <x v="2"/>
    <s v="Bachelor's"/>
    <n v="1.4247936032543271"/>
  </r>
  <r>
    <s v="E0989"/>
    <x v="977"/>
    <x v="3"/>
    <n v="42"/>
    <s v="Male"/>
    <x v="2"/>
    <x v="978"/>
    <n v="35"/>
    <x v="2"/>
    <x v="10"/>
    <x v="3"/>
    <s v="Bachelor's"/>
    <n v="2.3825398236995885"/>
  </r>
  <r>
    <s v="E0990"/>
    <x v="978"/>
    <x v="1"/>
    <n v="58"/>
    <s v="Male"/>
    <x v="1"/>
    <x v="979"/>
    <n v="11"/>
    <x v="3"/>
    <x v="0"/>
    <x v="5"/>
    <s v="Master's"/>
    <n v="4.2522600033471196"/>
  </r>
  <r>
    <s v="E0991"/>
    <x v="979"/>
    <x v="4"/>
    <n v="35"/>
    <s v="Male"/>
    <x v="4"/>
    <x v="980"/>
    <n v="25"/>
    <x v="4"/>
    <x v="8"/>
    <x v="1"/>
    <s v="Master's"/>
    <n v="2.518997806418493"/>
  </r>
  <r>
    <s v="E0992"/>
    <x v="980"/>
    <x v="0"/>
    <n v="51"/>
    <s v="Female"/>
    <x v="0"/>
    <x v="981"/>
    <n v="25"/>
    <x v="1"/>
    <x v="3"/>
    <x v="5"/>
    <s v="Master's"/>
    <n v="2.2148605371780583"/>
  </r>
  <r>
    <s v="E0993"/>
    <x v="981"/>
    <x v="2"/>
    <n v="59"/>
    <s v="Female"/>
    <x v="4"/>
    <x v="982"/>
    <n v="25"/>
    <x v="4"/>
    <x v="1"/>
    <x v="1"/>
    <s v="Master's"/>
    <n v="3.7953392950482581"/>
  </r>
  <r>
    <s v="E0994"/>
    <x v="982"/>
    <x v="3"/>
    <n v="27"/>
    <s v="Male"/>
    <x v="1"/>
    <x v="983"/>
    <n v="18"/>
    <x v="3"/>
    <x v="7"/>
    <x v="3"/>
    <s v="Bachelor's"/>
    <n v="1.3236216649943637"/>
  </r>
  <r>
    <s v="E0995"/>
    <x v="983"/>
    <x v="4"/>
    <n v="22"/>
    <s v="Male"/>
    <x v="5"/>
    <x v="984"/>
    <n v="33"/>
    <x v="1"/>
    <x v="1"/>
    <x v="0"/>
    <s v="High School"/>
    <n v="1.0405411366629274"/>
  </r>
  <r>
    <s v="E0996"/>
    <x v="984"/>
    <x v="1"/>
    <n v="58"/>
    <s v="Female"/>
    <x v="3"/>
    <x v="985"/>
    <n v="14"/>
    <x v="4"/>
    <x v="1"/>
    <x v="5"/>
    <s v="Bachelor's"/>
    <n v="2.0785593570447576"/>
  </r>
  <r>
    <s v="E0997"/>
    <x v="985"/>
    <x v="3"/>
    <n v="38"/>
    <s v="Female"/>
    <x v="1"/>
    <x v="986"/>
    <n v="22"/>
    <x v="0"/>
    <x v="1"/>
    <x v="0"/>
    <s v="Master's"/>
    <n v="1.7015224575356318"/>
  </r>
  <r>
    <s v="E0998"/>
    <x v="986"/>
    <x v="0"/>
    <n v="43"/>
    <s v="Female"/>
    <x v="5"/>
    <x v="987"/>
    <n v="4"/>
    <x v="0"/>
    <x v="10"/>
    <x v="5"/>
    <s v="Bachelor's"/>
    <n v="4.7818260127389074"/>
  </r>
  <r>
    <s v="E0999"/>
    <x v="987"/>
    <x v="1"/>
    <n v="38"/>
    <s v="Non-binary"/>
    <x v="2"/>
    <x v="988"/>
    <n v="32"/>
    <x v="4"/>
    <x v="3"/>
    <x v="0"/>
    <s v="Master's"/>
    <n v="4.5264545305743447"/>
  </r>
  <r>
    <s v="E1000"/>
    <x v="988"/>
    <x v="3"/>
    <n v="51"/>
    <s v="Male"/>
    <x v="0"/>
    <x v="989"/>
    <n v="11"/>
    <x v="4"/>
    <x v="5"/>
    <x v="3"/>
    <s v="Master's"/>
    <n v="1.6010184126834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E9322-D59B-4771-B1A1-A90395037155}" name="highest sala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3:C10" firstHeaderRow="1" firstDataRow="1" firstDataCol="1"/>
  <pivotFields count="13">
    <pivotField showAll="0"/>
    <pivotField showAll="0"/>
    <pivotField axis="axisRow" showAll="0" sortType="descending">
      <items count="7">
        <item x="2"/>
        <item x="0"/>
        <item x="3"/>
        <item x="1"/>
        <item x="5"/>
        <item x="4"/>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7">
        <item h="1" x="3"/>
        <item h="1" x="4"/>
        <item x="5"/>
        <item h="1" x="0"/>
        <item h="1" x="2"/>
        <item h="1" x="1"/>
        <item t="default"/>
      </items>
    </pivotField>
    <pivotField dataField="1" numFmtId="164" showAll="0"/>
    <pivotField numFmtId="1" showAll="0"/>
    <pivotField numFmtId="1" showAll="0"/>
    <pivotField showAll="0">
      <items count="12">
        <item x="5"/>
        <item x="1"/>
        <item x="2"/>
        <item x="0"/>
        <item x="8"/>
        <item x="6"/>
        <item x="9"/>
        <item x="3"/>
        <item x="4"/>
        <item x="10"/>
        <item x="7"/>
        <item t="default"/>
      </items>
    </pivotField>
    <pivotField showAll="0"/>
    <pivotField showAll="0"/>
    <pivotField numFmtId="165" showAll="0"/>
  </pivotFields>
  <rowFields count="1">
    <field x="2"/>
  </rowFields>
  <rowItems count="7">
    <i>
      <x v="4"/>
    </i>
    <i>
      <x/>
    </i>
    <i>
      <x v="3"/>
    </i>
    <i>
      <x v="1"/>
    </i>
    <i>
      <x v="5"/>
    </i>
    <i>
      <x v="2"/>
    </i>
    <i t="grand">
      <x/>
    </i>
  </rowItems>
  <colItems count="1">
    <i/>
  </colItems>
  <dataFields count="1">
    <dataField name="Sum of Monthly_Salary"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AD942-434F-4165-9A17-A272D2C46167}" name="Salary by loca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71:C78" firstHeaderRow="1" firstDataRow="1" firstDataCol="1"/>
  <pivotFields count="13">
    <pivotField showAll="0"/>
    <pivotField showAll="0"/>
    <pivotField showAll="0">
      <items count="7">
        <item x="2"/>
        <item x="0"/>
        <item x="3"/>
        <item x="1"/>
        <item x="5"/>
        <item x="4"/>
        <item t="default"/>
      </items>
    </pivotField>
    <pivotField numFmtId="1" showAll="0"/>
    <pivotField showAll="0"/>
    <pivotField showAll="0"/>
    <pivotField dataField="1" numFmtId="164" showAll="0"/>
    <pivotField numFmtId="1" showAll="0"/>
    <pivotField numFmtId="1" showAll="0"/>
    <pivotField showAll="0">
      <items count="12">
        <item x="5"/>
        <item x="1"/>
        <item x="2"/>
        <item x="0"/>
        <item x="8"/>
        <item x="6"/>
        <item x="9"/>
        <item x="3"/>
        <item x="4"/>
        <item x="10"/>
        <item x="7"/>
        <item t="default"/>
      </items>
    </pivotField>
    <pivotField axis="axisRow" showAll="0" sortType="descending">
      <items count="7">
        <item x="1"/>
        <item x="5"/>
        <item x="4"/>
        <item x="2"/>
        <item x="3"/>
        <item x="0"/>
        <item t="default"/>
      </items>
      <autoSortScope>
        <pivotArea dataOnly="0" outline="0" fieldPosition="0">
          <references count="1">
            <reference field="4294967294" count="1" selected="0">
              <x v="0"/>
            </reference>
          </references>
        </pivotArea>
      </autoSortScope>
    </pivotField>
    <pivotField showAll="0"/>
    <pivotField numFmtId="165" showAll="0"/>
  </pivotFields>
  <rowFields count="1">
    <field x="10"/>
  </rowFields>
  <rowItems count="7">
    <i>
      <x v="4"/>
    </i>
    <i>
      <x v="1"/>
    </i>
    <i>
      <x v="5"/>
    </i>
    <i>
      <x/>
    </i>
    <i>
      <x v="3"/>
    </i>
    <i>
      <x v="2"/>
    </i>
    <i t="grand">
      <x/>
    </i>
  </rowItems>
  <colItems count="1">
    <i/>
  </colItems>
  <dataFields count="1">
    <dataField name="Sum of Monthly_Salary" fld="6" baseField="0" baseItem="0" numFmtId="164"/>
  </dataFields>
  <chartFormats count="14">
    <chartFormat chart="20"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0" count="1" selected="0">
            <x v="4"/>
          </reference>
        </references>
      </pivotArea>
    </chartFormat>
    <chartFormat chart="23" format="10">
      <pivotArea type="data" outline="0" fieldPosition="0">
        <references count="2">
          <reference field="4294967294" count="1" selected="0">
            <x v="0"/>
          </reference>
          <reference field="10" count="1" selected="0">
            <x v="1"/>
          </reference>
        </references>
      </pivotArea>
    </chartFormat>
    <chartFormat chart="23" format="11">
      <pivotArea type="data" outline="0" fieldPosition="0">
        <references count="2">
          <reference field="4294967294" count="1" selected="0">
            <x v="0"/>
          </reference>
          <reference field="10" count="1" selected="0">
            <x v="5"/>
          </reference>
        </references>
      </pivotArea>
    </chartFormat>
    <chartFormat chart="23" format="12">
      <pivotArea type="data" outline="0" fieldPosition="0">
        <references count="2">
          <reference field="4294967294" count="1" selected="0">
            <x v="0"/>
          </reference>
          <reference field="10" count="1" selected="0">
            <x v="0"/>
          </reference>
        </references>
      </pivotArea>
    </chartFormat>
    <chartFormat chart="23" format="13">
      <pivotArea type="data" outline="0" fieldPosition="0">
        <references count="2">
          <reference field="4294967294" count="1" selected="0">
            <x v="0"/>
          </reference>
          <reference field="10" count="1" selected="0">
            <x v="3"/>
          </reference>
        </references>
      </pivotArea>
    </chartFormat>
    <chartFormat chart="23" format="14">
      <pivotArea type="data" outline="0" fieldPosition="0">
        <references count="2">
          <reference field="4294967294" count="1" selected="0">
            <x v="0"/>
          </reference>
          <reference field="10" count="1" selected="0">
            <x v="2"/>
          </reference>
        </references>
      </pivotArea>
    </chartFormat>
    <chartFormat chart="20" format="1">
      <pivotArea type="data" outline="0" fieldPosition="0">
        <references count="2">
          <reference field="4294967294" count="1" selected="0">
            <x v="0"/>
          </reference>
          <reference field="10" count="1" selected="0">
            <x v="4"/>
          </reference>
        </references>
      </pivotArea>
    </chartFormat>
    <chartFormat chart="20" format="2">
      <pivotArea type="data" outline="0" fieldPosition="0">
        <references count="2">
          <reference field="4294967294" count="1" selected="0">
            <x v="0"/>
          </reference>
          <reference field="10" count="1" selected="0">
            <x v="1"/>
          </reference>
        </references>
      </pivotArea>
    </chartFormat>
    <chartFormat chart="20" format="3">
      <pivotArea type="data" outline="0" fieldPosition="0">
        <references count="2">
          <reference field="4294967294" count="1" selected="0">
            <x v="0"/>
          </reference>
          <reference field="10" count="1" selected="0">
            <x v="5"/>
          </reference>
        </references>
      </pivotArea>
    </chartFormat>
    <chartFormat chart="20" format="4">
      <pivotArea type="data" outline="0" fieldPosition="0">
        <references count="2">
          <reference field="4294967294" count="1" selected="0">
            <x v="0"/>
          </reference>
          <reference field="10" count="1" selected="0">
            <x v="0"/>
          </reference>
        </references>
      </pivotArea>
    </chartFormat>
    <chartFormat chart="20" format="5">
      <pivotArea type="data" outline="0" fieldPosition="0">
        <references count="2">
          <reference field="4294967294" count="1" selected="0">
            <x v="0"/>
          </reference>
          <reference field="10" count="1" selected="0">
            <x v="3"/>
          </reference>
        </references>
      </pivotArea>
    </chartFormat>
    <chartFormat chart="20" format="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8F550-8791-4334-8B23-FB43E86F1D15}" name="count_of_employee_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Department">
  <location ref="B55:C62" firstHeaderRow="1" firstDataRow="1" firstDataCol="1"/>
  <pivotFields count="13">
    <pivotField dataField="1" showAll="0"/>
    <pivotField showAll="0"/>
    <pivotField axis="axisRow" showAll="0" sortType="descending">
      <items count="7">
        <item x="2"/>
        <item x="0"/>
        <item x="3"/>
        <item x="1"/>
        <item x="5"/>
        <item x="4"/>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numFmtId="164" showAll="0"/>
    <pivotField numFmtId="1" showAll="0"/>
    <pivotField numFmtId="1" showAll="0"/>
    <pivotField showAll="0">
      <items count="12">
        <item x="5"/>
        <item x="1"/>
        <item x="2"/>
        <item x="0"/>
        <item x="8"/>
        <item x="6"/>
        <item x="9"/>
        <item x="3"/>
        <item x="4"/>
        <item x="10"/>
        <item x="7"/>
        <item t="default"/>
      </items>
    </pivotField>
    <pivotField showAll="0">
      <items count="7">
        <item h="1" x="1"/>
        <item x="5"/>
        <item h="1" x="4"/>
        <item h="1" x="2"/>
        <item h="1" x="3"/>
        <item h="1" x="0"/>
        <item t="default"/>
      </items>
    </pivotField>
    <pivotField showAll="0"/>
    <pivotField numFmtId="165" showAll="0"/>
  </pivotFields>
  <rowFields count="1">
    <field x="2"/>
  </rowFields>
  <rowItems count="7">
    <i>
      <x v="4"/>
    </i>
    <i>
      <x v="3"/>
    </i>
    <i>
      <x/>
    </i>
    <i>
      <x v="5"/>
    </i>
    <i>
      <x v="1"/>
    </i>
    <i>
      <x v="2"/>
    </i>
    <i t="grand">
      <x/>
    </i>
  </rowItems>
  <colItems count="1">
    <i/>
  </colItems>
  <dataFields count="1">
    <dataField name="Count of Employee_ID" fld="0" subtotal="count"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145B38-6797-47DB-AC86-D6A9987F5E10}" name="count_of_employee_loca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Location">
  <location ref="B40:C47" firstHeaderRow="1" firstDataRow="1" firstDataCol="1"/>
  <pivotFields count="13">
    <pivotField dataField="1" showAll="0"/>
    <pivotField showAll="0"/>
    <pivotField showAll="0">
      <items count="7">
        <item x="2"/>
        <item x="0"/>
        <item x="3"/>
        <item x="1"/>
        <item x="5"/>
        <item x="4"/>
        <item t="default"/>
      </items>
    </pivotField>
    <pivotField numFmtId="1" showAll="0"/>
    <pivotField showAll="0"/>
    <pivotField showAll="0"/>
    <pivotField numFmtId="164" showAll="0"/>
    <pivotField numFmtId="1" showAll="0"/>
    <pivotField numFmtId="1" showAll="0"/>
    <pivotField showAll="0">
      <items count="12">
        <item x="5"/>
        <item x="1"/>
        <item x="2"/>
        <item x="0"/>
        <item x="8"/>
        <item x="6"/>
        <item x="9"/>
        <item x="3"/>
        <item x="4"/>
        <item x="10"/>
        <item x="7"/>
        <item t="default"/>
      </items>
    </pivotField>
    <pivotField axis="axisRow" showAll="0">
      <items count="7">
        <item x="1"/>
        <item x="5"/>
        <item x="4"/>
        <item x="2"/>
        <item x="3"/>
        <item x="0"/>
        <item t="default"/>
      </items>
    </pivotField>
    <pivotField showAll="0"/>
    <pivotField numFmtId="165" showAll="0"/>
  </pivotFields>
  <rowFields count="1">
    <field x="10"/>
  </rowFields>
  <rowItems count="7">
    <i>
      <x/>
    </i>
    <i>
      <x v="1"/>
    </i>
    <i>
      <x v="2"/>
    </i>
    <i>
      <x v="3"/>
    </i>
    <i>
      <x v="4"/>
    </i>
    <i>
      <x v="5"/>
    </i>
    <i t="grand">
      <x/>
    </i>
  </rowItems>
  <colItems count="1">
    <i/>
  </colItems>
  <dataFields count="1">
    <dataField name="Count of Employee_ID" fld="0" subtotal="count" baseField="0" baseItem="0"/>
  </dataFields>
  <chartFormats count="1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0"/>
          </reference>
        </references>
      </pivotArea>
    </chartFormat>
    <chartFormat chart="10" format="2">
      <pivotArea type="data" outline="0" fieldPosition="0">
        <references count="2">
          <reference field="4294967294" count="1" selected="0">
            <x v="0"/>
          </reference>
          <reference field="10" count="1" selected="0">
            <x v="1"/>
          </reference>
        </references>
      </pivotArea>
    </chartFormat>
    <chartFormat chart="10" format="3">
      <pivotArea type="data" outline="0" fieldPosition="0">
        <references count="2">
          <reference field="4294967294" count="1" selected="0">
            <x v="0"/>
          </reference>
          <reference field="10" count="1" selected="0">
            <x v="2"/>
          </reference>
        </references>
      </pivotArea>
    </chartFormat>
    <chartFormat chart="10" format="4">
      <pivotArea type="data" outline="0" fieldPosition="0">
        <references count="2">
          <reference field="4294967294" count="1" selected="0">
            <x v="0"/>
          </reference>
          <reference field="10" count="1" selected="0">
            <x v="3"/>
          </reference>
        </references>
      </pivotArea>
    </chartFormat>
    <chartFormat chart="10" format="5">
      <pivotArea type="data" outline="0" fieldPosition="0">
        <references count="2">
          <reference field="4294967294" count="1" selected="0">
            <x v="0"/>
          </reference>
          <reference field="10" count="1" selected="0">
            <x v="4"/>
          </reference>
        </references>
      </pivotArea>
    </chartFormat>
    <chartFormat chart="10" format="6">
      <pivotArea type="data" outline="0" fieldPosition="0">
        <references count="2">
          <reference field="4294967294" count="1" selected="0">
            <x v="0"/>
          </reference>
          <reference field="10" count="1" selected="0">
            <x v="5"/>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10" count="1" selected="0">
            <x v="0"/>
          </reference>
        </references>
      </pivotArea>
    </chartFormat>
    <chartFormat chart="12" format="16">
      <pivotArea type="data" outline="0" fieldPosition="0">
        <references count="2">
          <reference field="4294967294" count="1" selected="0">
            <x v="0"/>
          </reference>
          <reference field="10" count="1" selected="0">
            <x v="1"/>
          </reference>
        </references>
      </pivotArea>
    </chartFormat>
    <chartFormat chart="12" format="17">
      <pivotArea type="data" outline="0" fieldPosition="0">
        <references count="2">
          <reference field="4294967294" count="1" selected="0">
            <x v="0"/>
          </reference>
          <reference field="10" count="1" selected="0">
            <x v="2"/>
          </reference>
        </references>
      </pivotArea>
    </chartFormat>
    <chartFormat chart="12" format="18">
      <pivotArea type="data" outline="0" fieldPosition="0">
        <references count="2">
          <reference field="4294967294" count="1" selected="0">
            <x v="0"/>
          </reference>
          <reference field="10" count="1" selected="0">
            <x v="3"/>
          </reference>
        </references>
      </pivotArea>
    </chartFormat>
    <chartFormat chart="12" format="19">
      <pivotArea type="data" outline="0" fieldPosition="0">
        <references count="2">
          <reference field="4294967294" count="1" selected="0">
            <x v="0"/>
          </reference>
          <reference field="10" count="1" selected="0">
            <x v="4"/>
          </reference>
        </references>
      </pivotArea>
    </chartFormat>
    <chartFormat chart="12" format="20">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96A83-841D-4DE5-A9E4-1E8CAB8DD33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K22:K23" firstHeaderRow="1" firstDataRow="1" firstDataCol="0"/>
  <pivotFields count="13">
    <pivotField showAll="0"/>
    <pivotField showAll="0"/>
    <pivotField showAll="0">
      <items count="7">
        <item x="2"/>
        <item x="0"/>
        <item x="3"/>
        <item x="1"/>
        <item x="5"/>
        <item x="4"/>
        <item t="default"/>
      </items>
    </pivotField>
    <pivotField numFmtId="1" showAll="0"/>
    <pivotField showAll="0"/>
    <pivotField showAll="0"/>
    <pivotField dataField="1" numFmtId="164" showAll="0">
      <items count="991">
        <item x="590"/>
        <item x="465"/>
        <item x="16"/>
        <item x="785"/>
        <item x="913"/>
        <item x="853"/>
        <item x="109"/>
        <item x="188"/>
        <item x="3"/>
        <item x="154"/>
        <item x="418"/>
        <item x="677"/>
        <item x="812"/>
        <item x="962"/>
        <item x="789"/>
        <item x="76"/>
        <item x="447"/>
        <item x="355"/>
        <item x="92"/>
        <item x="691"/>
        <item x="45"/>
        <item x="121"/>
        <item x="506"/>
        <item x="230"/>
        <item x="357"/>
        <item x="485"/>
        <item x="905"/>
        <item x="509"/>
        <item x="947"/>
        <item x="546"/>
        <item x="334"/>
        <item x="183"/>
        <item x="409"/>
        <item x="690"/>
        <item x="634"/>
        <item x="799"/>
        <item x="6"/>
        <item x="933"/>
        <item x="561"/>
        <item x="944"/>
        <item x="33"/>
        <item x="286"/>
        <item x="917"/>
        <item x="734"/>
        <item x="457"/>
        <item x="438"/>
        <item x="127"/>
        <item x="829"/>
        <item x="395"/>
        <item x="445"/>
        <item x="401"/>
        <item x="414"/>
        <item x="814"/>
        <item x="23"/>
        <item x="983"/>
        <item x="13"/>
        <item x="490"/>
        <item x="473"/>
        <item x="809"/>
        <item x="865"/>
        <item x="827"/>
        <item x="622"/>
        <item x="258"/>
        <item x="978"/>
        <item x="209"/>
        <item x="699"/>
        <item x="162"/>
        <item x="494"/>
        <item x="175"/>
        <item x="632"/>
        <item x="107"/>
        <item x="8"/>
        <item x="486"/>
        <item x="146"/>
        <item x="411"/>
        <item x="443"/>
        <item x="480"/>
        <item x="895"/>
        <item x="129"/>
        <item x="669"/>
        <item x="984"/>
        <item x="919"/>
        <item x="843"/>
        <item x="544"/>
        <item x="519"/>
        <item x="433"/>
        <item x="346"/>
        <item x="671"/>
        <item x="727"/>
        <item x="54"/>
        <item x="679"/>
        <item x="257"/>
        <item x="547"/>
        <item x="372"/>
        <item x="72"/>
        <item x="553"/>
        <item x="825"/>
        <item x="697"/>
        <item x="753"/>
        <item x="989"/>
        <item x="434"/>
        <item x="34"/>
        <item x="196"/>
        <item x="723"/>
        <item x="243"/>
        <item x="686"/>
        <item x="233"/>
        <item x="14"/>
        <item x="114"/>
        <item x="661"/>
        <item x="31"/>
        <item x="238"/>
        <item x="348"/>
        <item x="96"/>
        <item x="312"/>
        <item x="120"/>
        <item x="275"/>
        <item x="639"/>
        <item x="769"/>
        <item x="325"/>
        <item x="317"/>
        <item x="166"/>
        <item x="305"/>
        <item x="941"/>
        <item x="605"/>
        <item x="477"/>
        <item x="12"/>
        <item x="649"/>
        <item x="872"/>
        <item x="250"/>
        <item x="429"/>
        <item x="100"/>
        <item x="421"/>
        <item x="896"/>
        <item x="936"/>
        <item x="680"/>
        <item x="218"/>
        <item x="468"/>
        <item x="368"/>
        <item x="217"/>
        <item x="592"/>
        <item x="359"/>
        <item x="168"/>
        <item x="725"/>
        <item x="165"/>
        <item x="926"/>
        <item x="313"/>
        <item x="759"/>
        <item x="703"/>
        <item x="161"/>
        <item x="310"/>
        <item x="435"/>
        <item x="276"/>
        <item x="617"/>
        <item x="50"/>
        <item x="133"/>
        <item x="393"/>
        <item x="437"/>
        <item x="742"/>
        <item x="775"/>
        <item x="193"/>
        <item x="537"/>
        <item x="965"/>
        <item x="328"/>
        <item x="648"/>
        <item x="95"/>
        <item x="524"/>
        <item x="621"/>
        <item x="25"/>
        <item x="681"/>
        <item x="874"/>
        <item x="288"/>
        <item x="701"/>
        <item x="156"/>
        <item x="29"/>
        <item x="696"/>
        <item x="596"/>
        <item x="432"/>
        <item x="980"/>
        <item x="339"/>
        <item x="724"/>
        <item x="957"/>
        <item x="152"/>
        <item x="484"/>
        <item x="804"/>
        <item x="889"/>
        <item x="441"/>
        <item x="550"/>
        <item x="315"/>
        <item x="534"/>
        <item x="203"/>
        <item x="906"/>
        <item x="416"/>
        <item x="748"/>
        <item x="767"/>
        <item x="495"/>
        <item x="469"/>
        <item x="268"/>
        <item x="573"/>
        <item x="711"/>
        <item x="700"/>
        <item x="556"/>
        <item x="396"/>
        <item x="499"/>
        <item x="297"/>
        <item x="907"/>
        <item x="402"/>
        <item x="150"/>
        <item x="246"/>
        <item x="636"/>
        <item x="584"/>
        <item x="341"/>
        <item x="842"/>
        <item x="716"/>
        <item x="954"/>
        <item x="93"/>
        <item x="953"/>
        <item x="387"/>
        <item x="572"/>
        <item x="554"/>
        <item x="866"/>
        <item x="514"/>
        <item x="612"/>
        <item x="293"/>
        <item x="192"/>
        <item x="112"/>
        <item x="356"/>
        <item x="352"/>
        <item x="517"/>
        <item x="430"/>
        <item x="749"/>
        <item x="471"/>
        <item x="815"/>
        <item x="198"/>
        <item x="571"/>
        <item x="232"/>
        <item x="323"/>
        <item x="672"/>
        <item x="581"/>
        <item x="608"/>
        <item x="800"/>
        <item x="586"/>
        <item x="186"/>
        <item x="557"/>
        <item x="408"/>
        <item x="946"/>
        <item x="770"/>
        <item x="682"/>
        <item x="859"/>
        <item x="607"/>
        <item x="839"/>
        <item x="793"/>
        <item x="498"/>
        <item x="102"/>
        <item x="43"/>
        <item x="194"/>
        <item x="522"/>
        <item x="5"/>
        <item x="122"/>
        <item x="366"/>
        <item x="290"/>
        <item x="9"/>
        <item x="868"/>
        <item x="38"/>
        <item x="924"/>
        <item x="828"/>
        <item x="985"/>
        <item x="719"/>
        <item x="224"/>
        <item x="779"/>
        <item x="413"/>
        <item x="252"/>
        <item x="423"/>
        <item x="90"/>
        <item x="234"/>
        <item x="610"/>
        <item x="507"/>
        <item x="806"/>
        <item x="640"/>
        <item x="201"/>
        <item x="505"/>
        <item x="869"/>
        <item x="750"/>
        <item x="392"/>
        <item x="105"/>
        <item x="104"/>
        <item x="520"/>
        <item x="282"/>
        <item x="730"/>
        <item x="144"/>
        <item x="274"/>
        <item x="792"/>
        <item x="22"/>
        <item x="956"/>
        <item x="363"/>
        <item x="972"/>
        <item x="852"/>
        <item x="811"/>
        <item x="743"/>
        <item x="212"/>
        <item x="702"/>
        <item x="837"/>
        <item x="431"/>
        <item x="215"/>
        <item x="892"/>
        <item x="61"/>
        <item x="143"/>
        <item x="405"/>
        <item x="262"/>
        <item x="660"/>
        <item x="103"/>
        <item x="382"/>
        <item x="624"/>
        <item x="971"/>
        <item x="533"/>
        <item x="884"/>
        <item x="287"/>
        <item x="604"/>
        <item x="916"/>
        <item x="142"/>
        <item x="741"/>
        <item x="638"/>
        <item x="568"/>
        <item x="881"/>
        <item x="689"/>
        <item x="823"/>
        <item x="903"/>
        <item x="63"/>
        <item x="244"/>
        <item x="89"/>
        <item x="629"/>
        <item x="82"/>
        <item x="358"/>
        <item x="552"/>
        <item x="256"/>
        <item x="888"/>
        <item x="248"/>
        <item x="187"/>
        <item x="684"/>
        <item x="448"/>
        <item x="281"/>
        <item x="977"/>
        <item x="540"/>
        <item x="738"/>
        <item x="641"/>
        <item x="882"/>
        <item x="955"/>
        <item x="41"/>
        <item x="369"/>
        <item x="501"/>
        <item x="551"/>
        <item x="344"/>
        <item x="981"/>
        <item x="419"/>
        <item x="302"/>
        <item x="897"/>
        <item x="417"/>
        <item x="371"/>
        <item x="207"/>
        <item x="235"/>
        <item x="616"/>
        <item x="300"/>
        <item x="242"/>
        <item x="902"/>
        <item x="178"/>
        <item x="428"/>
        <item x="410"/>
        <item x="384"/>
        <item x="145"/>
        <item x="338"/>
        <item x="673"/>
        <item x="531"/>
        <item x="219"/>
        <item x="75"/>
        <item x="988"/>
        <item x="761"/>
        <item x="587"/>
        <item x="945"/>
        <item x="170"/>
        <item x="303"/>
        <item x="126"/>
        <item x="623"/>
        <item x="467"/>
        <item x="752"/>
        <item x="460"/>
        <item x="475"/>
        <item x="781"/>
        <item x="504"/>
        <item x="321"/>
        <item x="894"/>
        <item x="674"/>
        <item x="901"/>
        <item x="647"/>
        <item x="543"/>
        <item x="320"/>
        <item x="266"/>
        <item x="940"/>
        <item x="147"/>
        <item x="245"/>
        <item x="173"/>
        <item x="801"/>
        <item x="351"/>
        <item x="937"/>
        <item x="583"/>
        <item x="591"/>
        <item x="337"/>
        <item x="620"/>
        <item x="562"/>
        <item x="227"/>
        <item x="535"/>
        <item x="577"/>
        <item x="709"/>
        <item x="659"/>
        <item x="870"/>
        <item x="683"/>
        <item x="79"/>
        <item x="566"/>
        <item x="190"/>
        <item x="675"/>
        <item x="361"/>
        <item x="527"/>
        <item x="982"/>
        <item x="478"/>
        <item x="365"/>
        <item x="439"/>
        <item x="131"/>
        <item x="116"/>
        <item x="295"/>
        <item x="567"/>
        <item x="974"/>
        <item x="273"/>
        <item x="137"/>
        <item x="163"/>
        <item x="958"/>
        <item x="726"/>
        <item x="830"/>
        <item x="921"/>
        <item x="966"/>
        <item x="755"/>
        <item x="580"/>
        <item x="735"/>
        <item x="91"/>
        <item x="21"/>
        <item x="764"/>
        <item x="565"/>
        <item x="930"/>
        <item x="516"/>
        <item x="570"/>
        <item x="951"/>
        <item x="455"/>
        <item x="453"/>
        <item x="394"/>
        <item x="454"/>
        <item x="707"/>
        <item x="64"/>
        <item x="678"/>
        <item x="576"/>
        <item x="195"/>
        <item x="949"/>
        <item x="136"/>
        <item x="685"/>
        <item x="7"/>
        <item x="873"/>
        <item x="879"/>
        <item x="342"/>
        <item x="668"/>
        <item x="53"/>
        <item x="481"/>
        <item x="52"/>
        <item x="124"/>
        <item x="30"/>
        <item x="316"/>
        <item x="464"/>
        <item x="529"/>
        <item x="708"/>
        <item x="548"/>
        <item x="26"/>
        <item x="81"/>
        <item x="456"/>
        <item x="132"/>
        <item x="400"/>
        <item x="57"/>
        <item x="84"/>
        <item x="226"/>
        <item x="846"/>
        <item x="119"/>
        <item x="176"/>
        <item x="676"/>
        <item x="987"/>
        <item x="451"/>
        <item x="407"/>
        <item x="398"/>
        <item x="712"/>
        <item x="575"/>
        <item x="582"/>
        <item x="975"/>
        <item x="961"/>
        <item x="260"/>
        <item x="343"/>
        <item x="574"/>
        <item x="169"/>
        <item x="909"/>
        <item x="832"/>
        <item x="241"/>
        <item x="910"/>
        <item x="379"/>
        <item x="918"/>
        <item x="841"/>
        <item x="899"/>
        <item x="973"/>
        <item x="898"/>
        <item x="883"/>
        <item x="420"/>
        <item x="213"/>
        <item x="783"/>
        <item x="383"/>
        <item x="606"/>
        <item x="59"/>
        <item x="374"/>
        <item x="17"/>
        <item x="406"/>
        <item x="563"/>
        <item x="153"/>
        <item x="848"/>
        <item x="927"/>
        <item x="311"/>
        <item x="308"/>
        <item x="526"/>
        <item x="330"/>
        <item x="819"/>
        <item x="542"/>
        <item x="599"/>
        <item x="704"/>
        <item x="808"/>
        <item x="272"/>
        <item x="11"/>
        <item x="69"/>
        <item x="847"/>
        <item x="164"/>
        <item x="729"/>
        <item x="247"/>
        <item x="149"/>
        <item x="602"/>
        <item x="589"/>
        <item x="778"/>
        <item x="422"/>
        <item x="449"/>
        <item x="157"/>
        <item x="603"/>
        <item x="720"/>
        <item x="850"/>
        <item x="598"/>
        <item x="717"/>
        <item x="373"/>
        <item x="642"/>
        <item x="291"/>
        <item x="856"/>
        <item x="482"/>
        <item x="964"/>
        <item x="601"/>
        <item x="388"/>
        <item x="314"/>
        <item x="279"/>
        <item x="876"/>
        <item x="386"/>
        <item x="446"/>
        <item x="594"/>
        <item x="875"/>
        <item x="867"/>
        <item x="294"/>
        <item x="253"/>
        <item x="908"/>
        <item x="58"/>
        <item x="628"/>
        <item x="521"/>
        <item x="860"/>
        <item x="857"/>
        <item x="651"/>
        <item x="695"/>
        <item x="159"/>
        <item x="615"/>
        <item x="745"/>
        <item x="39"/>
        <item x="440"/>
        <item x="760"/>
        <item x="525"/>
        <item x="345"/>
        <item x="399"/>
        <item x="377"/>
        <item x="692"/>
        <item x="931"/>
        <item x="158"/>
        <item x="788"/>
        <item x="816"/>
        <item x="657"/>
        <item x="491"/>
        <item x="559"/>
        <item x="920"/>
        <item x="177"/>
        <item x="619"/>
        <item x="307"/>
        <item x="251"/>
        <item x="436"/>
        <item x="732"/>
        <item x="99"/>
        <item x="512"/>
        <item x="840"/>
        <item x="960"/>
        <item x="635"/>
        <item x="558"/>
        <item x="239"/>
        <item x="710"/>
        <item x="805"/>
        <item x="791"/>
        <item x="864"/>
        <item x="756"/>
        <item x="728"/>
        <item x="803"/>
        <item x="483"/>
        <item x="698"/>
        <item x="83"/>
        <item x="299"/>
        <item x="862"/>
        <item x="381"/>
        <item x="110"/>
        <item x="541"/>
        <item x="802"/>
        <item x="376"/>
        <item x="261"/>
        <item x="813"/>
        <item x="329"/>
        <item x="35"/>
        <item x="644"/>
        <item x="609"/>
        <item x="855"/>
        <item x="790"/>
        <item x="67"/>
        <item x="101"/>
        <item x="347"/>
        <item x="472"/>
        <item x="693"/>
        <item x="206"/>
        <item x="763"/>
        <item x="332"/>
        <item x="948"/>
        <item x="115"/>
        <item x="216"/>
        <item x="593"/>
        <item x="549"/>
        <item x="370"/>
        <item x="174"/>
        <item x="426"/>
        <item x="560"/>
        <item x="335"/>
        <item x="503"/>
        <item x="555"/>
        <item x="967"/>
        <item x="733"/>
        <item x="458"/>
        <item x="94"/>
        <item x="655"/>
        <item x="71"/>
        <item x="222"/>
        <item x="205"/>
        <item x="492"/>
        <item x="705"/>
        <item x="442"/>
        <item x="172"/>
        <item x="138"/>
        <item x="73"/>
        <item x="771"/>
        <item x="353"/>
        <item x="389"/>
        <item x="952"/>
        <item x="32"/>
        <item x="200"/>
        <item x="762"/>
        <item x="474"/>
        <item x="277"/>
        <item x="223"/>
        <item x="795"/>
        <item x="390"/>
        <item x="518"/>
        <item x="900"/>
        <item x="578"/>
        <item x="189"/>
        <item x="42"/>
        <item x="807"/>
        <item x="579"/>
        <item x="301"/>
        <item x="415"/>
        <item x="179"/>
        <item x="214"/>
        <item x="289"/>
        <item x="694"/>
        <item x="404"/>
        <item x="292"/>
        <item x="118"/>
        <item x="630"/>
        <item x="914"/>
        <item x="350"/>
        <item x="208"/>
        <item x="625"/>
        <item x="221"/>
        <item x="65"/>
        <item x="611"/>
        <item x="645"/>
        <item x="925"/>
        <item x="10"/>
        <item x="614"/>
        <item x="459"/>
        <item x="922"/>
        <item x="511"/>
        <item x="139"/>
        <item x="613"/>
        <item x="364"/>
        <item x="55"/>
        <item x="2"/>
        <item x="184"/>
        <item x="470"/>
        <item x="787"/>
        <item x="963"/>
        <item x="740"/>
        <item x="706"/>
        <item x="444"/>
        <item x="838"/>
        <item x="155"/>
        <item x="912"/>
        <item x="500"/>
        <item x="280"/>
        <item x="240"/>
        <item x="191"/>
        <item x="236"/>
        <item x="656"/>
        <item x="479"/>
        <item x="425"/>
        <item x="285"/>
        <item x="489"/>
        <item x="849"/>
        <item x="773"/>
        <item x="731"/>
        <item x="667"/>
        <item x="322"/>
        <item x="532"/>
        <item x="863"/>
        <item x="633"/>
        <item x="134"/>
        <item x="737"/>
        <item x="160"/>
        <item x="378"/>
        <item x="878"/>
        <item x="851"/>
        <item x="487"/>
        <item x="834"/>
        <item x="886"/>
        <item x="202"/>
        <item x="48"/>
        <item x="450"/>
        <item x="523"/>
        <item x="493"/>
        <item x="844"/>
        <item x="412"/>
        <item x="929"/>
        <item x="106"/>
        <item x="538"/>
        <item x="721"/>
        <item x="391"/>
        <item x="318"/>
        <item x="871"/>
        <item x="49"/>
        <item x="47"/>
        <item x="362"/>
        <item x="151"/>
        <item x="128"/>
        <item x="77"/>
        <item x="747"/>
        <item x="513"/>
        <item x="349"/>
        <item x="4"/>
        <item x="331"/>
        <item x="970"/>
        <item x="652"/>
        <item x="98"/>
        <item x="877"/>
        <item x="810"/>
        <item x="211"/>
        <item x="80"/>
        <item x="210"/>
        <item x="688"/>
        <item x="626"/>
        <item x="595"/>
        <item x="496"/>
        <item x="798"/>
        <item x="528"/>
        <item x="140"/>
        <item x="618"/>
        <item x="754"/>
        <item x="360"/>
        <item x="887"/>
        <item x="515"/>
        <item x="861"/>
        <item x="530"/>
        <item x="664"/>
        <item x="854"/>
        <item x="324"/>
        <item x="786"/>
        <item x="666"/>
        <item x="259"/>
        <item x="942"/>
        <item x="751"/>
        <item x="66"/>
        <item x="237"/>
        <item x="249"/>
        <item x="766"/>
        <item x="123"/>
        <item x="715"/>
        <item x="0"/>
        <item x="893"/>
        <item x="46"/>
        <item x="24"/>
        <item x="765"/>
        <item x="746"/>
        <item x="269"/>
        <item x="718"/>
        <item x="820"/>
        <item x="627"/>
        <item x="631"/>
        <item x="18"/>
        <item x="427"/>
        <item x="180"/>
        <item x="108"/>
        <item x="284"/>
        <item x="777"/>
        <item x="713"/>
        <item x="15"/>
        <item x="254"/>
        <item x="536"/>
        <item x="327"/>
        <item x="306"/>
        <item x="772"/>
        <item x="385"/>
        <item x="304"/>
        <item x="220"/>
        <item x="911"/>
        <item x="255"/>
        <item x="858"/>
        <item x="264"/>
        <item x="298"/>
        <item x="663"/>
        <item x="891"/>
        <item x="943"/>
        <item x="797"/>
        <item x="662"/>
        <item x="87"/>
        <item x="424"/>
        <item x="796"/>
        <item x="88"/>
        <item x="452"/>
        <item x="225"/>
        <item x="228"/>
        <item x="588"/>
        <item x="959"/>
        <item x="836"/>
        <item x="845"/>
        <item x="78"/>
        <item x="670"/>
        <item x="44"/>
        <item x="125"/>
        <item x="722"/>
        <item x="744"/>
        <item x="768"/>
        <item x="885"/>
        <item x="794"/>
        <item x="113"/>
        <item x="204"/>
        <item x="904"/>
        <item x="643"/>
        <item x="111"/>
        <item x="757"/>
        <item x="148"/>
        <item x="135"/>
        <item x="375"/>
        <item x="784"/>
        <item x="51"/>
        <item x="979"/>
        <item x="687"/>
        <item x="776"/>
        <item x="20"/>
        <item x="880"/>
        <item x="510"/>
        <item x="935"/>
        <item x="68"/>
        <item x="380"/>
        <item x="397"/>
        <item x="780"/>
        <item x="968"/>
        <item x="736"/>
        <item x="654"/>
        <item x="199"/>
        <item x="70"/>
        <item x="497"/>
        <item x="476"/>
        <item x="782"/>
        <item x="653"/>
        <item x="658"/>
        <item x="774"/>
        <item x="185"/>
        <item x="62"/>
        <item x="545"/>
        <item x="502"/>
        <item x="890"/>
        <item x="564"/>
        <item x="403"/>
        <item x="915"/>
        <item x="821"/>
        <item x="340"/>
        <item x="822"/>
        <item x="758"/>
        <item x="508"/>
        <item x="40"/>
        <item x="60"/>
        <item x="932"/>
        <item x="37"/>
        <item x="86"/>
        <item x="462"/>
        <item x="171"/>
        <item x="466"/>
        <item x="1"/>
        <item x="463"/>
        <item x="833"/>
        <item x="19"/>
        <item x="85"/>
        <item x="309"/>
        <item x="336"/>
        <item x="231"/>
        <item x="928"/>
        <item x="130"/>
        <item x="36"/>
        <item x="117"/>
        <item x="278"/>
        <item x="326"/>
        <item x="923"/>
        <item x="167"/>
        <item x="646"/>
        <item x="28"/>
        <item x="97"/>
        <item x="818"/>
        <item x="739"/>
        <item x="539"/>
        <item x="182"/>
        <item x="950"/>
        <item x="333"/>
        <item x="197"/>
        <item x="267"/>
        <item x="831"/>
        <item x="354"/>
        <item x="283"/>
        <item x="600"/>
        <item x="597"/>
        <item x="650"/>
        <item x="714"/>
        <item x="319"/>
        <item x="367"/>
        <item x="986"/>
        <item x="229"/>
        <item x="265"/>
        <item x="56"/>
        <item x="461"/>
        <item x="488"/>
        <item x="817"/>
        <item x="74"/>
        <item x="263"/>
        <item x="141"/>
        <item x="296"/>
        <item x="270"/>
        <item x="938"/>
        <item x="939"/>
        <item x="824"/>
        <item x="181"/>
        <item x="27"/>
        <item x="665"/>
        <item x="826"/>
        <item x="569"/>
        <item x="637"/>
        <item x="585"/>
        <item x="969"/>
        <item x="934"/>
        <item x="835"/>
        <item x="271"/>
        <item x="976"/>
        <item t="default"/>
      </items>
    </pivotField>
    <pivotField numFmtId="1" showAll="0"/>
    <pivotField numFmtId="1" showAll="0">
      <items count="6">
        <item x="4"/>
        <item x="0"/>
        <item x="1"/>
        <item x="3"/>
        <item x="2"/>
        <item t="default"/>
      </items>
    </pivotField>
    <pivotField showAll="0">
      <items count="12">
        <item x="5"/>
        <item x="1"/>
        <item x="2"/>
        <item x="0"/>
        <item x="8"/>
        <item x="6"/>
        <item x="9"/>
        <item x="3"/>
        <item x="4"/>
        <item x="10"/>
        <item x="7"/>
        <item t="default"/>
      </items>
    </pivotField>
    <pivotField showAll="0"/>
    <pivotField showAll="0"/>
    <pivotField numFmtId="165" showAll="0"/>
  </pivotFields>
  <rowItems count="1">
    <i/>
  </rowItems>
  <colItems count="1">
    <i/>
  </colItems>
  <dataFields count="1">
    <dataField name="Sum of Monthly_Salary"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723376-0740-46C5-B534-50ACCB84F915}" name="count_of_promotion_yea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K7:L19" firstHeaderRow="1" firstDataRow="1" firstDataCol="1"/>
  <pivotFields count="13">
    <pivotField showAll="0"/>
    <pivotField showAll="0"/>
    <pivotField showAll="0">
      <items count="7">
        <item x="2"/>
        <item x="0"/>
        <item x="3"/>
        <item x="1"/>
        <item x="5"/>
        <item x="4"/>
        <item t="default"/>
      </items>
    </pivotField>
    <pivotField numFmtId="1" showAll="0"/>
    <pivotField showAll="0"/>
    <pivotField showAll="0"/>
    <pivotField numFmtId="164" showAll="0"/>
    <pivotField numFmtId="1" showAll="0"/>
    <pivotField numFmtId="1" showAll="0">
      <items count="6">
        <item x="4"/>
        <item x="0"/>
        <item x="1"/>
        <item x="3"/>
        <item x="2"/>
        <item t="default"/>
      </items>
    </pivotField>
    <pivotField axis="axisRow" dataField="1" showAll="0">
      <items count="12">
        <item x="5"/>
        <item x="1"/>
        <item x="2"/>
        <item x="0"/>
        <item x="8"/>
        <item x="6"/>
        <item x="9"/>
        <item x="3"/>
        <item x="4"/>
        <item x="10"/>
        <item x="7"/>
        <item t="default"/>
      </items>
    </pivotField>
    <pivotField showAll="0"/>
    <pivotField showAll="0"/>
    <pivotField numFmtId="165" showAll="0"/>
  </pivotFields>
  <rowFields count="1">
    <field x="9"/>
  </rowFields>
  <rowItems count="12">
    <i>
      <x/>
    </i>
    <i>
      <x v="1"/>
    </i>
    <i>
      <x v="2"/>
    </i>
    <i>
      <x v="3"/>
    </i>
    <i>
      <x v="4"/>
    </i>
    <i>
      <x v="5"/>
    </i>
    <i>
      <x v="6"/>
    </i>
    <i>
      <x v="7"/>
    </i>
    <i>
      <x v="8"/>
    </i>
    <i>
      <x v="9"/>
    </i>
    <i>
      <x v="10"/>
    </i>
    <i t="grand">
      <x/>
    </i>
  </rowItems>
  <colItems count="1">
    <i/>
  </colItems>
  <dataFields count="1">
    <dataField name="Count of Last_Promotion_Year" fld="9"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E7D1B9-06BC-4CBE-A6F9-98F531AB63D8}" name="AveragePerforman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B21:C28" firstHeaderRow="1" firstDataRow="1" firstDataCol="1"/>
  <pivotFields count="13">
    <pivotField showAll="0"/>
    <pivotField showAll="0"/>
    <pivotField axis="axisRow" showAll="0" sortType="ascending">
      <items count="7">
        <item x="2"/>
        <item x="0"/>
        <item x="3"/>
        <item x="1"/>
        <item x="5"/>
        <item x="4"/>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numFmtId="164" showAll="0"/>
    <pivotField numFmtId="1" showAll="0"/>
    <pivotField dataField="1" numFmtId="1" showAll="0"/>
    <pivotField showAll="0">
      <items count="12">
        <item x="5"/>
        <item x="1"/>
        <item x="2"/>
        <item x="0"/>
        <item x="8"/>
        <item x="6"/>
        <item x="9"/>
        <item x="3"/>
        <item x="4"/>
        <item x="10"/>
        <item x="7"/>
        <item t="default"/>
      </items>
    </pivotField>
    <pivotField showAll="0"/>
    <pivotField showAll="0"/>
    <pivotField numFmtId="165" showAll="0"/>
  </pivotFields>
  <rowFields count="1">
    <field x="2"/>
  </rowFields>
  <rowItems count="7">
    <i>
      <x v="5"/>
    </i>
    <i>
      <x v="2"/>
    </i>
    <i>
      <x v="4"/>
    </i>
    <i>
      <x/>
    </i>
    <i>
      <x v="1"/>
    </i>
    <i>
      <x v="3"/>
    </i>
    <i t="grand">
      <x/>
    </i>
  </rowItems>
  <colItems count="1">
    <i/>
  </colItems>
  <dataFields count="1">
    <dataField name="Average of Performance_Score" fld="8" subtotal="average" baseField="0" baseItem="0" numFmtId="1"/>
  </dataFields>
  <formats count="1">
    <format dxfId="5">
      <pivotArea collapsedLevelsAreSubtotals="1" fieldPosition="0">
        <references count="1">
          <reference field="2" count="0"/>
        </references>
      </pivotArea>
    </format>
  </format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ABB9F3-A11B-4B1F-A84C-242B40E21715}" name="Salary by 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87:C94" firstHeaderRow="1" firstDataRow="1" firstDataCol="1"/>
  <pivotFields count="13">
    <pivotField showAll="0"/>
    <pivotField showAll="0"/>
    <pivotField axis="axisRow" showAll="0" sortType="descending">
      <items count="7">
        <item x="2"/>
        <item x="0"/>
        <item x="3"/>
        <item x="1"/>
        <item x="5"/>
        <item x="4"/>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dataField="1" numFmtId="164" showAll="0"/>
    <pivotField numFmtId="1" showAll="0"/>
    <pivotField numFmtId="1" showAll="0"/>
    <pivotField showAll="0">
      <items count="12">
        <item x="5"/>
        <item x="1"/>
        <item x="2"/>
        <item x="0"/>
        <item x="8"/>
        <item x="6"/>
        <item x="9"/>
        <item x="3"/>
        <item x="4"/>
        <item x="10"/>
        <item x="7"/>
        <item t="default"/>
      </items>
    </pivotField>
    <pivotField showAll="0">
      <items count="7">
        <item x="1"/>
        <item x="5"/>
        <item x="4"/>
        <item x="2"/>
        <item x="3"/>
        <item x="0"/>
        <item t="default"/>
      </items>
    </pivotField>
    <pivotField showAll="0"/>
    <pivotField numFmtId="165" showAll="0"/>
  </pivotFields>
  <rowFields count="1">
    <field x="2"/>
  </rowFields>
  <rowItems count="7">
    <i>
      <x v="4"/>
    </i>
    <i>
      <x/>
    </i>
    <i>
      <x v="3"/>
    </i>
    <i>
      <x v="1"/>
    </i>
    <i>
      <x v="5"/>
    </i>
    <i>
      <x v="2"/>
    </i>
    <i t="grand">
      <x/>
    </i>
  </rowItems>
  <colItems count="1">
    <i/>
  </colItems>
  <dataFields count="1">
    <dataField name="Sum of Monthly_Salary" fld="6" baseField="0" baseItem="0" numFmtId="164"/>
  </dataFields>
  <chartFormats count="3">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837AD9-C559-4808-964E-86DEB4AFC1D7}" autoFormatId="16" applyNumberFormats="0" applyBorderFormats="0" applyFontFormats="0" applyPatternFormats="0" applyAlignmentFormats="0" applyWidthHeightFormats="0">
  <queryTableRefresh nextId="14">
    <queryTableFields count="13">
      <queryTableField id="1" name="Employee_ID" tableColumnId="1"/>
      <queryTableField id="2" name="Name" tableColumnId="2"/>
      <queryTableField id="3" name="Department" tableColumnId="3"/>
      <queryTableField id="4" name="Age" tableColumnId="4"/>
      <queryTableField id="5" name="Gender" tableColumnId="5"/>
      <queryTableField id="6" name="Job_Role" tableColumnId="6"/>
      <queryTableField id="7" name="Monthly_Salary" tableColumnId="7"/>
      <queryTableField id="8" name="Years_Experience" tableColumnId="8"/>
      <queryTableField id="9" name="Performance_Score" tableColumnId="9"/>
      <queryTableField id="10" name="Last_Promotion_Year" tableColumnId="10"/>
      <queryTableField id="11" name="Location" tableColumnId="11"/>
      <queryTableField id="12" name="Education_Level" tableColumnId="12"/>
      <queryTableField id="13" name="Work_Environment_Scor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C479FB6-F8AE-4EFF-A380-E01D397AA5B3}" sourceName="Department">
  <pivotTables>
    <pivotTable tabId="6" name="count_of_employee_Department"/>
    <pivotTable tabId="6" name="AveragePerformance"/>
    <pivotTable tabId="6" name="count_of_promotion_year"/>
    <pivotTable tabId="6" name="Salary by department"/>
  </pivotTables>
  <data>
    <tabular pivotCacheId="1300153540">
      <items count="6">
        <i x="2" s="1"/>
        <i x="0" s="1"/>
        <i x="3"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72BF8A9-C013-4F4E-ADFA-AC9069191B7C}" sourceName="Location">
  <pivotTables>
    <pivotTable tabId="6" name="Salary by location"/>
    <pivotTable tabId="6" name="count_of_employee_location"/>
  </pivotTables>
  <data>
    <tabular pivotCacheId="1300153540">
      <items count="6">
        <i x="1" s="1"/>
        <i x="5"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BB613B9-DB57-492D-806E-1671092A80DD}" cache="Slicer_Department" caption="Department" startItem="1" rowHeight="241300"/>
  <slicer name="Location" xr10:uid="{CFD9BCC5-1D96-41CB-89E2-92EAAE41BBC4}" cache="Slicer_Location" caption="Lo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823DD-2BC4-4ABA-81EB-D2F02FC51D35}" name="employee_data" displayName="employee_data" ref="A1:M1001" tableType="queryTable" totalsRowShown="0">
  <autoFilter ref="A1:M1001" xr:uid="{64C823DD-2BC4-4ABA-81EB-D2F02FC51D35}"/>
  <tableColumns count="13">
    <tableColumn id="1" xr3:uid="{8691A72F-4829-4CB4-8953-D17B2E5337C5}" uniqueName="1" name="Employee_ID" queryTableFieldId="1" dataDxfId="90"/>
    <tableColumn id="2" xr3:uid="{2D009D41-E6B1-4313-894E-207448AFE13D}" uniqueName="2" name="Name" queryTableFieldId="2" dataDxfId="89"/>
    <tableColumn id="3" xr3:uid="{DECB2D60-580F-454A-B959-2EC3D0948127}" uniqueName="3" name="Department" queryTableFieldId="3" dataDxfId="88"/>
    <tableColumn id="4" xr3:uid="{89815EF9-F6F6-42FD-843B-93238177AF55}" uniqueName="4" name="Age" queryTableFieldId="4"/>
    <tableColumn id="5" xr3:uid="{ECFC48DC-81E8-4ACB-876E-BA80A10E4103}" uniqueName="5" name="Gender" queryTableFieldId="5" dataDxfId="87"/>
    <tableColumn id="6" xr3:uid="{4BB47970-166A-47C4-8AE8-0A1242310086}" uniqueName="6" name="Job_Role" queryTableFieldId="6" dataDxfId="86"/>
    <tableColumn id="7" xr3:uid="{50B255AE-7136-436B-8039-12EF04FBC20C}" uniqueName="7" name="Monthly_Salary" queryTableFieldId="7"/>
    <tableColumn id="8" xr3:uid="{B61EA1EC-7A53-41AD-91EC-D5C8330C55F0}" uniqueName="8" name="Years_Experience" queryTableFieldId="8"/>
    <tableColumn id="9" xr3:uid="{A67A5B28-2A3A-4DEE-BC5C-A03137DCE677}" uniqueName="9" name="Performance_Score" queryTableFieldId="9"/>
    <tableColumn id="10" xr3:uid="{64C8DD8D-DADC-44BF-84C3-E2D9C04BF989}" uniqueName="10" name="Last_Promotion_Year" queryTableFieldId="10"/>
    <tableColumn id="11" xr3:uid="{E2516F0B-D9ED-4E15-8EDB-390B394671BA}" uniqueName="11" name="Location" queryTableFieldId="11" dataDxfId="85"/>
    <tableColumn id="12" xr3:uid="{B9505166-AAC6-4079-A059-9FDCCED9AD52}" uniqueName="12" name="Education_Level" queryTableFieldId="12" dataDxfId="84"/>
    <tableColumn id="13" xr3:uid="{29C47965-8FCF-4514-AB01-C9D87F3D4BD3}" uniqueName="13" name="Work_Environment_Score"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CBCFC8-D169-4862-A891-64DB3577236D}" name="Analysis1" displayName="Analysis1" ref="B2:P1002" totalsRowShown="0" headerRowDxfId="83" dataDxfId="81" headerRowBorderDxfId="82" tableBorderDxfId="80" totalsRowBorderDxfId="79">
  <tableColumns count="15">
    <tableColumn id="1" xr3:uid="{5143C365-45CE-4643-854E-BD34D2972B7D}" name="Employee_ID" dataDxfId="78"/>
    <tableColumn id="2" xr3:uid="{EBBAC686-6702-489A-8B33-626A3268088F}" name="Name" dataDxfId="77"/>
    <tableColumn id="3" xr3:uid="{EFE5576B-3DCB-411B-A8ED-3496963F34F4}" name="Department" dataDxfId="76"/>
    <tableColumn id="4" xr3:uid="{BB5ACADC-1C1C-4E18-B556-2771DF23F747}" name="Age" dataDxfId="75"/>
    <tableColumn id="5" xr3:uid="{CF276649-639C-4ECE-B03E-6C2B747765DB}" name="Gender" dataDxfId="74"/>
    <tableColumn id="6" xr3:uid="{0E0CEDAC-1819-4986-8105-51DCA9D59CAD}" name="Job_Role" dataDxfId="73"/>
    <tableColumn id="7" xr3:uid="{B7C5B3A0-6E9C-463D-824D-8A29D2B9ACC5}" name="Monthly_Salary" dataDxfId="72"/>
    <tableColumn id="8" xr3:uid="{9B0D0AAE-F740-4793-B36A-6DAF87937BF8}" name="Years_Experience" dataDxfId="71"/>
    <tableColumn id="9" xr3:uid="{4C139BE2-7CA7-4432-85C7-C81BF5C0A4C1}" name="Performance_Score" dataDxfId="70"/>
    <tableColumn id="10" xr3:uid="{C1FC5041-7D1A-4E39-BADC-D5E705AF2E58}" name="Last_Promotion_Year" dataDxfId="69"/>
    <tableColumn id="11" xr3:uid="{ED7BB96B-5B1A-45B6-B872-9362B4483E9B}" name="Location" dataDxfId="68"/>
    <tableColumn id="12" xr3:uid="{0DAC75E6-CF54-4B77-9605-F05757EBD8AA}" name="Education_Level" dataDxfId="67"/>
    <tableColumn id="13" xr3:uid="{46D03C80-2026-40A0-852E-F1F7C639D58D}" name="Work_Environment_Score" dataDxfId="66"/>
    <tableColumn id="14" xr3:uid="{E0A85387-A440-4CEF-BE43-C918189691FC}" name="Bonus" dataDxfId="65" dataCellStyle="Currency">
      <calculatedColumnFormula>_xlfn.IFS(Analysis1[[#This Row],[Performance_Score]] &gt;= 4, (Analysis1[[#This Row],[Monthly_Salary]])*0.05, Analysis1[[#This Row],[Performance_Score]]&gt;=3, (Analysis1[[#This Row],[Monthly_Salary]]*0.02), Analysis1[[#This Row],[Performance_Score]]&lt;3,0)</calculatedColumnFormula>
    </tableColumn>
    <tableColumn id="15" xr3:uid="{C56CCBC0-7691-41B6-9B81-97C296322B5B}" name="Month"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750E11-0324-458D-87DE-B08B3B2B5693}" name="Filtering" displayName="Filtering" ref="B2:N1002" totalsRowShown="0" headerRowDxfId="63" dataDxfId="61" headerRowBorderDxfId="62" tableBorderDxfId="60" totalsRowBorderDxfId="59">
  <autoFilter ref="B2:N1002" xr:uid="{94750E11-0324-458D-87DE-B08B3B2B5693}">
    <filterColumn colId="2">
      <filters>
        <filter val="Finance"/>
      </filters>
    </filterColumn>
    <filterColumn colId="8">
      <customFilters>
        <customFilter operator="greaterThanOrEqual" val="4"/>
      </customFilters>
    </filterColumn>
  </autoFilter>
  <tableColumns count="13">
    <tableColumn id="1" xr3:uid="{4A28C09E-4DE6-4810-BF40-1B62ABCC1AF0}" name="Employee_ID" dataDxfId="58"/>
    <tableColumn id="2" xr3:uid="{08B37B65-4DAC-4212-9B3B-97445C4A4F26}" name="Name" dataDxfId="57"/>
    <tableColumn id="3" xr3:uid="{6C508FC4-0F4E-4289-9362-AF2857C7736B}" name="Department" dataDxfId="56"/>
    <tableColumn id="4" xr3:uid="{5DF6C7D7-5DE0-4734-87A2-AB4B6051EBB2}" name="Age" dataDxfId="55"/>
    <tableColumn id="5" xr3:uid="{5729AE04-EB1B-4F69-9F7E-CB34E815FCAA}" name="Gender" dataDxfId="54"/>
    <tableColumn id="6" xr3:uid="{B89CFD93-759F-4AA3-8BBA-42A11913A31B}" name="Job_Role" dataDxfId="53"/>
    <tableColumn id="7" xr3:uid="{65B0282C-9F0F-439C-837A-86F389C57341}" name="Monthly_Salary" dataDxfId="52"/>
    <tableColumn id="8" xr3:uid="{CE9FAC8D-F851-4D16-A598-B44303558094}" name="Years_Experience" dataDxfId="51"/>
    <tableColumn id="9" xr3:uid="{11BEE446-E37C-47A3-AC6E-ADA5A2D35651}" name="Performance_Score" dataDxfId="50"/>
    <tableColumn id="10" xr3:uid="{1E67B83B-E99D-4815-918B-C56DC728DD41}" name="Last_Promotion_Year" dataDxfId="49"/>
    <tableColumn id="11" xr3:uid="{AF9E8B14-2B54-4707-A088-5A8931248142}" name="Location" dataDxfId="48"/>
    <tableColumn id="12" xr3:uid="{20B4044E-A9C8-4660-8AE8-3D81FC6E7133}" name="Education_Level" dataDxfId="47"/>
    <tableColumn id="13" xr3:uid="{520D79C9-5646-48BB-B4E6-6DF7D1494931}" name="Work_Environment_Score" dataDxfId="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D0F2A0-3E3F-490A-A979-01C524CF3113}" name="Analysis16" displayName="Analysis16" ref="B13:P1013" totalsRowShown="0" headerRowDxfId="45" dataDxfId="43" headerRowBorderDxfId="44" tableBorderDxfId="42" totalsRowBorderDxfId="41">
  <autoFilter ref="B13:P1013" xr:uid="{19D0F2A0-3E3F-490A-A979-01C524CF3113}"/>
  <tableColumns count="15">
    <tableColumn id="1" xr3:uid="{3EA01B0E-596B-4657-9CD7-357511417D7A}" name="Employee_ID" dataDxfId="40"/>
    <tableColumn id="2" xr3:uid="{1B5E2C07-EE10-4FE9-8DA6-C0D5677C9254}" name="Name" dataDxfId="39"/>
    <tableColumn id="3" xr3:uid="{EA949368-71B9-4E6A-95B1-66BCCE03896C}" name="Department" dataDxfId="38"/>
    <tableColumn id="4" xr3:uid="{F886172A-800D-4DED-8FA2-5E1EFB7DE8A5}" name="Age" dataDxfId="37"/>
    <tableColumn id="5" xr3:uid="{07A524E5-0C5B-4963-B458-AFF636181199}" name="Gender" dataDxfId="36"/>
    <tableColumn id="6" xr3:uid="{14A33448-BD6B-41CC-AF28-62F2C6533EC8}" name="Job_Role" dataDxfId="35"/>
    <tableColumn id="7" xr3:uid="{8DC61803-34C5-4904-9B9A-3872D7F4FFC4}" name="Monthly_Salary" dataDxfId="34"/>
    <tableColumn id="8" xr3:uid="{97FF7839-B709-4042-8B0F-EFAE667C9083}" name="Years_Experience" dataDxfId="33"/>
    <tableColumn id="9" xr3:uid="{0FCFC418-0CCC-4409-8C76-278EAE25ADB1}" name="Performance_Score" dataDxfId="32"/>
    <tableColumn id="10" xr3:uid="{7439B47A-1FE7-4BBB-A6A3-BE511E645A59}" name="Last_Promotion_Year" dataDxfId="31"/>
    <tableColumn id="11" xr3:uid="{D262F561-3B64-4756-B095-E12E58BDDAC3}" name="Location" dataDxfId="30"/>
    <tableColumn id="12" xr3:uid="{48EFDC6C-7FB3-4323-BF15-37DDD4BB759E}" name="Education_Level" dataDxfId="29"/>
    <tableColumn id="13" xr3:uid="{9CE0AD34-DE97-4023-BB98-D28B3651D398}" name="Work_Environment_Score" dataDxfId="28"/>
    <tableColumn id="14" xr3:uid="{FC67F4A1-2969-416A-9FEE-A74892638429}" name="Rating" dataDxfId="27">
      <calculatedColumnFormula>_xlfn.IFS(Analysis16[[#This Row],[Performance_Score]]&lt;=2, "Poor", Analysis16[[#This Row],[Performance_Score]]&gt;2, "Good", Analysis16[[#This Row],[Performance_Score]]&gt;4, "Excellent")</calculatedColumnFormula>
    </tableColumn>
    <tableColumn id="15" xr3:uid="{8F09E347-2FD0-4DC1-ACCD-407072ACF34F}" name="FirstName" dataDxfId="26">
      <calculatedColumnFormula>LEFT(Analysis16[[#This Row],[Name]],FIND(" ",Analysis16[[#This Row],[Name]], 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F990712-3C2D-4EE0-8D02-F0D02F5B6753}" name="Analysis167" displayName="Analysis167" ref="C4:Q1004" totalsRowShown="0" headerRowDxfId="25" dataDxfId="23" headerRowBorderDxfId="24" tableBorderDxfId="22" totalsRowBorderDxfId="21">
  <autoFilter ref="C4:Q1004" xr:uid="{8F990712-3C2D-4EE0-8D02-F0D02F5B6753}"/>
  <tableColumns count="15">
    <tableColumn id="1" xr3:uid="{60C1E8F6-97AC-4ABD-8F9B-2279EF7EFEC3}" name="Employee_ID" dataDxfId="20"/>
    <tableColumn id="2" xr3:uid="{F9D23D80-CF3C-4F97-8522-1B60D6E795F0}" name="Name" dataDxfId="19"/>
    <tableColumn id="3" xr3:uid="{1ECC2E5C-4AD7-4C9C-AAE4-3FEAD43E7D32}" name="Department" dataDxfId="18"/>
    <tableColumn id="4" xr3:uid="{7CC9ADBE-F11E-4976-98F4-B6A8B7845708}" name="Age" dataDxfId="17"/>
    <tableColumn id="5" xr3:uid="{75AF73C9-2282-4EC3-B20C-4C539DD30F70}" name="Gender" dataDxfId="16"/>
    <tableColumn id="6" xr3:uid="{DDB9D622-C9FC-4A5B-A550-AA26006AC1ED}" name="Job_Role" dataDxfId="15"/>
    <tableColumn id="7" xr3:uid="{D4F69315-2A57-4A78-9030-4AE37BF504E1}" name="Monthly_Salary" dataDxfId="14"/>
    <tableColumn id="8" xr3:uid="{19396C55-6359-4104-909E-72CA394EB4FD}" name="Years_Experience" dataDxfId="13"/>
    <tableColumn id="9" xr3:uid="{9E560AD3-D8D1-4952-9EBB-3E35839B772C}" name="Performance_Score" dataDxfId="12"/>
    <tableColumn id="10" xr3:uid="{0E3F3653-F584-42B8-B820-6854A8D4914D}" name="Last_Promotion_Year" dataDxfId="11"/>
    <tableColumn id="11" xr3:uid="{FE9843D8-2E72-4E3A-B6A5-BAF2F2DB21D0}" name="Location" dataDxfId="10"/>
    <tableColumn id="12" xr3:uid="{7A6FAAEB-A927-4521-89F0-42814881C8AB}" name="Education_Level" dataDxfId="9"/>
    <tableColumn id="13" xr3:uid="{BF3F4929-5631-484B-8137-A77E9B396A7E}" name="Work_Environment_Score" dataDxfId="8"/>
    <tableColumn id="14" xr3:uid="{FB0F10BC-6335-4B55-99BA-C4C310DCE236}" name="Rating" dataDxfId="7">
      <calculatedColumnFormula>_xlfn.IFS(Analysis167[[#This Row],[Performance_Score]]&lt;=2, "Poor", Analysis167[[#This Row],[Performance_Score]]&gt;2, "Good", Analysis167[[#This Row],[Performance_Score]]&gt;4, "Excellent")</calculatedColumnFormula>
    </tableColumn>
    <tableColumn id="15" xr3:uid="{2D053830-E264-426F-A303-76C839FFBADF}" name="FirstName" dataDxfId="6">
      <calculatedColumnFormula>LEFT(Analysis167[[#This Row],[Name]],FIND(" ",Analysis167[[#This Row],[Name]],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EE7A-54BE-4E74-9D35-6373E03159EF}">
  <dimension ref="A1:M1001"/>
  <sheetViews>
    <sheetView zoomScale="64" zoomScaleNormal="64" workbookViewId="0">
      <selection sqref="A1:M1"/>
    </sheetView>
  </sheetViews>
  <sheetFormatPr defaultRowHeight="14.5" x14ac:dyDescent="0.35"/>
  <cols>
    <col min="1" max="1" width="14.08984375" bestFit="1" customWidth="1"/>
    <col min="2" max="2" width="20.36328125" bestFit="1" customWidth="1"/>
    <col min="3" max="3" width="13.36328125" bestFit="1" customWidth="1"/>
    <col min="4" max="4" width="6.1796875" bestFit="1" customWidth="1"/>
    <col min="5" max="5" width="10.1796875" bestFit="1" customWidth="1"/>
    <col min="6" max="6" width="10.54296875" bestFit="1" customWidth="1"/>
    <col min="7" max="7" width="16.26953125" bestFit="1" customWidth="1"/>
    <col min="8" max="8" width="17.81640625" bestFit="1" customWidth="1"/>
    <col min="9" max="9" width="19.6328125" bestFit="1" customWidth="1"/>
    <col min="10" max="10" width="21.36328125" bestFit="1" customWidth="1"/>
    <col min="11" max="11" width="12" bestFit="1" customWidth="1"/>
    <col min="12" max="12" width="16.7265625" bestFit="1" customWidth="1"/>
    <col min="13" max="13" width="25.36328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t="s">
        <v>15</v>
      </c>
      <c r="D2">
        <v>34</v>
      </c>
      <c r="E2" t="s">
        <v>16</v>
      </c>
      <c r="F2" t="s">
        <v>17</v>
      </c>
      <c r="G2">
        <v>102841</v>
      </c>
      <c r="H2">
        <v>34</v>
      </c>
      <c r="I2">
        <v>2</v>
      </c>
      <c r="J2">
        <v>2017</v>
      </c>
      <c r="K2" t="s">
        <v>18</v>
      </c>
      <c r="L2" t="s">
        <v>19</v>
      </c>
      <c r="M2">
        <v>1.7582488598852657</v>
      </c>
    </row>
    <row r="3" spans="1:13" x14ac:dyDescent="0.35">
      <c r="A3" t="s">
        <v>20</v>
      </c>
      <c r="B3" t="s">
        <v>21</v>
      </c>
      <c r="C3" t="s">
        <v>22</v>
      </c>
      <c r="D3">
        <v>25</v>
      </c>
      <c r="E3" t="s">
        <v>23</v>
      </c>
      <c r="F3" t="s">
        <v>24</v>
      </c>
      <c r="G3">
        <v>113025</v>
      </c>
      <c r="H3">
        <v>20</v>
      </c>
      <c r="I3">
        <v>3</v>
      </c>
      <c r="J3">
        <v>2017</v>
      </c>
      <c r="K3" t="s">
        <v>25</v>
      </c>
      <c r="L3" t="s">
        <v>26</v>
      </c>
      <c r="M3">
        <v>4.1730817174488397</v>
      </c>
    </row>
    <row r="4" spans="1:13" x14ac:dyDescent="0.35">
      <c r="A4" t="s">
        <v>27</v>
      </c>
      <c r="B4" t="s">
        <v>28</v>
      </c>
      <c r="C4" t="s">
        <v>22</v>
      </c>
      <c r="D4">
        <v>28</v>
      </c>
      <c r="E4" t="s">
        <v>23</v>
      </c>
      <c r="F4" t="s">
        <v>29</v>
      </c>
      <c r="G4">
        <v>94554</v>
      </c>
      <c r="H4">
        <v>3</v>
      </c>
      <c r="I4">
        <v>3</v>
      </c>
      <c r="J4">
        <v>2015</v>
      </c>
      <c r="K4" t="s">
        <v>30</v>
      </c>
      <c r="L4" t="s">
        <v>26</v>
      </c>
      <c r="M4">
        <v>2.3578037284513411</v>
      </c>
    </row>
    <row r="5" spans="1:13" x14ac:dyDescent="0.35">
      <c r="A5" t="s">
        <v>31</v>
      </c>
      <c r="B5" t="s">
        <v>32</v>
      </c>
      <c r="C5" t="s">
        <v>33</v>
      </c>
      <c r="D5">
        <v>60</v>
      </c>
      <c r="E5" t="s">
        <v>23</v>
      </c>
      <c r="F5" t="s">
        <v>17</v>
      </c>
      <c r="G5">
        <v>30317</v>
      </c>
      <c r="H5">
        <v>32</v>
      </c>
      <c r="I5">
        <v>5</v>
      </c>
      <c r="J5">
        <v>2016</v>
      </c>
      <c r="K5" t="s">
        <v>34</v>
      </c>
      <c r="L5" t="s">
        <v>26</v>
      </c>
      <c r="M5">
        <v>4.5797767481268146</v>
      </c>
    </row>
    <row r="6" spans="1:13" x14ac:dyDescent="0.35">
      <c r="A6" t="s">
        <v>35</v>
      </c>
      <c r="B6" t="s">
        <v>36</v>
      </c>
      <c r="C6" t="s">
        <v>22</v>
      </c>
      <c r="D6">
        <v>60</v>
      </c>
      <c r="E6" t="s">
        <v>16</v>
      </c>
      <c r="F6" t="s">
        <v>24</v>
      </c>
      <c r="G6">
        <v>99887</v>
      </c>
      <c r="H6">
        <v>18</v>
      </c>
      <c r="I6">
        <v>3</v>
      </c>
      <c r="J6">
        <v>2021</v>
      </c>
      <c r="K6" t="s">
        <v>18</v>
      </c>
      <c r="L6" t="s">
        <v>26</v>
      </c>
      <c r="M6">
        <v>4.5352441473058676</v>
      </c>
    </row>
    <row r="7" spans="1:13" x14ac:dyDescent="0.35">
      <c r="A7" t="s">
        <v>37</v>
      </c>
      <c r="B7" t="s">
        <v>38</v>
      </c>
      <c r="C7" t="s">
        <v>33</v>
      </c>
      <c r="D7">
        <v>31</v>
      </c>
      <c r="E7" t="s">
        <v>23</v>
      </c>
      <c r="F7" t="s">
        <v>39</v>
      </c>
      <c r="G7">
        <v>53027</v>
      </c>
      <c r="H7">
        <v>3</v>
      </c>
      <c r="I7">
        <v>3</v>
      </c>
      <c r="J7">
        <v>2022</v>
      </c>
      <c r="K7" t="s">
        <v>40</v>
      </c>
      <c r="L7" t="s">
        <v>41</v>
      </c>
      <c r="M7">
        <v>4.5004676656624003</v>
      </c>
    </row>
    <row r="8" spans="1:13" x14ac:dyDescent="0.35">
      <c r="A8" t="s">
        <v>42</v>
      </c>
      <c r="B8" t="s">
        <v>43</v>
      </c>
      <c r="C8" t="s">
        <v>33</v>
      </c>
      <c r="D8">
        <v>35</v>
      </c>
      <c r="E8" t="s">
        <v>23</v>
      </c>
      <c r="F8" t="s">
        <v>17</v>
      </c>
      <c r="G8">
        <v>32966</v>
      </c>
      <c r="H8">
        <v>26</v>
      </c>
      <c r="I8">
        <v>3</v>
      </c>
      <c r="J8">
        <v>0</v>
      </c>
      <c r="K8" t="s">
        <v>25</v>
      </c>
      <c r="L8" t="s">
        <v>41</v>
      </c>
      <c r="M8">
        <v>2.2956308532535625</v>
      </c>
    </row>
    <row r="9" spans="1:13" x14ac:dyDescent="0.35">
      <c r="A9" t="s">
        <v>44</v>
      </c>
      <c r="B9" t="s">
        <v>45</v>
      </c>
      <c r="C9" t="s">
        <v>46</v>
      </c>
      <c r="D9">
        <v>38</v>
      </c>
      <c r="E9" t="s">
        <v>23</v>
      </c>
      <c r="F9" t="s">
        <v>29</v>
      </c>
      <c r="G9">
        <v>73318</v>
      </c>
      <c r="H9">
        <v>25</v>
      </c>
      <c r="I9">
        <v>2</v>
      </c>
      <c r="J9">
        <v>2016</v>
      </c>
      <c r="K9" t="s">
        <v>18</v>
      </c>
      <c r="L9" t="s">
        <v>26</v>
      </c>
      <c r="M9">
        <v>3.6986329858311904</v>
      </c>
    </row>
    <row r="10" spans="1:13" x14ac:dyDescent="0.35">
      <c r="A10" t="s">
        <v>47</v>
      </c>
      <c r="B10" t="s">
        <v>48</v>
      </c>
      <c r="C10" t="s">
        <v>22</v>
      </c>
      <c r="D10">
        <v>40</v>
      </c>
      <c r="E10" t="s">
        <v>23</v>
      </c>
      <c r="F10" t="s">
        <v>29</v>
      </c>
      <c r="G10">
        <v>35022</v>
      </c>
      <c r="H10">
        <v>9</v>
      </c>
      <c r="I10">
        <v>4</v>
      </c>
      <c r="J10">
        <v>2019</v>
      </c>
      <c r="K10" t="s">
        <v>40</v>
      </c>
      <c r="L10" t="s">
        <v>26</v>
      </c>
      <c r="M10">
        <v>2.7319645096700245</v>
      </c>
    </row>
    <row r="11" spans="1:13" x14ac:dyDescent="0.35">
      <c r="A11" t="s">
        <v>49</v>
      </c>
      <c r="B11" t="s">
        <v>50</v>
      </c>
      <c r="C11" t="s">
        <v>15</v>
      </c>
      <c r="D11">
        <v>58</v>
      </c>
      <c r="E11" t="s">
        <v>16</v>
      </c>
      <c r="F11" t="s">
        <v>39</v>
      </c>
      <c r="G11">
        <v>53812</v>
      </c>
      <c r="H11">
        <v>24</v>
      </c>
      <c r="I11">
        <v>3</v>
      </c>
      <c r="J11">
        <v>2016</v>
      </c>
      <c r="K11" t="s">
        <v>51</v>
      </c>
      <c r="L11" t="s">
        <v>26</v>
      </c>
      <c r="M11">
        <v>1.9933322913612344</v>
      </c>
    </row>
    <row r="12" spans="1:13" x14ac:dyDescent="0.35">
      <c r="A12" t="s">
        <v>52</v>
      </c>
      <c r="B12" t="s">
        <v>53</v>
      </c>
      <c r="C12" t="s">
        <v>22</v>
      </c>
      <c r="D12">
        <v>53</v>
      </c>
      <c r="E12" t="s">
        <v>23</v>
      </c>
      <c r="F12" t="s">
        <v>39</v>
      </c>
      <c r="G12">
        <v>93692</v>
      </c>
      <c r="H12">
        <v>21</v>
      </c>
      <c r="I12">
        <v>3</v>
      </c>
      <c r="J12">
        <v>0</v>
      </c>
      <c r="K12" t="s">
        <v>25</v>
      </c>
      <c r="L12" t="s">
        <v>41</v>
      </c>
      <c r="M12">
        <v>2.4411070410091416</v>
      </c>
    </row>
    <row r="13" spans="1:13" x14ac:dyDescent="0.35">
      <c r="A13" t="s">
        <v>54</v>
      </c>
      <c r="B13" t="s">
        <v>55</v>
      </c>
      <c r="C13" t="s">
        <v>46</v>
      </c>
      <c r="D13">
        <v>22</v>
      </c>
      <c r="E13" t="s">
        <v>16</v>
      </c>
      <c r="F13" t="s">
        <v>17</v>
      </c>
      <c r="G13">
        <v>79176</v>
      </c>
      <c r="H13">
        <v>18</v>
      </c>
      <c r="I13">
        <v>2</v>
      </c>
      <c r="J13">
        <v>2021</v>
      </c>
      <c r="K13" t="s">
        <v>25</v>
      </c>
      <c r="L13" t="s">
        <v>41</v>
      </c>
      <c r="M13">
        <v>4.4914138797149601</v>
      </c>
    </row>
    <row r="14" spans="1:13" x14ac:dyDescent="0.35">
      <c r="A14" t="s">
        <v>56</v>
      </c>
      <c r="B14" t="s">
        <v>57</v>
      </c>
      <c r="C14" t="s">
        <v>58</v>
      </c>
      <c r="D14">
        <v>52</v>
      </c>
      <c r="E14" t="s">
        <v>16</v>
      </c>
      <c r="F14" t="s">
        <v>17</v>
      </c>
      <c r="G14">
        <v>40209</v>
      </c>
      <c r="H14">
        <v>21</v>
      </c>
      <c r="I14">
        <v>3</v>
      </c>
      <c r="J14">
        <v>2021</v>
      </c>
      <c r="K14" t="s">
        <v>40</v>
      </c>
      <c r="L14" t="s">
        <v>26</v>
      </c>
      <c r="M14">
        <v>1.7036397863059096</v>
      </c>
    </row>
    <row r="15" spans="1:13" x14ac:dyDescent="0.35">
      <c r="A15" t="s">
        <v>59</v>
      </c>
      <c r="B15" t="s">
        <v>60</v>
      </c>
      <c r="C15" t="s">
        <v>58</v>
      </c>
      <c r="D15">
        <v>26</v>
      </c>
      <c r="E15" t="s">
        <v>16</v>
      </c>
      <c r="F15" t="s">
        <v>29</v>
      </c>
      <c r="G15">
        <v>34017</v>
      </c>
      <c r="H15">
        <v>15</v>
      </c>
      <c r="I15">
        <v>2</v>
      </c>
      <c r="J15">
        <v>0</v>
      </c>
      <c r="K15" t="s">
        <v>30</v>
      </c>
      <c r="L15" t="s">
        <v>26</v>
      </c>
      <c r="M15">
        <v>2.3053737462879944</v>
      </c>
    </row>
    <row r="16" spans="1:13" x14ac:dyDescent="0.35">
      <c r="A16" t="s">
        <v>61</v>
      </c>
      <c r="B16" t="s">
        <v>62</v>
      </c>
      <c r="C16" t="s">
        <v>58</v>
      </c>
      <c r="D16">
        <v>25</v>
      </c>
      <c r="E16" t="s">
        <v>16</v>
      </c>
      <c r="F16" t="s">
        <v>63</v>
      </c>
      <c r="G16">
        <v>38361</v>
      </c>
      <c r="H16">
        <v>29</v>
      </c>
      <c r="I16">
        <v>2</v>
      </c>
      <c r="J16">
        <v>2024</v>
      </c>
      <c r="K16" t="s">
        <v>40</v>
      </c>
      <c r="L16" t="s">
        <v>26</v>
      </c>
      <c r="M16">
        <v>1.8670660463307973</v>
      </c>
    </row>
    <row r="17" spans="1:13" x14ac:dyDescent="0.35">
      <c r="A17" t="s">
        <v>64</v>
      </c>
      <c r="B17" t="s">
        <v>65</v>
      </c>
      <c r="C17" t="s">
        <v>22</v>
      </c>
      <c r="D17">
        <v>46</v>
      </c>
      <c r="E17" t="s">
        <v>23</v>
      </c>
      <c r="F17" t="s">
        <v>63</v>
      </c>
      <c r="G17">
        <v>104819</v>
      </c>
      <c r="H17">
        <v>24</v>
      </c>
      <c r="I17">
        <v>2</v>
      </c>
      <c r="J17">
        <v>2016</v>
      </c>
      <c r="K17" t="s">
        <v>51</v>
      </c>
      <c r="L17" t="s">
        <v>26</v>
      </c>
      <c r="M17">
        <v>1.8534178078278916</v>
      </c>
    </row>
    <row r="18" spans="1:13" x14ac:dyDescent="0.35">
      <c r="A18" t="s">
        <v>66</v>
      </c>
      <c r="B18" t="s">
        <v>67</v>
      </c>
      <c r="C18" t="s">
        <v>33</v>
      </c>
      <c r="D18">
        <v>46</v>
      </c>
      <c r="E18" t="s">
        <v>23</v>
      </c>
      <c r="F18" t="s">
        <v>63</v>
      </c>
      <c r="G18">
        <v>30045</v>
      </c>
      <c r="H18">
        <v>3</v>
      </c>
      <c r="I18">
        <v>5</v>
      </c>
      <c r="J18">
        <v>2019</v>
      </c>
      <c r="K18" t="s">
        <v>18</v>
      </c>
      <c r="L18" t="s">
        <v>26</v>
      </c>
      <c r="M18">
        <v>4.9858069280401214</v>
      </c>
    </row>
    <row r="19" spans="1:13" x14ac:dyDescent="0.35">
      <c r="A19" t="s">
        <v>68</v>
      </c>
      <c r="B19" t="s">
        <v>69</v>
      </c>
      <c r="C19" t="s">
        <v>22</v>
      </c>
      <c r="D19">
        <v>49</v>
      </c>
      <c r="E19" t="s">
        <v>23</v>
      </c>
      <c r="F19" t="s">
        <v>39</v>
      </c>
      <c r="G19">
        <v>78209</v>
      </c>
      <c r="H19">
        <v>14</v>
      </c>
      <c r="I19">
        <v>4</v>
      </c>
      <c r="J19">
        <v>2024</v>
      </c>
      <c r="K19" t="s">
        <v>30</v>
      </c>
      <c r="L19" t="s">
        <v>41</v>
      </c>
      <c r="M19">
        <v>1.345778637160612</v>
      </c>
    </row>
    <row r="20" spans="1:13" x14ac:dyDescent="0.35">
      <c r="A20" t="s">
        <v>70</v>
      </c>
      <c r="B20" t="s">
        <v>71</v>
      </c>
      <c r="C20" t="s">
        <v>46</v>
      </c>
      <c r="D20">
        <v>43</v>
      </c>
      <c r="E20" t="s">
        <v>72</v>
      </c>
      <c r="F20" t="s">
        <v>63</v>
      </c>
      <c r="G20">
        <v>104471</v>
      </c>
      <c r="H20">
        <v>3</v>
      </c>
      <c r="I20">
        <v>3</v>
      </c>
      <c r="J20">
        <v>0</v>
      </c>
      <c r="K20" t="s">
        <v>30</v>
      </c>
      <c r="L20" t="s">
        <v>41</v>
      </c>
      <c r="M20">
        <v>3.145637858051308</v>
      </c>
    </row>
    <row r="21" spans="1:13" x14ac:dyDescent="0.35">
      <c r="A21" t="s">
        <v>73</v>
      </c>
      <c r="B21" t="s">
        <v>74</v>
      </c>
      <c r="C21" t="s">
        <v>22</v>
      </c>
      <c r="D21">
        <v>53</v>
      </c>
      <c r="E21" t="s">
        <v>16</v>
      </c>
      <c r="F21" t="s">
        <v>63</v>
      </c>
      <c r="G21">
        <v>113413</v>
      </c>
      <c r="H21">
        <v>18</v>
      </c>
      <c r="I21">
        <v>5</v>
      </c>
      <c r="J21">
        <v>2018</v>
      </c>
      <c r="K21" t="s">
        <v>34</v>
      </c>
      <c r="L21" t="s">
        <v>41</v>
      </c>
      <c r="M21">
        <v>2.8159379886432436</v>
      </c>
    </row>
    <row r="22" spans="1:13" x14ac:dyDescent="0.35">
      <c r="A22" t="s">
        <v>75</v>
      </c>
      <c r="B22" t="s">
        <v>76</v>
      </c>
      <c r="C22" t="s">
        <v>33</v>
      </c>
      <c r="D22">
        <v>47</v>
      </c>
      <c r="E22" t="s">
        <v>16</v>
      </c>
      <c r="F22" t="s">
        <v>77</v>
      </c>
      <c r="G22">
        <v>109792</v>
      </c>
      <c r="H22">
        <v>28</v>
      </c>
      <c r="I22">
        <v>2</v>
      </c>
      <c r="J22">
        <v>0</v>
      </c>
      <c r="K22" t="s">
        <v>51</v>
      </c>
      <c r="L22" t="s">
        <v>19</v>
      </c>
      <c r="M22">
        <v>1.5923127320387982</v>
      </c>
    </row>
    <row r="23" spans="1:13" x14ac:dyDescent="0.35">
      <c r="A23" t="s">
        <v>78</v>
      </c>
      <c r="B23" t="s">
        <v>79</v>
      </c>
      <c r="C23" t="s">
        <v>80</v>
      </c>
      <c r="D23">
        <v>37</v>
      </c>
      <c r="E23" t="s">
        <v>23</v>
      </c>
      <c r="F23" t="s">
        <v>39</v>
      </c>
      <c r="G23">
        <v>71100</v>
      </c>
      <c r="H23">
        <v>15</v>
      </c>
      <c r="I23">
        <v>5</v>
      </c>
      <c r="J23">
        <v>2017</v>
      </c>
      <c r="K23" t="s">
        <v>18</v>
      </c>
      <c r="L23" t="s">
        <v>41</v>
      </c>
      <c r="M23">
        <v>1.7002706552110745</v>
      </c>
    </row>
    <row r="24" spans="1:13" x14ac:dyDescent="0.35">
      <c r="A24" t="s">
        <v>81</v>
      </c>
      <c r="B24" t="s">
        <v>82</v>
      </c>
      <c r="C24" t="s">
        <v>33</v>
      </c>
      <c r="D24">
        <v>50</v>
      </c>
      <c r="E24" t="s">
        <v>16</v>
      </c>
      <c r="F24" t="s">
        <v>39</v>
      </c>
      <c r="G24">
        <v>56844</v>
      </c>
      <c r="H24">
        <v>35</v>
      </c>
      <c r="I24">
        <v>3</v>
      </c>
      <c r="J24">
        <v>2017</v>
      </c>
      <c r="K24" t="s">
        <v>51</v>
      </c>
      <c r="L24" t="s">
        <v>19</v>
      </c>
      <c r="M24">
        <v>1.2342500883365037</v>
      </c>
    </row>
    <row r="25" spans="1:13" x14ac:dyDescent="0.35">
      <c r="A25" t="s">
        <v>83</v>
      </c>
      <c r="B25" t="s">
        <v>84</v>
      </c>
      <c r="C25" t="s">
        <v>58</v>
      </c>
      <c r="D25">
        <v>37</v>
      </c>
      <c r="E25" t="s">
        <v>16</v>
      </c>
      <c r="F25" t="s">
        <v>17</v>
      </c>
      <c r="G25">
        <v>33802</v>
      </c>
      <c r="H25">
        <v>30</v>
      </c>
      <c r="I25">
        <v>2</v>
      </c>
      <c r="J25">
        <v>2018</v>
      </c>
      <c r="K25" t="s">
        <v>18</v>
      </c>
      <c r="L25" t="s">
        <v>26</v>
      </c>
      <c r="M25">
        <v>2.914795939347131</v>
      </c>
    </row>
    <row r="26" spans="1:13" x14ac:dyDescent="0.35">
      <c r="A26" t="s">
        <v>85</v>
      </c>
      <c r="B26" t="s">
        <v>86</v>
      </c>
      <c r="C26" t="s">
        <v>58</v>
      </c>
      <c r="D26">
        <v>29</v>
      </c>
      <c r="E26" t="s">
        <v>23</v>
      </c>
      <c r="F26" t="s">
        <v>77</v>
      </c>
      <c r="G26">
        <v>103013</v>
      </c>
      <c r="H26">
        <v>14</v>
      </c>
      <c r="I26">
        <v>5</v>
      </c>
      <c r="J26">
        <v>2015</v>
      </c>
      <c r="K26" t="s">
        <v>25</v>
      </c>
      <c r="L26" t="s">
        <v>19</v>
      </c>
      <c r="M26">
        <v>2.3483922770133878</v>
      </c>
    </row>
    <row r="27" spans="1:13" x14ac:dyDescent="0.35">
      <c r="A27" t="s">
        <v>87</v>
      </c>
      <c r="B27" t="s">
        <v>88</v>
      </c>
      <c r="C27" t="s">
        <v>80</v>
      </c>
      <c r="D27">
        <v>42</v>
      </c>
      <c r="E27" t="s">
        <v>23</v>
      </c>
      <c r="F27" t="s">
        <v>77</v>
      </c>
      <c r="G27">
        <v>43373</v>
      </c>
      <c r="H27">
        <v>4</v>
      </c>
      <c r="I27">
        <v>2</v>
      </c>
      <c r="J27">
        <v>2022</v>
      </c>
      <c r="K27" t="s">
        <v>25</v>
      </c>
      <c r="L27" t="s">
        <v>41</v>
      </c>
      <c r="M27">
        <v>3.8883295575201617</v>
      </c>
    </row>
    <row r="28" spans="1:13" x14ac:dyDescent="0.35">
      <c r="A28" t="s">
        <v>89</v>
      </c>
      <c r="B28" t="s">
        <v>90</v>
      </c>
      <c r="C28" t="s">
        <v>22</v>
      </c>
      <c r="D28">
        <v>60</v>
      </c>
      <c r="E28" t="s">
        <v>16</v>
      </c>
      <c r="F28" t="s">
        <v>77</v>
      </c>
      <c r="G28">
        <v>74693</v>
      </c>
      <c r="H28">
        <v>12</v>
      </c>
      <c r="I28">
        <v>3</v>
      </c>
      <c r="J28">
        <v>0</v>
      </c>
      <c r="K28" t="s">
        <v>18</v>
      </c>
      <c r="L28" t="s">
        <v>26</v>
      </c>
      <c r="M28">
        <v>2.007080841170775</v>
      </c>
    </row>
    <row r="29" spans="1:13" x14ac:dyDescent="0.35">
      <c r="A29" t="s">
        <v>91</v>
      </c>
      <c r="B29" t="s">
        <v>92</v>
      </c>
      <c r="C29" t="s">
        <v>46</v>
      </c>
      <c r="D29">
        <v>44</v>
      </c>
      <c r="E29" t="s">
        <v>23</v>
      </c>
      <c r="F29" t="s">
        <v>17</v>
      </c>
      <c r="G29">
        <v>118660</v>
      </c>
      <c r="H29">
        <v>14</v>
      </c>
      <c r="I29">
        <v>2</v>
      </c>
      <c r="J29">
        <v>0</v>
      </c>
      <c r="K29" t="s">
        <v>18</v>
      </c>
      <c r="L29" t="s">
        <v>26</v>
      </c>
      <c r="M29">
        <v>2.9445705342939839</v>
      </c>
    </row>
    <row r="30" spans="1:13" x14ac:dyDescent="0.35">
      <c r="A30" t="s">
        <v>93</v>
      </c>
      <c r="B30" t="s">
        <v>94</v>
      </c>
      <c r="C30" t="s">
        <v>58</v>
      </c>
      <c r="D30">
        <v>29</v>
      </c>
      <c r="E30" t="s">
        <v>16</v>
      </c>
      <c r="F30" t="s">
        <v>77</v>
      </c>
      <c r="G30">
        <v>114690</v>
      </c>
      <c r="H30">
        <v>28</v>
      </c>
      <c r="I30">
        <v>2</v>
      </c>
      <c r="J30">
        <v>2021</v>
      </c>
      <c r="K30" t="s">
        <v>51</v>
      </c>
      <c r="L30" t="s">
        <v>41</v>
      </c>
      <c r="M30">
        <v>2.9938748380009783</v>
      </c>
    </row>
    <row r="31" spans="1:13" x14ac:dyDescent="0.35">
      <c r="A31" t="s">
        <v>95</v>
      </c>
      <c r="B31" t="s">
        <v>96</v>
      </c>
      <c r="C31" t="s">
        <v>46</v>
      </c>
      <c r="D31">
        <v>57</v>
      </c>
      <c r="E31" t="s">
        <v>16</v>
      </c>
      <c r="F31" t="s">
        <v>77</v>
      </c>
      <c r="G31">
        <v>44332</v>
      </c>
      <c r="H31">
        <v>23</v>
      </c>
      <c r="I31">
        <v>1</v>
      </c>
      <c r="J31">
        <v>2021</v>
      </c>
      <c r="K31" t="s">
        <v>18</v>
      </c>
      <c r="L31" t="s">
        <v>26</v>
      </c>
      <c r="M31">
        <v>1.1502897699695671</v>
      </c>
    </row>
    <row r="32" spans="1:13" x14ac:dyDescent="0.35">
      <c r="A32" t="s">
        <v>97</v>
      </c>
      <c r="B32" t="s">
        <v>98</v>
      </c>
      <c r="C32" t="s">
        <v>22</v>
      </c>
      <c r="D32">
        <v>33</v>
      </c>
      <c r="E32" t="s">
        <v>23</v>
      </c>
      <c r="F32" t="s">
        <v>77</v>
      </c>
      <c r="G32">
        <v>73926</v>
      </c>
      <c r="H32">
        <v>14</v>
      </c>
      <c r="I32">
        <v>2</v>
      </c>
      <c r="J32">
        <v>2024</v>
      </c>
      <c r="K32" t="s">
        <v>18</v>
      </c>
      <c r="L32" t="s">
        <v>41</v>
      </c>
      <c r="M32">
        <v>2.4318781309058646</v>
      </c>
    </row>
    <row r="33" spans="1:13" x14ac:dyDescent="0.35">
      <c r="A33" t="s">
        <v>99</v>
      </c>
      <c r="B33" t="s">
        <v>100</v>
      </c>
      <c r="C33" t="s">
        <v>15</v>
      </c>
      <c r="D33">
        <v>41</v>
      </c>
      <c r="E33" t="s">
        <v>72</v>
      </c>
      <c r="F33" t="s">
        <v>29</v>
      </c>
      <c r="G33">
        <v>38799</v>
      </c>
      <c r="H33">
        <v>34</v>
      </c>
      <c r="I33">
        <v>2</v>
      </c>
      <c r="J33">
        <v>2017</v>
      </c>
      <c r="K33" t="s">
        <v>34</v>
      </c>
      <c r="L33" t="s">
        <v>41</v>
      </c>
      <c r="M33">
        <v>4.1181457133986914</v>
      </c>
    </row>
    <row r="34" spans="1:13" x14ac:dyDescent="0.35">
      <c r="A34" t="s">
        <v>101</v>
      </c>
      <c r="B34" t="s">
        <v>102</v>
      </c>
      <c r="C34" t="s">
        <v>33</v>
      </c>
      <c r="D34">
        <v>59</v>
      </c>
      <c r="E34" t="s">
        <v>16</v>
      </c>
      <c r="F34" t="s">
        <v>77</v>
      </c>
      <c r="G34">
        <v>91023</v>
      </c>
      <c r="H34">
        <v>24</v>
      </c>
      <c r="I34">
        <v>2</v>
      </c>
      <c r="J34">
        <v>0</v>
      </c>
      <c r="K34" t="s">
        <v>34</v>
      </c>
      <c r="L34" t="s">
        <v>26</v>
      </c>
      <c r="M34">
        <v>1.960499118918789</v>
      </c>
    </row>
    <row r="35" spans="1:13" x14ac:dyDescent="0.35">
      <c r="A35" t="s">
        <v>103</v>
      </c>
      <c r="B35" t="s">
        <v>104</v>
      </c>
      <c r="C35" t="s">
        <v>15</v>
      </c>
      <c r="D35">
        <v>38</v>
      </c>
      <c r="E35" t="s">
        <v>16</v>
      </c>
      <c r="F35" t="s">
        <v>29</v>
      </c>
      <c r="G35">
        <v>33225</v>
      </c>
      <c r="H35">
        <v>29</v>
      </c>
      <c r="I35">
        <v>4</v>
      </c>
      <c r="J35">
        <v>2018</v>
      </c>
      <c r="K35" t="s">
        <v>51</v>
      </c>
      <c r="L35" t="s">
        <v>41</v>
      </c>
      <c r="M35">
        <v>3.9866635046146688</v>
      </c>
    </row>
    <row r="36" spans="1:13" x14ac:dyDescent="0.35">
      <c r="A36" t="s">
        <v>105</v>
      </c>
      <c r="B36" t="s">
        <v>106</v>
      </c>
      <c r="C36" t="s">
        <v>22</v>
      </c>
      <c r="D36">
        <v>24</v>
      </c>
      <c r="E36" t="s">
        <v>16</v>
      </c>
      <c r="F36" t="s">
        <v>63</v>
      </c>
      <c r="G36">
        <v>37498</v>
      </c>
      <c r="H36">
        <v>24</v>
      </c>
      <c r="I36">
        <v>2</v>
      </c>
      <c r="J36">
        <v>2018</v>
      </c>
      <c r="K36" t="s">
        <v>40</v>
      </c>
      <c r="L36" t="s">
        <v>41</v>
      </c>
      <c r="M36">
        <v>2.7359676002157074</v>
      </c>
    </row>
    <row r="37" spans="1:13" x14ac:dyDescent="0.35">
      <c r="A37" t="s">
        <v>107</v>
      </c>
      <c r="B37" t="s">
        <v>108</v>
      </c>
      <c r="C37" t="s">
        <v>33</v>
      </c>
      <c r="D37">
        <v>53</v>
      </c>
      <c r="E37" t="s">
        <v>16</v>
      </c>
      <c r="F37" t="s">
        <v>24</v>
      </c>
      <c r="G37">
        <v>87501</v>
      </c>
      <c r="H37">
        <v>32</v>
      </c>
      <c r="I37">
        <v>1</v>
      </c>
      <c r="J37">
        <v>0</v>
      </c>
      <c r="K37" t="s">
        <v>34</v>
      </c>
      <c r="L37" t="s">
        <v>26</v>
      </c>
      <c r="M37">
        <v>2.2699143630122798</v>
      </c>
    </row>
    <row r="38" spans="1:13" x14ac:dyDescent="0.35">
      <c r="A38" t="s">
        <v>109</v>
      </c>
      <c r="B38" t="s">
        <v>110</v>
      </c>
      <c r="C38" t="s">
        <v>15</v>
      </c>
      <c r="D38">
        <v>45</v>
      </c>
      <c r="E38" t="s">
        <v>16</v>
      </c>
      <c r="F38" t="s">
        <v>39</v>
      </c>
      <c r="G38">
        <v>114225</v>
      </c>
      <c r="H38">
        <v>3</v>
      </c>
      <c r="I38">
        <v>5</v>
      </c>
      <c r="J38">
        <v>2020</v>
      </c>
      <c r="K38" t="s">
        <v>18</v>
      </c>
      <c r="L38" t="s">
        <v>41</v>
      </c>
      <c r="M38">
        <v>3.0153223630204513</v>
      </c>
    </row>
    <row r="39" spans="1:13" x14ac:dyDescent="0.35">
      <c r="A39" t="s">
        <v>111</v>
      </c>
      <c r="B39" t="s">
        <v>112</v>
      </c>
      <c r="C39" t="s">
        <v>33</v>
      </c>
      <c r="D39">
        <v>28</v>
      </c>
      <c r="E39" t="s">
        <v>16</v>
      </c>
      <c r="F39" t="s">
        <v>17</v>
      </c>
      <c r="G39">
        <v>112660</v>
      </c>
      <c r="H39">
        <v>23</v>
      </c>
      <c r="I39">
        <v>1</v>
      </c>
      <c r="J39">
        <v>2018</v>
      </c>
      <c r="K39" t="s">
        <v>51</v>
      </c>
      <c r="L39" t="s">
        <v>26</v>
      </c>
      <c r="M39">
        <v>4.3462639723922907</v>
      </c>
    </row>
    <row r="40" spans="1:13" x14ac:dyDescent="0.35">
      <c r="A40" t="s">
        <v>113</v>
      </c>
      <c r="B40" t="s">
        <v>114</v>
      </c>
      <c r="C40" t="s">
        <v>58</v>
      </c>
      <c r="D40">
        <v>41</v>
      </c>
      <c r="E40" t="s">
        <v>23</v>
      </c>
      <c r="F40" t="s">
        <v>17</v>
      </c>
      <c r="G40">
        <v>53864</v>
      </c>
      <c r="H40">
        <v>31</v>
      </c>
      <c r="I40">
        <v>3</v>
      </c>
      <c r="J40">
        <v>2022</v>
      </c>
      <c r="K40" t="s">
        <v>25</v>
      </c>
      <c r="L40" t="s">
        <v>19</v>
      </c>
      <c r="M40">
        <v>2.989885406642383</v>
      </c>
    </row>
    <row r="41" spans="1:13" x14ac:dyDescent="0.35">
      <c r="A41" t="s">
        <v>115</v>
      </c>
      <c r="B41" t="s">
        <v>116</v>
      </c>
      <c r="C41" t="s">
        <v>33</v>
      </c>
      <c r="D41">
        <v>32</v>
      </c>
      <c r="E41" t="s">
        <v>23</v>
      </c>
      <c r="F41" t="s">
        <v>17</v>
      </c>
      <c r="G41">
        <v>83606</v>
      </c>
      <c r="H41">
        <v>8</v>
      </c>
      <c r="I41">
        <v>3</v>
      </c>
      <c r="J41">
        <v>2018</v>
      </c>
      <c r="K41" t="s">
        <v>18</v>
      </c>
      <c r="L41" t="s">
        <v>26</v>
      </c>
      <c r="M41">
        <v>2.1941832180420429</v>
      </c>
    </row>
    <row r="42" spans="1:13" x14ac:dyDescent="0.35">
      <c r="A42" t="s">
        <v>117</v>
      </c>
      <c r="B42" t="s">
        <v>118</v>
      </c>
      <c r="C42" t="s">
        <v>46</v>
      </c>
      <c r="D42">
        <v>45</v>
      </c>
      <c r="E42" t="s">
        <v>16</v>
      </c>
      <c r="F42" t="s">
        <v>17</v>
      </c>
      <c r="G42">
        <v>112508</v>
      </c>
      <c r="H42">
        <v>27</v>
      </c>
      <c r="I42">
        <v>1</v>
      </c>
      <c r="J42">
        <v>2019</v>
      </c>
      <c r="K42" t="s">
        <v>18</v>
      </c>
      <c r="L42" t="s">
        <v>41</v>
      </c>
      <c r="M42">
        <v>2.7509605103956498</v>
      </c>
    </row>
    <row r="43" spans="1:13" x14ac:dyDescent="0.35">
      <c r="A43" t="s">
        <v>119</v>
      </c>
      <c r="B43" t="s">
        <v>120</v>
      </c>
      <c r="C43" t="s">
        <v>58</v>
      </c>
      <c r="D43">
        <v>56</v>
      </c>
      <c r="E43" t="s">
        <v>16</v>
      </c>
      <c r="F43" t="s">
        <v>24</v>
      </c>
      <c r="G43">
        <v>61646</v>
      </c>
      <c r="H43">
        <v>10</v>
      </c>
      <c r="I43">
        <v>4</v>
      </c>
      <c r="J43">
        <v>2020</v>
      </c>
      <c r="K43" t="s">
        <v>18</v>
      </c>
      <c r="L43" t="s">
        <v>26</v>
      </c>
      <c r="M43">
        <v>3.16319466887068</v>
      </c>
    </row>
    <row r="44" spans="1:13" x14ac:dyDescent="0.35">
      <c r="A44" t="s">
        <v>121</v>
      </c>
      <c r="B44" t="s">
        <v>122</v>
      </c>
      <c r="C44" t="s">
        <v>33</v>
      </c>
      <c r="D44">
        <v>50</v>
      </c>
      <c r="E44" t="s">
        <v>72</v>
      </c>
      <c r="F44" t="s">
        <v>29</v>
      </c>
      <c r="G44">
        <v>91806</v>
      </c>
      <c r="H44">
        <v>3</v>
      </c>
      <c r="I44">
        <v>5</v>
      </c>
      <c r="J44">
        <v>2023</v>
      </c>
      <c r="K44" t="s">
        <v>40</v>
      </c>
      <c r="L44" t="s">
        <v>26</v>
      </c>
      <c r="M44">
        <v>2.8250113379278923</v>
      </c>
    </row>
    <row r="45" spans="1:13" x14ac:dyDescent="0.35">
      <c r="A45" t="s">
        <v>123</v>
      </c>
      <c r="B45" t="s">
        <v>124</v>
      </c>
      <c r="C45" t="s">
        <v>33</v>
      </c>
      <c r="D45">
        <v>25</v>
      </c>
      <c r="E45" t="s">
        <v>23</v>
      </c>
      <c r="F45" t="s">
        <v>29</v>
      </c>
      <c r="G45">
        <v>52837</v>
      </c>
      <c r="H45">
        <v>10</v>
      </c>
      <c r="I45">
        <v>4</v>
      </c>
      <c r="J45">
        <v>2015</v>
      </c>
      <c r="K45" t="s">
        <v>18</v>
      </c>
      <c r="L45" t="s">
        <v>41</v>
      </c>
      <c r="M45">
        <v>1.256583794472288</v>
      </c>
    </row>
    <row r="46" spans="1:13" x14ac:dyDescent="0.35">
      <c r="A46" t="s">
        <v>125</v>
      </c>
      <c r="B46" t="s">
        <v>126</v>
      </c>
      <c r="C46" t="s">
        <v>22</v>
      </c>
      <c r="D46">
        <v>26</v>
      </c>
      <c r="E46" t="s">
        <v>16</v>
      </c>
      <c r="F46" t="s">
        <v>24</v>
      </c>
      <c r="G46">
        <v>107648</v>
      </c>
      <c r="H46">
        <v>9</v>
      </c>
      <c r="I46">
        <v>4</v>
      </c>
      <c r="J46">
        <v>0</v>
      </c>
      <c r="K46" t="s">
        <v>25</v>
      </c>
      <c r="L46" t="s">
        <v>41</v>
      </c>
      <c r="M46">
        <v>2.2023988064530893</v>
      </c>
    </row>
    <row r="47" spans="1:13" x14ac:dyDescent="0.35">
      <c r="A47" t="s">
        <v>127</v>
      </c>
      <c r="B47" t="s">
        <v>128</v>
      </c>
      <c r="C47" t="s">
        <v>15</v>
      </c>
      <c r="D47">
        <v>52</v>
      </c>
      <c r="E47" t="s">
        <v>16</v>
      </c>
      <c r="F47" t="s">
        <v>24</v>
      </c>
      <c r="G47">
        <v>31543</v>
      </c>
      <c r="H47">
        <v>16</v>
      </c>
      <c r="I47">
        <v>1</v>
      </c>
      <c r="J47">
        <v>2017</v>
      </c>
      <c r="K47" t="s">
        <v>34</v>
      </c>
      <c r="L47" t="s">
        <v>26</v>
      </c>
      <c r="M47">
        <v>3.8884059106898676</v>
      </c>
    </row>
    <row r="48" spans="1:13" x14ac:dyDescent="0.35">
      <c r="A48" t="s">
        <v>129</v>
      </c>
      <c r="B48" t="s">
        <v>130</v>
      </c>
      <c r="C48" t="s">
        <v>80</v>
      </c>
      <c r="D48">
        <v>31</v>
      </c>
      <c r="E48" t="s">
        <v>16</v>
      </c>
      <c r="F48" t="s">
        <v>17</v>
      </c>
      <c r="G48">
        <v>102988</v>
      </c>
      <c r="H48">
        <v>23</v>
      </c>
      <c r="I48">
        <v>2</v>
      </c>
      <c r="J48">
        <v>2019</v>
      </c>
      <c r="K48" t="s">
        <v>40</v>
      </c>
      <c r="L48" t="s">
        <v>26</v>
      </c>
      <c r="M48">
        <v>1.1508540896865092</v>
      </c>
    </row>
    <row r="49" spans="1:13" x14ac:dyDescent="0.35">
      <c r="A49" t="s">
        <v>131</v>
      </c>
      <c r="B49" t="s">
        <v>132</v>
      </c>
      <c r="C49" t="s">
        <v>33</v>
      </c>
      <c r="D49">
        <v>29</v>
      </c>
      <c r="E49" t="s">
        <v>23</v>
      </c>
      <c r="F49" t="s">
        <v>39</v>
      </c>
      <c r="G49">
        <v>98921</v>
      </c>
      <c r="H49">
        <v>2</v>
      </c>
      <c r="I49">
        <v>3</v>
      </c>
      <c r="J49">
        <v>2017</v>
      </c>
      <c r="K49" t="s">
        <v>51</v>
      </c>
      <c r="L49" t="s">
        <v>41</v>
      </c>
      <c r="M49">
        <v>2.6109120004220134</v>
      </c>
    </row>
    <row r="50" spans="1:13" x14ac:dyDescent="0.35">
      <c r="A50" t="s">
        <v>133</v>
      </c>
      <c r="B50" t="s">
        <v>134</v>
      </c>
      <c r="C50" t="s">
        <v>58</v>
      </c>
      <c r="D50">
        <v>40</v>
      </c>
      <c r="E50" t="s">
        <v>23</v>
      </c>
      <c r="F50" t="s">
        <v>24</v>
      </c>
      <c r="G50">
        <v>97808</v>
      </c>
      <c r="H50">
        <v>34</v>
      </c>
      <c r="I50">
        <v>2</v>
      </c>
      <c r="J50">
        <v>2019</v>
      </c>
      <c r="K50" t="s">
        <v>18</v>
      </c>
      <c r="L50" t="s">
        <v>26</v>
      </c>
      <c r="M50">
        <v>3.3787875284652209</v>
      </c>
    </row>
    <row r="51" spans="1:13" x14ac:dyDescent="0.35">
      <c r="A51" t="s">
        <v>135</v>
      </c>
      <c r="B51" t="s">
        <v>136</v>
      </c>
      <c r="C51" t="s">
        <v>80</v>
      </c>
      <c r="D51">
        <v>59</v>
      </c>
      <c r="E51" t="s">
        <v>23</v>
      </c>
      <c r="F51" t="s">
        <v>24</v>
      </c>
      <c r="G51">
        <v>98859</v>
      </c>
      <c r="H51">
        <v>27</v>
      </c>
      <c r="I51">
        <v>2</v>
      </c>
      <c r="J51">
        <v>2016</v>
      </c>
      <c r="K51" t="s">
        <v>51</v>
      </c>
      <c r="L51" t="s">
        <v>26</v>
      </c>
      <c r="M51">
        <v>1.1958597326404163</v>
      </c>
    </row>
    <row r="52" spans="1:13" x14ac:dyDescent="0.35">
      <c r="A52" t="s">
        <v>137</v>
      </c>
      <c r="B52" t="s">
        <v>138</v>
      </c>
      <c r="C52" t="s">
        <v>80</v>
      </c>
      <c r="D52">
        <v>58</v>
      </c>
      <c r="E52" t="s">
        <v>23</v>
      </c>
      <c r="F52" t="s">
        <v>24</v>
      </c>
      <c r="G52">
        <v>42377</v>
      </c>
      <c r="H52">
        <v>19</v>
      </c>
      <c r="I52">
        <v>5</v>
      </c>
      <c r="J52">
        <v>2024</v>
      </c>
      <c r="K52" t="s">
        <v>30</v>
      </c>
      <c r="L52" t="s">
        <v>26</v>
      </c>
      <c r="M52">
        <v>3.4368299514500213</v>
      </c>
    </row>
    <row r="53" spans="1:13" x14ac:dyDescent="0.35">
      <c r="A53" t="s">
        <v>139</v>
      </c>
      <c r="B53" t="s">
        <v>140</v>
      </c>
      <c r="C53" t="s">
        <v>58</v>
      </c>
      <c r="D53">
        <v>54</v>
      </c>
      <c r="E53" t="s">
        <v>16</v>
      </c>
      <c r="F53" t="s">
        <v>29</v>
      </c>
      <c r="G53">
        <v>109277</v>
      </c>
      <c r="H53">
        <v>8</v>
      </c>
      <c r="I53">
        <v>3</v>
      </c>
      <c r="J53">
        <v>2019</v>
      </c>
      <c r="K53" t="s">
        <v>18</v>
      </c>
      <c r="L53" t="s">
        <v>141</v>
      </c>
      <c r="M53">
        <v>3.0369515797387137</v>
      </c>
    </row>
    <row r="54" spans="1:13" x14ac:dyDescent="0.35">
      <c r="A54" t="s">
        <v>142</v>
      </c>
      <c r="B54" t="s">
        <v>143</v>
      </c>
      <c r="C54" t="s">
        <v>15</v>
      </c>
      <c r="D54">
        <v>26</v>
      </c>
      <c r="E54" t="s">
        <v>23</v>
      </c>
      <c r="F54" t="s">
        <v>63</v>
      </c>
      <c r="G54">
        <v>73827</v>
      </c>
      <c r="H54">
        <v>27</v>
      </c>
      <c r="I54">
        <v>1</v>
      </c>
      <c r="J54">
        <v>2016</v>
      </c>
      <c r="K54" t="s">
        <v>34</v>
      </c>
      <c r="L54" t="s">
        <v>26</v>
      </c>
      <c r="M54">
        <v>2.1907375394970607</v>
      </c>
    </row>
    <row r="55" spans="1:13" x14ac:dyDescent="0.35">
      <c r="A55" t="s">
        <v>144</v>
      </c>
      <c r="B55" t="s">
        <v>145</v>
      </c>
      <c r="C55" t="s">
        <v>22</v>
      </c>
      <c r="D55">
        <v>38</v>
      </c>
      <c r="E55" t="s">
        <v>16</v>
      </c>
      <c r="F55" t="s">
        <v>77</v>
      </c>
      <c r="G55">
        <v>73735</v>
      </c>
      <c r="H55">
        <v>24</v>
      </c>
      <c r="I55">
        <v>3</v>
      </c>
      <c r="J55">
        <v>0</v>
      </c>
      <c r="K55" t="s">
        <v>51</v>
      </c>
      <c r="L55" t="s">
        <v>41</v>
      </c>
      <c r="M55">
        <v>1.2126909707467228</v>
      </c>
    </row>
    <row r="56" spans="1:13" x14ac:dyDescent="0.35">
      <c r="A56" t="s">
        <v>146</v>
      </c>
      <c r="B56" t="s">
        <v>147</v>
      </c>
      <c r="C56" t="s">
        <v>33</v>
      </c>
      <c r="D56">
        <v>44</v>
      </c>
      <c r="E56" t="s">
        <v>23</v>
      </c>
      <c r="F56" t="s">
        <v>77</v>
      </c>
      <c r="G56">
        <v>36349</v>
      </c>
      <c r="H56">
        <v>31</v>
      </c>
      <c r="I56">
        <v>3</v>
      </c>
      <c r="J56">
        <v>2016</v>
      </c>
      <c r="K56" t="s">
        <v>34</v>
      </c>
      <c r="L56" t="s">
        <v>141</v>
      </c>
      <c r="M56">
        <v>4.2152635021920455</v>
      </c>
    </row>
    <row r="57" spans="1:13" x14ac:dyDescent="0.35">
      <c r="A57" t="s">
        <v>148</v>
      </c>
      <c r="B57" t="s">
        <v>149</v>
      </c>
      <c r="C57" t="s">
        <v>80</v>
      </c>
      <c r="D57">
        <v>23</v>
      </c>
      <c r="E57" t="s">
        <v>23</v>
      </c>
      <c r="F57" t="s">
        <v>39</v>
      </c>
      <c r="G57">
        <v>94523</v>
      </c>
      <c r="H57">
        <v>21</v>
      </c>
      <c r="I57">
        <v>5</v>
      </c>
      <c r="J57">
        <v>2024</v>
      </c>
      <c r="K57" t="s">
        <v>30</v>
      </c>
      <c r="L57" t="s">
        <v>26</v>
      </c>
      <c r="M57">
        <v>3.0923618310693968</v>
      </c>
    </row>
    <row r="58" spans="1:13" x14ac:dyDescent="0.35">
      <c r="A58" t="s">
        <v>150</v>
      </c>
      <c r="B58" t="s">
        <v>151</v>
      </c>
      <c r="C58" t="s">
        <v>15</v>
      </c>
      <c r="D58">
        <v>50</v>
      </c>
      <c r="E58" t="s">
        <v>16</v>
      </c>
      <c r="F58" t="s">
        <v>17</v>
      </c>
      <c r="G58">
        <v>117480</v>
      </c>
      <c r="H58">
        <v>34</v>
      </c>
      <c r="I58">
        <v>1</v>
      </c>
      <c r="J58">
        <v>0</v>
      </c>
      <c r="K58" t="s">
        <v>25</v>
      </c>
      <c r="L58" t="s">
        <v>26</v>
      </c>
      <c r="M58">
        <v>2.7879922753425768</v>
      </c>
    </row>
    <row r="59" spans="1:13" x14ac:dyDescent="0.35">
      <c r="A59" t="s">
        <v>152</v>
      </c>
      <c r="B59" t="s">
        <v>153</v>
      </c>
      <c r="C59" t="s">
        <v>33</v>
      </c>
      <c r="D59">
        <v>32</v>
      </c>
      <c r="E59" t="s">
        <v>23</v>
      </c>
      <c r="F59" t="s">
        <v>29</v>
      </c>
      <c r="G59">
        <v>74890</v>
      </c>
      <c r="H59">
        <v>4</v>
      </c>
      <c r="I59">
        <v>5</v>
      </c>
      <c r="J59">
        <v>2022</v>
      </c>
      <c r="K59" t="s">
        <v>25</v>
      </c>
      <c r="L59" t="s">
        <v>26</v>
      </c>
      <c r="M59">
        <v>4.3164981962750222</v>
      </c>
    </row>
    <row r="60" spans="1:13" x14ac:dyDescent="0.35">
      <c r="A60" t="s">
        <v>154</v>
      </c>
      <c r="B60" t="s">
        <v>155</v>
      </c>
      <c r="C60" t="s">
        <v>46</v>
      </c>
      <c r="D60">
        <v>49</v>
      </c>
      <c r="E60" t="s">
        <v>16</v>
      </c>
      <c r="F60" t="s">
        <v>77</v>
      </c>
      <c r="G60">
        <v>82761</v>
      </c>
      <c r="H60">
        <v>1</v>
      </c>
      <c r="I60">
        <v>2</v>
      </c>
      <c r="J60">
        <v>2023</v>
      </c>
      <c r="K60" t="s">
        <v>51</v>
      </c>
      <c r="L60" t="s">
        <v>19</v>
      </c>
      <c r="M60">
        <v>4.961185898920335</v>
      </c>
    </row>
    <row r="61" spans="1:13" x14ac:dyDescent="0.35">
      <c r="A61" t="s">
        <v>156</v>
      </c>
      <c r="B61" t="s">
        <v>157</v>
      </c>
      <c r="C61" t="s">
        <v>46</v>
      </c>
      <c r="D61">
        <v>53</v>
      </c>
      <c r="E61" t="s">
        <v>23</v>
      </c>
      <c r="F61" t="s">
        <v>24</v>
      </c>
      <c r="G61">
        <v>78089</v>
      </c>
      <c r="H61">
        <v>31</v>
      </c>
      <c r="I61">
        <v>3</v>
      </c>
      <c r="J61">
        <v>2016</v>
      </c>
      <c r="K61" t="s">
        <v>30</v>
      </c>
      <c r="L61" t="s">
        <v>26</v>
      </c>
      <c r="M61">
        <v>3.622508463043177</v>
      </c>
    </row>
    <row r="62" spans="1:13" x14ac:dyDescent="0.35">
      <c r="A62" t="s">
        <v>158</v>
      </c>
      <c r="B62" t="s">
        <v>159</v>
      </c>
      <c r="C62" t="s">
        <v>58</v>
      </c>
      <c r="D62">
        <v>29</v>
      </c>
      <c r="E62" t="s">
        <v>16</v>
      </c>
      <c r="F62" t="s">
        <v>63</v>
      </c>
      <c r="G62">
        <v>112521</v>
      </c>
      <c r="H62">
        <v>1</v>
      </c>
      <c r="I62">
        <v>2</v>
      </c>
      <c r="J62">
        <v>0</v>
      </c>
      <c r="K62" t="s">
        <v>18</v>
      </c>
      <c r="L62" t="s">
        <v>41</v>
      </c>
      <c r="M62">
        <v>3.2492010925500923</v>
      </c>
    </row>
    <row r="63" spans="1:13" x14ac:dyDescent="0.35">
      <c r="A63" t="s">
        <v>160</v>
      </c>
      <c r="B63" t="s">
        <v>161</v>
      </c>
      <c r="C63" t="s">
        <v>80</v>
      </c>
      <c r="D63">
        <v>55</v>
      </c>
      <c r="E63" t="s">
        <v>23</v>
      </c>
      <c r="F63" t="s">
        <v>39</v>
      </c>
      <c r="G63">
        <v>58354</v>
      </c>
      <c r="H63">
        <v>35</v>
      </c>
      <c r="I63">
        <v>4</v>
      </c>
      <c r="J63">
        <v>2016</v>
      </c>
      <c r="K63" t="s">
        <v>25</v>
      </c>
      <c r="L63" t="s">
        <v>41</v>
      </c>
      <c r="M63">
        <v>3.2061020029067331</v>
      </c>
    </row>
    <row r="64" spans="1:13" x14ac:dyDescent="0.35">
      <c r="A64" t="s">
        <v>162</v>
      </c>
      <c r="B64" t="s">
        <v>163</v>
      </c>
      <c r="C64" t="s">
        <v>80</v>
      </c>
      <c r="D64">
        <v>43</v>
      </c>
      <c r="E64" t="s">
        <v>23</v>
      </c>
      <c r="F64" t="s">
        <v>77</v>
      </c>
      <c r="G64">
        <v>111554</v>
      </c>
      <c r="H64">
        <v>16</v>
      </c>
      <c r="I64">
        <v>3</v>
      </c>
      <c r="J64">
        <v>2016</v>
      </c>
      <c r="K64" t="s">
        <v>25</v>
      </c>
      <c r="L64" t="s">
        <v>26</v>
      </c>
      <c r="M64">
        <v>1.8401613854076908</v>
      </c>
    </row>
    <row r="65" spans="1:13" x14ac:dyDescent="0.35">
      <c r="A65" t="s">
        <v>164</v>
      </c>
      <c r="B65" t="s">
        <v>165</v>
      </c>
      <c r="C65" t="s">
        <v>33</v>
      </c>
      <c r="D65">
        <v>36</v>
      </c>
      <c r="E65" t="s">
        <v>23</v>
      </c>
      <c r="F65" t="s">
        <v>63</v>
      </c>
      <c r="G65">
        <v>60073</v>
      </c>
      <c r="H65">
        <v>30</v>
      </c>
      <c r="I65">
        <v>1</v>
      </c>
      <c r="J65">
        <v>2021</v>
      </c>
      <c r="K65" t="s">
        <v>30</v>
      </c>
      <c r="L65" t="s">
        <v>41</v>
      </c>
      <c r="M65">
        <v>4.1684762363488908</v>
      </c>
    </row>
    <row r="66" spans="1:13" x14ac:dyDescent="0.35">
      <c r="A66" t="s">
        <v>166</v>
      </c>
      <c r="B66" t="s">
        <v>167</v>
      </c>
      <c r="C66" t="s">
        <v>80</v>
      </c>
      <c r="D66">
        <v>51</v>
      </c>
      <c r="E66" t="s">
        <v>23</v>
      </c>
      <c r="F66" t="s">
        <v>17</v>
      </c>
      <c r="G66">
        <v>72880</v>
      </c>
      <c r="H66">
        <v>23</v>
      </c>
      <c r="I66">
        <v>1</v>
      </c>
      <c r="J66">
        <v>2023</v>
      </c>
      <c r="K66" t="s">
        <v>34</v>
      </c>
      <c r="L66" t="s">
        <v>26</v>
      </c>
      <c r="M66">
        <v>2.6811137511794585</v>
      </c>
    </row>
    <row r="67" spans="1:13" x14ac:dyDescent="0.35">
      <c r="A67" t="s">
        <v>168</v>
      </c>
      <c r="B67" t="s">
        <v>169</v>
      </c>
      <c r="C67" t="s">
        <v>80</v>
      </c>
      <c r="D67">
        <v>29</v>
      </c>
      <c r="E67" t="s">
        <v>23</v>
      </c>
      <c r="F67" t="s">
        <v>17</v>
      </c>
      <c r="G67">
        <v>93086</v>
      </c>
      <c r="H67">
        <v>2</v>
      </c>
      <c r="I67">
        <v>1</v>
      </c>
      <c r="J67">
        <v>2023</v>
      </c>
      <c r="K67" t="s">
        <v>30</v>
      </c>
      <c r="L67" t="s">
        <v>26</v>
      </c>
      <c r="M67">
        <v>3.1408682516262938</v>
      </c>
    </row>
    <row r="68" spans="1:13" x14ac:dyDescent="0.35">
      <c r="A68" t="s">
        <v>170</v>
      </c>
      <c r="B68" t="s">
        <v>171</v>
      </c>
      <c r="C68" t="s">
        <v>15</v>
      </c>
      <c r="D68">
        <v>50</v>
      </c>
      <c r="E68" t="s">
        <v>16</v>
      </c>
      <c r="F68" t="s">
        <v>17</v>
      </c>
      <c r="G68">
        <v>102454</v>
      </c>
      <c r="H68">
        <v>27</v>
      </c>
      <c r="I68">
        <v>2</v>
      </c>
      <c r="J68">
        <v>0</v>
      </c>
      <c r="K68" t="s">
        <v>34</v>
      </c>
      <c r="L68" t="s">
        <v>141</v>
      </c>
      <c r="M68">
        <v>3.2239952469487321</v>
      </c>
    </row>
    <row r="69" spans="1:13" x14ac:dyDescent="0.35">
      <c r="A69" t="s">
        <v>172</v>
      </c>
      <c r="B69" t="s">
        <v>173</v>
      </c>
      <c r="C69" t="s">
        <v>33</v>
      </c>
      <c r="D69">
        <v>43</v>
      </c>
      <c r="E69" t="s">
        <v>23</v>
      </c>
      <c r="F69" t="s">
        <v>17</v>
      </c>
      <c r="G69">
        <v>87648</v>
      </c>
      <c r="H69">
        <v>8</v>
      </c>
      <c r="I69">
        <v>3</v>
      </c>
      <c r="J69">
        <v>2020</v>
      </c>
      <c r="K69" t="s">
        <v>18</v>
      </c>
      <c r="L69" t="s">
        <v>26</v>
      </c>
      <c r="M69">
        <v>3.8739743536559552</v>
      </c>
    </row>
    <row r="70" spans="1:13" x14ac:dyDescent="0.35">
      <c r="A70" t="s">
        <v>174</v>
      </c>
      <c r="B70" t="s">
        <v>175</v>
      </c>
      <c r="C70" t="s">
        <v>15</v>
      </c>
      <c r="D70">
        <v>60</v>
      </c>
      <c r="E70" t="s">
        <v>16</v>
      </c>
      <c r="F70" t="s">
        <v>24</v>
      </c>
      <c r="G70">
        <v>110426</v>
      </c>
      <c r="H70">
        <v>16</v>
      </c>
      <c r="I70">
        <v>2</v>
      </c>
      <c r="J70">
        <v>2019</v>
      </c>
      <c r="K70" t="s">
        <v>18</v>
      </c>
      <c r="L70" t="s">
        <v>41</v>
      </c>
      <c r="M70">
        <v>4.407569902884596</v>
      </c>
    </row>
    <row r="71" spans="1:13" x14ac:dyDescent="0.35">
      <c r="A71" t="s">
        <v>176</v>
      </c>
      <c r="B71" t="s">
        <v>177</v>
      </c>
      <c r="C71" t="s">
        <v>58</v>
      </c>
      <c r="D71">
        <v>27</v>
      </c>
      <c r="E71" t="s">
        <v>16</v>
      </c>
      <c r="F71" t="s">
        <v>24</v>
      </c>
      <c r="G71">
        <v>79279</v>
      </c>
      <c r="H71">
        <v>28</v>
      </c>
      <c r="I71">
        <v>3</v>
      </c>
      <c r="J71">
        <v>2023</v>
      </c>
      <c r="K71" t="s">
        <v>40</v>
      </c>
      <c r="L71" t="s">
        <v>41</v>
      </c>
      <c r="M71">
        <v>2.3881968609250865</v>
      </c>
    </row>
    <row r="72" spans="1:13" x14ac:dyDescent="0.35">
      <c r="A72" t="s">
        <v>178</v>
      </c>
      <c r="B72" t="s">
        <v>179</v>
      </c>
      <c r="C72" t="s">
        <v>46</v>
      </c>
      <c r="D72">
        <v>48</v>
      </c>
      <c r="E72" t="s">
        <v>23</v>
      </c>
      <c r="F72" t="s">
        <v>17</v>
      </c>
      <c r="G72">
        <v>110914</v>
      </c>
      <c r="H72">
        <v>12</v>
      </c>
      <c r="I72">
        <v>2</v>
      </c>
      <c r="J72">
        <v>2017</v>
      </c>
      <c r="K72" t="s">
        <v>30</v>
      </c>
      <c r="L72" t="s">
        <v>41</v>
      </c>
      <c r="M72">
        <v>2.9166231753843226</v>
      </c>
    </row>
    <row r="73" spans="1:13" x14ac:dyDescent="0.35">
      <c r="A73" t="s">
        <v>180</v>
      </c>
      <c r="B73" t="s">
        <v>181</v>
      </c>
      <c r="C73" t="s">
        <v>33</v>
      </c>
      <c r="D73">
        <v>32</v>
      </c>
      <c r="E73" t="s">
        <v>23</v>
      </c>
      <c r="F73" t="s">
        <v>17</v>
      </c>
      <c r="G73">
        <v>90362</v>
      </c>
      <c r="H73">
        <v>23</v>
      </c>
      <c r="I73">
        <v>1</v>
      </c>
      <c r="J73">
        <v>0</v>
      </c>
      <c r="K73" t="s">
        <v>40</v>
      </c>
      <c r="L73" t="s">
        <v>141</v>
      </c>
      <c r="M73">
        <v>2.647796586826483</v>
      </c>
    </row>
    <row r="74" spans="1:13" x14ac:dyDescent="0.35">
      <c r="A74" t="s">
        <v>182</v>
      </c>
      <c r="B74" t="s">
        <v>183</v>
      </c>
      <c r="C74" t="s">
        <v>22</v>
      </c>
      <c r="D74">
        <v>31</v>
      </c>
      <c r="E74" t="s">
        <v>16</v>
      </c>
      <c r="F74" t="s">
        <v>17</v>
      </c>
      <c r="G74">
        <v>36838</v>
      </c>
      <c r="H74">
        <v>32</v>
      </c>
      <c r="I74">
        <v>5</v>
      </c>
      <c r="J74">
        <v>0</v>
      </c>
      <c r="K74" t="s">
        <v>25</v>
      </c>
      <c r="L74" t="s">
        <v>26</v>
      </c>
      <c r="M74">
        <v>1.2045132750936576</v>
      </c>
    </row>
    <row r="75" spans="1:13" x14ac:dyDescent="0.35">
      <c r="A75" t="s">
        <v>184</v>
      </c>
      <c r="B75" t="s">
        <v>185</v>
      </c>
      <c r="C75" t="s">
        <v>22</v>
      </c>
      <c r="D75">
        <v>53</v>
      </c>
      <c r="E75" t="s">
        <v>23</v>
      </c>
      <c r="F75" t="s">
        <v>29</v>
      </c>
      <c r="G75">
        <v>90824</v>
      </c>
      <c r="H75">
        <v>19</v>
      </c>
      <c r="I75">
        <v>5</v>
      </c>
      <c r="J75">
        <v>0</v>
      </c>
      <c r="K75" t="s">
        <v>25</v>
      </c>
      <c r="L75" t="s">
        <v>41</v>
      </c>
      <c r="M75">
        <v>2.4010876189893269</v>
      </c>
    </row>
    <row r="76" spans="1:13" x14ac:dyDescent="0.35">
      <c r="A76" t="s">
        <v>186</v>
      </c>
      <c r="B76" t="s">
        <v>187</v>
      </c>
      <c r="C76" t="s">
        <v>15</v>
      </c>
      <c r="D76">
        <v>47</v>
      </c>
      <c r="E76" t="s">
        <v>23</v>
      </c>
      <c r="F76" t="s">
        <v>24</v>
      </c>
      <c r="G76">
        <v>117955</v>
      </c>
      <c r="H76">
        <v>26</v>
      </c>
      <c r="I76">
        <v>5</v>
      </c>
      <c r="J76">
        <v>2020</v>
      </c>
      <c r="K76" t="s">
        <v>40</v>
      </c>
      <c r="L76" t="s">
        <v>41</v>
      </c>
      <c r="M76">
        <v>4.9007721817568806</v>
      </c>
    </row>
    <row r="77" spans="1:13" x14ac:dyDescent="0.35">
      <c r="A77" t="s">
        <v>188</v>
      </c>
      <c r="B77" t="s">
        <v>189</v>
      </c>
      <c r="C77" t="s">
        <v>58</v>
      </c>
      <c r="D77">
        <v>38</v>
      </c>
      <c r="E77" t="s">
        <v>16</v>
      </c>
      <c r="F77" t="s">
        <v>17</v>
      </c>
      <c r="G77">
        <v>64423</v>
      </c>
      <c r="H77">
        <v>33</v>
      </c>
      <c r="I77">
        <v>3</v>
      </c>
      <c r="J77">
        <v>2018</v>
      </c>
      <c r="K77" t="s">
        <v>51</v>
      </c>
      <c r="L77" t="s">
        <v>26</v>
      </c>
      <c r="M77">
        <v>2.6251361734634791</v>
      </c>
    </row>
    <row r="78" spans="1:13" x14ac:dyDescent="0.35">
      <c r="A78" t="s">
        <v>190</v>
      </c>
      <c r="B78" t="s">
        <v>191</v>
      </c>
      <c r="C78" t="s">
        <v>58</v>
      </c>
      <c r="D78">
        <v>54</v>
      </c>
      <c r="E78" t="s">
        <v>23</v>
      </c>
      <c r="F78" t="s">
        <v>17</v>
      </c>
      <c r="G78">
        <v>30962</v>
      </c>
      <c r="H78">
        <v>18</v>
      </c>
      <c r="I78">
        <v>2</v>
      </c>
      <c r="J78">
        <v>2021</v>
      </c>
      <c r="K78" t="s">
        <v>51</v>
      </c>
      <c r="L78" t="s">
        <v>26</v>
      </c>
      <c r="M78">
        <v>3.3838477702873089</v>
      </c>
    </row>
    <row r="79" spans="1:13" x14ac:dyDescent="0.35">
      <c r="A79" t="s">
        <v>192</v>
      </c>
      <c r="B79" t="s">
        <v>193</v>
      </c>
      <c r="C79" t="s">
        <v>58</v>
      </c>
      <c r="D79">
        <v>23</v>
      </c>
      <c r="E79" t="s">
        <v>16</v>
      </c>
      <c r="F79" t="s">
        <v>63</v>
      </c>
      <c r="G79">
        <v>99258</v>
      </c>
      <c r="H79">
        <v>26</v>
      </c>
      <c r="I79">
        <v>1</v>
      </c>
      <c r="J79">
        <v>2021</v>
      </c>
      <c r="K79" t="s">
        <v>34</v>
      </c>
      <c r="L79" t="s">
        <v>26</v>
      </c>
      <c r="M79">
        <v>4.8468977320189541</v>
      </c>
    </row>
    <row r="80" spans="1:13" x14ac:dyDescent="0.35">
      <c r="A80" t="s">
        <v>194</v>
      </c>
      <c r="B80" t="s">
        <v>195</v>
      </c>
      <c r="C80" t="s">
        <v>58</v>
      </c>
      <c r="D80">
        <v>55</v>
      </c>
      <c r="E80" t="s">
        <v>23</v>
      </c>
      <c r="F80" t="s">
        <v>29</v>
      </c>
      <c r="G80">
        <v>107555</v>
      </c>
      <c r="H80">
        <v>4</v>
      </c>
      <c r="I80">
        <v>5</v>
      </c>
      <c r="J80">
        <v>2021</v>
      </c>
      <c r="K80" t="s">
        <v>30</v>
      </c>
      <c r="L80" t="s">
        <v>141</v>
      </c>
      <c r="M80">
        <v>2.682650542312798</v>
      </c>
    </row>
    <row r="81" spans="1:13" x14ac:dyDescent="0.35">
      <c r="A81" t="s">
        <v>196</v>
      </c>
      <c r="B81" t="s">
        <v>197</v>
      </c>
      <c r="C81" t="s">
        <v>80</v>
      </c>
      <c r="D81">
        <v>35</v>
      </c>
      <c r="E81" t="s">
        <v>23</v>
      </c>
      <c r="F81" t="s">
        <v>29</v>
      </c>
      <c r="G81">
        <v>68297</v>
      </c>
      <c r="H81">
        <v>3</v>
      </c>
      <c r="I81">
        <v>5</v>
      </c>
      <c r="J81">
        <v>2020</v>
      </c>
      <c r="K81" t="s">
        <v>34</v>
      </c>
      <c r="L81" t="s">
        <v>26</v>
      </c>
      <c r="M81">
        <v>1.8893871149647112</v>
      </c>
    </row>
    <row r="82" spans="1:13" x14ac:dyDescent="0.35">
      <c r="A82" t="s">
        <v>198</v>
      </c>
      <c r="B82" t="s">
        <v>199</v>
      </c>
      <c r="C82" t="s">
        <v>22</v>
      </c>
      <c r="D82">
        <v>35</v>
      </c>
      <c r="E82" t="s">
        <v>16</v>
      </c>
      <c r="F82" t="s">
        <v>77</v>
      </c>
      <c r="G82">
        <v>100963</v>
      </c>
      <c r="H82">
        <v>35</v>
      </c>
      <c r="I82">
        <v>5</v>
      </c>
      <c r="J82">
        <v>2023</v>
      </c>
      <c r="K82" t="s">
        <v>51</v>
      </c>
      <c r="L82" t="s">
        <v>19</v>
      </c>
      <c r="M82">
        <v>1.1209346801701905</v>
      </c>
    </row>
    <row r="83" spans="1:13" x14ac:dyDescent="0.35">
      <c r="A83" t="s">
        <v>200</v>
      </c>
      <c r="B83" t="s">
        <v>201</v>
      </c>
      <c r="C83" t="s">
        <v>58</v>
      </c>
      <c r="D83">
        <v>34</v>
      </c>
      <c r="E83" t="s">
        <v>16</v>
      </c>
      <c r="F83" t="s">
        <v>77</v>
      </c>
      <c r="G83">
        <v>74744</v>
      </c>
      <c r="H83">
        <v>29</v>
      </c>
      <c r="I83">
        <v>4</v>
      </c>
      <c r="J83">
        <v>2018</v>
      </c>
      <c r="K83" t="s">
        <v>25</v>
      </c>
      <c r="L83" t="s">
        <v>19</v>
      </c>
      <c r="M83">
        <v>3.6424725510735234</v>
      </c>
    </row>
    <row r="84" spans="1:13" x14ac:dyDescent="0.35">
      <c r="A84" t="s">
        <v>202</v>
      </c>
      <c r="B84" t="s">
        <v>203</v>
      </c>
      <c r="C84" t="s">
        <v>58</v>
      </c>
      <c r="D84">
        <v>57</v>
      </c>
      <c r="E84" t="s">
        <v>16</v>
      </c>
      <c r="F84" t="s">
        <v>77</v>
      </c>
      <c r="G84">
        <v>60458</v>
      </c>
      <c r="H84">
        <v>5</v>
      </c>
      <c r="I84">
        <v>2</v>
      </c>
      <c r="J84">
        <v>0</v>
      </c>
      <c r="K84" t="s">
        <v>34</v>
      </c>
      <c r="L84" t="s">
        <v>41</v>
      </c>
      <c r="M84">
        <v>3.5934319855301231</v>
      </c>
    </row>
    <row r="85" spans="1:13" x14ac:dyDescent="0.35">
      <c r="A85" t="s">
        <v>204</v>
      </c>
      <c r="B85" t="s">
        <v>205</v>
      </c>
      <c r="C85" t="s">
        <v>46</v>
      </c>
      <c r="D85">
        <v>32</v>
      </c>
      <c r="E85" t="s">
        <v>23</v>
      </c>
      <c r="F85" t="s">
        <v>29</v>
      </c>
      <c r="G85">
        <v>86811</v>
      </c>
      <c r="H85">
        <v>20</v>
      </c>
      <c r="I85">
        <v>5</v>
      </c>
      <c r="J85">
        <v>2015</v>
      </c>
      <c r="K85" t="s">
        <v>18</v>
      </c>
      <c r="L85" t="s">
        <v>26</v>
      </c>
      <c r="M85">
        <v>2.6956526656156252</v>
      </c>
    </row>
    <row r="86" spans="1:13" x14ac:dyDescent="0.35">
      <c r="A86" t="s">
        <v>206</v>
      </c>
      <c r="B86" t="s">
        <v>207</v>
      </c>
      <c r="C86" t="s">
        <v>33</v>
      </c>
      <c r="D86">
        <v>45</v>
      </c>
      <c r="E86" t="s">
        <v>23</v>
      </c>
      <c r="F86" t="s">
        <v>29</v>
      </c>
      <c r="G86">
        <v>75136</v>
      </c>
      <c r="H86">
        <v>24</v>
      </c>
      <c r="I86">
        <v>4</v>
      </c>
      <c r="J86">
        <v>2021</v>
      </c>
      <c r="K86" t="s">
        <v>25</v>
      </c>
      <c r="L86" t="s">
        <v>26</v>
      </c>
      <c r="M86">
        <v>1.2699706217386066</v>
      </c>
    </row>
    <row r="87" spans="1:13" x14ac:dyDescent="0.35">
      <c r="A87" t="s">
        <v>208</v>
      </c>
      <c r="B87" t="s">
        <v>209</v>
      </c>
      <c r="C87" t="s">
        <v>80</v>
      </c>
      <c r="D87">
        <v>40</v>
      </c>
      <c r="E87" t="s">
        <v>16</v>
      </c>
      <c r="F87" t="s">
        <v>39</v>
      </c>
      <c r="G87">
        <v>113847</v>
      </c>
      <c r="H87">
        <v>1</v>
      </c>
      <c r="I87">
        <v>1</v>
      </c>
      <c r="J87">
        <v>2021</v>
      </c>
      <c r="K87" t="s">
        <v>25</v>
      </c>
      <c r="L87" t="s">
        <v>41</v>
      </c>
      <c r="M87">
        <v>1.8998280266069059</v>
      </c>
    </row>
    <row r="88" spans="1:13" x14ac:dyDescent="0.35">
      <c r="A88" t="s">
        <v>210</v>
      </c>
      <c r="B88" t="s">
        <v>211</v>
      </c>
      <c r="C88" t="s">
        <v>80</v>
      </c>
      <c r="D88">
        <v>48</v>
      </c>
      <c r="E88" t="s">
        <v>23</v>
      </c>
      <c r="F88" t="s">
        <v>29</v>
      </c>
      <c r="G88">
        <v>112777</v>
      </c>
      <c r="H88">
        <v>34</v>
      </c>
      <c r="I88">
        <v>1</v>
      </c>
      <c r="J88">
        <v>2023</v>
      </c>
      <c r="K88" t="s">
        <v>34</v>
      </c>
      <c r="L88" t="s">
        <v>141</v>
      </c>
      <c r="M88">
        <v>4.1774987213737491</v>
      </c>
    </row>
    <row r="89" spans="1:13" x14ac:dyDescent="0.35">
      <c r="A89" t="s">
        <v>212</v>
      </c>
      <c r="B89" t="s">
        <v>213</v>
      </c>
      <c r="C89" t="s">
        <v>80</v>
      </c>
      <c r="D89">
        <v>27</v>
      </c>
      <c r="E89" t="s">
        <v>23</v>
      </c>
      <c r="F89" t="s">
        <v>17</v>
      </c>
      <c r="G89">
        <v>106593</v>
      </c>
      <c r="H89">
        <v>4</v>
      </c>
      <c r="I89">
        <v>1</v>
      </c>
      <c r="J89">
        <v>2021</v>
      </c>
      <c r="K89" t="s">
        <v>30</v>
      </c>
      <c r="L89" t="s">
        <v>26</v>
      </c>
      <c r="M89">
        <v>4.6930114178783064</v>
      </c>
    </row>
    <row r="90" spans="1:13" x14ac:dyDescent="0.35">
      <c r="A90" t="s">
        <v>214</v>
      </c>
      <c r="B90" t="s">
        <v>215</v>
      </c>
      <c r="C90" t="s">
        <v>46</v>
      </c>
      <c r="D90">
        <v>44</v>
      </c>
      <c r="E90" t="s">
        <v>23</v>
      </c>
      <c r="F90" t="s">
        <v>29</v>
      </c>
      <c r="G90">
        <v>106807</v>
      </c>
      <c r="H90">
        <v>22</v>
      </c>
      <c r="I90">
        <v>2</v>
      </c>
      <c r="J90">
        <v>2024</v>
      </c>
      <c r="K90" t="s">
        <v>18</v>
      </c>
      <c r="L90" t="s">
        <v>26</v>
      </c>
      <c r="M90">
        <v>4.733607100511902</v>
      </c>
    </row>
    <row r="91" spans="1:13" x14ac:dyDescent="0.35">
      <c r="A91" t="s">
        <v>216</v>
      </c>
      <c r="B91" t="s">
        <v>217</v>
      </c>
      <c r="C91" t="s">
        <v>15</v>
      </c>
      <c r="D91">
        <v>56</v>
      </c>
      <c r="E91" t="s">
        <v>16</v>
      </c>
      <c r="F91" t="s">
        <v>29</v>
      </c>
      <c r="G91">
        <v>60118</v>
      </c>
      <c r="H91">
        <v>24</v>
      </c>
      <c r="I91">
        <v>3</v>
      </c>
      <c r="J91">
        <v>0</v>
      </c>
      <c r="K91" t="s">
        <v>34</v>
      </c>
      <c r="L91" t="s">
        <v>41</v>
      </c>
      <c r="M91">
        <v>4.5699876807454425</v>
      </c>
    </row>
    <row r="92" spans="1:13" x14ac:dyDescent="0.35">
      <c r="A92" t="s">
        <v>218</v>
      </c>
      <c r="B92" t="s">
        <v>219</v>
      </c>
      <c r="C92" t="s">
        <v>80</v>
      </c>
      <c r="D92">
        <v>34</v>
      </c>
      <c r="E92" t="s">
        <v>23</v>
      </c>
      <c r="F92" t="s">
        <v>39</v>
      </c>
      <c r="G92">
        <v>54823</v>
      </c>
      <c r="H92">
        <v>2</v>
      </c>
      <c r="I92">
        <v>5</v>
      </c>
      <c r="J92">
        <v>2020</v>
      </c>
      <c r="K92" t="s">
        <v>51</v>
      </c>
      <c r="L92" t="s">
        <v>26</v>
      </c>
      <c r="M92">
        <v>4.0176516745009714</v>
      </c>
    </row>
    <row r="93" spans="1:13" x14ac:dyDescent="0.35">
      <c r="A93" t="s">
        <v>220</v>
      </c>
      <c r="B93" t="s">
        <v>221</v>
      </c>
      <c r="C93" t="s">
        <v>22</v>
      </c>
      <c r="D93">
        <v>39</v>
      </c>
      <c r="E93" t="s">
        <v>23</v>
      </c>
      <c r="F93" t="s">
        <v>24</v>
      </c>
      <c r="G93">
        <v>71049</v>
      </c>
      <c r="H93">
        <v>23</v>
      </c>
      <c r="I93">
        <v>5</v>
      </c>
      <c r="J93">
        <v>2019</v>
      </c>
      <c r="K93" t="s">
        <v>18</v>
      </c>
      <c r="L93" t="s">
        <v>19</v>
      </c>
      <c r="M93">
        <v>2.1998131994668291</v>
      </c>
    </row>
    <row r="94" spans="1:13" x14ac:dyDescent="0.35">
      <c r="A94" t="s">
        <v>222</v>
      </c>
      <c r="B94" t="s">
        <v>223</v>
      </c>
      <c r="C94" t="s">
        <v>22</v>
      </c>
      <c r="D94">
        <v>60</v>
      </c>
      <c r="E94" t="s">
        <v>23</v>
      </c>
      <c r="F94" t="s">
        <v>39</v>
      </c>
      <c r="G94">
        <v>31292</v>
      </c>
      <c r="H94">
        <v>10</v>
      </c>
      <c r="I94">
        <v>1</v>
      </c>
      <c r="J94">
        <v>0</v>
      </c>
      <c r="K94" t="s">
        <v>30</v>
      </c>
      <c r="L94" t="s">
        <v>41</v>
      </c>
      <c r="M94">
        <v>1.6934990474221188</v>
      </c>
    </row>
    <row r="95" spans="1:13" x14ac:dyDescent="0.35">
      <c r="A95" t="s">
        <v>224</v>
      </c>
      <c r="B95" t="s">
        <v>225</v>
      </c>
      <c r="C95" t="s">
        <v>58</v>
      </c>
      <c r="D95">
        <v>41</v>
      </c>
      <c r="E95" t="s">
        <v>16</v>
      </c>
      <c r="F95" t="s">
        <v>77</v>
      </c>
      <c r="G95">
        <v>47828</v>
      </c>
      <c r="H95">
        <v>22</v>
      </c>
      <c r="I95">
        <v>2</v>
      </c>
      <c r="J95">
        <v>2019</v>
      </c>
      <c r="K95" t="s">
        <v>30</v>
      </c>
      <c r="L95" t="s">
        <v>41</v>
      </c>
      <c r="M95">
        <v>4.1030496833143637</v>
      </c>
    </row>
    <row r="96" spans="1:13" x14ac:dyDescent="0.35">
      <c r="A96" t="s">
        <v>226</v>
      </c>
      <c r="B96" t="s">
        <v>227</v>
      </c>
      <c r="C96" t="s">
        <v>80</v>
      </c>
      <c r="D96">
        <v>26</v>
      </c>
      <c r="E96" t="s">
        <v>23</v>
      </c>
      <c r="F96" t="s">
        <v>39</v>
      </c>
      <c r="G96">
        <v>90258</v>
      </c>
      <c r="H96">
        <v>27</v>
      </c>
      <c r="I96">
        <v>5</v>
      </c>
      <c r="J96">
        <v>2018</v>
      </c>
      <c r="K96" t="s">
        <v>25</v>
      </c>
      <c r="L96" t="s">
        <v>19</v>
      </c>
      <c r="M96">
        <v>2.2466717151759874</v>
      </c>
    </row>
    <row r="97" spans="1:13" x14ac:dyDescent="0.35">
      <c r="A97" t="s">
        <v>228</v>
      </c>
      <c r="B97" t="s">
        <v>229</v>
      </c>
      <c r="C97" t="s">
        <v>22</v>
      </c>
      <c r="D97">
        <v>36</v>
      </c>
      <c r="E97" t="s">
        <v>23</v>
      </c>
      <c r="F97" t="s">
        <v>77</v>
      </c>
      <c r="G97">
        <v>43191</v>
      </c>
      <c r="H97">
        <v>29</v>
      </c>
      <c r="I97">
        <v>4</v>
      </c>
      <c r="J97">
        <v>0</v>
      </c>
      <c r="K97" t="s">
        <v>40</v>
      </c>
      <c r="L97" t="s">
        <v>41</v>
      </c>
      <c r="M97">
        <v>1.2423145378791105</v>
      </c>
    </row>
    <row r="98" spans="1:13" x14ac:dyDescent="0.35">
      <c r="A98" t="s">
        <v>230</v>
      </c>
      <c r="B98" t="s">
        <v>231</v>
      </c>
      <c r="C98" t="s">
        <v>58</v>
      </c>
      <c r="D98">
        <v>31</v>
      </c>
      <c r="E98" t="s">
        <v>23</v>
      </c>
      <c r="F98" t="s">
        <v>77</v>
      </c>
      <c r="G98">
        <v>39084</v>
      </c>
      <c r="H98">
        <v>22</v>
      </c>
      <c r="I98">
        <v>4</v>
      </c>
      <c r="J98">
        <v>2020</v>
      </c>
      <c r="K98" t="s">
        <v>40</v>
      </c>
      <c r="L98" t="s">
        <v>19</v>
      </c>
      <c r="M98">
        <v>4.3813343088608052</v>
      </c>
    </row>
    <row r="99" spans="1:13" x14ac:dyDescent="0.35">
      <c r="A99" t="s">
        <v>232</v>
      </c>
      <c r="B99" t="s">
        <v>233</v>
      </c>
      <c r="C99" t="s">
        <v>80</v>
      </c>
      <c r="D99">
        <v>45</v>
      </c>
      <c r="E99" t="s">
        <v>23</v>
      </c>
      <c r="F99" t="s">
        <v>29</v>
      </c>
      <c r="G99">
        <v>114778</v>
      </c>
      <c r="H99">
        <v>27</v>
      </c>
      <c r="I99">
        <v>1</v>
      </c>
      <c r="J99">
        <v>2018</v>
      </c>
      <c r="K99" t="s">
        <v>25</v>
      </c>
      <c r="L99" t="s">
        <v>26</v>
      </c>
      <c r="M99">
        <v>1.0903149566168224</v>
      </c>
    </row>
    <row r="100" spans="1:13" x14ac:dyDescent="0.35">
      <c r="A100" t="s">
        <v>234</v>
      </c>
      <c r="B100" t="s">
        <v>235</v>
      </c>
      <c r="C100" t="s">
        <v>33</v>
      </c>
      <c r="D100">
        <v>39</v>
      </c>
      <c r="E100" t="s">
        <v>16</v>
      </c>
      <c r="F100" t="s">
        <v>17</v>
      </c>
      <c r="G100">
        <v>100179</v>
      </c>
      <c r="H100">
        <v>3</v>
      </c>
      <c r="I100">
        <v>1</v>
      </c>
      <c r="J100">
        <v>2024</v>
      </c>
      <c r="K100" t="s">
        <v>25</v>
      </c>
      <c r="L100" t="s">
        <v>26</v>
      </c>
      <c r="M100">
        <v>1.0630928248745883</v>
      </c>
    </row>
    <row r="101" spans="1:13" x14ac:dyDescent="0.35">
      <c r="A101" t="s">
        <v>236</v>
      </c>
      <c r="B101" t="s">
        <v>237</v>
      </c>
      <c r="C101" t="s">
        <v>15</v>
      </c>
      <c r="D101">
        <v>38</v>
      </c>
      <c r="E101" t="s">
        <v>16</v>
      </c>
      <c r="F101" t="s">
        <v>39</v>
      </c>
      <c r="G101">
        <v>85507</v>
      </c>
      <c r="H101">
        <v>17</v>
      </c>
      <c r="I101">
        <v>1</v>
      </c>
      <c r="J101">
        <v>2021</v>
      </c>
      <c r="K101" t="s">
        <v>18</v>
      </c>
      <c r="L101" t="s">
        <v>26</v>
      </c>
      <c r="M101">
        <v>4.566996262406394</v>
      </c>
    </row>
    <row r="102" spans="1:13" x14ac:dyDescent="0.35">
      <c r="A102" t="s">
        <v>238</v>
      </c>
      <c r="B102" t="s">
        <v>239</v>
      </c>
      <c r="C102" t="s">
        <v>33</v>
      </c>
      <c r="D102">
        <v>24</v>
      </c>
      <c r="E102" t="s">
        <v>23</v>
      </c>
      <c r="F102" t="s">
        <v>17</v>
      </c>
      <c r="G102">
        <v>40697</v>
      </c>
      <c r="H102">
        <v>21</v>
      </c>
      <c r="I102">
        <v>1</v>
      </c>
      <c r="J102">
        <v>2015</v>
      </c>
      <c r="K102" t="s">
        <v>34</v>
      </c>
      <c r="L102" t="s">
        <v>26</v>
      </c>
      <c r="M102">
        <v>2.4929320391635748</v>
      </c>
    </row>
    <row r="103" spans="1:13" x14ac:dyDescent="0.35">
      <c r="A103" t="s">
        <v>240</v>
      </c>
      <c r="B103" t="s">
        <v>241</v>
      </c>
      <c r="C103" t="s">
        <v>33</v>
      </c>
      <c r="D103">
        <v>35</v>
      </c>
      <c r="E103" t="s">
        <v>23</v>
      </c>
      <c r="F103" t="s">
        <v>29</v>
      </c>
      <c r="G103">
        <v>87697</v>
      </c>
      <c r="H103">
        <v>18</v>
      </c>
      <c r="I103">
        <v>1</v>
      </c>
      <c r="J103">
        <v>2019</v>
      </c>
      <c r="K103" t="s">
        <v>34</v>
      </c>
      <c r="L103" t="s">
        <v>26</v>
      </c>
      <c r="M103">
        <v>4.5793168338555681</v>
      </c>
    </row>
    <row r="104" spans="1:13" x14ac:dyDescent="0.35">
      <c r="A104" t="s">
        <v>242</v>
      </c>
      <c r="B104" t="s">
        <v>243</v>
      </c>
      <c r="C104" t="s">
        <v>22</v>
      </c>
      <c r="D104">
        <v>54</v>
      </c>
      <c r="E104" t="s">
        <v>23</v>
      </c>
      <c r="F104" t="s">
        <v>77</v>
      </c>
      <c r="G104">
        <v>52836</v>
      </c>
      <c r="H104">
        <v>21</v>
      </c>
      <c r="I104">
        <v>2</v>
      </c>
      <c r="J104">
        <v>2017</v>
      </c>
      <c r="K104" t="s">
        <v>51</v>
      </c>
      <c r="L104" t="s">
        <v>26</v>
      </c>
      <c r="M104">
        <v>2.2779085325431612</v>
      </c>
    </row>
    <row r="105" spans="1:13" x14ac:dyDescent="0.35">
      <c r="A105" t="s">
        <v>244</v>
      </c>
      <c r="B105" t="s">
        <v>245</v>
      </c>
      <c r="C105" t="s">
        <v>80</v>
      </c>
      <c r="D105">
        <v>27</v>
      </c>
      <c r="E105" t="s">
        <v>23</v>
      </c>
      <c r="F105" t="s">
        <v>63</v>
      </c>
      <c r="G105">
        <v>58723</v>
      </c>
      <c r="H105">
        <v>19</v>
      </c>
      <c r="I105">
        <v>4</v>
      </c>
      <c r="J105">
        <v>2015</v>
      </c>
      <c r="K105" t="s">
        <v>51</v>
      </c>
      <c r="L105" t="s">
        <v>26</v>
      </c>
      <c r="M105">
        <v>2.7285379019875888</v>
      </c>
    </row>
    <row r="106" spans="1:13" x14ac:dyDescent="0.35">
      <c r="A106" t="s">
        <v>246</v>
      </c>
      <c r="B106" t="s">
        <v>247</v>
      </c>
      <c r="C106" t="s">
        <v>22</v>
      </c>
      <c r="D106">
        <v>37</v>
      </c>
      <c r="E106" t="s">
        <v>16</v>
      </c>
      <c r="F106" t="s">
        <v>24</v>
      </c>
      <c r="G106">
        <v>55877</v>
      </c>
      <c r="H106">
        <v>26</v>
      </c>
      <c r="I106">
        <v>5</v>
      </c>
      <c r="J106">
        <v>2020</v>
      </c>
      <c r="K106" t="s">
        <v>51</v>
      </c>
      <c r="L106" t="s">
        <v>26</v>
      </c>
      <c r="M106">
        <v>4.0347550363932747</v>
      </c>
    </row>
    <row r="107" spans="1:13" x14ac:dyDescent="0.35">
      <c r="A107" t="s">
        <v>248</v>
      </c>
      <c r="B107" t="s">
        <v>249</v>
      </c>
      <c r="C107" t="s">
        <v>22</v>
      </c>
      <c r="D107">
        <v>31</v>
      </c>
      <c r="E107" t="s">
        <v>23</v>
      </c>
      <c r="F107" t="s">
        <v>39</v>
      </c>
      <c r="G107">
        <v>55866</v>
      </c>
      <c r="H107">
        <v>27</v>
      </c>
      <c r="I107">
        <v>3</v>
      </c>
      <c r="J107">
        <v>0</v>
      </c>
      <c r="K107" t="s">
        <v>40</v>
      </c>
      <c r="L107" t="s">
        <v>41</v>
      </c>
      <c r="M107">
        <v>2.6199577212718448</v>
      </c>
    </row>
    <row r="108" spans="1:13" x14ac:dyDescent="0.35">
      <c r="A108" t="s">
        <v>250</v>
      </c>
      <c r="B108" t="s">
        <v>251</v>
      </c>
      <c r="C108" t="s">
        <v>15</v>
      </c>
      <c r="D108">
        <v>27</v>
      </c>
      <c r="E108" t="s">
        <v>72</v>
      </c>
      <c r="F108" t="s">
        <v>39</v>
      </c>
      <c r="G108">
        <v>98463</v>
      </c>
      <c r="H108">
        <v>21</v>
      </c>
      <c r="I108">
        <v>1</v>
      </c>
      <c r="J108">
        <v>2018</v>
      </c>
      <c r="K108" t="s">
        <v>25</v>
      </c>
      <c r="L108" t="s">
        <v>41</v>
      </c>
      <c r="M108">
        <v>1.4194094203576801</v>
      </c>
    </row>
    <row r="109" spans="1:13" x14ac:dyDescent="0.35">
      <c r="A109" t="s">
        <v>252</v>
      </c>
      <c r="B109" t="s">
        <v>253</v>
      </c>
      <c r="C109" t="s">
        <v>46</v>
      </c>
      <c r="D109">
        <v>27</v>
      </c>
      <c r="E109" t="s">
        <v>16</v>
      </c>
      <c r="F109" t="s">
        <v>39</v>
      </c>
      <c r="G109">
        <v>34968</v>
      </c>
      <c r="H109">
        <v>9</v>
      </c>
      <c r="I109">
        <v>4</v>
      </c>
      <c r="J109">
        <v>2023</v>
      </c>
      <c r="K109" t="s">
        <v>40</v>
      </c>
      <c r="L109" t="s">
        <v>26</v>
      </c>
      <c r="M109">
        <v>3.6903545904738535</v>
      </c>
    </row>
    <row r="110" spans="1:13" x14ac:dyDescent="0.35">
      <c r="A110" t="s">
        <v>254</v>
      </c>
      <c r="B110" t="s">
        <v>255</v>
      </c>
      <c r="C110" t="s">
        <v>22</v>
      </c>
      <c r="D110">
        <v>42</v>
      </c>
      <c r="E110" t="s">
        <v>23</v>
      </c>
      <c r="F110" t="s">
        <v>17</v>
      </c>
      <c r="G110">
        <v>104730</v>
      </c>
      <c r="H110">
        <v>35</v>
      </c>
      <c r="I110">
        <v>1</v>
      </c>
      <c r="J110">
        <v>2018</v>
      </c>
      <c r="K110" t="s">
        <v>40</v>
      </c>
      <c r="L110" t="s">
        <v>141</v>
      </c>
      <c r="M110">
        <v>4.2675810559640377</v>
      </c>
    </row>
    <row r="111" spans="1:13" x14ac:dyDescent="0.35">
      <c r="A111" t="s">
        <v>256</v>
      </c>
      <c r="B111" t="s">
        <v>257</v>
      </c>
      <c r="C111" t="s">
        <v>33</v>
      </c>
      <c r="D111">
        <v>54</v>
      </c>
      <c r="E111" t="s">
        <v>16</v>
      </c>
      <c r="F111" t="s">
        <v>77</v>
      </c>
      <c r="G111">
        <v>30308</v>
      </c>
      <c r="H111">
        <v>21</v>
      </c>
      <c r="I111">
        <v>2</v>
      </c>
      <c r="J111">
        <v>2020</v>
      </c>
      <c r="K111" t="s">
        <v>40</v>
      </c>
      <c r="L111" t="s">
        <v>41</v>
      </c>
      <c r="M111">
        <v>2.6571166622649081</v>
      </c>
    </row>
    <row r="112" spans="1:13" x14ac:dyDescent="0.35">
      <c r="A112" t="s">
        <v>258</v>
      </c>
      <c r="B112" t="s">
        <v>259</v>
      </c>
      <c r="C112" t="s">
        <v>58</v>
      </c>
      <c r="D112">
        <v>37</v>
      </c>
      <c r="E112" t="s">
        <v>16</v>
      </c>
      <c r="F112" t="s">
        <v>39</v>
      </c>
      <c r="G112">
        <v>87025</v>
      </c>
      <c r="H112">
        <v>3</v>
      </c>
      <c r="I112">
        <v>4</v>
      </c>
      <c r="J112">
        <v>2023</v>
      </c>
      <c r="K112" t="s">
        <v>51</v>
      </c>
      <c r="L112" t="s">
        <v>26</v>
      </c>
      <c r="M112">
        <v>1.7840964164898012</v>
      </c>
    </row>
    <row r="113" spans="1:13" x14ac:dyDescent="0.35">
      <c r="A113" t="s">
        <v>260</v>
      </c>
      <c r="B113" t="s">
        <v>261</v>
      </c>
      <c r="C113" t="s">
        <v>22</v>
      </c>
      <c r="D113">
        <v>36</v>
      </c>
      <c r="E113" t="s">
        <v>16</v>
      </c>
      <c r="F113" t="s">
        <v>17</v>
      </c>
      <c r="G113">
        <v>108370</v>
      </c>
      <c r="H113">
        <v>9</v>
      </c>
      <c r="I113">
        <v>5</v>
      </c>
      <c r="J113">
        <v>0</v>
      </c>
      <c r="K113" t="s">
        <v>34</v>
      </c>
      <c r="L113" t="s">
        <v>41</v>
      </c>
      <c r="M113">
        <v>2.3712231338073657</v>
      </c>
    </row>
    <row r="114" spans="1:13" x14ac:dyDescent="0.35">
      <c r="A114" t="s">
        <v>262</v>
      </c>
      <c r="B114" t="s">
        <v>263</v>
      </c>
      <c r="C114" t="s">
        <v>15</v>
      </c>
      <c r="D114">
        <v>44</v>
      </c>
      <c r="E114" t="s">
        <v>16</v>
      </c>
      <c r="F114" t="s">
        <v>39</v>
      </c>
      <c r="G114">
        <v>49157</v>
      </c>
      <c r="H114">
        <v>3</v>
      </c>
      <c r="I114">
        <v>3</v>
      </c>
      <c r="J114">
        <v>2024</v>
      </c>
      <c r="K114" t="s">
        <v>51</v>
      </c>
      <c r="L114" t="s">
        <v>26</v>
      </c>
      <c r="M114">
        <v>4.57064210815909</v>
      </c>
    </row>
    <row r="115" spans="1:13" x14ac:dyDescent="0.35">
      <c r="A115" t="s">
        <v>264</v>
      </c>
      <c r="B115" t="s">
        <v>265</v>
      </c>
      <c r="C115" t="s">
        <v>15</v>
      </c>
      <c r="D115">
        <v>55</v>
      </c>
      <c r="E115" t="s">
        <v>23</v>
      </c>
      <c r="F115" t="s">
        <v>77</v>
      </c>
      <c r="G115">
        <v>108164</v>
      </c>
      <c r="H115">
        <v>29</v>
      </c>
      <c r="I115">
        <v>3</v>
      </c>
      <c r="J115">
        <v>0</v>
      </c>
      <c r="K115" t="s">
        <v>25</v>
      </c>
      <c r="L115" t="s">
        <v>26</v>
      </c>
      <c r="M115">
        <v>3.855337212945086</v>
      </c>
    </row>
    <row r="116" spans="1:13" x14ac:dyDescent="0.35">
      <c r="A116" t="s">
        <v>266</v>
      </c>
      <c r="B116" t="s">
        <v>267</v>
      </c>
      <c r="C116" t="s">
        <v>15</v>
      </c>
      <c r="D116">
        <v>56</v>
      </c>
      <c r="E116" t="s">
        <v>23</v>
      </c>
      <c r="F116" t="s">
        <v>17</v>
      </c>
      <c r="G116">
        <v>38364</v>
      </c>
      <c r="H116">
        <v>27</v>
      </c>
      <c r="I116">
        <v>5</v>
      </c>
      <c r="J116">
        <v>2018</v>
      </c>
      <c r="K116" t="s">
        <v>34</v>
      </c>
      <c r="L116" t="s">
        <v>26</v>
      </c>
      <c r="M116">
        <v>2.0785709030628063</v>
      </c>
    </row>
    <row r="117" spans="1:13" x14ac:dyDescent="0.35">
      <c r="A117" t="s">
        <v>268</v>
      </c>
      <c r="B117" t="s">
        <v>269</v>
      </c>
      <c r="C117" t="s">
        <v>80</v>
      </c>
      <c r="D117">
        <v>48</v>
      </c>
      <c r="E117" t="s">
        <v>16</v>
      </c>
      <c r="F117" t="s">
        <v>29</v>
      </c>
      <c r="G117">
        <v>88688</v>
      </c>
      <c r="H117">
        <v>9</v>
      </c>
      <c r="I117">
        <v>2</v>
      </c>
      <c r="J117">
        <v>2019</v>
      </c>
      <c r="K117" t="s">
        <v>51</v>
      </c>
      <c r="L117" t="s">
        <v>26</v>
      </c>
      <c r="M117">
        <v>4.9778168083724719</v>
      </c>
    </row>
    <row r="118" spans="1:13" x14ac:dyDescent="0.35">
      <c r="A118" t="s">
        <v>270</v>
      </c>
      <c r="B118" t="s">
        <v>271</v>
      </c>
      <c r="C118" t="s">
        <v>33</v>
      </c>
      <c r="D118">
        <v>28</v>
      </c>
      <c r="E118" t="s">
        <v>72</v>
      </c>
      <c r="F118" t="s">
        <v>29</v>
      </c>
      <c r="G118">
        <v>69709</v>
      </c>
      <c r="H118">
        <v>35</v>
      </c>
      <c r="I118">
        <v>3</v>
      </c>
      <c r="J118">
        <v>2022</v>
      </c>
      <c r="K118" t="s">
        <v>25</v>
      </c>
      <c r="L118" t="s">
        <v>26</v>
      </c>
      <c r="M118">
        <v>1.1434585362492857</v>
      </c>
    </row>
    <row r="119" spans="1:13" x14ac:dyDescent="0.35">
      <c r="A119" t="s">
        <v>272</v>
      </c>
      <c r="B119" t="s">
        <v>273</v>
      </c>
      <c r="C119" t="s">
        <v>58</v>
      </c>
      <c r="D119">
        <v>56</v>
      </c>
      <c r="E119" t="s">
        <v>16</v>
      </c>
      <c r="F119" t="s">
        <v>63</v>
      </c>
      <c r="G119">
        <v>114474</v>
      </c>
      <c r="H119">
        <v>30</v>
      </c>
      <c r="I119">
        <v>5</v>
      </c>
      <c r="J119">
        <v>2015</v>
      </c>
      <c r="K119" t="s">
        <v>40</v>
      </c>
      <c r="L119" t="s">
        <v>41</v>
      </c>
      <c r="M119">
        <v>4.964739125330099</v>
      </c>
    </row>
    <row r="120" spans="1:13" x14ac:dyDescent="0.35">
      <c r="A120" t="s">
        <v>274</v>
      </c>
      <c r="B120" t="s">
        <v>275</v>
      </c>
      <c r="C120" t="s">
        <v>22</v>
      </c>
      <c r="D120">
        <v>35</v>
      </c>
      <c r="E120" t="s">
        <v>16</v>
      </c>
      <c r="F120" t="s">
        <v>63</v>
      </c>
      <c r="G120">
        <v>92656</v>
      </c>
      <c r="H120">
        <v>28</v>
      </c>
      <c r="I120">
        <v>3</v>
      </c>
      <c r="J120">
        <v>2016</v>
      </c>
      <c r="K120" t="s">
        <v>51</v>
      </c>
      <c r="L120" t="s">
        <v>26</v>
      </c>
      <c r="M120">
        <v>1.2924866636570886</v>
      </c>
    </row>
    <row r="121" spans="1:13" x14ac:dyDescent="0.35">
      <c r="A121" t="s">
        <v>276</v>
      </c>
      <c r="B121" t="s">
        <v>277</v>
      </c>
      <c r="C121" t="s">
        <v>15</v>
      </c>
      <c r="D121">
        <v>46</v>
      </c>
      <c r="E121" t="s">
        <v>23</v>
      </c>
      <c r="F121" t="s">
        <v>24</v>
      </c>
      <c r="G121">
        <v>75539</v>
      </c>
      <c r="H121">
        <v>3</v>
      </c>
      <c r="I121">
        <v>3</v>
      </c>
      <c r="J121">
        <v>2016</v>
      </c>
      <c r="K121" t="s">
        <v>40</v>
      </c>
      <c r="L121" t="s">
        <v>41</v>
      </c>
      <c r="M121">
        <v>2.5300833018172155</v>
      </c>
    </row>
    <row r="122" spans="1:13" x14ac:dyDescent="0.35">
      <c r="A122" t="s">
        <v>278</v>
      </c>
      <c r="B122" t="s">
        <v>279</v>
      </c>
      <c r="C122" t="s">
        <v>15</v>
      </c>
      <c r="D122">
        <v>22</v>
      </c>
      <c r="E122" t="s">
        <v>23</v>
      </c>
      <c r="F122" t="s">
        <v>29</v>
      </c>
      <c r="G122">
        <v>39177</v>
      </c>
      <c r="H122">
        <v>25</v>
      </c>
      <c r="I122">
        <v>5</v>
      </c>
      <c r="J122">
        <v>0</v>
      </c>
      <c r="K122" t="s">
        <v>40</v>
      </c>
      <c r="L122" t="s">
        <v>26</v>
      </c>
      <c r="M122">
        <v>4.0539374183256776</v>
      </c>
    </row>
    <row r="123" spans="1:13" x14ac:dyDescent="0.35">
      <c r="A123" t="s">
        <v>280</v>
      </c>
      <c r="B123" t="s">
        <v>281</v>
      </c>
      <c r="C123" t="s">
        <v>80</v>
      </c>
      <c r="D123">
        <v>29</v>
      </c>
      <c r="E123" t="s">
        <v>23</v>
      </c>
      <c r="F123" t="s">
        <v>39</v>
      </c>
      <c r="G123">
        <v>31552</v>
      </c>
      <c r="H123">
        <v>32</v>
      </c>
      <c r="I123">
        <v>5</v>
      </c>
      <c r="J123">
        <v>0</v>
      </c>
      <c r="K123" t="s">
        <v>34</v>
      </c>
      <c r="L123" t="s">
        <v>26</v>
      </c>
      <c r="M123">
        <v>4.9789970732090811</v>
      </c>
    </row>
    <row r="124" spans="1:13" x14ac:dyDescent="0.35">
      <c r="A124" t="s">
        <v>282</v>
      </c>
      <c r="B124" t="s">
        <v>283</v>
      </c>
      <c r="C124" t="s">
        <v>15</v>
      </c>
      <c r="D124">
        <v>46</v>
      </c>
      <c r="E124" t="s">
        <v>23</v>
      </c>
      <c r="F124" t="s">
        <v>24</v>
      </c>
      <c r="G124">
        <v>53180</v>
      </c>
      <c r="H124">
        <v>17</v>
      </c>
      <c r="I124">
        <v>4</v>
      </c>
      <c r="J124">
        <v>2016</v>
      </c>
      <c r="K124" t="s">
        <v>18</v>
      </c>
      <c r="L124" t="s">
        <v>26</v>
      </c>
      <c r="M124">
        <v>1.6744666364562906</v>
      </c>
    </row>
    <row r="125" spans="1:13" x14ac:dyDescent="0.35">
      <c r="A125" t="s">
        <v>284</v>
      </c>
      <c r="B125" t="s">
        <v>285</v>
      </c>
      <c r="C125" t="s">
        <v>33</v>
      </c>
      <c r="D125">
        <v>50</v>
      </c>
      <c r="E125" t="s">
        <v>23</v>
      </c>
      <c r="F125" t="s">
        <v>17</v>
      </c>
      <c r="G125">
        <v>102625</v>
      </c>
      <c r="H125">
        <v>8</v>
      </c>
      <c r="I125">
        <v>2</v>
      </c>
      <c r="J125">
        <v>2018</v>
      </c>
      <c r="K125" t="s">
        <v>51</v>
      </c>
      <c r="L125" t="s">
        <v>26</v>
      </c>
      <c r="M125">
        <v>1.1473425755163191</v>
      </c>
    </row>
    <row r="126" spans="1:13" x14ac:dyDescent="0.35">
      <c r="A126" t="s">
        <v>286</v>
      </c>
      <c r="B126" t="s">
        <v>287</v>
      </c>
      <c r="C126" t="s">
        <v>58</v>
      </c>
      <c r="D126">
        <v>44</v>
      </c>
      <c r="E126" t="s">
        <v>23</v>
      </c>
      <c r="F126" t="s">
        <v>17</v>
      </c>
      <c r="G126">
        <v>73844</v>
      </c>
      <c r="H126">
        <v>28</v>
      </c>
      <c r="I126">
        <v>1</v>
      </c>
      <c r="J126">
        <v>2018</v>
      </c>
      <c r="K126" t="s">
        <v>51</v>
      </c>
      <c r="L126" t="s">
        <v>26</v>
      </c>
      <c r="M126">
        <v>1.1508361452578337</v>
      </c>
    </row>
    <row r="127" spans="1:13" x14ac:dyDescent="0.35">
      <c r="A127" t="s">
        <v>288</v>
      </c>
      <c r="B127" t="s">
        <v>289</v>
      </c>
      <c r="C127" t="s">
        <v>33</v>
      </c>
      <c r="D127">
        <v>56</v>
      </c>
      <c r="E127" t="s">
        <v>23</v>
      </c>
      <c r="F127" t="s">
        <v>24</v>
      </c>
      <c r="G127">
        <v>107695</v>
      </c>
      <c r="H127">
        <v>31</v>
      </c>
      <c r="I127">
        <v>3</v>
      </c>
      <c r="J127">
        <v>2015</v>
      </c>
      <c r="K127" t="s">
        <v>30</v>
      </c>
      <c r="L127" t="s">
        <v>19</v>
      </c>
      <c r="M127">
        <v>3.4071535288866159</v>
      </c>
    </row>
    <row r="128" spans="1:13" x14ac:dyDescent="0.35">
      <c r="A128" t="s">
        <v>290</v>
      </c>
      <c r="B128" t="s">
        <v>291</v>
      </c>
      <c r="C128" t="s">
        <v>33</v>
      </c>
      <c r="D128">
        <v>30</v>
      </c>
      <c r="E128" t="s">
        <v>23</v>
      </c>
      <c r="F128" t="s">
        <v>24</v>
      </c>
      <c r="G128">
        <v>64915</v>
      </c>
      <c r="H128">
        <v>8</v>
      </c>
      <c r="I128">
        <v>2</v>
      </c>
      <c r="J128">
        <v>2022</v>
      </c>
      <c r="K128" t="s">
        <v>18</v>
      </c>
      <c r="L128" t="s">
        <v>41</v>
      </c>
      <c r="M128">
        <v>3.821281447405116</v>
      </c>
    </row>
    <row r="129" spans="1:13" x14ac:dyDescent="0.35">
      <c r="A129" t="s">
        <v>292</v>
      </c>
      <c r="B129" t="s">
        <v>293</v>
      </c>
      <c r="C129" t="s">
        <v>58</v>
      </c>
      <c r="D129">
        <v>49</v>
      </c>
      <c r="E129" t="s">
        <v>16</v>
      </c>
      <c r="F129" t="s">
        <v>39</v>
      </c>
      <c r="G129">
        <v>33437</v>
      </c>
      <c r="H129">
        <v>17</v>
      </c>
      <c r="I129">
        <v>1</v>
      </c>
      <c r="J129">
        <v>2022</v>
      </c>
      <c r="K129" t="s">
        <v>34</v>
      </c>
      <c r="L129" t="s">
        <v>41</v>
      </c>
      <c r="M129">
        <v>2.5691345668369303</v>
      </c>
    </row>
    <row r="130" spans="1:13" x14ac:dyDescent="0.35">
      <c r="A130" t="s">
        <v>294</v>
      </c>
      <c r="B130" t="s">
        <v>295</v>
      </c>
      <c r="C130" t="s">
        <v>58</v>
      </c>
      <c r="D130">
        <v>45</v>
      </c>
      <c r="E130" t="s">
        <v>16</v>
      </c>
      <c r="F130" t="s">
        <v>17</v>
      </c>
      <c r="G130">
        <v>99224</v>
      </c>
      <c r="H130">
        <v>28</v>
      </c>
      <c r="I130">
        <v>5</v>
      </c>
      <c r="J130">
        <v>2019</v>
      </c>
      <c r="K130" t="s">
        <v>34</v>
      </c>
      <c r="L130" t="s">
        <v>41</v>
      </c>
      <c r="M130">
        <v>1.7397771184275697</v>
      </c>
    </row>
    <row r="131" spans="1:13" x14ac:dyDescent="0.35">
      <c r="A131" t="s">
        <v>296</v>
      </c>
      <c r="B131" t="s">
        <v>297</v>
      </c>
      <c r="C131" t="s">
        <v>15</v>
      </c>
      <c r="D131">
        <v>25</v>
      </c>
      <c r="E131" t="s">
        <v>16</v>
      </c>
      <c r="F131" t="s">
        <v>39</v>
      </c>
      <c r="G131">
        <v>35659</v>
      </c>
      <c r="H131">
        <v>5</v>
      </c>
      <c r="I131">
        <v>3</v>
      </c>
      <c r="J131">
        <v>2016</v>
      </c>
      <c r="K131" t="s">
        <v>30</v>
      </c>
      <c r="L131" t="s">
        <v>41</v>
      </c>
      <c r="M131">
        <v>2.7132357403815375</v>
      </c>
    </row>
    <row r="132" spans="1:13" x14ac:dyDescent="0.35">
      <c r="A132" t="s">
        <v>298</v>
      </c>
      <c r="B132" t="s">
        <v>299</v>
      </c>
      <c r="C132" t="s">
        <v>22</v>
      </c>
      <c r="D132">
        <v>50</v>
      </c>
      <c r="E132" t="s">
        <v>16</v>
      </c>
      <c r="F132" t="s">
        <v>39</v>
      </c>
      <c r="G132">
        <v>114222</v>
      </c>
      <c r="H132">
        <v>26</v>
      </c>
      <c r="I132">
        <v>4</v>
      </c>
      <c r="J132">
        <v>2019</v>
      </c>
      <c r="K132" t="s">
        <v>30</v>
      </c>
      <c r="L132" t="s">
        <v>141</v>
      </c>
      <c r="M132">
        <v>2.4273225678488832</v>
      </c>
    </row>
    <row r="133" spans="1:13" x14ac:dyDescent="0.35">
      <c r="A133" t="s">
        <v>300</v>
      </c>
      <c r="B133" t="s">
        <v>301</v>
      </c>
      <c r="C133" t="s">
        <v>22</v>
      </c>
      <c r="D133">
        <v>42</v>
      </c>
      <c r="E133" t="s">
        <v>16</v>
      </c>
      <c r="F133" t="s">
        <v>24</v>
      </c>
      <c r="G133">
        <v>69517</v>
      </c>
      <c r="H133">
        <v>11</v>
      </c>
      <c r="I133">
        <v>4</v>
      </c>
      <c r="J133">
        <v>2024</v>
      </c>
      <c r="K133" t="s">
        <v>18</v>
      </c>
      <c r="L133" t="s">
        <v>141</v>
      </c>
      <c r="M133">
        <v>1.4385039447749643</v>
      </c>
    </row>
    <row r="134" spans="1:13" x14ac:dyDescent="0.35">
      <c r="A134" t="s">
        <v>302</v>
      </c>
      <c r="B134" t="s">
        <v>303</v>
      </c>
      <c r="C134" t="s">
        <v>15</v>
      </c>
      <c r="D134">
        <v>30</v>
      </c>
      <c r="E134" t="s">
        <v>16</v>
      </c>
      <c r="F134" t="s">
        <v>17</v>
      </c>
      <c r="G134">
        <v>74854</v>
      </c>
      <c r="H134">
        <v>29</v>
      </c>
      <c r="I134">
        <v>5</v>
      </c>
      <c r="J134">
        <v>2024</v>
      </c>
      <c r="K134" t="s">
        <v>18</v>
      </c>
      <c r="L134" t="s">
        <v>26</v>
      </c>
      <c r="M134">
        <v>3.7518103910043661</v>
      </c>
    </row>
    <row r="135" spans="1:13" x14ac:dyDescent="0.35">
      <c r="A135" t="s">
        <v>304</v>
      </c>
      <c r="B135" t="s">
        <v>305</v>
      </c>
      <c r="C135" t="s">
        <v>15</v>
      </c>
      <c r="D135">
        <v>34</v>
      </c>
      <c r="E135" t="s">
        <v>23</v>
      </c>
      <c r="F135" t="s">
        <v>24</v>
      </c>
      <c r="G135">
        <v>42392</v>
      </c>
      <c r="H135">
        <v>16</v>
      </c>
      <c r="I135">
        <v>4</v>
      </c>
      <c r="J135">
        <v>2015</v>
      </c>
      <c r="K135" t="s">
        <v>18</v>
      </c>
      <c r="L135" t="s">
        <v>41</v>
      </c>
      <c r="M135">
        <v>4.5692517178059635</v>
      </c>
    </row>
    <row r="136" spans="1:13" x14ac:dyDescent="0.35">
      <c r="A136" t="s">
        <v>306</v>
      </c>
      <c r="B136" t="s">
        <v>307</v>
      </c>
      <c r="C136" t="s">
        <v>22</v>
      </c>
      <c r="D136">
        <v>27</v>
      </c>
      <c r="E136" t="s">
        <v>16</v>
      </c>
      <c r="F136" t="s">
        <v>63</v>
      </c>
      <c r="G136">
        <v>97194</v>
      </c>
      <c r="H136">
        <v>1</v>
      </c>
      <c r="I136">
        <v>4</v>
      </c>
      <c r="J136">
        <v>2016</v>
      </c>
      <c r="K136" t="s">
        <v>51</v>
      </c>
      <c r="L136" t="s">
        <v>26</v>
      </c>
      <c r="M136">
        <v>1.3200015925413222</v>
      </c>
    </row>
    <row r="137" spans="1:13" x14ac:dyDescent="0.35">
      <c r="A137" t="s">
        <v>308</v>
      </c>
      <c r="B137" t="s">
        <v>309</v>
      </c>
      <c r="C137" t="s">
        <v>80</v>
      </c>
      <c r="D137">
        <v>27</v>
      </c>
      <c r="E137" t="s">
        <v>16</v>
      </c>
      <c r="F137" t="s">
        <v>29</v>
      </c>
      <c r="G137">
        <v>109001</v>
      </c>
      <c r="H137">
        <v>6</v>
      </c>
      <c r="I137">
        <v>3</v>
      </c>
      <c r="J137">
        <v>2019</v>
      </c>
      <c r="K137" t="s">
        <v>18</v>
      </c>
      <c r="L137" t="s">
        <v>26</v>
      </c>
      <c r="M137">
        <v>2.2939749514952852</v>
      </c>
    </row>
    <row r="138" spans="1:13" x14ac:dyDescent="0.35">
      <c r="A138" t="s">
        <v>310</v>
      </c>
      <c r="B138" t="s">
        <v>311</v>
      </c>
      <c r="C138" t="s">
        <v>58</v>
      </c>
      <c r="D138">
        <v>47</v>
      </c>
      <c r="E138" t="s">
        <v>16</v>
      </c>
      <c r="F138" t="s">
        <v>39</v>
      </c>
      <c r="G138">
        <v>73078</v>
      </c>
      <c r="H138">
        <v>14</v>
      </c>
      <c r="I138">
        <v>1</v>
      </c>
      <c r="J138">
        <v>2024</v>
      </c>
      <c r="K138" t="s">
        <v>25</v>
      </c>
      <c r="L138" t="s">
        <v>41</v>
      </c>
      <c r="M138">
        <v>3.5139285859790919</v>
      </c>
    </row>
    <row r="139" spans="1:13" x14ac:dyDescent="0.35">
      <c r="A139" t="s">
        <v>312</v>
      </c>
      <c r="B139" t="s">
        <v>136</v>
      </c>
      <c r="C139" t="s">
        <v>33</v>
      </c>
      <c r="D139">
        <v>45</v>
      </c>
      <c r="E139" t="s">
        <v>23</v>
      </c>
      <c r="F139" t="s">
        <v>17</v>
      </c>
      <c r="G139">
        <v>70245</v>
      </c>
      <c r="H139">
        <v>8</v>
      </c>
      <c r="I139">
        <v>1</v>
      </c>
      <c r="J139">
        <v>2023</v>
      </c>
      <c r="K139" t="s">
        <v>30</v>
      </c>
      <c r="L139" t="s">
        <v>26</v>
      </c>
      <c r="M139">
        <v>3.3491656356231627</v>
      </c>
    </row>
    <row r="140" spans="1:13" x14ac:dyDescent="0.35">
      <c r="A140" t="s">
        <v>313</v>
      </c>
      <c r="B140" t="s">
        <v>314</v>
      </c>
      <c r="C140" t="s">
        <v>58</v>
      </c>
      <c r="D140">
        <v>36</v>
      </c>
      <c r="E140" t="s">
        <v>23</v>
      </c>
      <c r="F140" t="s">
        <v>77</v>
      </c>
      <c r="G140">
        <v>90724</v>
      </c>
      <c r="H140">
        <v>26</v>
      </c>
      <c r="I140">
        <v>4</v>
      </c>
      <c r="J140">
        <v>2019</v>
      </c>
      <c r="K140" t="s">
        <v>34</v>
      </c>
      <c r="L140" t="s">
        <v>141</v>
      </c>
      <c r="M140">
        <v>1.5434187750856818</v>
      </c>
    </row>
    <row r="141" spans="1:13" x14ac:dyDescent="0.35">
      <c r="A141" t="s">
        <v>315</v>
      </c>
      <c r="B141" t="s">
        <v>316</v>
      </c>
      <c r="C141" t="s">
        <v>22</v>
      </c>
      <c r="D141">
        <v>55</v>
      </c>
      <c r="E141" t="s">
        <v>16</v>
      </c>
      <c r="F141" t="s">
        <v>24</v>
      </c>
      <c r="G141">
        <v>94181</v>
      </c>
      <c r="H141">
        <v>14</v>
      </c>
      <c r="I141">
        <v>4</v>
      </c>
      <c r="J141">
        <v>2016</v>
      </c>
      <c r="K141" t="s">
        <v>40</v>
      </c>
      <c r="L141" t="s">
        <v>19</v>
      </c>
      <c r="M141">
        <v>4.8625587176851166</v>
      </c>
    </row>
    <row r="142" spans="1:13" x14ac:dyDescent="0.35">
      <c r="A142" t="s">
        <v>317</v>
      </c>
      <c r="B142" t="s">
        <v>318</v>
      </c>
      <c r="C142" t="s">
        <v>33</v>
      </c>
      <c r="D142">
        <v>49</v>
      </c>
      <c r="E142" t="s">
        <v>16</v>
      </c>
      <c r="F142" t="s">
        <v>29</v>
      </c>
      <c r="G142">
        <v>101356</v>
      </c>
      <c r="H142">
        <v>33</v>
      </c>
      <c r="I142">
        <v>5</v>
      </c>
      <c r="J142">
        <v>2024</v>
      </c>
      <c r="K142" t="s">
        <v>34</v>
      </c>
      <c r="L142" t="s">
        <v>26</v>
      </c>
      <c r="M142">
        <v>1.1163887273622706</v>
      </c>
    </row>
    <row r="143" spans="1:13" x14ac:dyDescent="0.35">
      <c r="A143" t="s">
        <v>319</v>
      </c>
      <c r="B143" t="s">
        <v>320</v>
      </c>
      <c r="C143" t="s">
        <v>22</v>
      </c>
      <c r="D143">
        <v>45</v>
      </c>
      <c r="E143" t="s">
        <v>16</v>
      </c>
      <c r="F143" t="s">
        <v>63</v>
      </c>
      <c r="G143">
        <v>118207</v>
      </c>
      <c r="H143">
        <v>7</v>
      </c>
      <c r="I143">
        <v>5</v>
      </c>
      <c r="J143">
        <v>0</v>
      </c>
      <c r="K143" t="s">
        <v>40</v>
      </c>
      <c r="L143" t="s">
        <v>19</v>
      </c>
      <c r="M143">
        <v>3.3854333328953392</v>
      </c>
    </row>
    <row r="144" spans="1:13" x14ac:dyDescent="0.35">
      <c r="A144" t="s">
        <v>321</v>
      </c>
      <c r="B144" t="s">
        <v>322</v>
      </c>
      <c r="C144" t="s">
        <v>15</v>
      </c>
      <c r="D144">
        <v>47</v>
      </c>
      <c r="E144" t="s">
        <v>16</v>
      </c>
      <c r="F144" t="s">
        <v>63</v>
      </c>
      <c r="G144">
        <v>59346</v>
      </c>
      <c r="H144">
        <v>8</v>
      </c>
      <c r="I144">
        <v>5</v>
      </c>
      <c r="J144">
        <v>2018</v>
      </c>
      <c r="K144" t="s">
        <v>40</v>
      </c>
      <c r="L144" t="s">
        <v>41</v>
      </c>
      <c r="M144">
        <v>3.4330148409251811</v>
      </c>
    </row>
    <row r="145" spans="1:13" x14ac:dyDescent="0.35">
      <c r="A145" t="s">
        <v>323</v>
      </c>
      <c r="B145" t="s">
        <v>324</v>
      </c>
      <c r="C145" t="s">
        <v>58</v>
      </c>
      <c r="D145">
        <v>34</v>
      </c>
      <c r="E145" t="s">
        <v>23</v>
      </c>
      <c r="F145" t="s">
        <v>39</v>
      </c>
      <c r="G145">
        <v>58457</v>
      </c>
      <c r="H145">
        <v>16</v>
      </c>
      <c r="I145">
        <v>1</v>
      </c>
      <c r="J145">
        <v>2021</v>
      </c>
      <c r="K145" t="s">
        <v>34</v>
      </c>
      <c r="L145" t="s">
        <v>41</v>
      </c>
      <c r="M145">
        <v>3.4210031828150571</v>
      </c>
    </row>
    <row r="146" spans="1:13" x14ac:dyDescent="0.35">
      <c r="A146" t="s">
        <v>325</v>
      </c>
      <c r="B146" t="s">
        <v>326</v>
      </c>
      <c r="C146" t="s">
        <v>46</v>
      </c>
      <c r="D146">
        <v>29</v>
      </c>
      <c r="E146" t="s">
        <v>72</v>
      </c>
      <c r="F146" t="s">
        <v>77</v>
      </c>
      <c r="G146">
        <v>56453</v>
      </c>
      <c r="H146">
        <v>31</v>
      </c>
      <c r="I146">
        <v>1</v>
      </c>
      <c r="J146">
        <v>2022</v>
      </c>
      <c r="K146" t="s">
        <v>51</v>
      </c>
      <c r="L146" t="s">
        <v>26</v>
      </c>
      <c r="M146">
        <v>1.1468938588312128</v>
      </c>
    </row>
    <row r="147" spans="1:13" x14ac:dyDescent="0.35">
      <c r="A147" t="s">
        <v>327</v>
      </c>
      <c r="B147" t="s">
        <v>328</v>
      </c>
      <c r="C147" t="s">
        <v>22</v>
      </c>
      <c r="D147">
        <v>50</v>
      </c>
      <c r="E147" t="s">
        <v>16</v>
      </c>
      <c r="F147" t="s">
        <v>24</v>
      </c>
      <c r="G147">
        <v>64134</v>
      </c>
      <c r="H147">
        <v>15</v>
      </c>
      <c r="I147">
        <v>3</v>
      </c>
      <c r="J147">
        <v>2020</v>
      </c>
      <c r="K147" t="s">
        <v>51</v>
      </c>
      <c r="L147" t="s">
        <v>41</v>
      </c>
      <c r="M147">
        <v>1.0832201468155445</v>
      </c>
    </row>
    <row r="148" spans="1:13" x14ac:dyDescent="0.35">
      <c r="A148" t="s">
        <v>329</v>
      </c>
      <c r="B148" t="s">
        <v>330</v>
      </c>
      <c r="C148" t="s">
        <v>80</v>
      </c>
      <c r="D148">
        <v>59</v>
      </c>
      <c r="E148" t="s">
        <v>16</v>
      </c>
      <c r="F148" t="s">
        <v>63</v>
      </c>
      <c r="G148">
        <v>35130</v>
      </c>
      <c r="H148">
        <v>32</v>
      </c>
      <c r="I148">
        <v>3</v>
      </c>
      <c r="J148">
        <v>2017</v>
      </c>
      <c r="K148" t="s">
        <v>30</v>
      </c>
      <c r="L148" t="s">
        <v>41</v>
      </c>
      <c r="M148">
        <v>3.8267524941806874</v>
      </c>
    </row>
    <row r="149" spans="1:13" x14ac:dyDescent="0.35">
      <c r="A149" t="s">
        <v>331</v>
      </c>
      <c r="B149" t="s">
        <v>332</v>
      </c>
      <c r="C149" t="s">
        <v>80</v>
      </c>
      <c r="D149">
        <v>51</v>
      </c>
      <c r="E149" t="s">
        <v>16</v>
      </c>
      <c r="F149" t="s">
        <v>24</v>
      </c>
      <c r="G149">
        <v>66762</v>
      </c>
      <c r="H149">
        <v>6</v>
      </c>
      <c r="I149">
        <v>2</v>
      </c>
      <c r="J149">
        <v>0</v>
      </c>
      <c r="K149" t="s">
        <v>34</v>
      </c>
      <c r="L149" t="s">
        <v>26</v>
      </c>
      <c r="M149">
        <v>4.8181125895807213</v>
      </c>
    </row>
    <row r="150" spans="1:13" x14ac:dyDescent="0.35">
      <c r="A150" t="s">
        <v>333</v>
      </c>
      <c r="B150" t="s">
        <v>334</v>
      </c>
      <c r="C150" t="s">
        <v>58</v>
      </c>
      <c r="D150">
        <v>48</v>
      </c>
      <c r="E150" t="s">
        <v>16</v>
      </c>
      <c r="F150" t="s">
        <v>17</v>
      </c>
      <c r="G150">
        <v>108788</v>
      </c>
      <c r="H150">
        <v>2</v>
      </c>
      <c r="I150">
        <v>1</v>
      </c>
      <c r="J150">
        <v>2018</v>
      </c>
      <c r="K150" t="s">
        <v>40</v>
      </c>
      <c r="L150" t="s">
        <v>19</v>
      </c>
      <c r="M150">
        <v>3.6084264298126412</v>
      </c>
    </row>
    <row r="151" spans="1:13" x14ac:dyDescent="0.35">
      <c r="A151" t="s">
        <v>335</v>
      </c>
      <c r="B151" t="s">
        <v>336</v>
      </c>
      <c r="C151" t="s">
        <v>15</v>
      </c>
      <c r="D151">
        <v>43</v>
      </c>
      <c r="E151" t="s">
        <v>16</v>
      </c>
      <c r="F151" t="s">
        <v>17</v>
      </c>
      <c r="G151">
        <v>79752</v>
      </c>
      <c r="H151">
        <v>13</v>
      </c>
      <c r="I151">
        <v>5</v>
      </c>
      <c r="J151">
        <v>2022</v>
      </c>
      <c r="K151" t="s">
        <v>51</v>
      </c>
      <c r="L151" t="s">
        <v>41</v>
      </c>
      <c r="M151">
        <v>2.9039127429815146</v>
      </c>
    </row>
    <row r="152" spans="1:13" x14ac:dyDescent="0.35">
      <c r="A152" t="s">
        <v>337</v>
      </c>
      <c r="B152" t="s">
        <v>338</v>
      </c>
      <c r="C152" t="s">
        <v>80</v>
      </c>
      <c r="D152">
        <v>34</v>
      </c>
      <c r="E152" t="s">
        <v>72</v>
      </c>
      <c r="F152" t="s">
        <v>63</v>
      </c>
      <c r="G152">
        <v>47036</v>
      </c>
      <c r="H152">
        <v>12</v>
      </c>
      <c r="I152">
        <v>2</v>
      </c>
      <c r="J152">
        <v>2016</v>
      </c>
      <c r="K152" t="s">
        <v>34</v>
      </c>
      <c r="L152" t="s">
        <v>41</v>
      </c>
      <c r="M152">
        <v>1.61955582872922</v>
      </c>
    </row>
    <row r="153" spans="1:13" x14ac:dyDescent="0.35">
      <c r="A153" t="s">
        <v>339</v>
      </c>
      <c r="B153" t="s">
        <v>340</v>
      </c>
      <c r="C153" t="s">
        <v>58</v>
      </c>
      <c r="D153">
        <v>27</v>
      </c>
      <c r="E153" t="s">
        <v>16</v>
      </c>
      <c r="F153" t="s">
        <v>39</v>
      </c>
      <c r="G153">
        <v>99208</v>
      </c>
      <c r="H153">
        <v>18</v>
      </c>
      <c r="I153">
        <v>5</v>
      </c>
      <c r="J153">
        <v>2016</v>
      </c>
      <c r="K153" t="s">
        <v>34</v>
      </c>
      <c r="L153" t="s">
        <v>19</v>
      </c>
      <c r="M153">
        <v>1.9305100039085508</v>
      </c>
    </row>
    <row r="154" spans="1:13" x14ac:dyDescent="0.35">
      <c r="A154" t="s">
        <v>341</v>
      </c>
      <c r="B154" t="s">
        <v>342</v>
      </c>
      <c r="C154" t="s">
        <v>33</v>
      </c>
      <c r="D154">
        <v>59</v>
      </c>
      <c r="E154" t="s">
        <v>16</v>
      </c>
      <c r="F154" t="s">
        <v>77</v>
      </c>
      <c r="G154">
        <v>44767</v>
      </c>
      <c r="H154">
        <v>26</v>
      </c>
      <c r="I154">
        <v>3</v>
      </c>
      <c r="J154">
        <v>2021</v>
      </c>
      <c r="K154" t="s">
        <v>34</v>
      </c>
      <c r="L154" t="s">
        <v>26</v>
      </c>
      <c r="M154">
        <v>4.2300402924072182</v>
      </c>
    </row>
    <row r="155" spans="1:13" x14ac:dyDescent="0.35">
      <c r="A155" t="s">
        <v>343</v>
      </c>
      <c r="B155" t="s">
        <v>344</v>
      </c>
      <c r="C155" t="s">
        <v>33</v>
      </c>
      <c r="D155">
        <v>52</v>
      </c>
      <c r="E155" t="s">
        <v>16</v>
      </c>
      <c r="F155" t="s">
        <v>63</v>
      </c>
      <c r="G155">
        <v>78390</v>
      </c>
      <c r="H155">
        <v>13</v>
      </c>
      <c r="I155">
        <v>2</v>
      </c>
      <c r="J155">
        <v>0</v>
      </c>
      <c r="K155" t="s">
        <v>30</v>
      </c>
      <c r="L155" t="s">
        <v>19</v>
      </c>
      <c r="M155">
        <v>3.8831955289891997</v>
      </c>
    </row>
    <row r="156" spans="1:13" x14ac:dyDescent="0.35">
      <c r="A156" t="s">
        <v>345</v>
      </c>
      <c r="B156" t="s">
        <v>346</v>
      </c>
      <c r="C156" t="s">
        <v>58</v>
      </c>
      <c r="D156">
        <v>50</v>
      </c>
      <c r="E156" t="s">
        <v>23</v>
      </c>
      <c r="F156" t="s">
        <v>63</v>
      </c>
      <c r="G156">
        <v>30396</v>
      </c>
      <c r="H156">
        <v>16</v>
      </c>
      <c r="I156">
        <v>3</v>
      </c>
      <c r="J156">
        <v>0</v>
      </c>
      <c r="K156" t="s">
        <v>34</v>
      </c>
      <c r="L156" t="s">
        <v>26</v>
      </c>
      <c r="M156">
        <v>2.6964443786644905</v>
      </c>
    </row>
    <row r="157" spans="1:13" x14ac:dyDescent="0.35">
      <c r="A157" t="s">
        <v>347</v>
      </c>
      <c r="B157" t="s">
        <v>348</v>
      </c>
      <c r="C157" t="s">
        <v>22</v>
      </c>
      <c r="D157">
        <v>55</v>
      </c>
      <c r="E157" t="s">
        <v>23</v>
      </c>
      <c r="F157" t="s">
        <v>24</v>
      </c>
      <c r="G157">
        <v>95478</v>
      </c>
      <c r="H157">
        <v>25</v>
      </c>
      <c r="I157">
        <v>2</v>
      </c>
      <c r="J157">
        <v>0</v>
      </c>
      <c r="K157" t="s">
        <v>51</v>
      </c>
      <c r="L157" t="s">
        <v>41</v>
      </c>
      <c r="M157">
        <v>4.5114085932372276</v>
      </c>
    </row>
    <row r="158" spans="1:13" x14ac:dyDescent="0.35">
      <c r="A158" t="s">
        <v>349</v>
      </c>
      <c r="B158" t="s">
        <v>350</v>
      </c>
      <c r="C158" t="s">
        <v>46</v>
      </c>
      <c r="D158">
        <v>47</v>
      </c>
      <c r="E158" t="s">
        <v>16</v>
      </c>
      <c r="F158" t="s">
        <v>24</v>
      </c>
      <c r="G158">
        <v>44273</v>
      </c>
      <c r="H158">
        <v>18</v>
      </c>
      <c r="I158">
        <v>2</v>
      </c>
      <c r="J158">
        <v>0</v>
      </c>
      <c r="K158" t="s">
        <v>30</v>
      </c>
      <c r="L158" t="s">
        <v>26</v>
      </c>
      <c r="M158">
        <v>2.6319163600863282</v>
      </c>
    </row>
    <row r="159" spans="1:13" x14ac:dyDescent="0.35">
      <c r="A159" t="s">
        <v>351</v>
      </c>
      <c r="B159" t="s">
        <v>352</v>
      </c>
      <c r="C159" t="s">
        <v>80</v>
      </c>
      <c r="D159">
        <v>38</v>
      </c>
      <c r="E159" t="s">
        <v>23</v>
      </c>
      <c r="F159" t="s">
        <v>77</v>
      </c>
      <c r="G159">
        <v>80495</v>
      </c>
      <c r="H159">
        <v>4</v>
      </c>
      <c r="I159">
        <v>1</v>
      </c>
      <c r="J159">
        <v>2016</v>
      </c>
      <c r="K159" t="s">
        <v>34</v>
      </c>
      <c r="L159" t="s">
        <v>26</v>
      </c>
      <c r="M159">
        <v>4.2186169021716005</v>
      </c>
    </row>
    <row r="160" spans="1:13" x14ac:dyDescent="0.35">
      <c r="A160" t="s">
        <v>353</v>
      </c>
      <c r="B160" t="s">
        <v>354</v>
      </c>
      <c r="C160" t="s">
        <v>58</v>
      </c>
      <c r="D160">
        <v>22</v>
      </c>
      <c r="E160" t="s">
        <v>16</v>
      </c>
      <c r="F160" t="s">
        <v>17</v>
      </c>
      <c r="G160">
        <v>84310</v>
      </c>
      <c r="H160">
        <v>18</v>
      </c>
      <c r="I160">
        <v>3</v>
      </c>
      <c r="J160">
        <v>2021</v>
      </c>
      <c r="K160" t="s">
        <v>40</v>
      </c>
      <c r="L160" t="s">
        <v>41</v>
      </c>
      <c r="M160">
        <v>2.5264056192140938</v>
      </c>
    </row>
    <row r="161" spans="1:13" x14ac:dyDescent="0.35">
      <c r="A161" t="s">
        <v>355</v>
      </c>
      <c r="B161" t="s">
        <v>356</v>
      </c>
      <c r="C161" t="s">
        <v>33</v>
      </c>
      <c r="D161">
        <v>48</v>
      </c>
      <c r="E161" t="s">
        <v>16</v>
      </c>
      <c r="F161" t="s">
        <v>29</v>
      </c>
      <c r="G161">
        <v>83332</v>
      </c>
      <c r="H161">
        <v>17</v>
      </c>
      <c r="I161">
        <v>3</v>
      </c>
      <c r="J161">
        <v>2018</v>
      </c>
      <c r="K161" t="s">
        <v>30</v>
      </c>
      <c r="L161" t="s">
        <v>26</v>
      </c>
      <c r="M161">
        <v>4.07795317238054</v>
      </c>
    </row>
    <row r="162" spans="1:13" x14ac:dyDescent="0.35">
      <c r="A162" t="s">
        <v>357</v>
      </c>
      <c r="B162" t="s">
        <v>358</v>
      </c>
      <c r="C162" t="s">
        <v>15</v>
      </c>
      <c r="D162">
        <v>42</v>
      </c>
      <c r="E162" t="s">
        <v>16</v>
      </c>
      <c r="F162" t="s">
        <v>63</v>
      </c>
      <c r="G162">
        <v>97291</v>
      </c>
      <c r="H162">
        <v>28</v>
      </c>
      <c r="I162">
        <v>1</v>
      </c>
      <c r="J162">
        <v>2018</v>
      </c>
      <c r="K162" t="s">
        <v>34</v>
      </c>
      <c r="L162" t="s">
        <v>26</v>
      </c>
      <c r="M162">
        <v>3.8361193993426741</v>
      </c>
    </row>
    <row r="163" spans="1:13" x14ac:dyDescent="0.35">
      <c r="A163" t="s">
        <v>359</v>
      </c>
      <c r="B163" t="s">
        <v>360</v>
      </c>
      <c r="C163" t="s">
        <v>58</v>
      </c>
      <c r="D163">
        <v>57</v>
      </c>
      <c r="E163" t="s">
        <v>23</v>
      </c>
      <c r="F163" t="s">
        <v>17</v>
      </c>
      <c r="G163">
        <v>42038</v>
      </c>
      <c r="H163">
        <v>17</v>
      </c>
      <c r="I163">
        <v>5</v>
      </c>
      <c r="J163">
        <v>0</v>
      </c>
      <c r="K163" t="s">
        <v>40</v>
      </c>
      <c r="L163" t="s">
        <v>26</v>
      </c>
      <c r="M163">
        <v>4.708625101585973</v>
      </c>
    </row>
    <row r="164" spans="1:13" x14ac:dyDescent="0.35">
      <c r="A164" t="s">
        <v>361</v>
      </c>
      <c r="B164" t="s">
        <v>362</v>
      </c>
      <c r="C164" t="s">
        <v>80</v>
      </c>
      <c r="D164">
        <v>57</v>
      </c>
      <c r="E164" t="s">
        <v>16</v>
      </c>
      <c r="F164" t="s">
        <v>29</v>
      </c>
      <c r="G164">
        <v>34834</v>
      </c>
      <c r="H164">
        <v>6</v>
      </c>
      <c r="I164">
        <v>1</v>
      </c>
      <c r="J164">
        <v>2018</v>
      </c>
      <c r="K164" t="s">
        <v>34</v>
      </c>
      <c r="L164" t="s">
        <v>26</v>
      </c>
      <c r="M164">
        <v>2.7014233803048362</v>
      </c>
    </row>
    <row r="165" spans="1:13" x14ac:dyDescent="0.35">
      <c r="A165" t="s">
        <v>363</v>
      </c>
      <c r="B165" t="s">
        <v>364</v>
      </c>
      <c r="C165" t="s">
        <v>15</v>
      </c>
      <c r="D165">
        <v>43</v>
      </c>
      <c r="E165" t="s">
        <v>16</v>
      </c>
      <c r="F165" t="s">
        <v>63</v>
      </c>
      <c r="G165">
        <v>70293</v>
      </c>
      <c r="H165">
        <v>16</v>
      </c>
      <c r="I165">
        <v>5</v>
      </c>
      <c r="J165">
        <v>2016</v>
      </c>
      <c r="K165" t="s">
        <v>25</v>
      </c>
      <c r="L165" t="s">
        <v>26</v>
      </c>
      <c r="M165">
        <v>3.5771672267513255</v>
      </c>
    </row>
    <row r="166" spans="1:13" x14ac:dyDescent="0.35">
      <c r="A166" t="s">
        <v>365</v>
      </c>
      <c r="B166" t="s">
        <v>366</v>
      </c>
      <c r="C166" t="s">
        <v>80</v>
      </c>
      <c r="D166">
        <v>39</v>
      </c>
      <c r="E166" t="s">
        <v>72</v>
      </c>
      <c r="F166" t="s">
        <v>77</v>
      </c>
      <c r="G166">
        <v>79656</v>
      </c>
      <c r="H166">
        <v>24</v>
      </c>
      <c r="I166">
        <v>4</v>
      </c>
      <c r="J166">
        <v>2019</v>
      </c>
      <c r="K166" t="s">
        <v>30</v>
      </c>
      <c r="L166" t="s">
        <v>19</v>
      </c>
      <c r="M166">
        <v>2.0884269012885093</v>
      </c>
    </row>
    <row r="167" spans="1:13" x14ac:dyDescent="0.35">
      <c r="A167" t="s">
        <v>367</v>
      </c>
      <c r="B167" t="s">
        <v>368</v>
      </c>
      <c r="C167" t="s">
        <v>46</v>
      </c>
      <c r="D167">
        <v>24</v>
      </c>
      <c r="E167" t="s">
        <v>23</v>
      </c>
      <c r="F167" t="s">
        <v>24</v>
      </c>
      <c r="G167">
        <v>41729</v>
      </c>
      <c r="H167">
        <v>25</v>
      </c>
      <c r="I167">
        <v>3</v>
      </c>
      <c r="J167">
        <v>2021</v>
      </c>
      <c r="K167" t="s">
        <v>18</v>
      </c>
      <c r="L167" t="s">
        <v>19</v>
      </c>
      <c r="M167">
        <v>2.4013366152551101</v>
      </c>
    </row>
    <row r="168" spans="1:13" x14ac:dyDescent="0.35">
      <c r="A168" t="s">
        <v>369</v>
      </c>
      <c r="B168" t="s">
        <v>370</v>
      </c>
      <c r="C168" t="s">
        <v>33</v>
      </c>
      <c r="D168">
        <v>33</v>
      </c>
      <c r="E168" t="s">
        <v>16</v>
      </c>
      <c r="F168" t="s">
        <v>29</v>
      </c>
      <c r="G168">
        <v>39598</v>
      </c>
      <c r="H168">
        <v>6</v>
      </c>
      <c r="I168">
        <v>2</v>
      </c>
      <c r="J168">
        <v>0</v>
      </c>
      <c r="K168" t="s">
        <v>18</v>
      </c>
      <c r="L168" t="s">
        <v>26</v>
      </c>
      <c r="M168">
        <v>1.6534632957724429</v>
      </c>
    </row>
    <row r="169" spans="1:13" x14ac:dyDescent="0.35">
      <c r="A169" t="s">
        <v>371</v>
      </c>
      <c r="B169" t="s">
        <v>372</v>
      </c>
      <c r="C169" t="s">
        <v>22</v>
      </c>
      <c r="D169">
        <v>56</v>
      </c>
      <c r="E169" t="s">
        <v>23</v>
      </c>
      <c r="F169" t="s">
        <v>63</v>
      </c>
      <c r="G169">
        <v>114673</v>
      </c>
      <c r="H169">
        <v>31</v>
      </c>
      <c r="I169">
        <v>1</v>
      </c>
      <c r="J169">
        <v>2015</v>
      </c>
      <c r="K169" t="s">
        <v>25</v>
      </c>
      <c r="L169" t="s">
        <v>141</v>
      </c>
      <c r="M169">
        <v>1.412916397141903</v>
      </c>
    </row>
    <row r="170" spans="1:13" x14ac:dyDescent="0.35">
      <c r="A170" t="s">
        <v>373</v>
      </c>
      <c r="B170" t="s">
        <v>374</v>
      </c>
      <c r="C170" t="s">
        <v>46</v>
      </c>
      <c r="D170">
        <v>56</v>
      </c>
      <c r="E170" t="s">
        <v>16</v>
      </c>
      <c r="F170" t="s">
        <v>77</v>
      </c>
      <c r="G170">
        <v>41654</v>
      </c>
      <c r="H170">
        <v>28</v>
      </c>
      <c r="I170">
        <v>1</v>
      </c>
      <c r="J170">
        <v>2018</v>
      </c>
      <c r="K170" t="s">
        <v>25</v>
      </c>
      <c r="L170" t="s">
        <v>41</v>
      </c>
      <c r="M170">
        <v>3.0568236189148918</v>
      </c>
    </row>
    <row r="171" spans="1:13" x14ac:dyDescent="0.35">
      <c r="A171" t="s">
        <v>375</v>
      </c>
      <c r="B171" t="s">
        <v>376</v>
      </c>
      <c r="C171" t="s">
        <v>58</v>
      </c>
      <c r="D171">
        <v>57</v>
      </c>
      <c r="E171" t="s">
        <v>16</v>
      </c>
      <c r="F171" t="s">
        <v>29</v>
      </c>
      <c r="G171">
        <v>76533</v>
      </c>
      <c r="H171">
        <v>7</v>
      </c>
      <c r="I171">
        <v>1</v>
      </c>
      <c r="J171">
        <v>0</v>
      </c>
      <c r="K171" t="s">
        <v>51</v>
      </c>
      <c r="L171" t="s">
        <v>19</v>
      </c>
      <c r="M171">
        <v>1.2865900809009143</v>
      </c>
    </row>
    <row r="172" spans="1:13" x14ac:dyDescent="0.35">
      <c r="A172" t="s">
        <v>377</v>
      </c>
      <c r="B172" t="s">
        <v>378</v>
      </c>
      <c r="C172" t="s">
        <v>22</v>
      </c>
      <c r="D172">
        <v>39</v>
      </c>
      <c r="E172" t="s">
        <v>23</v>
      </c>
      <c r="F172" t="s">
        <v>77</v>
      </c>
      <c r="G172">
        <v>64878</v>
      </c>
      <c r="H172">
        <v>7</v>
      </c>
      <c r="I172">
        <v>2</v>
      </c>
      <c r="J172">
        <v>2017</v>
      </c>
      <c r="K172" t="s">
        <v>18</v>
      </c>
      <c r="L172" t="s">
        <v>26</v>
      </c>
      <c r="M172">
        <v>1.3659797620397867</v>
      </c>
    </row>
    <row r="173" spans="1:13" x14ac:dyDescent="0.35">
      <c r="A173" t="s">
        <v>379</v>
      </c>
      <c r="B173" t="s">
        <v>380</v>
      </c>
      <c r="C173" t="s">
        <v>46</v>
      </c>
      <c r="D173">
        <v>26</v>
      </c>
      <c r="E173" t="s">
        <v>23</v>
      </c>
      <c r="F173" t="s">
        <v>77</v>
      </c>
      <c r="G173">
        <v>112886</v>
      </c>
      <c r="H173">
        <v>2</v>
      </c>
      <c r="I173">
        <v>1</v>
      </c>
      <c r="J173">
        <v>0</v>
      </c>
      <c r="K173" t="s">
        <v>25</v>
      </c>
      <c r="L173" t="s">
        <v>26</v>
      </c>
      <c r="M173">
        <v>4.1601294997120313</v>
      </c>
    </row>
    <row r="174" spans="1:13" x14ac:dyDescent="0.35">
      <c r="A174" t="s">
        <v>381</v>
      </c>
      <c r="B174" t="s">
        <v>382</v>
      </c>
      <c r="C174" t="s">
        <v>33</v>
      </c>
      <c r="D174">
        <v>31</v>
      </c>
      <c r="E174" t="s">
        <v>23</v>
      </c>
      <c r="F174" t="s">
        <v>29</v>
      </c>
      <c r="G174">
        <v>90691</v>
      </c>
      <c r="H174">
        <v>4</v>
      </c>
      <c r="I174">
        <v>1</v>
      </c>
      <c r="J174">
        <v>2024</v>
      </c>
      <c r="K174" t="s">
        <v>51</v>
      </c>
      <c r="L174" t="s">
        <v>26</v>
      </c>
      <c r="M174">
        <v>1.4336927048447188</v>
      </c>
    </row>
    <row r="175" spans="1:13" x14ac:dyDescent="0.35">
      <c r="A175" t="s">
        <v>383</v>
      </c>
      <c r="B175" t="s">
        <v>384</v>
      </c>
      <c r="C175" t="s">
        <v>46</v>
      </c>
      <c r="D175">
        <v>57</v>
      </c>
      <c r="E175" t="s">
        <v>23</v>
      </c>
      <c r="F175" t="s">
        <v>24</v>
      </c>
      <c r="G175">
        <v>67177</v>
      </c>
      <c r="H175">
        <v>32</v>
      </c>
      <c r="I175">
        <v>2</v>
      </c>
      <c r="J175">
        <v>0</v>
      </c>
      <c r="K175" t="s">
        <v>30</v>
      </c>
      <c r="L175" t="s">
        <v>26</v>
      </c>
      <c r="M175">
        <v>4.2607882511332829</v>
      </c>
    </row>
    <row r="176" spans="1:13" x14ac:dyDescent="0.35">
      <c r="A176" t="s">
        <v>385</v>
      </c>
      <c r="B176" t="s">
        <v>386</v>
      </c>
      <c r="C176" t="s">
        <v>58</v>
      </c>
      <c r="D176">
        <v>50</v>
      </c>
      <c r="E176" t="s">
        <v>16</v>
      </c>
      <c r="F176" t="s">
        <v>77</v>
      </c>
      <c r="G176">
        <v>89512</v>
      </c>
      <c r="H176">
        <v>33</v>
      </c>
      <c r="I176">
        <v>2</v>
      </c>
      <c r="J176">
        <v>2019</v>
      </c>
      <c r="K176" t="s">
        <v>30</v>
      </c>
      <c r="L176" t="s">
        <v>26</v>
      </c>
      <c r="M176">
        <v>4.3783996403721037</v>
      </c>
    </row>
    <row r="177" spans="1:13" x14ac:dyDescent="0.35">
      <c r="A177" t="s">
        <v>387</v>
      </c>
      <c r="B177" t="s">
        <v>388</v>
      </c>
      <c r="C177" t="s">
        <v>80</v>
      </c>
      <c r="D177">
        <v>56</v>
      </c>
      <c r="E177" t="s">
        <v>16</v>
      </c>
      <c r="F177" t="s">
        <v>29</v>
      </c>
      <c r="G177">
        <v>34929</v>
      </c>
      <c r="H177">
        <v>21</v>
      </c>
      <c r="I177">
        <v>3</v>
      </c>
      <c r="J177">
        <v>2024</v>
      </c>
      <c r="K177" t="s">
        <v>30</v>
      </c>
      <c r="L177" t="s">
        <v>41</v>
      </c>
      <c r="M177">
        <v>2.8055049347264402</v>
      </c>
    </row>
    <row r="178" spans="1:13" x14ac:dyDescent="0.35">
      <c r="A178" t="s">
        <v>389</v>
      </c>
      <c r="B178" t="s">
        <v>390</v>
      </c>
      <c r="C178" t="s">
        <v>46</v>
      </c>
      <c r="D178">
        <v>31</v>
      </c>
      <c r="E178" t="s">
        <v>23</v>
      </c>
      <c r="F178" t="s">
        <v>24</v>
      </c>
      <c r="G178">
        <v>75594</v>
      </c>
      <c r="H178">
        <v>17</v>
      </c>
      <c r="I178">
        <v>5</v>
      </c>
      <c r="J178">
        <v>2021</v>
      </c>
      <c r="K178" t="s">
        <v>18</v>
      </c>
      <c r="L178" t="s">
        <v>41</v>
      </c>
      <c r="M178">
        <v>1.3335816761761672</v>
      </c>
    </row>
    <row r="179" spans="1:13" x14ac:dyDescent="0.35">
      <c r="A179" t="s">
        <v>391</v>
      </c>
      <c r="B179" t="s">
        <v>392</v>
      </c>
      <c r="C179" t="s">
        <v>58</v>
      </c>
      <c r="D179">
        <v>49</v>
      </c>
      <c r="E179" t="s">
        <v>23</v>
      </c>
      <c r="F179" t="s">
        <v>29</v>
      </c>
      <c r="G179">
        <v>85156</v>
      </c>
      <c r="H179">
        <v>13</v>
      </c>
      <c r="I179">
        <v>3</v>
      </c>
      <c r="J179">
        <v>2017</v>
      </c>
      <c r="K179" t="s">
        <v>34</v>
      </c>
      <c r="L179" t="s">
        <v>141</v>
      </c>
      <c r="M179">
        <v>3.4046160612629515</v>
      </c>
    </row>
    <row r="180" spans="1:13" x14ac:dyDescent="0.35">
      <c r="A180" t="s">
        <v>393</v>
      </c>
      <c r="B180" t="s">
        <v>394</v>
      </c>
      <c r="C180" t="s">
        <v>58</v>
      </c>
      <c r="D180">
        <v>53</v>
      </c>
      <c r="E180" t="s">
        <v>16</v>
      </c>
      <c r="F180" t="s">
        <v>63</v>
      </c>
      <c r="G180">
        <v>63665</v>
      </c>
      <c r="H180">
        <v>35</v>
      </c>
      <c r="I180">
        <v>4</v>
      </c>
      <c r="J180">
        <v>2019</v>
      </c>
      <c r="K180" t="s">
        <v>51</v>
      </c>
      <c r="L180" t="s">
        <v>26</v>
      </c>
      <c r="M180">
        <v>4.3279616364187783</v>
      </c>
    </row>
    <row r="181" spans="1:13" x14ac:dyDescent="0.35">
      <c r="A181" t="s">
        <v>395</v>
      </c>
      <c r="B181" t="s">
        <v>396</v>
      </c>
      <c r="C181" t="s">
        <v>15</v>
      </c>
      <c r="D181">
        <v>59</v>
      </c>
      <c r="E181" t="s">
        <v>16</v>
      </c>
      <c r="F181" t="s">
        <v>24</v>
      </c>
      <c r="G181">
        <v>92277</v>
      </c>
      <c r="H181">
        <v>30</v>
      </c>
      <c r="I181">
        <v>3</v>
      </c>
      <c r="J181">
        <v>2019</v>
      </c>
      <c r="K181" t="s">
        <v>51</v>
      </c>
      <c r="L181" t="s">
        <v>26</v>
      </c>
      <c r="M181">
        <v>2.7314773976814566</v>
      </c>
    </row>
    <row r="182" spans="1:13" x14ac:dyDescent="0.35">
      <c r="A182" t="s">
        <v>397</v>
      </c>
      <c r="B182" t="s">
        <v>398</v>
      </c>
      <c r="C182" t="s">
        <v>80</v>
      </c>
      <c r="D182">
        <v>39</v>
      </c>
      <c r="E182" t="s">
        <v>23</v>
      </c>
      <c r="F182" t="s">
        <v>29</v>
      </c>
      <c r="G182">
        <v>104598</v>
      </c>
      <c r="H182">
        <v>10</v>
      </c>
      <c r="I182">
        <v>2</v>
      </c>
      <c r="J182">
        <v>2021</v>
      </c>
      <c r="K182" t="s">
        <v>51</v>
      </c>
      <c r="L182" t="s">
        <v>26</v>
      </c>
      <c r="M182">
        <v>4.4423835639672618</v>
      </c>
    </row>
    <row r="183" spans="1:13" x14ac:dyDescent="0.35">
      <c r="A183" t="s">
        <v>399</v>
      </c>
      <c r="B183" t="s">
        <v>400</v>
      </c>
      <c r="C183" t="s">
        <v>46</v>
      </c>
      <c r="D183">
        <v>49</v>
      </c>
      <c r="E183" t="s">
        <v>23</v>
      </c>
      <c r="F183" t="s">
        <v>24</v>
      </c>
      <c r="G183">
        <v>118651</v>
      </c>
      <c r="H183">
        <v>25</v>
      </c>
      <c r="I183">
        <v>2</v>
      </c>
      <c r="J183">
        <v>2022</v>
      </c>
      <c r="K183" t="s">
        <v>30</v>
      </c>
      <c r="L183" t="s">
        <v>26</v>
      </c>
      <c r="M183">
        <v>2.1790945994453219</v>
      </c>
    </row>
    <row r="184" spans="1:13" x14ac:dyDescent="0.35">
      <c r="A184" t="s">
        <v>401</v>
      </c>
      <c r="B184" t="s">
        <v>402</v>
      </c>
      <c r="C184" t="s">
        <v>58</v>
      </c>
      <c r="D184">
        <v>23</v>
      </c>
      <c r="E184" t="s">
        <v>16</v>
      </c>
      <c r="F184" t="s">
        <v>17</v>
      </c>
      <c r="G184">
        <v>115144</v>
      </c>
      <c r="H184">
        <v>18</v>
      </c>
      <c r="I184">
        <v>5</v>
      </c>
      <c r="J184">
        <v>2018</v>
      </c>
      <c r="K184" t="s">
        <v>18</v>
      </c>
      <c r="L184" t="s">
        <v>19</v>
      </c>
      <c r="M184">
        <v>3.8428882223404641</v>
      </c>
    </row>
    <row r="185" spans="1:13" x14ac:dyDescent="0.35">
      <c r="A185" t="s">
        <v>403</v>
      </c>
      <c r="B185" t="s">
        <v>404</v>
      </c>
      <c r="C185" t="s">
        <v>22</v>
      </c>
      <c r="D185">
        <v>58</v>
      </c>
      <c r="E185" t="s">
        <v>16</v>
      </c>
      <c r="F185" t="s">
        <v>24</v>
      </c>
      <c r="G185">
        <v>32581</v>
      </c>
      <c r="H185">
        <v>11</v>
      </c>
      <c r="I185">
        <v>4</v>
      </c>
      <c r="J185">
        <v>0</v>
      </c>
      <c r="K185" t="s">
        <v>30</v>
      </c>
      <c r="L185" t="s">
        <v>41</v>
      </c>
      <c r="M185">
        <v>4.351705968528254</v>
      </c>
    </row>
    <row r="186" spans="1:13" x14ac:dyDescent="0.35">
      <c r="A186" t="s">
        <v>405</v>
      </c>
      <c r="B186" t="s">
        <v>406</v>
      </c>
      <c r="C186" t="s">
        <v>33</v>
      </c>
      <c r="D186">
        <v>59</v>
      </c>
      <c r="E186" t="s">
        <v>23</v>
      </c>
      <c r="F186" t="s">
        <v>17</v>
      </c>
      <c r="G186">
        <v>94608</v>
      </c>
      <c r="H186">
        <v>29</v>
      </c>
      <c r="I186">
        <v>2</v>
      </c>
      <c r="J186">
        <v>2017</v>
      </c>
      <c r="K186" t="s">
        <v>18</v>
      </c>
      <c r="L186" t="s">
        <v>19</v>
      </c>
      <c r="M186">
        <v>1.3899120235490328</v>
      </c>
    </row>
    <row r="187" spans="1:13" x14ac:dyDescent="0.35">
      <c r="A187" t="s">
        <v>407</v>
      </c>
      <c r="B187" t="s">
        <v>408</v>
      </c>
      <c r="C187" t="s">
        <v>80</v>
      </c>
      <c r="D187">
        <v>48</v>
      </c>
      <c r="E187" t="s">
        <v>16</v>
      </c>
      <c r="F187" t="s">
        <v>39</v>
      </c>
      <c r="G187">
        <v>111468</v>
      </c>
      <c r="H187">
        <v>28</v>
      </c>
      <c r="I187">
        <v>1</v>
      </c>
      <c r="J187">
        <v>2019</v>
      </c>
      <c r="K187" t="s">
        <v>25</v>
      </c>
      <c r="L187" t="s">
        <v>41</v>
      </c>
      <c r="M187">
        <v>4.5793713656876456</v>
      </c>
    </row>
    <row r="188" spans="1:13" x14ac:dyDescent="0.35">
      <c r="A188" t="s">
        <v>409</v>
      </c>
      <c r="B188" t="s">
        <v>410</v>
      </c>
      <c r="C188" t="s">
        <v>33</v>
      </c>
      <c r="D188">
        <v>41</v>
      </c>
      <c r="E188" t="s">
        <v>23</v>
      </c>
      <c r="F188" t="s">
        <v>29</v>
      </c>
      <c r="G188">
        <v>51619</v>
      </c>
      <c r="H188">
        <v>23</v>
      </c>
      <c r="I188">
        <v>1</v>
      </c>
      <c r="J188">
        <v>0</v>
      </c>
      <c r="K188" t="s">
        <v>30</v>
      </c>
      <c r="L188" t="s">
        <v>26</v>
      </c>
      <c r="M188">
        <v>3.8010603315177609</v>
      </c>
    </row>
    <row r="189" spans="1:13" x14ac:dyDescent="0.35">
      <c r="A189" t="s">
        <v>411</v>
      </c>
      <c r="B189" t="s">
        <v>412</v>
      </c>
      <c r="C189" t="s">
        <v>58</v>
      </c>
      <c r="D189">
        <v>28</v>
      </c>
      <c r="E189" t="s">
        <v>16</v>
      </c>
      <c r="F189" t="s">
        <v>39</v>
      </c>
      <c r="G189">
        <v>60805</v>
      </c>
      <c r="H189">
        <v>32</v>
      </c>
      <c r="I189">
        <v>1</v>
      </c>
      <c r="J189">
        <v>2019</v>
      </c>
      <c r="K189" t="s">
        <v>18</v>
      </c>
      <c r="L189" t="s">
        <v>26</v>
      </c>
      <c r="M189">
        <v>2.752519175917155</v>
      </c>
    </row>
    <row r="190" spans="1:13" x14ac:dyDescent="0.35">
      <c r="A190" t="s">
        <v>413</v>
      </c>
      <c r="B190" t="s">
        <v>414</v>
      </c>
      <c r="C190" t="s">
        <v>22</v>
      </c>
      <c r="D190">
        <v>33</v>
      </c>
      <c r="E190" t="s">
        <v>16</v>
      </c>
      <c r="F190" t="s">
        <v>39</v>
      </c>
      <c r="G190">
        <v>30316</v>
      </c>
      <c r="H190">
        <v>17</v>
      </c>
      <c r="I190">
        <v>3</v>
      </c>
      <c r="J190">
        <v>2023</v>
      </c>
      <c r="K190" t="s">
        <v>25</v>
      </c>
      <c r="L190" t="s">
        <v>26</v>
      </c>
      <c r="M190">
        <v>1.9631354163639694</v>
      </c>
    </row>
    <row r="191" spans="1:13" x14ac:dyDescent="0.35">
      <c r="A191" t="s">
        <v>415</v>
      </c>
      <c r="B191" t="s">
        <v>416</v>
      </c>
      <c r="C191" t="s">
        <v>15</v>
      </c>
      <c r="D191">
        <v>23</v>
      </c>
      <c r="E191" t="s">
        <v>16</v>
      </c>
      <c r="F191" t="s">
        <v>24</v>
      </c>
      <c r="G191">
        <v>91708</v>
      </c>
      <c r="H191">
        <v>32</v>
      </c>
      <c r="I191">
        <v>5</v>
      </c>
      <c r="J191">
        <v>2019</v>
      </c>
      <c r="K191" t="s">
        <v>18</v>
      </c>
      <c r="L191" t="s">
        <v>41</v>
      </c>
      <c r="M191">
        <v>1.2882274897467636</v>
      </c>
    </row>
    <row r="192" spans="1:13" x14ac:dyDescent="0.35">
      <c r="A192" t="s">
        <v>417</v>
      </c>
      <c r="B192" t="s">
        <v>418</v>
      </c>
      <c r="C192" t="s">
        <v>22</v>
      </c>
      <c r="D192">
        <v>48</v>
      </c>
      <c r="E192" t="s">
        <v>23</v>
      </c>
      <c r="F192" t="s">
        <v>63</v>
      </c>
      <c r="G192">
        <v>68496</v>
      </c>
      <c r="H192">
        <v>4</v>
      </c>
      <c r="I192">
        <v>4</v>
      </c>
      <c r="J192">
        <v>2016</v>
      </c>
      <c r="K192" t="s">
        <v>34</v>
      </c>
      <c r="L192" t="s">
        <v>141</v>
      </c>
      <c r="M192">
        <v>2.5791997486678655</v>
      </c>
    </row>
    <row r="193" spans="1:13" x14ac:dyDescent="0.35">
      <c r="A193" t="s">
        <v>419</v>
      </c>
      <c r="B193" t="s">
        <v>420</v>
      </c>
      <c r="C193" t="s">
        <v>58</v>
      </c>
      <c r="D193">
        <v>43</v>
      </c>
      <c r="E193" t="s">
        <v>16</v>
      </c>
      <c r="F193" t="s">
        <v>29</v>
      </c>
      <c r="G193">
        <v>95939</v>
      </c>
      <c r="H193">
        <v>18</v>
      </c>
      <c r="I193">
        <v>3</v>
      </c>
      <c r="J193">
        <v>2016</v>
      </c>
      <c r="K193" t="s">
        <v>30</v>
      </c>
      <c r="L193" t="s">
        <v>26</v>
      </c>
      <c r="M193">
        <v>1.8284487861424248</v>
      </c>
    </row>
    <row r="194" spans="1:13" x14ac:dyDescent="0.35">
      <c r="A194" t="s">
        <v>421</v>
      </c>
      <c r="B194" t="s">
        <v>422</v>
      </c>
      <c r="C194" t="s">
        <v>22</v>
      </c>
      <c r="D194">
        <v>39</v>
      </c>
      <c r="E194" t="s">
        <v>16</v>
      </c>
      <c r="F194" t="s">
        <v>63</v>
      </c>
      <c r="G194">
        <v>49089</v>
      </c>
      <c r="H194">
        <v>34</v>
      </c>
      <c r="I194">
        <v>3</v>
      </c>
      <c r="J194">
        <v>0</v>
      </c>
      <c r="K194" t="s">
        <v>51</v>
      </c>
      <c r="L194" t="s">
        <v>141</v>
      </c>
      <c r="M194">
        <v>1.2638717237535628</v>
      </c>
    </row>
    <row r="195" spans="1:13" x14ac:dyDescent="0.35">
      <c r="A195" t="s">
        <v>423</v>
      </c>
      <c r="B195" t="s">
        <v>424</v>
      </c>
      <c r="C195" t="s">
        <v>15</v>
      </c>
      <c r="D195">
        <v>30</v>
      </c>
      <c r="E195" t="s">
        <v>16</v>
      </c>
      <c r="F195" t="s">
        <v>63</v>
      </c>
      <c r="G195">
        <v>42776</v>
      </c>
      <c r="H195">
        <v>29</v>
      </c>
      <c r="I195">
        <v>3</v>
      </c>
      <c r="J195">
        <v>2016</v>
      </c>
      <c r="K195" t="s">
        <v>40</v>
      </c>
      <c r="L195" t="s">
        <v>19</v>
      </c>
      <c r="M195">
        <v>2.0060105581833758</v>
      </c>
    </row>
    <row r="196" spans="1:13" x14ac:dyDescent="0.35">
      <c r="A196" t="s">
        <v>425</v>
      </c>
      <c r="B196" t="s">
        <v>426</v>
      </c>
      <c r="C196" t="s">
        <v>22</v>
      </c>
      <c r="D196">
        <v>55</v>
      </c>
      <c r="E196" t="s">
        <v>16</v>
      </c>
      <c r="F196" t="s">
        <v>17</v>
      </c>
      <c r="G196">
        <v>52858</v>
      </c>
      <c r="H196">
        <v>32</v>
      </c>
      <c r="I196">
        <v>1</v>
      </c>
      <c r="J196">
        <v>2024</v>
      </c>
      <c r="K196" t="s">
        <v>18</v>
      </c>
      <c r="L196" t="s">
        <v>41</v>
      </c>
      <c r="M196">
        <v>2.194518076697848</v>
      </c>
    </row>
    <row r="197" spans="1:13" x14ac:dyDescent="0.35">
      <c r="A197" t="s">
        <v>427</v>
      </c>
      <c r="B197" t="s">
        <v>428</v>
      </c>
      <c r="C197" t="s">
        <v>46</v>
      </c>
      <c r="D197">
        <v>31</v>
      </c>
      <c r="E197" t="s">
        <v>23</v>
      </c>
      <c r="F197" t="s">
        <v>24</v>
      </c>
      <c r="G197">
        <v>72950</v>
      </c>
      <c r="H197">
        <v>4</v>
      </c>
      <c r="I197">
        <v>5</v>
      </c>
      <c r="J197">
        <v>2018</v>
      </c>
      <c r="K197" t="s">
        <v>34</v>
      </c>
      <c r="L197" t="s">
        <v>141</v>
      </c>
      <c r="M197">
        <v>4.0310993754579805</v>
      </c>
    </row>
    <row r="198" spans="1:13" x14ac:dyDescent="0.35">
      <c r="A198" t="s">
        <v>429</v>
      </c>
      <c r="B198" t="s">
        <v>430</v>
      </c>
      <c r="C198" t="s">
        <v>80</v>
      </c>
      <c r="D198">
        <v>43</v>
      </c>
      <c r="E198" t="s">
        <v>16</v>
      </c>
      <c r="F198" t="s">
        <v>63</v>
      </c>
      <c r="G198">
        <v>37590</v>
      </c>
      <c r="H198">
        <v>26</v>
      </c>
      <c r="I198">
        <v>3</v>
      </c>
      <c r="J198">
        <v>2019</v>
      </c>
      <c r="K198" t="s">
        <v>18</v>
      </c>
      <c r="L198" t="s">
        <v>41</v>
      </c>
      <c r="M198">
        <v>4.287552204075002</v>
      </c>
    </row>
    <row r="199" spans="1:13" x14ac:dyDescent="0.35">
      <c r="A199" t="s">
        <v>431</v>
      </c>
      <c r="B199" t="s">
        <v>432</v>
      </c>
      <c r="C199" t="s">
        <v>22</v>
      </c>
      <c r="D199">
        <v>40</v>
      </c>
      <c r="E199" t="s">
        <v>16</v>
      </c>
      <c r="F199" t="s">
        <v>77</v>
      </c>
      <c r="G199">
        <v>115553</v>
      </c>
      <c r="H199">
        <v>23</v>
      </c>
      <c r="I199">
        <v>2</v>
      </c>
      <c r="J199">
        <v>2020</v>
      </c>
      <c r="K199" t="s">
        <v>51</v>
      </c>
      <c r="L199" t="s">
        <v>41</v>
      </c>
      <c r="M199">
        <v>3.5276399581702274</v>
      </c>
    </row>
    <row r="200" spans="1:13" x14ac:dyDescent="0.35">
      <c r="A200" t="s">
        <v>433</v>
      </c>
      <c r="B200" t="s">
        <v>434</v>
      </c>
      <c r="C200" t="s">
        <v>58</v>
      </c>
      <c r="D200">
        <v>57</v>
      </c>
      <c r="E200" t="s">
        <v>23</v>
      </c>
      <c r="F200" t="s">
        <v>24</v>
      </c>
      <c r="G200">
        <v>49579</v>
      </c>
      <c r="H200">
        <v>3</v>
      </c>
      <c r="I200">
        <v>1</v>
      </c>
      <c r="J200">
        <v>2015</v>
      </c>
      <c r="K200" t="s">
        <v>25</v>
      </c>
      <c r="L200" t="s">
        <v>26</v>
      </c>
      <c r="M200">
        <v>2.7036762381136286</v>
      </c>
    </row>
    <row r="201" spans="1:13" x14ac:dyDescent="0.35">
      <c r="A201" t="s">
        <v>435</v>
      </c>
      <c r="B201" t="s">
        <v>436</v>
      </c>
      <c r="C201" t="s">
        <v>46</v>
      </c>
      <c r="D201">
        <v>29</v>
      </c>
      <c r="E201" t="s">
        <v>23</v>
      </c>
      <c r="F201" t="s">
        <v>29</v>
      </c>
      <c r="G201">
        <v>110701</v>
      </c>
      <c r="H201">
        <v>35</v>
      </c>
      <c r="I201">
        <v>2</v>
      </c>
      <c r="J201">
        <v>0</v>
      </c>
      <c r="K201" t="s">
        <v>25</v>
      </c>
      <c r="L201" t="s">
        <v>26</v>
      </c>
      <c r="M201">
        <v>4.3728537917016865</v>
      </c>
    </row>
    <row r="202" spans="1:13" x14ac:dyDescent="0.35">
      <c r="A202" t="s">
        <v>437</v>
      </c>
      <c r="B202" t="s">
        <v>438</v>
      </c>
      <c r="C202" t="s">
        <v>80</v>
      </c>
      <c r="D202">
        <v>26</v>
      </c>
      <c r="E202" t="s">
        <v>16</v>
      </c>
      <c r="F202" t="s">
        <v>39</v>
      </c>
      <c r="G202">
        <v>91026</v>
      </c>
      <c r="H202">
        <v>7</v>
      </c>
      <c r="I202">
        <v>4</v>
      </c>
      <c r="J202">
        <v>2015</v>
      </c>
      <c r="K202" t="s">
        <v>18</v>
      </c>
      <c r="L202" t="s">
        <v>41</v>
      </c>
      <c r="M202">
        <v>3.8894170351331967</v>
      </c>
    </row>
    <row r="203" spans="1:13" x14ac:dyDescent="0.35">
      <c r="A203" t="s">
        <v>439</v>
      </c>
      <c r="B203" t="s">
        <v>440</v>
      </c>
      <c r="C203" t="s">
        <v>22</v>
      </c>
      <c r="D203">
        <v>45</v>
      </c>
      <c r="E203" t="s">
        <v>23</v>
      </c>
      <c r="F203" t="s">
        <v>29</v>
      </c>
      <c r="G203">
        <v>55350</v>
      </c>
      <c r="H203">
        <v>4</v>
      </c>
      <c r="I203">
        <v>4</v>
      </c>
      <c r="J203">
        <v>2016</v>
      </c>
      <c r="K203" t="s">
        <v>25</v>
      </c>
      <c r="L203" t="s">
        <v>141</v>
      </c>
      <c r="M203">
        <v>4.4428403666054841</v>
      </c>
    </row>
    <row r="204" spans="1:13" x14ac:dyDescent="0.35">
      <c r="A204" t="s">
        <v>441</v>
      </c>
      <c r="B204" t="s">
        <v>442</v>
      </c>
      <c r="C204" t="s">
        <v>33</v>
      </c>
      <c r="D204">
        <v>24</v>
      </c>
      <c r="E204" t="s">
        <v>16</v>
      </c>
      <c r="F204" t="s">
        <v>24</v>
      </c>
      <c r="G204">
        <v>97779</v>
      </c>
      <c r="H204">
        <v>26</v>
      </c>
      <c r="I204">
        <v>2</v>
      </c>
      <c r="J204">
        <v>0</v>
      </c>
      <c r="K204" t="s">
        <v>51</v>
      </c>
      <c r="L204" t="s">
        <v>26</v>
      </c>
      <c r="M204">
        <v>2.4667196391340123</v>
      </c>
    </row>
    <row r="205" spans="1:13" x14ac:dyDescent="0.35">
      <c r="A205" t="s">
        <v>443</v>
      </c>
      <c r="B205" t="s">
        <v>444</v>
      </c>
      <c r="C205" t="s">
        <v>15</v>
      </c>
      <c r="D205">
        <v>24</v>
      </c>
      <c r="E205" t="s">
        <v>16</v>
      </c>
      <c r="F205" t="s">
        <v>39</v>
      </c>
      <c r="G205">
        <v>45497</v>
      </c>
      <c r="H205">
        <v>17</v>
      </c>
      <c r="I205">
        <v>5</v>
      </c>
      <c r="J205">
        <v>2022</v>
      </c>
      <c r="K205" t="s">
        <v>25</v>
      </c>
      <c r="L205" t="s">
        <v>41</v>
      </c>
      <c r="M205">
        <v>4.9090889303256233</v>
      </c>
    </row>
    <row r="206" spans="1:13" x14ac:dyDescent="0.35">
      <c r="A206" t="s">
        <v>445</v>
      </c>
      <c r="B206" t="s">
        <v>446</v>
      </c>
      <c r="C206" t="s">
        <v>46</v>
      </c>
      <c r="D206">
        <v>58</v>
      </c>
      <c r="E206" t="s">
        <v>16</v>
      </c>
      <c r="F206" t="s">
        <v>24</v>
      </c>
      <c r="G206">
        <v>108182</v>
      </c>
      <c r="H206">
        <v>15</v>
      </c>
      <c r="I206">
        <v>3</v>
      </c>
      <c r="J206">
        <v>2022</v>
      </c>
      <c r="K206" t="s">
        <v>34</v>
      </c>
      <c r="L206" t="s">
        <v>26</v>
      </c>
      <c r="M206">
        <v>3.0682301477414886</v>
      </c>
    </row>
    <row r="207" spans="1:13" x14ac:dyDescent="0.35">
      <c r="A207" t="s">
        <v>447</v>
      </c>
      <c r="B207" t="s">
        <v>448</v>
      </c>
      <c r="C207" t="s">
        <v>15</v>
      </c>
      <c r="D207">
        <v>46</v>
      </c>
      <c r="E207" t="s">
        <v>16</v>
      </c>
      <c r="F207" t="s">
        <v>29</v>
      </c>
      <c r="G207">
        <v>90451</v>
      </c>
      <c r="H207">
        <v>33</v>
      </c>
      <c r="I207">
        <v>5</v>
      </c>
      <c r="J207">
        <v>0</v>
      </c>
      <c r="K207" t="s">
        <v>30</v>
      </c>
      <c r="L207" t="s">
        <v>26</v>
      </c>
      <c r="M207">
        <v>2.4177098862332556</v>
      </c>
    </row>
    <row r="208" spans="1:13" x14ac:dyDescent="0.35">
      <c r="A208" t="s">
        <v>449</v>
      </c>
      <c r="B208" t="s">
        <v>450</v>
      </c>
      <c r="C208" t="s">
        <v>22</v>
      </c>
      <c r="D208">
        <v>36</v>
      </c>
      <c r="E208" t="s">
        <v>16</v>
      </c>
      <c r="F208" t="s">
        <v>29</v>
      </c>
      <c r="G208">
        <v>87967</v>
      </c>
      <c r="H208">
        <v>12</v>
      </c>
      <c r="I208">
        <v>3</v>
      </c>
      <c r="J208">
        <v>2024</v>
      </c>
      <c r="K208" t="s">
        <v>25</v>
      </c>
      <c r="L208" t="s">
        <v>41</v>
      </c>
      <c r="M208">
        <v>1.5218863401205107</v>
      </c>
    </row>
    <row r="209" spans="1:13" x14ac:dyDescent="0.35">
      <c r="A209" t="s">
        <v>451</v>
      </c>
      <c r="B209" t="s">
        <v>452</v>
      </c>
      <c r="C209" t="s">
        <v>15</v>
      </c>
      <c r="D209">
        <v>47</v>
      </c>
      <c r="E209" t="s">
        <v>16</v>
      </c>
      <c r="F209" t="s">
        <v>77</v>
      </c>
      <c r="G209">
        <v>62733</v>
      </c>
      <c r="H209">
        <v>28</v>
      </c>
      <c r="I209">
        <v>3</v>
      </c>
      <c r="J209">
        <v>2015</v>
      </c>
      <c r="K209" t="s">
        <v>18</v>
      </c>
      <c r="L209" t="s">
        <v>26</v>
      </c>
      <c r="M209">
        <v>4.6550543148821397</v>
      </c>
    </row>
    <row r="210" spans="1:13" x14ac:dyDescent="0.35">
      <c r="A210" t="s">
        <v>453</v>
      </c>
      <c r="B210" t="s">
        <v>454</v>
      </c>
      <c r="C210" t="s">
        <v>46</v>
      </c>
      <c r="D210">
        <v>25</v>
      </c>
      <c r="E210" t="s">
        <v>16</v>
      </c>
      <c r="F210" t="s">
        <v>29</v>
      </c>
      <c r="G210">
        <v>92793</v>
      </c>
      <c r="H210">
        <v>8</v>
      </c>
      <c r="I210">
        <v>5</v>
      </c>
      <c r="J210">
        <v>0</v>
      </c>
      <c r="K210" t="s">
        <v>30</v>
      </c>
      <c r="L210" t="s">
        <v>26</v>
      </c>
      <c r="M210">
        <v>4.2299830526017317</v>
      </c>
    </row>
    <row r="211" spans="1:13" x14ac:dyDescent="0.35">
      <c r="A211" t="s">
        <v>455</v>
      </c>
      <c r="B211" t="s">
        <v>456</v>
      </c>
      <c r="C211" t="s">
        <v>22</v>
      </c>
      <c r="D211">
        <v>31</v>
      </c>
      <c r="E211" t="s">
        <v>16</v>
      </c>
      <c r="F211" t="s">
        <v>63</v>
      </c>
      <c r="G211">
        <v>34686</v>
      </c>
      <c r="H211">
        <v>20</v>
      </c>
      <c r="I211">
        <v>1</v>
      </c>
      <c r="J211">
        <v>2019</v>
      </c>
      <c r="K211" t="s">
        <v>25</v>
      </c>
      <c r="L211" t="s">
        <v>141</v>
      </c>
      <c r="M211">
        <v>3.7482197441670762</v>
      </c>
    </row>
    <row r="212" spans="1:13" x14ac:dyDescent="0.35">
      <c r="A212" t="s">
        <v>457</v>
      </c>
      <c r="B212" t="s">
        <v>458</v>
      </c>
      <c r="C212" t="s">
        <v>33</v>
      </c>
      <c r="D212">
        <v>38</v>
      </c>
      <c r="E212" t="s">
        <v>16</v>
      </c>
      <c r="F212" t="s">
        <v>29</v>
      </c>
      <c r="G212">
        <v>100965</v>
      </c>
      <c r="H212">
        <v>15</v>
      </c>
      <c r="I212">
        <v>2</v>
      </c>
      <c r="J212">
        <v>2020</v>
      </c>
      <c r="K212" t="s">
        <v>40</v>
      </c>
      <c r="L212" t="s">
        <v>26</v>
      </c>
      <c r="M212">
        <v>2.6279981889819135</v>
      </c>
    </row>
    <row r="213" spans="1:13" x14ac:dyDescent="0.35">
      <c r="A213" t="s">
        <v>459</v>
      </c>
      <c r="B213" t="s">
        <v>460</v>
      </c>
      <c r="C213" t="s">
        <v>80</v>
      </c>
      <c r="D213">
        <v>43</v>
      </c>
      <c r="E213" t="s">
        <v>72</v>
      </c>
      <c r="F213" t="s">
        <v>17</v>
      </c>
      <c r="G213">
        <v>100785</v>
      </c>
      <c r="H213">
        <v>15</v>
      </c>
      <c r="I213">
        <v>1</v>
      </c>
      <c r="J213">
        <v>2019</v>
      </c>
      <c r="K213" t="s">
        <v>30</v>
      </c>
      <c r="L213" t="s">
        <v>26</v>
      </c>
      <c r="M213">
        <v>2.6970467736441401</v>
      </c>
    </row>
    <row r="214" spans="1:13" x14ac:dyDescent="0.35">
      <c r="A214" t="s">
        <v>461</v>
      </c>
      <c r="B214" t="s">
        <v>462</v>
      </c>
      <c r="C214" t="s">
        <v>22</v>
      </c>
      <c r="D214">
        <v>27</v>
      </c>
      <c r="E214" t="s">
        <v>23</v>
      </c>
      <c r="F214" t="s">
        <v>63</v>
      </c>
      <c r="G214">
        <v>57934</v>
      </c>
      <c r="H214">
        <v>17</v>
      </c>
      <c r="I214">
        <v>2</v>
      </c>
      <c r="J214">
        <v>2019</v>
      </c>
      <c r="K214" t="s">
        <v>51</v>
      </c>
      <c r="L214" t="s">
        <v>41</v>
      </c>
      <c r="M214">
        <v>2.1821048296661578</v>
      </c>
    </row>
    <row r="215" spans="1:13" x14ac:dyDescent="0.35">
      <c r="A215" t="s">
        <v>463</v>
      </c>
      <c r="B215" t="s">
        <v>464</v>
      </c>
      <c r="C215" t="s">
        <v>58</v>
      </c>
      <c r="D215">
        <v>25</v>
      </c>
      <c r="E215" t="s">
        <v>72</v>
      </c>
      <c r="F215" t="s">
        <v>77</v>
      </c>
      <c r="G215">
        <v>77827</v>
      </c>
      <c r="H215">
        <v>16</v>
      </c>
      <c r="I215">
        <v>5</v>
      </c>
      <c r="J215">
        <v>0</v>
      </c>
      <c r="K215" t="s">
        <v>34</v>
      </c>
      <c r="L215" t="s">
        <v>26</v>
      </c>
      <c r="M215">
        <v>2.9045611321525624</v>
      </c>
    </row>
    <row r="216" spans="1:13" x14ac:dyDescent="0.35">
      <c r="A216" t="s">
        <v>465</v>
      </c>
      <c r="B216" t="s">
        <v>466</v>
      </c>
      <c r="C216" t="s">
        <v>33</v>
      </c>
      <c r="D216">
        <v>39</v>
      </c>
      <c r="E216" t="s">
        <v>16</v>
      </c>
      <c r="F216" t="s">
        <v>24</v>
      </c>
      <c r="G216">
        <v>92327</v>
      </c>
      <c r="H216">
        <v>7</v>
      </c>
      <c r="I216">
        <v>3</v>
      </c>
      <c r="J216">
        <v>2024</v>
      </c>
      <c r="K216" t="s">
        <v>34</v>
      </c>
      <c r="L216" t="s">
        <v>41</v>
      </c>
      <c r="M216">
        <v>4.8750908614963642</v>
      </c>
    </row>
    <row r="217" spans="1:13" x14ac:dyDescent="0.35">
      <c r="A217" t="s">
        <v>467</v>
      </c>
      <c r="B217" t="s">
        <v>468</v>
      </c>
      <c r="C217" t="s">
        <v>80</v>
      </c>
      <c r="D217">
        <v>29</v>
      </c>
      <c r="E217" t="s">
        <v>23</v>
      </c>
      <c r="F217" t="s">
        <v>39</v>
      </c>
      <c r="G217">
        <v>58169</v>
      </c>
      <c r="H217">
        <v>10</v>
      </c>
      <c r="I217">
        <v>1</v>
      </c>
      <c r="J217">
        <v>2015</v>
      </c>
      <c r="K217" t="s">
        <v>34</v>
      </c>
      <c r="L217" t="s">
        <v>26</v>
      </c>
      <c r="M217">
        <v>2.1562416488208558</v>
      </c>
    </row>
    <row r="218" spans="1:13" x14ac:dyDescent="0.35">
      <c r="A218" t="s">
        <v>469</v>
      </c>
      <c r="B218" t="s">
        <v>470</v>
      </c>
      <c r="C218" t="s">
        <v>22</v>
      </c>
      <c r="D218">
        <v>28</v>
      </c>
      <c r="E218" t="s">
        <v>16</v>
      </c>
      <c r="F218" t="s">
        <v>77</v>
      </c>
      <c r="G218">
        <v>88782</v>
      </c>
      <c r="H218">
        <v>15</v>
      </c>
      <c r="I218">
        <v>2</v>
      </c>
      <c r="J218">
        <v>2021</v>
      </c>
      <c r="K218" t="s">
        <v>25</v>
      </c>
      <c r="L218" t="s">
        <v>26</v>
      </c>
      <c r="M218">
        <v>3.5204696387351575</v>
      </c>
    </row>
    <row r="219" spans="1:13" x14ac:dyDescent="0.35">
      <c r="A219" t="s">
        <v>471</v>
      </c>
      <c r="B219" t="s">
        <v>472</v>
      </c>
      <c r="C219" t="s">
        <v>22</v>
      </c>
      <c r="D219">
        <v>32</v>
      </c>
      <c r="E219" t="s">
        <v>16</v>
      </c>
      <c r="F219" t="s">
        <v>24</v>
      </c>
      <c r="G219">
        <v>41507</v>
      </c>
      <c r="H219">
        <v>16</v>
      </c>
      <c r="I219">
        <v>3</v>
      </c>
      <c r="J219">
        <v>0</v>
      </c>
      <c r="K219" t="s">
        <v>40</v>
      </c>
      <c r="L219" t="s">
        <v>26</v>
      </c>
      <c r="M219">
        <v>2.2445713607325022</v>
      </c>
    </row>
    <row r="220" spans="1:13" x14ac:dyDescent="0.35">
      <c r="A220" t="s">
        <v>473</v>
      </c>
      <c r="B220" t="s">
        <v>474</v>
      </c>
      <c r="C220" t="s">
        <v>46</v>
      </c>
      <c r="D220">
        <v>28</v>
      </c>
      <c r="E220" t="s">
        <v>16</v>
      </c>
      <c r="F220" t="s">
        <v>17</v>
      </c>
      <c r="G220">
        <v>41061</v>
      </c>
      <c r="H220">
        <v>29</v>
      </c>
      <c r="I220">
        <v>1</v>
      </c>
      <c r="J220">
        <v>2024</v>
      </c>
      <c r="K220" t="s">
        <v>34</v>
      </c>
      <c r="L220" t="s">
        <v>26</v>
      </c>
      <c r="M220">
        <v>1.6829105749754749</v>
      </c>
    </row>
    <row r="221" spans="1:13" x14ac:dyDescent="0.35">
      <c r="A221" t="s">
        <v>475</v>
      </c>
      <c r="B221" t="s">
        <v>476</v>
      </c>
      <c r="C221" t="s">
        <v>33</v>
      </c>
      <c r="D221">
        <v>56</v>
      </c>
      <c r="E221" t="s">
        <v>16</v>
      </c>
      <c r="F221" t="s">
        <v>29</v>
      </c>
      <c r="G221">
        <v>64408</v>
      </c>
      <c r="H221">
        <v>28</v>
      </c>
      <c r="I221">
        <v>5</v>
      </c>
      <c r="J221">
        <v>0</v>
      </c>
      <c r="K221" t="s">
        <v>40</v>
      </c>
      <c r="L221" t="s">
        <v>41</v>
      </c>
      <c r="M221">
        <v>1.8209568179385545</v>
      </c>
    </row>
    <row r="222" spans="1:13" x14ac:dyDescent="0.35">
      <c r="A222" t="s">
        <v>477</v>
      </c>
      <c r="B222" t="s">
        <v>478</v>
      </c>
      <c r="C222" t="s">
        <v>58</v>
      </c>
      <c r="D222">
        <v>39</v>
      </c>
      <c r="E222" t="s">
        <v>16</v>
      </c>
      <c r="F222" t="s">
        <v>17</v>
      </c>
      <c r="G222">
        <v>105753</v>
      </c>
      <c r="H222">
        <v>16</v>
      </c>
      <c r="I222">
        <v>4</v>
      </c>
      <c r="J222">
        <v>2020</v>
      </c>
      <c r="K222" t="s">
        <v>34</v>
      </c>
      <c r="L222" t="s">
        <v>141</v>
      </c>
      <c r="M222">
        <v>1.3931568527647067</v>
      </c>
    </row>
    <row r="223" spans="1:13" x14ac:dyDescent="0.35">
      <c r="A223" t="s">
        <v>479</v>
      </c>
      <c r="B223" t="s">
        <v>480</v>
      </c>
      <c r="C223" t="s">
        <v>58</v>
      </c>
      <c r="D223">
        <v>24</v>
      </c>
      <c r="E223" t="s">
        <v>16</v>
      </c>
      <c r="F223" t="s">
        <v>63</v>
      </c>
      <c r="G223">
        <v>93039</v>
      </c>
      <c r="H223">
        <v>12</v>
      </c>
      <c r="I223">
        <v>5</v>
      </c>
      <c r="J223">
        <v>2022</v>
      </c>
      <c r="K223" t="s">
        <v>51</v>
      </c>
      <c r="L223" t="s">
        <v>26</v>
      </c>
      <c r="M223">
        <v>4.5278420663501384</v>
      </c>
    </row>
    <row r="224" spans="1:13" x14ac:dyDescent="0.35">
      <c r="A224" t="s">
        <v>481</v>
      </c>
      <c r="B224" t="s">
        <v>482</v>
      </c>
      <c r="C224" t="s">
        <v>22</v>
      </c>
      <c r="D224">
        <v>50</v>
      </c>
      <c r="E224" t="s">
        <v>16</v>
      </c>
      <c r="F224" t="s">
        <v>77</v>
      </c>
      <c r="G224">
        <v>90381</v>
      </c>
      <c r="H224">
        <v>26</v>
      </c>
      <c r="I224">
        <v>5</v>
      </c>
      <c r="J224">
        <v>2023</v>
      </c>
      <c r="K224" t="s">
        <v>25</v>
      </c>
      <c r="L224" t="s">
        <v>26</v>
      </c>
      <c r="M224">
        <v>3.7339573205862115</v>
      </c>
    </row>
    <row r="225" spans="1:13" x14ac:dyDescent="0.35">
      <c r="A225" t="s">
        <v>483</v>
      </c>
      <c r="B225" t="s">
        <v>484</v>
      </c>
      <c r="C225" t="s">
        <v>46</v>
      </c>
      <c r="D225">
        <v>36</v>
      </c>
      <c r="E225" t="s">
        <v>16</v>
      </c>
      <c r="F225" t="s">
        <v>63</v>
      </c>
      <c r="G225">
        <v>91416</v>
      </c>
      <c r="H225">
        <v>18</v>
      </c>
      <c r="I225">
        <v>1</v>
      </c>
      <c r="J225">
        <v>2020</v>
      </c>
      <c r="K225" t="s">
        <v>34</v>
      </c>
      <c r="L225" t="s">
        <v>26</v>
      </c>
      <c r="M225">
        <v>3.5765373597335182</v>
      </c>
    </row>
    <row r="226" spans="1:13" x14ac:dyDescent="0.35">
      <c r="A226" t="s">
        <v>485</v>
      </c>
      <c r="B226" t="s">
        <v>486</v>
      </c>
      <c r="C226" t="s">
        <v>33</v>
      </c>
      <c r="D226">
        <v>50</v>
      </c>
      <c r="E226" t="s">
        <v>16</v>
      </c>
      <c r="F226" t="s">
        <v>77</v>
      </c>
      <c r="G226">
        <v>54523</v>
      </c>
      <c r="H226">
        <v>22</v>
      </c>
      <c r="I226">
        <v>4</v>
      </c>
      <c r="J226">
        <v>2023</v>
      </c>
      <c r="K226" t="s">
        <v>18</v>
      </c>
      <c r="L226" t="s">
        <v>19</v>
      </c>
      <c r="M226">
        <v>2.7006717067763928</v>
      </c>
    </row>
    <row r="227" spans="1:13" x14ac:dyDescent="0.35">
      <c r="A227" t="s">
        <v>487</v>
      </c>
      <c r="B227" t="s">
        <v>488</v>
      </c>
      <c r="C227" t="s">
        <v>33</v>
      </c>
      <c r="D227">
        <v>25</v>
      </c>
      <c r="E227" t="s">
        <v>23</v>
      </c>
      <c r="F227" t="s">
        <v>63</v>
      </c>
      <c r="G227">
        <v>106871</v>
      </c>
      <c r="H227">
        <v>11</v>
      </c>
      <c r="I227">
        <v>3</v>
      </c>
      <c r="J227">
        <v>2015</v>
      </c>
      <c r="K227" t="s">
        <v>30</v>
      </c>
      <c r="L227" t="s">
        <v>41</v>
      </c>
      <c r="M227">
        <v>1.1597580553037159</v>
      </c>
    </row>
    <row r="228" spans="1:13" x14ac:dyDescent="0.35">
      <c r="A228" t="s">
        <v>489</v>
      </c>
      <c r="B228" t="s">
        <v>490</v>
      </c>
      <c r="C228" t="s">
        <v>58</v>
      </c>
      <c r="D228">
        <v>28</v>
      </c>
      <c r="E228" t="s">
        <v>23</v>
      </c>
      <c r="F228" t="s">
        <v>24</v>
      </c>
      <c r="G228">
        <v>75295</v>
      </c>
      <c r="H228">
        <v>19</v>
      </c>
      <c r="I228">
        <v>1</v>
      </c>
      <c r="J228">
        <v>0</v>
      </c>
      <c r="K228" t="s">
        <v>40</v>
      </c>
      <c r="L228" t="s">
        <v>26</v>
      </c>
      <c r="M228">
        <v>4.5728919908871868</v>
      </c>
    </row>
    <row r="229" spans="1:13" x14ac:dyDescent="0.35">
      <c r="A229" t="s">
        <v>491</v>
      </c>
      <c r="B229" t="s">
        <v>492</v>
      </c>
      <c r="C229" t="s">
        <v>58</v>
      </c>
      <c r="D229">
        <v>28</v>
      </c>
      <c r="E229" t="s">
        <v>23</v>
      </c>
      <c r="F229" t="s">
        <v>77</v>
      </c>
      <c r="G229">
        <v>67640</v>
      </c>
      <c r="H229">
        <v>5</v>
      </c>
      <c r="I229">
        <v>5</v>
      </c>
      <c r="J229">
        <v>2016</v>
      </c>
      <c r="K229" t="s">
        <v>18</v>
      </c>
      <c r="L229" t="s">
        <v>19</v>
      </c>
      <c r="M229">
        <v>4.5391375100524947</v>
      </c>
    </row>
    <row r="230" spans="1:13" x14ac:dyDescent="0.35">
      <c r="A230" t="s">
        <v>493</v>
      </c>
      <c r="B230" t="s">
        <v>494</v>
      </c>
      <c r="C230" t="s">
        <v>46</v>
      </c>
      <c r="D230">
        <v>51</v>
      </c>
      <c r="E230" t="s">
        <v>72</v>
      </c>
      <c r="F230" t="s">
        <v>77</v>
      </c>
      <c r="G230">
        <v>106887</v>
      </c>
      <c r="H230">
        <v>15</v>
      </c>
      <c r="I230">
        <v>2</v>
      </c>
      <c r="J230">
        <v>2022</v>
      </c>
      <c r="K230" t="s">
        <v>34</v>
      </c>
      <c r="L230" t="s">
        <v>26</v>
      </c>
      <c r="M230">
        <v>4.0731096489042002</v>
      </c>
    </row>
    <row r="231" spans="1:13" x14ac:dyDescent="0.35">
      <c r="A231" t="s">
        <v>495</v>
      </c>
      <c r="B231" t="s">
        <v>496</v>
      </c>
      <c r="C231" t="s">
        <v>33</v>
      </c>
      <c r="D231">
        <v>30</v>
      </c>
      <c r="E231" t="s">
        <v>16</v>
      </c>
      <c r="F231" t="s">
        <v>77</v>
      </c>
      <c r="G231">
        <v>117025</v>
      </c>
      <c r="H231">
        <v>17</v>
      </c>
      <c r="I231">
        <v>4</v>
      </c>
      <c r="J231">
        <v>2022</v>
      </c>
      <c r="K231" t="s">
        <v>40</v>
      </c>
      <c r="L231" t="s">
        <v>41</v>
      </c>
      <c r="M231">
        <v>2.0596693536160506</v>
      </c>
    </row>
    <row r="232" spans="1:13" x14ac:dyDescent="0.35">
      <c r="A232" t="s">
        <v>497</v>
      </c>
      <c r="B232" t="s">
        <v>498</v>
      </c>
      <c r="C232" t="s">
        <v>58</v>
      </c>
      <c r="D232">
        <v>36</v>
      </c>
      <c r="E232" t="s">
        <v>72</v>
      </c>
      <c r="F232" t="s">
        <v>17</v>
      </c>
      <c r="G232">
        <v>31749</v>
      </c>
      <c r="H232">
        <v>32</v>
      </c>
      <c r="I232">
        <v>2</v>
      </c>
      <c r="J232">
        <v>2018</v>
      </c>
      <c r="K232" t="s">
        <v>51</v>
      </c>
      <c r="L232" t="s">
        <v>19</v>
      </c>
      <c r="M232">
        <v>4.9153580438373856</v>
      </c>
    </row>
    <row r="233" spans="1:13" x14ac:dyDescent="0.35">
      <c r="A233" t="s">
        <v>499</v>
      </c>
      <c r="B233" t="s">
        <v>500</v>
      </c>
      <c r="C233" t="s">
        <v>46</v>
      </c>
      <c r="D233">
        <v>24</v>
      </c>
      <c r="E233" t="s">
        <v>72</v>
      </c>
      <c r="F233" t="s">
        <v>24</v>
      </c>
      <c r="G233">
        <v>114046</v>
      </c>
      <c r="H233">
        <v>7</v>
      </c>
      <c r="I233">
        <v>5</v>
      </c>
      <c r="J233">
        <v>0</v>
      </c>
      <c r="K233" t="s">
        <v>25</v>
      </c>
      <c r="L233" t="s">
        <v>26</v>
      </c>
      <c r="M233">
        <v>3.9938896347123438</v>
      </c>
    </row>
    <row r="234" spans="1:13" x14ac:dyDescent="0.35">
      <c r="A234" t="s">
        <v>501</v>
      </c>
      <c r="B234" t="s">
        <v>502</v>
      </c>
      <c r="C234" t="s">
        <v>15</v>
      </c>
      <c r="D234">
        <v>37</v>
      </c>
      <c r="E234" t="s">
        <v>16</v>
      </c>
      <c r="F234" t="s">
        <v>63</v>
      </c>
      <c r="G234">
        <v>50369</v>
      </c>
      <c r="H234">
        <v>8</v>
      </c>
      <c r="I234">
        <v>1</v>
      </c>
      <c r="J234">
        <v>2020</v>
      </c>
      <c r="K234" t="s">
        <v>30</v>
      </c>
      <c r="L234" t="s">
        <v>41</v>
      </c>
      <c r="M234">
        <v>4.6307783145948935</v>
      </c>
    </row>
    <row r="235" spans="1:13" x14ac:dyDescent="0.35">
      <c r="A235" t="s">
        <v>503</v>
      </c>
      <c r="B235" t="s">
        <v>504</v>
      </c>
      <c r="C235" t="s">
        <v>58</v>
      </c>
      <c r="D235">
        <v>46</v>
      </c>
      <c r="E235" t="s">
        <v>23</v>
      </c>
      <c r="F235" t="s">
        <v>24</v>
      </c>
      <c r="G235">
        <v>38259</v>
      </c>
      <c r="H235">
        <v>4</v>
      </c>
      <c r="I235">
        <v>4</v>
      </c>
      <c r="J235">
        <v>0</v>
      </c>
      <c r="K235" t="s">
        <v>34</v>
      </c>
      <c r="L235" t="s">
        <v>26</v>
      </c>
      <c r="M235">
        <v>2.8790504361836375</v>
      </c>
    </row>
    <row r="236" spans="1:13" x14ac:dyDescent="0.35">
      <c r="A236" t="s">
        <v>505</v>
      </c>
      <c r="B236" t="s">
        <v>506</v>
      </c>
      <c r="C236" t="s">
        <v>33</v>
      </c>
      <c r="D236">
        <v>46</v>
      </c>
      <c r="E236" t="s">
        <v>16</v>
      </c>
      <c r="F236" t="s">
        <v>24</v>
      </c>
      <c r="G236">
        <v>54862</v>
      </c>
      <c r="H236">
        <v>6</v>
      </c>
      <c r="I236">
        <v>4</v>
      </c>
      <c r="J236">
        <v>0</v>
      </c>
      <c r="K236" t="s">
        <v>40</v>
      </c>
      <c r="L236" t="s">
        <v>26</v>
      </c>
      <c r="M236">
        <v>3.2330739024280724</v>
      </c>
    </row>
    <row r="237" spans="1:13" x14ac:dyDescent="0.35">
      <c r="A237" t="s">
        <v>507</v>
      </c>
      <c r="B237" t="s">
        <v>508</v>
      </c>
      <c r="C237" t="s">
        <v>22</v>
      </c>
      <c r="D237">
        <v>23</v>
      </c>
      <c r="E237" t="s">
        <v>23</v>
      </c>
      <c r="F237" t="s">
        <v>17</v>
      </c>
      <c r="G237">
        <v>62952</v>
      </c>
      <c r="H237">
        <v>22</v>
      </c>
      <c r="I237">
        <v>2</v>
      </c>
      <c r="J237">
        <v>2023</v>
      </c>
      <c r="K237" t="s">
        <v>18</v>
      </c>
      <c r="L237" t="s">
        <v>41</v>
      </c>
      <c r="M237">
        <v>2.7157793801563401</v>
      </c>
    </row>
    <row r="238" spans="1:13" x14ac:dyDescent="0.35">
      <c r="A238" t="s">
        <v>509</v>
      </c>
      <c r="B238" t="s">
        <v>510</v>
      </c>
      <c r="C238" t="s">
        <v>15</v>
      </c>
      <c r="D238">
        <v>40</v>
      </c>
      <c r="E238" t="s">
        <v>16</v>
      </c>
      <c r="F238" t="s">
        <v>24</v>
      </c>
      <c r="G238">
        <v>95951</v>
      </c>
      <c r="H238">
        <v>12</v>
      </c>
      <c r="I238">
        <v>3</v>
      </c>
      <c r="J238">
        <v>0</v>
      </c>
      <c r="K238" t="s">
        <v>18</v>
      </c>
      <c r="L238" t="s">
        <v>141</v>
      </c>
      <c r="M238">
        <v>1.9305702292627593</v>
      </c>
    </row>
    <row r="239" spans="1:13" x14ac:dyDescent="0.35">
      <c r="A239" t="s">
        <v>511</v>
      </c>
      <c r="B239" t="s">
        <v>512</v>
      </c>
      <c r="C239" t="s">
        <v>15</v>
      </c>
      <c r="D239">
        <v>47</v>
      </c>
      <c r="E239" t="s">
        <v>23</v>
      </c>
      <c r="F239" t="s">
        <v>77</v>
      </c>
      <c r="G239">
        <v>102499</v>
      </c>
      <c r="H239">
        <v>21</v>
      </c>
      <c r="I239">
        <v>2</v>
      </c>
      <c r="J239">
        <v>2019</v>
      </c>
      <c r="K239" t="s">
        <v>51</v>
      </c>
      <c r="L239" t="s">
        <v>41</v>
      </c>
      <c r="M239">
        <v>4.3226536531546156</v>
      </c>
    </row>
    <row r="240" spans="1:13" x14ac:dyDescent="0.35">
      <c r="A240" t="s">
        <v>513</v>
      </c>
      <c r="B240" t="s">
        <v>514</v>
      </c>
      <c r="C240" t="s">
        <v>46</v>
      </c>
      <c r="D240">
        <v>52</v>
      </c>
      <c r="E240" t="s">
        <v>23</v>
      </c>
      <c r="F240" t="s">
        <v>24</v>
      </c>
      <c r="G240">
        <v>38824</v>
      </c>
      <c r="H240">
        <v>6</v>
      </c>
      <c r="I240">
        <v>2</v>
      </c>
      <c r="J240">
        <v>0</v>
      </c>
      <c r="K240" t="s">
        <v>34</v>
      </c>
      <c r="L240" t="s">
        <v>26</v>
      </c>
      <c r="M240">
        <v>3.0237207303773723</v>
      </c>
    </row>
    <row r="241" spans="1:13" x14ac:dyDescent="0.35">
      <c r="A241" t="s">
        <v>515</v>
      </c>
      <c r="B241" t="s">
        <v>516</v>
      </c>
      <c r="C241" t="s">
        <v>46</v>
      </c>
      <c r="D241">
        <v>57</v>
      </c>
      <c r="E241" t="s">
        <v>23</v>
      </c>
      <c r="F241" t="s">
        <v>63</v>
      </c>
      <c r="G241">
        <v>85955</v>
      </c>
      <c r="H241">
        <v>14</v>
      </c>
      <c r="I241">
        <v>3</v>
      </c>
      <c r="J241">
        <v>2016</v>
      </c>
      <c r="K241" t="s">
        <v>40</v>
      </c>
      <c r="L241" t="s">
        <v>26</v>
      </c>
      <c r="M241">
        <v>1.4811714233705198</v>
      </c>
    </row>
    <row r="242" spans="1:13" x14ac:dyDescent="0.35">
      <c r="A242" t="s">
        <v>517</v>
      </c>
      <c r="B242" t="s">
        <v>518</v>
      </c>
      <c r="C242" t="s">
        <v>46</v>
      </c>
      <c r="D242">
        <v>45</v>
      </c>
      <c r="E242" t="s">
        <v>23</v>
      </c>
      <c r="F242" t="s">
        <v>77</v>
      </c>
      <c r="G242">
        <v>95921</v>
      </c>
      <c r="H242">
        <v>20</v>
      </c>
      <c r="I242">
        <v>3</v>
      </c>
      <c r="J242">
        <v>2024</v>
      </c>
      <c r="K242" t="s">
        <v>34</v>
      </c>
      <c r="L242" t="s">
        <v>26</v>
      </c>
      <c r="M242">
        <v>3.2474140684407975</v>
      </c>
    </row>
    <row r="243" spans="1:13" x14ac:dyDescent="0.35">
      <c r="A243" t="s">
        <v>519</v>
      </c>
      <c r="B243" t="s">
        <v>520</v>
      </c>
      <c r="C243" t="s">
        <v>80</v>
      </c>
      <c r="D243">
        <v>57</v>
      </c>
      <c r="E243" t="s">
        <v>72</v>
      </c>
      <c r="F243" t="s">
        <v>39</v>
      </c>
      <c r="G243">
        <v>76785</v>
      </c>
      <c r="H243">
        <v>3</v>
      </c>
      <c r="I243">
        <v>3</v>
      </c>
      <c r="J243">
        <v>2024</v>
      </c>
      <c r="K243" t="s">
        <v>25</v>
      </c>
      <c r="L243" t="s">
        <v>41</v>
      </c>
      <c r="M243">
        <v>1.3672105921471367</v>
      </c>
    </row>
    <row r="244" spans="1:13" x14ac:dyDescent="0.35">
      <c r="A244" t="s">
        <v>521</v>
      </c>
      <c r="B244" t="s">
        <v>522</v>
      </c>
      <c r="C244" t="s">
        <v>80</v>
      </c>
      <c r="D244">
        <v>29</v>
      </c>
      <c r="E244" t="s">
        <v>16</v>
      </c>
      <c r="F244" t="s">
        <v>29</v>
      </c>
      <c r="G244">
        <v>63589</v>
      </c>
      <c r="H244">
        <v>26</v>
      </c>
      <c r="I244">
        <v>2</v>
      </c>
      <c r="J244">
        <v>2017</v>
      </c>
      <c r="K244" t="s">
        <v>25</v>
      </c>
      <c r="L244" t="s">
        <v>141</v>
      </c>
      <c r="M244">
        <v>3.6991262605328941</v>
      </c>
    </row>
    <row r="245" spans="1:13" x14ac:dyDescent="0.35">
      <c r="A245" t="s">
        <v>523</v>
      </c>
      <c r="B245" t="s">
        <v>524</v>
      </c>
      <c r="C245" t="s">
        <v>22</v>
      </c>
      <c r="D245">
        <v>32</v>
      </c>
      <c r="E245" t="s">
        <v>23</v>
      </c>
      <c r="F245" t="s">
        <v>63</v>
      </c>
      <c r="G245">
        <v>38176</v>
      </c>
      <c r="H245">
        <v>27</v>
      </c>
      <c r="I245">
        <v>3</v>
      </c>
      <c r="J245">
        <v>2024</v>
      </c>
      <c r="K245" t="s">
        <v>30</v>
      </c>
      <c r="L245" t="s">
        <v>41</v>
      </c>
      <c r="M245">
        <v>4.2623756703570219</v>
      </c>
    </row>
    <row r="246" spans="1:13" x14ac:dyDescent="0.35">
      <c r="A246" t="s">
        <v>525</v>
      </c>
      <c r="B246" t="s">
        <v>526</v>
      </c>
      <c r="C246" t="s">
        <v>80</v>
      </c>
      <c r="D246">
        <v>49</v>
      </c>
      <c r="E246" t="s">
        <v>16</v>
      </c>
      <c r="F246" t="s">
        <v>77</v>
      </c>
      <c r="G246">
        <v>60110</v>
      </c>
      <c r="H246">
        <v>25</v>
      </c>
      <c r="I246">
        <v>3</v>
      </c>
      <c r="J246">
        <v>2016</v>
      </c>
      <c r="K246" t="s">
        <v>30</v>
      </c>
      <c r="L246" t="s">
        <v>41</v>
      </c>
      <c r="M246">
        <v>1.1011248042399973</v>
      </c>
    </row>
    <row r="247" spans="1:13" x14ac:dyDescent="0.35">
      <c r="A247" t="s">
        <v>527</v>
      </c>
      <c r="B247" t="s">
        <v>528</v>
      </c>
      <c r="C247" t="s">
        <v>80</v>
      </c>
      <c r="D247">
        <v>46</v>
      </c>
      <c r="E247" t="s">
        <v>23</v>
      </c>
      <c r="F247" t="s">
        <v>39</v>
      </c>
      <c r="G247">
        <v>67096</v>
      </c>
      <c r="H247">
        <v>18</v>
      </c>
      <c r="I247">
        <v>5</v>
      </c>
      <c r="J247">
        <v>2023</v>
      </c>
      <c r="K247" t="s">
        <v>30</v>
      </c>
      <c r="L247" t="s">
        <v>26</v>
      </c>
      <c r="M247">
        <v>4.0182689558018563</v>
      </c>
    </row>
    <row r="248" spans="1:13" x14ac:dyDescent="0.35">
      <c r="A248" t="s">
        <v>529</v>
      </c>
      <c r="B248" t="s">
        <v>530</v>
      </c>
      <c r="C248" t="s">
        <v>46</v>
      </c>
      <c r="D248">
        <v>51</v>
      </c>
      <c r="E248" t="s">
        <v>16</v>
      </c>
      <c r="F248" t="s">
        <v>39</v>
      </c>
      <c r="G248">
        <v>47141</v>
      </c>
      <c r="H248">
        <v>4</v>
      </c>
      <c r="I248">
        <v>2</v>
      </c>
      <c r="J248">
        <v>0</v>
      </c>
      <c r="K248" t="s">
        <v>40</v>
      </c>
      <c r="L248" t="s">
        <v>41</v>
      </c>
      <c r="M248">
        <v>4.8546776604845636</v>
      </c>
    </row>
    <row r="249" spans="1:13" x14ac:dyDescent="0.35">
      <c r="A249" t="s">
        <v>531</v>
      </c>
      <c r="B249" t="s">
        <v>532</v>
      </c>
      <c r="C249" t="s">
        <v>33</v>
      </c>
      <c r="D249">
        <v>60</v>
      </c>
      <c r="E249" t="s">
        <v>16</v>
      </c>
      <c r="F249" t="s">
        <v>17</v>
      </c>
      <c r="G249">
        <v>79715</v>
      </c>
      <c r="H249">
        <v>22</v>
      </c>
      <c r="I249">
        <v>4</v>
      </c>
      <c r="J249">
        <v>2021</v>
      </c>
      <c r="K249" t="s">
        <v>51</v>
      </c>
      <c r="L249" t="s">
        <v>26</v>
      </c>
      <c r="M249">
        <v>1.0147656526784807</v>
      </c>
    </row>
    <row r="250" spans="1:13" x14ac:dyDescent="0.35">
      <c r="A250" t="s">
        <v>533</v>
      </c>
      <c r="B250" t="s">
        <v>534</v>
      </c>
      <c r="C250" t="s">
        <v>46</v>
      </c>
      <c r="D250">
        <v>59</v>
      </c>
      <c r="E250" t="s">
        <v>16</v>
      </c>
      <c r="F250" t="s">
        <v>17</v>
      </c>
      <c r="G250">
        <v>60788</v>
      </c>
      <c r="H250">
        <v>22</v>
      </c>
      <c r="I250">
        <v>3</v>
      </c>
      <c r="J250">
        <v>2021</v>
      </c>
      <c r="K250" t="s">
        <v>51</v>
      </c>
      <c r="L250" t="s">
        <v>26</v>
      </c>
      <c r="M250">
        <v>1.8506246381075466</v>
      </c>
    </row>
    <row r="251" spans="1:13" x14ac:dyDescent="0.35">
      <c r="A251" t="s">
        <v>535</v>
      </c>
      <c r="B251" t="s">
        <v>536</v>
      </c>
      <c r="C251" t="s">
        <v>46</v>
      </c>
      <c r="D251">
        <v>58</v>
      </c>
      <c r="E251" t="s">
        <v>23</v>
      </c>
      <c r="F251" t="s">
        <v>39</v>
      </c>
      <c r="G251">
        <v>102508</v>
      </c>
      <c r="H251">
        <v>4</v>
      </c>
      <c r="I251">
        <v>4</v>
      </c>
      <c r="J251">
        <v>2023</v>
      </c>
      <c r="K251" t="s">
        <v>18</v>
      </c>
      <c r="L251" t="s">
        <v>26</v>
      </c>
      <c r="M251">
        <v>3.7425422154687191</v>
      </c>
    </row>
    <row r="252" spans="1:13" x14ac:dyDescent="0.35">
      <c r="A252" t="s">
        <v>537</v>
      </c>
      <c r="B252" t="s">
        <v>538</v>
      </c>
      <c r="C252" t="s">
        <v>46</v>
      </c>
      <c r="D252">
        <v>52</v>
      </c>
      <c r="E252" t="s">
        <v>16</v>
      </c>
      <c r="F252" t="s">
        <v>63</v>
      </c>
      <c r="G252">
        <v>40543</v>
      </c>
      <c r="H252">
        <v>23</v>
      </c>
      <c r="I252">
        <v>5</v>
      </c>
      <c r="J252">
        <v>2015</v>
      </c>
      <c r="K252" t="s">
        <v>51</v>
      </c>
      <c r="L252" t="s">
        <v>26</v>
      </c>
      <c r="M252">
        <v>1.9633419660106521</v>
      </c>
    </row>
    <row r="253" spans="1:13" x14ac:dyDescent="0.35">
      <c r="A253" t="s">
        <v>539</v>
      </c>
      <c r="B253" t="s">
        <v>540</v>
      </c>
      <c r="C253" t="s">
        <v>22</v>
      </c>
      <c r="D253">
        <v>52</v>
      </c>
      <c r="E253" t="s">
        <v>16</v>
      </c>
      <c r="F253" t="s">
        <v>77</v>
      </c>
      <c r="G253">
        <v>85402</v>
      </c>
      <c r="H253">
        <v>15</v>
      </c>
      <c r="I253">
        <v>1</v>
      </c>
      <c r="J253">
        <v>2021</v>
      </c>
      <c r="K253" t="s">
        <v>51</v>
      </c>
      <c r="L253" t="s">
        <v>26</v>
      </c>
      <c r="M253">
        <v>2.3610364955517671</v>
      </c>
    </row>
    <row r="254" spans="1:13" x14ac:dyDescent="0.35">
      <c r="A254" t="s">
        <v>541</v>
      </c>
      <c r="B254" t="s">
        <v>542</v>
      </c>
      <c r="C254" t="s">
        <v>58</v>
      </c>
      <c r="D254">
        <v>46</v>
      </c>
      <c r="E254" t="s">
        <v>23</v>
      </c>
      <c r="F254" t="s">
        <v>39</v>
      </c>
      <c r="G254">
        <v>54658</v>
      </c>
      <c r="H254">
        <v>2</v>
      </c>
      <c r="I254">
        <v>1</v>
      </c>
      <c r="J254">
        <v>2021</v>
      </c>
      <c r="K254" t="s">
        <v>25</v>
      </c>
      <c r="L254" t="s">
        <v>41</v>
      </c>
      <c r="M254">
        <v>3.823730000345587</v>
      </c>
    </row>
    <row r="255" spans="1:13" x14ac:dyDescent="0.35">
      <c r="A255" t="s">
        <v>543</v>
      </c>
      <c r="B255" t="s">
        <v>544</v>
      </c>
      <c r="C255" t="s">
        <v>46</v>
      </c>
      <c r="D255">
        <v>51</v>
      </c>
      <c r="E255" t="s">
        <v>23</v>
      </c>
      <c r="F255" t="s">
        <v>77</v>
      </c>
      <c r="G255">
        <v>82575</v>
      </c>
      <c r="H255">
        <v>13</v>
      </c>
      <c r="I255">
        <v>5</v>
      </c>
      <c r="J255">
        <v>2020</v>
      </c>
      <c r="K255" t="s">
        <v>34</v>
      </c>
      <c r="L255" t="s">
        <v>141</v>
      </c>
      <c r="M255">
        <v>3.9557980896810236</v>
      </c>
    </row>
    <row r="256" spans="1:13" x14ac:dyDescent="0.35">
      <c r="A256" t="s">
        <v>545</v>
      </c>
      <c r="B256" t="s">
        <v>546</v>
      </c>
      <c r="C256" t="s">
        <v>22</v>
      </c>
      <c r="D256">
        <v>31</v>
      </c>
      <c r="E256" t="s">
        <v>72</v>
      </c>
      <c r="F256" t="s">
        <v>63</v>
      </c>
      <c r="G256">
        <v>104928</v>
      </c>
      <c r="H256">
        <v>22</v>
      </c>
      <c r="I256">
        <v>3</v>
      </c>
      <c r="J256">
        <v>0</v>
      </c>
      <c r="K256" t="s">
        <v>25</v>
      </c>
      <c r="L256" t="s">
        <v>26</v>
      </c>
      <c r="M256">
        <v>1.8875931691739973</v>
      </c>
    </row>
    <row r="257" spans="1:13" x14ac:dyDescent="0.35">
      <c r="A257" t="s">
        <v>547</v>
      </c>
      <c r="B257" t="s">
        <v>548</v>
      </c>
      <c r="C257" t="s">
        <v>15</v>
      </c>
      <c r="D257">
        <v>26</v>
      </c>
      <c r="E257" t="s">
        <v>23</v>
      </c>
      <c r="F257" t="s">
        <v>77</v>
      </c>
      <c r="G257">
        <v>106013</v>
      </c>
      <c r="H257">
        <v>19</v>
      </c>
      <c r="I257">
        <v>3</v>
      </c>
      <c r="J257">
        <v>2016</v>
      </c>
      <c r="K257" t="s">
        <v>25</v>
      </c>
      <c r="L257" t="s">
        <v>26</v>
      </c>
      <c r="M257">
        <v>4.8204542677157782</v>
      </c>
    </row>
    <row r="258" spans="1:13" x14ac:dyDescent="0.35">
      <c r="A258" t="s">
        <v>549</v>
      </c>
      <c r="B258" t="s">
        <v>550</v>
      </c>
      <c r="C258" t="s">
        <v>15</v>
      </c>
      <c r="D258">
        <v>47</v>
      </c>
      <c r="E258" t="s">
        <v>23</v>
      </c>
      <c r="F258" t="s">
        <v>24</v>
      </c>
      <c r="G258">
        <v>60633</v>
      </c>
      <c r="H258">
        <v>30</v>
      </c>
      <c r="I258">
        <v>3</v>
      </c>
      <c r="J258">
        <v>2022</v>
      </c>
      <c r="K258" t="s">
        <v>30</v>
      </c>
      <c r="L258" t="s">
        <v>26</v>
      </c>
      <c r="M258">
        <v>3.3607016746059974</v>
      </c>
    </row>
    <row r="259" spans="1:13" x14ac:dyDescent="0.35">
      <c r="A259" t="s">
        <v>551</v>
      </c>
      <c r="B259" t="s">
        <v>552</v>
      </c>
      <c r="C259" t="s">
        <v>58</v>
      </c>
      <c r="D259">
        <v>28</v>
      </c>
      <c r="E259" t="s">
        <v>16</v>
      </c>
      <c r="F259" t="s">
        <v>29</v>
      </c>
      <c r="G259">
        <v>36547</v>
      </c>
      <c r="H259">
        <v>7</v>
      </c>
      <c r="I259">
        <v>4</v>
      </c>
      <c r="J259">
        <v>2016</v>
      </c>
      <c r="K259" t="s">
        <v>30</v>
      </c>
      <c r="L259" t="s">
        <v>19</v>
      </c>
      <c r="M259">
        <v>3.7116370596529671</v>
      </c>
    </row>
    <row r="260" spans="1:13" x14ac:dyDescent="0.35">
      <c r="A260" t="s">
        <v>553</v>
      </c>
      <c r="B260" t="s">
        <v>554</v>
      </c>
      <c r="C260" t="s">
        <v>15</v>
      </c>
      <c r="D260">
        <v>22</v>
      </c>
      <c r="E260" t="s">
        <v>23</v>
      </c>
      <c r="F260" t="s">
        <v>29</v>
      </c>
      <c r="G260">
        <v>34573</v>
      </c>
      <c r="H260">
        <v>1</v>
      </c>
      <c r="I260">
        <v>1</v>
      </c>
      <c r="J260">
        <v>2018</v>
      </c>
      <c r="K260" t="s">
        <v>34</v>
      </c>
      <c r="L260" t="s">
        <v>26</v>
      </c>
      <c r="M260">
        <v>4.5511383889592025</v>
      </c>
    </row>
    <row r="261" spans="1:13" x14ac:dyDescent="0.35">
      <c r="A261" t="s">
        <v>555</v>
      </c>
      <c r="B261" t="s">
        <v>556</v>
      </c>
      <c r="C261" t="s">
        <v>80</v>
      </c>
      <c r="D261">
        <v>48</v>
      </c>
      <c r="E261" t="s">
        <v>23</v>
      </c>
      <c r="F261" t="s">
        <v>39</v>
      </c>
      <c r="G261">
        <v>102329</v>
      </c>
      <c r="H261">
        <v>13</v>
      </c>
      <c r="I261">
        <v>4</v>
      </c>
      <c r="J261">
        <v>2016</v>
      </c>
      <c r="K261" t="s">
        <v>34</v>
      </c>
      <c r="L261" t="s">
        <v>41</v>
      </c>
      <c r="M261">
        <v>4.6704755877372239</v>
      </c>
    </row>
    <row r="262" spans="1:13" x14ac:dyDescent="0.35">
      <c r="A262" t="s">
        <v>557</v>
      </c>
      <c r="B262" t="s">
        <v>558</v>
      </c>
      <c r="C262" t="s">
        <v>58</v>
      </c>
      <c r="D262">
        <v>47</v>
      </c>
      <c r="E262" t="s">
        <v>23</v>
      </c>
      <c r="F262" t="s">
        <v>24</v>
      </c>
      <c r="G262">
        <v>76231</v>
      </c>
      <c r="H262">
        <v>10</v>
      </c>
      <c r="I262">
        <v>3</v>
      </c>
      <c r="J262">
        <v>2022</v>
      </c>
      <c r="K262" t="s">
        <v>30</v>
      </c>
      <c r="L262" t="s">
        <v>41</v>
      </c>
      <c r="M262">
        <v>1.3299073481329038</v>
      </c>
    </row>
    <row r="263" spans="1:13" x14ac:dyDescent="0.35">
      <c r="A263" t="s">
        <v>559</v>
      </c>
      <c r="B263" t="s">
        <v>560</v>
      </c>
      <c r="C263" t="s">
        <v>22</v>
      </c>
      <c r="D263">
        <v>30</v>
      </c>
      <c r="E263" t="s">
        <v>16</v>
      </c>
      <c r="F263" t="s">
        <v>77</v>
      </c>
      <c r="G263">
        <v>87384</v>
      </c>
      <c r="H263">
        <v>29</v>
      </c>
      <c r="I263">
        <v>2</v>
      </c>
      <c r="J263">
        <v>0</v>
      </c>
      <c r="K263" t="s">
        <v>34</v>
      </c>
      <c r="L263" t="s">
        <v>41</v>
      </c>
      <c r="M263">
        <v>3.3567081157912533</v>
      </c>
    </row>
    <row r="264" spans="1:13" x14ac:dyDescent="0.35">
      <c r="A264" t="s">
        <v>561</v>
      </c>
      <c r="B264" t="s">
        <v>227</v>
      </c>
      <c r="C264" t="s">
        <v>33</v>
      </c>
      <c r="D264">
        <v>45</v>
      </c>
      <c r="E264" t="s">
        <v>23</v>
      </c>
      <c r="F264" t="s">
        <v>39</v>
      </c>
      <c r="G264">
        <v>58661</v>
      </c>
      <c r="H264">
        <v>8</v>
      </c>
      <c r="I264">
        <v>2</v>
      </c>
      <c r="J264">
        <v>2021</v>
      </c>
      <c r="K264" t="s">
        <v>25</v>
      </c>
      <c r="L264" t="s">
        <v>19</v>
      </c>
      <c r="M264">
        <v>3.7461779632055996</v>
      </c>
    </row>
    <row r="265" spans="1:13" x14ac:dyDescent="0.35">
      <c r="A265" t="s">
        <v>562</v>
      </c>
      <c r="B265" t="s">
        <v>563</v>
      </c>
      <c r="C265" t="s">
        <v>46</v>
      </c>
      <c r="D265">
        <v>59</v>
      </c>
      <c r="E265" t="s">
        <v>72</v>
      </c>
      <c r="F265" t="s">
        <v>39</v>
      </c>
      <c r="G265">
        <v>117978</v>
      </c>
      <c r="H265">
        <v>17</v>
      </c>
      <c r="I265">
        <v>1</v>
      </c>
      <c r="J265">
        <v>0</v>
      </c>
      <c r="K265" t="s">
        <v>51</v>
      </c>
      <c r="L265" t="s">
        <v>26</v>
      </c>
      <c r="M265">
        <v>4.0896009052169466</v>
      </c>
    </row>
    <row r="266" spans="1:13" x14ac:dyDescent="0.35">
      <c r="A266" t="s">
        <v>564</v>
      </c>
      <c r="B266" t="s">
        <v>565</v>
      </c>
      <c r="C266" t="s">
        <v>33</v>
      </c>
      <c r="D266">
        <v>55</v>
      </c>
      <c r="E266" t="s">
        <v>23</v>
      </c>
      <c r="F266" t="s">
        <v>17</v>
      </c>
      <c r="G266">
        <v>106116</v>
      </c>
      <c r="H266">
        <v>35</v>
      </c>
      <c r="I266">
        <v>5</v>
      </c>
      <c r="J266">
        <v>0</v>
      </c>
      <c r="K266" t="s">
        <v>34</v>
      </c>
      <c r="L266" t="s">
        <v>19</v>
      </c>
      <c r="M266">
        <v>1.8334975241232683</v>
      </c>
    </row>
    <row r="267" spans="1:13" x14ac:dyDescent="0.35">
      <c r="A267" t="s">
        <v>566</v>
      </c>
      <c r="B267" t="s">
        <v>567</v>
      </c>
      <c r="C267" t="s">
        <v>15</v>
      </c>
      <c r="D267">
        <v>40</v>
      </c>
      <c r="E267" t="s">
        <v>23</v>
      </c>
      <c r="F267" t="s">
        <v>39</v>
      </c>
      <c r="G267">
        <v>117202</v>
      </c>
      <c r="H267">
        <v>16</v>
      </c>
      <c r="I267">
        <v>2</v>
      </c>
      <c r="J267">
        <v>0</v>
      </c>
      <c r="K267" t="s">
        <v>18</v>
      </c>
      <c r="L267" t="s">
        <v>41</v>
      </c>
      <c r="M267">
        <v>4.8605456581964575</v>
      </c>
    </row>
    <row r="268" spans="1:13" x14ac:dyDescent="0.35">
      <c r="A268" t="s">
        <v>568</v>
      </c>
      <c r="B268" t="s">
        <v>569</v>
      </c>
      <c r="C268" t="s">
        <v>58</v>
      </c>
      <c r="D268">
        <v>36</v>
      </c>
      <c r="E268" t="s">
        <v>16</v>
      </c>
      <c r="F268" t="s">
        <v>63</v>
      </c>
      <c r="G268">
        <v>66419</v>
      </c>
      <c r="H268">
        <v>7</v>
      </c>
      <c r="I268">
        <v>4</v>
      </c>
      <c r="J268">
        <v>2021</v>
      </c>
      <c r="K268" t="s">
        <v>25</v>
      </c>
      <c r="L268" t="s">
        <v>26</v>
      </c>
      <c r="M268">
        <v>2.7814013796446946</v>
      </c>
    </row>
    <row r="269" spans="1:13" x14ac:dyDescent="0.35">
      <c r="A269" t="s">
        <v>570</v>
      </c>
      <c r="B269" t="s">
        <v>571</v>
      </c>
      <c r="C269" t="s">
        <v>33</v>
      </c>
      <c r="D269">
        <v>42</v>
      </c>
      <c r="E269" t="s">
        <v>16</v>
      </c>
      <c r="F269" t="s">
        <v>29</v>
      </c>
      <c r="G269">
        <v>115899</v>
      </c>
      <c r="H269">
        <v>31</v>
      </c>
      <c r="I269">
        <v>3</v>
      </c>
      <c r="J269">
        <v>2019</v>
      </c>
      <c r="K269" t="s">
        <v>40</v>
      </c>
      <c r="L269" t="s">
        <v>26</v>
      </c>
      <c r="M269">
        <v>4.6586719727956405</v>
      </c>
    </row>
    <row r="270" spans="1:13" x14ac:dyDescent="0.35">
      <c r="A270" t="s">
        <v>572</v>
      </c>
      <c r="B270" t="s">
        <v>573</v>
      </c>
      <c r="C270" t="s">
        <v>46</v>
      </c>
      <c r="D270">
        <v>25</v>
      </c>
      <c r="E270" t="s">
        <v>16</v>
      </c>
      <c r="F270" t="s">
        <v>63</v>
      </c>
      <c r="G270">
        <v>46096</v>
      </c>
      <c r="H270">
        <v>19</v>
      </c>
      <c r="I270">
        <v>1</v>
      </c>
      <c r="J270">
        <v>2022</v>
      </c>
      <c r="K270" t="s">
        <v>40</v>
      </c>
      <c r="L270" t="s">
        <v>26</v>
      </c>
      <c r="M270">
        <v>4.1896830045499067</v>
      </c>
    </row>
    <row r="271" spans="1:13" x14ac:dyDescent="0.35">
      <c r="A271" t="s">
        <v>574</v>
      </c>
      <c r="B271" t="s">
        <v>575</v>
      </c>
      <c r="C271" t="s">
        <v>58</v>
      </c>
      <c r="D271">
        <v>44</v>
      </c>
      <c r="E271" t="s">
        <v>16</v>
      </c>
      <c r="F271" t="s">
        <v>39</v>
      </c>
      <c r="G271">
        <v>103655</v>
      </c>
      <c r="H271">
        <v>13</v>
      </c>
      <c r="I271">
        <v>1</v>
      </c>
      <c r="J271">
        <v>2021</v>
      </c>
      <c r="K271" t="s">
        <v>30</v>
      </c>
      <c r="L271" t="s">
        <v>26</v>
      </c>
      <c r="M271">
        <v>3.7375317331766853</v>
      </c>
    </row>
    <row r="272" spans="1:13" x14ac:dyDescent="0.35">
      <c r="A272" t="s">
        <v>576</v>
      </c>
      <c r="B272" t="s">
        <v>577</v>
      </c>
      <c r="C272" t="s">
        <v>58</v>
      </c>
      <c r="D272">
        <v>27</v>
      </c>
      <c r="E272" t="s">
        <v>23</v>
      </c>
      <c r="F272" t="s">
        <v>77</v>
      </c>
      <c r="G272">
        <v>118472</v>
      </c>
      <c r="H272">
        <v>8</v>
      </c>
      <c r="I272">
        <v>2</v>
      </c>
      <c r="J272">
        <v>2018</v>
      </c>
      <c r="K272" t="s">
        <v>30</v>
      </c>
      <c r="L272" t="s">
        <v>26</v>
      </c>
      <c r="M272">
        <v>3.3898563138014559</v>
      </c>
    </row>
    <row r="273" spans="1:13" x14ac:dyDescent="0.35">
      <c r="A273" t="s">
        <v>578</v>
      </c>
      <c r="B273" t="s">
        <v>579</v>
      </c>
      <c r="C273" t="s">
        <v>33</v>
      </c>
      <c r="D273">
        <v>49</v>
      </c>
      <c r="E273" t="s">
        <v>16</v>
      </c>
      <c r="F273" t="s">
        <v>24</v>
      </c>
      <c r="G273">
        <v>119561</v>
      </c>
      <c r="H273">
        <v>4</v>
      </c>
      <c r="I273">
        <v>5</v>
      </c>
      <c r="J273">
        <v>2017</v>
      </c>
      <c r="K273" t="s">
        <v>51</v>
      </c>
      <c r="L273" t="s">
        <v>26</v>
      </c>
      <c r="M273">
        <v>1.6079200258182675</v>
      </c>
    </row>
    <row r="274" spans="1:13" x14ac:dyDescent="0.35">
      <c r="A274" t="s">
        <v>580</v>
      </c>
      <c r="B274" t="s">
        <v>581</v>
      </c>
      <c r="C274" t="s">
        <v>58</v>
      </c>
      <c r="D274">
        <v>27</v>
      </c>
      <c r="E274" t="s">
        <v>23</v>
      </c>
      <c r="F274" t="s">
        <v>24</v>
      </c>
      <c r="G274">
        <v>79112</v>
      </c>
      <c r="H274">
        <v>22</v>
      </c>
      <c r="I274">
        <v>4</v>
      </c>
      <c r="J274">
        <v>2024</v>
      </c>
      <c r="K274" t="s">
        <v>30</v>
      </c>
      <c r="L274" t="s">
        <v>41</v>
      </c>
      <c r="M274">
        <v>4.3376697962553443</v>
      </c>
    </row>
    <row r="275" spans="1:13" x14ac:dyDescent="0.35">
      <c r="A275" t="s">
        <v>582</v>
      </c>
      <c r="B275" t="s">
        <v>583</v>
      </c>
      <c r="C275" t="s">
        <v>15</v>
      </c>
      <c r="D275">
        <v>40</v>
      </c>
      <c r="E275" t="s">
        <v>23</v>
      </c>
      <c r="F275" t="s">
        <v>77</v>
      </c>
      <c r="G275">
        <v>70200</v>
      </c>
      <c r="H275">
        <v>31</v>
      </c>
      <c r="I275">
        <v>2</v>
      </c>
      <c r="J275">
        <v>2023</v>
      </c>
      <c r="K275" t="s">
        <v>30</v>
      </c>
      <c r="L275" t="s">
        <v>26</v>
      </c>
      <c r="M275">
        <v>2.2070567394863208</v>
      </c>
    </row>
    <row r="276" spans="1:13" x14ac:dyDescent="0.35">
      <c r="A276" t="s">
        <v>584</v>
      </c>
      <c r="B276" t="s">
        <v>585</v>
      </c>
      <c r="C276" t="s">
        <v>58</v>
      </c>
      <c r="D276">
        <v>26</v>
      </c>
      <c r="E276" t="s">
        <v>23</v>
      </c>
      <c r="F276" t="s">
        <v>29</v>
      </c>
      <c r="G276">
        <v>56695</v>
      </c>
      <c r="H276">
        <v>11</v>
      </c>
      <c r="I276">
        <v>4</v>
      </c>
      <c r="J276">
        <v>2023</v>
      </c>
      <c r="K276" t="s">
        <v>30</v>
      </c>
      <c r="L276" t="s">
        <v>19</v>
      </c>
      <c r="M276">
        <v>3.3018183311163494</v>
      </c>
    </row>
    <row r="277" spans="1:13" x14ac:dyDescent="0.35">
      <c r="A277" t="s">
        <v>586</v>
      </c>
      <c r="B277" t="s">
        <v>587</v>
      </c>
      <c r="C277" t="s">
        <v>22</v>
      </c>
      <c r="D277">
        <v>46</v>
      </c>
      <c r="E277" t="s">
        <v>16</v>
      </c>
      <c r="F277" t="s">
        <v>39</v>
      </c>
      <c r="G277">
        <v>39373</v>
      </c>
      <c r="H277">
        <v>12</v>
      </c>
      <c r="I277">
        <v>1</v>
      </c>
      <c r="J277">
        <v>2020</v>
      </c>
      <c r="K277" t="s">
        <v>34</v>
      </c>
      <c r="L277" t="s">
        <v>26</v>
      </c>
      <c r="M277">
        <v>3.4390730934614284</v>
      </c>
    </row>
    <row r="278" spans="1:13" x14ac:dyDescent="0.35">
      <c r="A278" t="s">
        <v>588</v>
      </c>
      <c r="B278" t="s">
        <v>589</v>
      </c>
      <c r="C278" t="s">
        <v>58</v>
      </c>
      <c r="D278">
        <v>28</v>
      </c>
      <c r="E278" t="s">
        <v>16</v>
      </c>
      <c r="F278" t="s">
        <v>24</v>
      </c>
      <c r="G278">
        <v>42312</v>
      </c>
      <c r="H278">
        <v>2</v>
      </c>
      <c r="I278">
        <v>4</v>
      </c>
      <c r="J278">
        <v>2017</v>
      </c>
      <c r="K278" t="s">
        <v>25</v>
      </c>
      <c r="L278" t="s">
        <v>26</v>
      </c>
      <c r="M278">
        <v>2.0990619930312739</v>
      </c>
    </row>
    <row r="279" spans="1:13" x14ac:dyDescent="0.35">
      <c r="A279" t="s">
        <v>590</v>
      </c>
      <c r="B279" t="s">
        <v>591</v>
      </c>
      <c r="C279" t="s">
        <v>22</v>
      </c>
      <c r="D279">
        <v>37</v>
      </c>
      <c r="E279" t="s">
        <v>16</v>
      </c>
      <c r="F279" t="s">
        <v>39</v>
      </c>
      <c r="G279">
        <v>91257</v>
      </c>
      <c r="H279">
        <v>4</v>
      </c>
      <c r="I279">
        <v>5</v>
      </c>
      <c r="J279">
        <v>2024</v>
      </c>
      <c r="K279" t="s">
        <v>34</v>
      </c>
      <c r="L279" t="s">
        <v>41</v>
      </c>
      <c r="M279">
        <v>3.7773969375156562</v>
      </c>
    </row>
    <row r="280" spans="1:13" x14ac:dyDescent="0.35">
      <c r="A280" t="s">
        <v>592</v>
      </c>
      <c r="B280" t="s">
        <v>593</v>
      </c>
      <c r="C280" t="s">
        <v>15</v>
      </c>
      <c r="D280">
        <v>24</v>
      </c>
      <c r="E280" t="s">
        <v>23</v>
      </c>
      <c r="F280" t="s">
        <v>29</v>
      </c>
      <c r="G280">
        <v>114574</v>
      </c>
      <c r="H280">
        <v>16</v>
      </c>
      <c r="I280">
        <v>2</v>
      </c>
      <c r="J280">
        <v>2020</v>
      </c>
      <c r="K280" t="s">
        <v>40</v>
      </c>
      <c r="L280" t="s">
        <v>41</v>
      </c>
      <c r="M280">
        <v>2.1888060488372409</v>
      </c>
    </row>
    <row r="281" spans="1:13" x14ac:dyDescent="0.35">
      <c r="A281" t="s">
        <v>594</v>
      </c>
      <c r="B281" t="s">
        <v>595</v>
      </c>
      <c r="C281" t="s">
        <v>33</v>
      </c>
      <c r="D281">
        <v>29</v>
      </c>
      <c r="E281" t="s">
        <v>23</v>
      </c>
      <c r="F281" t="s">
        <v>63</v>
      </c>
      <c r="G281">
        <v>81847</v>
      </c>
      <c r="H281">
        <v>14</v>
      </c>
      <c r="I281">
        <v>3</v>
      </c>
      <c r="J281">
        <v>2022</v>
      </c>
      <c r="K281" t="s">
        <v>30</v>
      </c>
      <c r="L281" t="s">
        <v>26</v>
      </c>
      <c r="M281">
        <v>4.9929602573858354</v>
      </c>
    </row>
    <row r="282" spans="1:13" x14ac:dyDescent="0.35">
      <c r="A282" t="s">
        <v>596</v>
      </c>
      <c r="B282" t="s">
        <v>597</v>
      </c>
      <c r="C282" t="s">
        <v>15</v>
      </c>
      <c r="D282">
        <v>46</v>
      </c>
      <c r="E282" t="s">
        <v>23</v>
      </c>
      <c r="F282" t="s">
        <v>24</v>
      </c>
      <c r="G282">
        <v>95829</v>
      </c>
      <c r="H282">
        <v>25</v>
      </c>
      <c r="I282">
        <v>1</v>
      </c>
      <c r="J282">
        <v>2015</v>
      </c>
      <c r="K282" t="s">
        <v>51</v>
      </c>
      <c r="L282" t="s">
        <v>41</v>
      </c>
      <c r="M282">
        <v>3.8411208977491134</v>
      </c>
    </row>
    <row r="283" spans="1:13" x14ac:dyDescent="0.35">
      <c r="A283" t="s">
        <v>598</v>
      </c>
      <c r="B283" t="s">
        <v>599</v>
      </c>
      <c r="C283" t="s">
        <v>80</v>
      </c>
      <c r="D283">
        <v>52</v>
      </c>
      <c r="E283" t="s">
        <v>16</v>
      </c>
      <c r="F283" t="s">
        <v>29</v>
      </c>
      <c r="G283">
        <v>61166</v>
      </c>
      <c r="H283">
        <v>30</v>
      </c>
      <c r="I283">
        <v>3</v>
      </c>
      <c r="J283">
        <v>2017</v>
      </c>
      <c r="K283" t="s">
        <v>34</v>
      </c>
      <c r="L283" t="s">
        <v>19</v>
      </c>
      <c r="M283">
        <v>4.9809523507650777</v>
      </c>
    </row>
    <row r="284" spans="1:13" x14ac:dyDescent="0.35">
      <c r="A284" t="s">
        <v>600</v>
      </c>
      <c r="B284" t="s">
        <v>601</v>
      </c>
      <c r="C284" t="s">
        <v>33</v>
      </c>
      <c r="D284">
        <v>27</v>
      </c>
      <c r="E284" t="s">
        <v>23</v>
      </c>
      <c r="F284" t="s">
        <v>77</v>
      </c>
      <c r="G284">
        <v>56080</v>
      </c>
      <c r="H284">
        <v>28</v>
      </c>
      <c r="I284">
        <v>4</v>
      </c>
      <c r="J284">
        <v>0</v>
      </c>
      <c r="K284" t="s">
        <v>51</v>
      </c>
      <c r="L284" t="s">
        <v>41</v>
      </c>
      <c r="M284">
        <v>4.0639270430175003</v>
      </c>
    </row>
    <row r="285" spans="1:13" x14ac:dyDescent="0.35">
      <c r="A285" t="s">
        <v>602</v>
      </c>
      <c r="B285" t="s">
        <v>603</v>
      </c>
      <c r="C285" t="s">
        <v>58</v>
      </c>
      <c r="D285">
        <v>60</v>
      </c>
      <c r="E285" t="s">
        <v>23</v>
      </c>
      <c r="F285" t="s">
        <v>63</v>
      </c>
      <c r="G285">
        <v>116289</v>
      </c>
      <c r="H285">
        <v>7</v>
      </c>
      <c r="I285">
        <v>5</v>
      </c>
      <c r="J285">
        <v>2016</v>
      </c>
      <c r="K285" t="s">
        <v>30</v>
      </c>
      <c r="L285" t="s">
        <v>19</v>
      </c>
      <c r="M285">
        <v>3.3872805320037584</v>
      </c>
    </row>
    <row r="286" spans="1:13" x14ac:dyDescent="0.35">
      <c r="A286" t="s">
        <v>604</v>
      </c>
      <c r="B286" t="s">
        <v>605</v>
      </c>
      <c r="C286" t="s">
        <v>58</v>
      </c>
      <c r="D286">
        <v>29</v>
      </c>
      <c r="E286" t="s">
        <v>16</v>
      </c>
      <c r="F286" t="s">
        <v>17</v>
      </c>
      <c r="G286">
        <v>104749</v>
      </c>
      <c r="H286">
        <v>24</v>
      </c>
      <c r="I286">
        <v>3</v>
      </c>
      <c r="J286">
        <v>2018</v>
      </c>
      <c r="K286" t="s">
        <v>18</v>
      </c>
      <c r="L286" t="s">
        <v>26</v>
      </c>
      <c r="M286">
        <v>1.3770356549927056</v>
      </c>
    </row>
    <row r="287" spans="1:13" x14ac:dyDescent="0.35">
      <c r="A287" t="s">
        <v>606</v>
      </c>
      <c r="B287" t="s">
        <v>607</v>
      </c>
      <c r="C287" t="s">
        <v>22</v>
      </c>
      <c r="D287">
        <v>38</v>
      </c>
      <c r="E287" t="s">
        <v>16</v>
      </c>
      <c r="F287" t="s">
        <v>63</v>
      </c>
      <c r="G287">
        <v>92327</v>
      </c>
      <c r="H287">
        <v>35</v>
      </c>
      <c r="I287">
        <v>5</v>
      </c>
      <c r="J287">
        <v>2021</v>
      </c>
      <c r="K287" t="s">
        <v>51</v>
      </c>
      <c r="L287" t="s">
        <v>26</v>
      </c>
      <c r="M287">
        <v>4.4150615213344864</v>
      </c>
    </row>
    <row r="288" spans="1:13" x14ac:dyDescent="0.35">
      <c r="A288" t="s">
        <v>608</v>
      </c>
      <c r="B288" t="s">
        <v>305</v>
      </c>
      <c r="C288" t="s">
        <v>15</v>
      </c>
      <c r="D288">
        <v>31</v>
      </c>
      <c r="E288" t="s">
        <v>16</v>
      </c>
      <c r="F288" t="s">
        <v>63</v>
      </c>
      <c r="G288">
        <v>96125</v>
      </c>
      <c r="H288">
        <v>32</v>
      </c>
      <c r="I288">
        <v>3</v>
      </c>
      <c r="J288">
        <v>2021</v>
      </c>
      <c r="K288" t="s">
        <v>30</v>
      </c>
      <c r="L288" t="s">
        <v>141</v>
      </c>
      <c r="M288">
        <v>1.514079996855755</v>
      </c>
    </row>
    <row r="289" spans="1:13" x14ac:dyDescent="0.35">
      <c r="A289" t="s">
        <v>609</v>
      </c>
      <c r="B289" t="s">
        <v>610</v>
      </c>
      <c r="C289" t="s">
        <v>22</v>
      </c>
      <c r="D289">
        <v>55</v>
      </c>
      <c r="E289" t="s">
        <v>23</v>
      </c>
      <c r="F289" t="s">
        <v>17</v>
      </c>
      <c r="G289">
        <v>33271</v>
      </c>
      <c r="H289">
        <v>14</v>
      </c>
      <c r="I289">
        <v>3</v>
      </c>
      <c r="J289">
        <v>2023</v>
      </c>
      <c r="K289" t="s">
        <v>51</v>
      </c>
      <c r="L289" t="s">
        <v>26</v>
      </c>
      <c r="M289">
        <v>3.0980786595368097</v>
      </c>
    </row>
    <row r="290" spans="1:13" x14ac:dyDescent="0.35">
      <c r="A290" t="s">
        <v>611</v>
      </c>
      <c r="B290" t="s">
        <v>612</v>
      </c>
      <c r="C290" t="s">
        <v>58</v>
      </c>
      <c r="D290">
        <v>49</v>
      </c>
      <c r="E290" t="s">
        <v>23</v>
      </c>
      <c r="F290" t="s">
        <v>24</v>
      </c>
      <c r="G290">
        <v>59065</v>
      </c>
      <c r="H290">
        <v>12</v>
      </c>
      <c r="I290">
        <v>4</v>
      </c>
      <c r="J290">
        <v>2021</v>
      </c>
      <c r="K290" t="s">
        <v>40</v>
      </c>
      <c r="L290" t="s">
        <v>26</v>
      </c>
      <c r="M290">
        <v>3.9489524255319641</v>
      </c>
    </row>
    <row r="291" spans="1:13" x14ac:dyDescent="0.35">
      <c r="A291" t="s">
        <v>613</v>
      </c>
      <c r="B291" t="s">
        <v>614</v>
      </c>
      <c r="C291" t="s">
        <v>80</v>
      </c>
      <c r="D291">
        <v>38</v>
      </c>
      <c r="E291" t="s">
        <v>16</v>
      </c>
      <c r="F291" t="s">
        <v>77</v>
      </c>
      <c r="G291">
        <v>43862</v>
      </c>
      <c r="H291">
        <v>27</v>
      </c>
      <c r="I291">
        <v>2</v>
      </c>
      <c r="J291">
        <v>0</v>
      </c>
      <c r="K291" t="s">
        <v>25</v>
      </c>
      <c r="L291" t="s">
        <v>41</v>
      </c>
      <c r="M291">
        <v>1.5388074552596591</v>
      </c>
    </row>
    <row r="292" spans="1:13" x14ac:dyDescent="0.35">
      <c r="A292" t="s">
        <v>615</v>
      </c>
      <c r="B292" t="s">
        <v>616</v>
      </c>
      <c r="C292" t="s">
        <v>58</v>
      </c>
      <c r="D292">
        <v>26</v>
      </c>
      <c r="E292" t="s">
        <v>16</v>
      </c>
      <c r="F292" t="s">
        <v>63</v>
      </c>
      <c r="G292">
        <v>92400</v>
      </c>
      <c r="H292">
        <v>12</v>
      </c>
      <c r="I292">
        <v>4</v>
      </c>
      <c r="J292">
        <v>2018</v>
      </c>
      <c r="K292" t="s">
        <v>30</v>
      </c>
      <c r="L292" t="s">
        <v>26</v>
      </c>
      <c r="M292">
        <v>1.9647450000635627</v>
      </c>
    </row>
    <row r="293" spans="1:13" x14ac:dyDescent="0.35">
      <c r="A293" t="s">
        <v>617</v>
      </c>
      <c r="B293" t="s">
        <v>618</v>
      </c>
      <c r="C293" t="s">
        <v>22</v>
      </c>
      <c r="D293">
        <v>48</v>
      </c>
      <c r="E293" t="s">
        <v>23</v>
      </c>
      <c r="F293" t="s">
        <v>24</v>
      </c>
      <c r="G293">
        <v>53576</v>
      </c>
      <c r="H293">
        <v>22</v>
      </c>
      <c r="I293">
        <v>1</v>
      </c>
      <c r="J293">
        <v>2015</v>
      </c>
      <c r="K293" t="s">
        <v>18</v>
      </c>
      <c r="L293" t="s">
        <v>26</v>
      </c>
      <c r="M293">
        <v>1.9560688556479442</v>
      </c>
    </row>
    <row r="294" spans="1:13" x14ac:dyDescent="0.35">
      <c r="A294" t="s">
        <v>619</v>
      </c>
      <c r="B294" t="s">
        <v>620</v>
      </c>
      <c r="C294" t="s">
        <v>80</v>
      </c>
      <c r="D294">
        <v>56</v>
      </c>
      <c r="E294" t="s">
        <v>16</v>
      </c>
      <c r="F294" t="s">
        <v>39</v>
      </c>
      <c r="G294">
        <v>80963</v>
      </c>
      <c r="H294">
        <v>17</v>
      </c>
      <c r="I294">
        <v>4</v>
      </c>
      <c r="J294">
        <v>2023</v>
      </c>
      <c r="K294" t="s">
        <v>40</v>
      </c>
      <c r="L294" t="s">
        <v>41</v>
      </c>
      <c r="M294">
        <v>1.1500030086280639</v>
      </c>
    </row>
    <row r="295" spans="1:13" x14ac:dyDescent="0.35">
      <c r="A295" t="s">
        <v>621</v>
      </c>
      <c r="B295" t="s">
        <v>622</v>
      </c>
      <c r="C295" t="s">
        <v>15</v>
      </c>
      <c r="D295">
        <v>39</v>
      </c>
      <c r="E295" t="s">
        <v>23</v>
      </c>
      <c r="F295" t="s">
        <v>63</v>
      </c>
      <c r="G295">
        <v>92598</v>
      </c>
      <c r="H295">
        <v>22</v>
      </c>
      <c r="I295">
        <v>1</v>
      </c>
      <c r="J295">
        <v>2016</v>
      </c>
      <c r="K295" t="s">
        <v>25</v>
      </c>
      <c r="L295" t="s">
        <v>26</v>
      </c>
      <c r="M295">
        <v>3.3964833404865136</v>
      </c>
    </row>
    <row r="296" spans="1:13" x14ac:dyDescent="0.35">
      <c r="A296" t="s">
        <v>623</v>
      </c>
      <c r="B296" t="s">
        <v>624</v>
      </c>
      <c r="C296" t="s">
        <v>22</v>
      </c>
      <c r="D296">
        <v>32</v>
      </c>
      <c r="E296" t="s">
        <v>72</v>
      </c>
      <c r="F296" t="s">
        <v>77</v>
      </c>
      <c r="G296">
        <v>48923</v>
      </c>
      <c r="H296">
        <v>31</v>
      </c>
      <c r="I296">
        <v>5</v>
      </c>
      <c r="J296">
        <v>2017</v>
      </c>
      <c r="K296" t="s">
        <v>18</v>
      </c>
      <c r="L296" t="s">
        <v>26</v>
      </c>
      <c r="M296">
        <v>1.4012902500765398</v>
      </c>
    </row>
    <row r="297" spans="1:13" x14ac:dyDescent="0.35">
      <c r="A297" t="s">
        <v>625</v>
      </c>
      <c r="B297" t="s">
        <v>626</v>
      </c>
      <c r="C297" t="s">
        <v>80</v>
      </c>
      <c r="D297">
        <v>22</v>
      </c>
      <c r="E297" t="s">
        <v>23</v>
      </c>
      <c r="F297" t="s">
        <v>24</v>
      </c>
      <c r="G297">
        <v>82522</v>
      </c>
      <c r="H297">
        <v>33</v>
      </c>
      <c r="I297">
        <v>3</v>
      </c>
      <c r="J297">
        <v>2019</v>
      </c>
      <c r="K297" t="s">
        <v>40</v>
      </c>
      <c r="L297" t="s">
        <v>26</v>
      </c>
      <c r="M297">
        <v>1.9510781084588871</v>
      </c>
    </row>
    <row r="298" spans="1:13" x14ac:dyDescent="0.35">
      <c r="A298" t="s">
        <v>627</v>
      </c>
      <c r="B298" t="s">
        <v>628</v>
      </c>
      <c r="C298" t="s">
        <v>22</v>
      </c>
      <c r="D298">
        <v>25</v>
      </c>
      <c r="E298" t="s">
        <v>23</v>
      </c>
      <c r="F298" t="s">
        <v>77</v>
      </c>
      <c r="G298">
        <v>69725</v>
      </c>
      <c r="H298">
        <v>13</v>
      </c>
      <c r="I298">
        <v>5</v>
      </c>
      <c r="J298">
        <v>2015</v>
      </c>
      <c r="K298" t="s">
        <v>40</v>
      </c>
      <c r="L298" t="s">
        <v>19</v>
      </c>
      <c r="M298">
        <v>2.9824565898282716</v>
      </c>
    </row>
    <row r="299" spans="1:13" x14ac:dyDescent="0.35">
      <c r="A299" t="s">
        <v>629</v>
      </c>
      <c r="B299" t="s">
        <v>630</v>
      </c>
      <c r="C299" t="s">
        <v>33</v>
      </c>
      <c r="D299">
        <v>57</v>
      </c>
      <c r="E299" t="s">
        <v>16</v>
      </c>
      <c r="F299" t="s">
        <v>77</v>
      </c>
      <c r="G299">
        <v>118441</v>
      </c>
      <c r="H299">
        <v>30</v>
      </c>
      <c r="I299">
        <v>2</v>
      </c>
      <c r="J299">
        <v>2022</v>
      </c>
      <c r="K299" t="s">
        <v>25</v>
      </c>
      <c r="L299" t="s">
        <v>41</v>
      </c>
      <c r="M299">
        <v>4.2539169634449596</v>
      </c>
    </row>
    <row r="300" spans="1:13" x14ac:dyDescent="0.35">
      <c r="A300" t="s">
        <v>631</v>
      </c>
      <c r="B300" t="s">
        <v>632</v>
      </c>
      <c r="C300" t="s">
        <v>33</v>
      </c>
      <c r="D300">
        <v>49</v>
      </c>
      <c r="E300" t="s">
        <v>16</v>
      </c>
      <c r="F300" t="s">
        <v>63</v>
      </c>
      <c r="G300">
        <v>46732</v>
      </c>
      <c r="H300">
        <v>13</v>
      </c>
      <c r="I300">
        <v>5</v>
      </c>
      <c r="J300">
        <v>2018</v>
      </c>
      <c r="K300" t="s">
        <v>18</v>
      </c>
      <c r="L300" t="s">
        <v>26</v>
      </c>
      <c r="M300">
        <v>2.5211257235619131</v>
      </c>
    </row>
    <row r="301" spans="1:13" x14ac:dyDescent="0.35">
      <c r="A301" t="s">
        <v>633</v>
      </c>
      <c r="B301" t="s">
        <v>634</v>
      </c>
      <c r="C301" t="s">
        <v>15</v>
      </c>
      <c r="D301">
        <v>29</v>
      </c>
      <c r="E301" t="s">
        <v>16</v>
      </c>
      <c r="F301" t="s">
        <v>77</v>
      </c>
      <c r="G301">
        <v>106200</v>
      </c>
      <c r="H301">
        <v>30</v>
      </c>
      <c r="I301">
        <v>4</v>
      </c>
      <c r="J301">
        <v>2020</v>
      </c>
      <c r="K301" t="s">
        <v>34</v>
      </c>
      <c r="L301" t="s">
        <v>41</v>
      </c>
      <c r="M301">
        <v>3.054912560434786</v>
      </c>
    </row>
    <row r="302" spans="1:13" x14ac:dyDescent="0.35">
      <c r="A302" t="s">
        <v>635</v>
      </c>
      <c r="B302" t="s">
        <v>636</v>
      </c>
      <c r="C302" t="s">
        <v>15</v>
      </c>
      <c r="D302">
        <v>22</v>
      </c>
      <c r="E302" t="s">
        <v>23</v>
      </c>
      <c r="F302" t="s">
        <v>77</v>
      </c>
      <c r="G302">
        <v>86871</v>
      </c>
      <c r="H302">
        <v>10</v>
      </c>
      <c r="I302">
        <v>1</v>
      </c>
      <c r="J302">
        <v>2021</v>
      </c>
      <c r="K302" t="s">
        <v>18</v>
      </c>
      <c r="L302" t="s">
        <v>26</v>
      </c>
      <c r="M302">
        <v>4.7058209785814924</v>
      </c>
    </row>
    <row r="303" spans="1:13" x14ac:dyDescent="0.35">
      <c r="A303" t="s">
        <v>637</v>
      </c>
      <c r="B303" t="s">
        <v>638</v>
      </c>
      <c r="C303" t="s">
        <v>15</v>
      </c>
      <c r="D303">
        <v>32</v>
      </c>
      <c r="E303" t="s">
        <v>23</v>
      </c>
      <c r="F303" t="s">
        <v>24</v>
      </c>
      <c r="G303">
        <v>63358</v>
      </c>
      <c r="H303">
        <v>17</v>
      </c>
      <c r="I303">
        <v>5</v>
      </c>
      <c r="J303">
        <v>2022</v>
      </c>
      <c r="K303" t="s">
        <v>18</v>
      </c>
      <c r="L303" t="s">
        <v>41</v>
      </c>
      <c r="M303">
        <v>4.3061652366727685</v>
      </c>
    </row>
    <row r="304" spans="1:13" x14ac:dyDescent="0.35">
      <c r="A304" t="s">
        <v>639</v>
      </c>
      <c r="B304" t="s">
        <v>640</v>
      </c>
      <c r="C304" t="s">
        <v>33</v>
      </c>
      <c r="D304">
        <v>24</v>
      </c>
      <c r="E304" t="s">
        <v>16</v>
      </c>
      <c r="F304" t="s">
        <v>29</v>
      </c>
      <c r="G304">
        <v>92014</v>
      </c>
      <c r="H304">
        <v>10</v>
      </c>
      <c r="I304">
        <v>5</v>
      </c>
      <c r="J304">
        <v>0</v>
      </c>
      <c r="K304" t="s">
        <v>30</v>
      </c>
      <c r="L304" t="s">
        <v>26</v>
      </c>
      <c r="M304">
        <v>4.1143540913017489</v>
      </c>
    </row>
    <row r="305" spans="1:13" x14ac:dyDescent="0.35">
      <c r="A305" t="s">
        <v>641</v>
      </c>
      <c r="B305" t="s">
        <v>642</v>
      </c>
      <c r="C305" t="s">
        <v>33</v>
      </c>
      <c r="D305">
        <v>59</v>
      </c>
      <c r="E305" t="s">
        <v>23</v>
      </c>
      <c r="F305" t="s">
        <v>29</v>
      </c>
      <c r="G305">
        <v>62445</v>
      </c>
      <c r="H305">
        <v>20</v>
      </c>
      <c r="I305">
        <v>3</v>
      </c>
      <c r="J305">
        <v>2019</v>
      </c>
      <c r="K305" t="s">
        <v>34</v>
      </c>
      <c r="L305" t="s">
        <v>41</v>
      </c>
      <c r="M305">
        <v>3.2662074959559981</v>
      </c>
    </row>
    <row r="306" spans="1:13" x14ac:dyDescent="0.35">
      <c r="A306" t="s">
        <v>643</v>
      </c>
      <c r="B306" t="s">
        <v>644</v>
      </c>
      <c r="C306" t="s">
        <v>46</v>
      </c>
      <c r="D306">
        <v>23</v>
      </c>
      <c r="E306" t="s">
        <v>16</v>
      </c>
      <c r="F306" t="s">
        <v>77</v>
      </c>
      <c r="G306">
        <v>64904</v>
      </c>
      <c r="H306">
        <v>15</v>
      </c>
      <c r="I306">
        <v>1</v>
      </c>
      <c r="J306">
        <v>2019</v>
      </c>
      <c r="K306" t="s">
        <v>34</v>
      </c>
      <c r="L306" t="s">
        <v>26</v>
      </c>
      <c r="M306">
        <v>2.683941403858269</v>
      </c>
    </row>
    <row r="307" spans="1:13" x14ac:dyDescent="0.35">
      <c r="A307" t="s">
        <v>645</v>
      </c>
      <c r="B307" t="s">
        <v>646</v>
      </c>
      <c r="C307" t="s">
        <v>58</v>
      </c>
      <c r="D307">
        <v>51</v>
      </c>
      <c r="E307" t="s">
        <v>72</v>
      </c>
      <c r="F307" t="s">
        <v>24</v>
      </c>
      <c r="G307">
        <v>105503</v>
      </c>
      <c r="H307">
        <v>6</v>
      </c>
      <c r="I307">
        <v>2</v>
      </c>
      <c r="J307">
        <v>2016</v>
      </c>
      <c r="K307" t="s">
        <v>30</v>
      </c>
      <c r="L307" t="s">
        <v>26</v>
      </c>
      <c r="M307">
        <v>1.7291109746591253</v>
      </c>
    </row>
    <row r="308" spans="1:13" x14ac:dyDescent="0.35">
      <c r="A308" t="s">
        <v>647</v>
      </c>
      <c r="B308" t="s">
        <v>648</v>
      </c>
      <c r="C308" t="s">
        <v>58</v>
      </c>
      <c r="D308">
        <v>48</v>
      </c>
      <c r="E308" t="s">
        <v>16</v>
      </c>
      <c r="F308" t="s">
        <v>63</v>
      </c>
      <c r="G308">
        <v>39659</v>
      </c>
      <c r="H308">
        <v>31</v>
      </c>
      <c r="I308">
        <v>1</v>
      </c>
      <c r="J308">
        <v>2021</v>
      </c>
      <c r="K308" t="s">
        <v>18</v>
      </c>
      <c r="L308" t="s">
        <v>19</v>
      </c>
      <c r="M308">
        <v>3.034621615219947</v>
      </c>
    </row>
    <row r="309" spans="1:13" x14ac:dyDescent="0.35">
      <c r="A309" t="s">
        <v>649</v>
      </c>
      <c r="B309" t="s">
        <v>650</v>
      </c>
      <c r="C309" t="s">
        <v>80</v>
      </c>
      <c r="D309">
        <v>36</v>
      </c>
      <c r="E309" t="s">
        <v>16</v>
      </c>
      <c r="F309" t="s">
        <v>39</v>
      </c>
      <c r="G309">
        <v>105366</v>
      </c>
      <c r="H309">
        <v>13</v>
      </c>
      <c r="I309">
        <v>2</v>
      </c>
      <c r="J309">
        <v>2015</v>
      </c>
      <c r="K309" t="s">
        <v>40</v>
      </c>
      <c r="L309" t="s">
        <v>19</v>
      </c>
      <c r="M309">
        <v>3.0112900515331336</v>
      </c>
    </row>
    <row r="310" spans="1:13" x14ac:dyDescent="0.35">
      <c r="A310" t="s">
        <v>651</v>
      </c>
      <c r="B310" t="s">
        <v>652</v>
      </c>
      <c r="C310" t="s">
        <v>46</v>
      </c>
      <c r="D310">
        <v>27</v>
      </c>
      <c r="E310" t="s">
        <v>23</v>
      </c>
      <c r="F310" t="s">
        <v>77</v>
      </c>
      <c r="G310">
        <v>85378</v>
      </c>
      <c r="H310">
        <v>29</v>
      </c>
      <c r="I310">
        <v>5</v>
      </c>
      <c r="J310">
        <v>0</v>
      </c>
      <c r="K310" t="s">
        <v>30</v>
      </c>
      <c r="L310" t="s">
        <v>26</v>
      </c>
      <c r="M310">
        <v>2.4095397375593155</v>
      </c>
    </row>
    <row r="311" spans="1:13" x14ac:dyDescent="0.35">
      <c r="A311" t="s">
        <v>653</v>
      </c>
      <c r="B311" t="s">
        <v>654</v>
      </c>
      <c r="C311" t="s">
        <v>80</v>
      </c>
      <c r="D311">
        <v>25</v>
      </c>
      <c r="E311" t="s">
        <v>16</v>
      </c>
      <c r="F311" t="s">
        <v>17</v>
      </c>
      <c r="G311">
        <v>78623</v>
      </c>
      <c r="H311">
        <v>3</v>
      </c>
      <c r="I311">
        <v>4</v>
      </c>
      <c r="J311">
        <v>2021</v>
      </c>
      <c r="K311" t="s">
        <v>30</v>
      </c>
      <c r="L311" t="s">
        <v>41</v>
      </c>
      <c r="M311">
        <v>3.8956309297875067</v>
      </c>
    </row>
    <row r="312" spans="1:13" x14ac:dyDescent="0.35">
      <c r="A312" t="s">
        <v>655</v>
      </c>
      <c r="B312" t="s">
        <v>656</v>
      </c>
      <c r="C312" t="s">
        <v>80</v>
      </c>
      <c r="D312">
        <v>24</v>
      </c>
      <c r="E312" t="s">
        <v>16</v>
      </c>
      <c r="F312" t="s">
        <v>77</v>
      </c>
      <c r="G312">
        <v>113978</v>
      </c>
      <c r="H312">
        <v>7</v>
      </c>
      <c r="I312">
        <v>5</v>
      </c>
      <c r="J312">
        <v>2020</v>
      </c>
      <c r="K312" t="s">
        <v>25</v>
      </c>
      <c r="L312" t="s">
        <v>19</v>
      </c>
      <c r="M312">
        <v>2.3673546359249467</v>
      </c>
    </row>
    <row r="313" spans="1:13" x14ac:dyDescent="0.35">
      <c r="A313" t="s">
        <v>657</v>
      </c>
      <c r="B313" t="s">
        <v>658</v>
      </c>
      <c r="C313" t="s">
        <v>80</v>
      </c>
      <c r="D313">
        <v>55</v>
      </c>
      <c r="E313" t="s">
        <v>16</v>
      </c>
      <c r="F313" t="s">
        <v>39</v>
      </c>
      <c r="G313">
        <v>42145</v>
      </c>
      <c r="H313">
        <v>5</v>
      </c>
      <c r="I313">
        <v>1</v>
      </c>
      <c r="J313">
        <v>2020</v>
      </c>
      <c r="K313" t="s">
        <v>25</v>
      </c>
      <c r="L313" t="s">
        <v>41</v>
      </c>
      <c r="M313">
        <v>3.246034391702449</v>
      </c>
    </row>
    <row r="314" spans="1:13" x14ac:dyDescent="0.35">
      <c r="A314" t="s">
        <v>659</v>
      </c>
      <c r="B314" t="s">
        <v>660</v>
      </c>
      <c r="C314" t="s">
        <v>46</v>
      </c>
      <c r="D314">
        <v>28</v>
      </c>
      <c r="E314" t="s">
        <v>23</v>
      </c>
      <c r="F314" t="s">
        <v>39</v>
      </c>
      <c r="G314">
        <v>78614</v>
      </c>
      <c r="H314">
        <v>15</v>
      </c>
      <c r="I314">
        <v>4</v>
      </c>
      <c r="J314">
        <v>2022</v>
      </c>
      <c r="K314" t="s">
        <v>18</v>
      </c>
      <c r="L314" t="s">
        <v>41</v>
      </c>
      <c r="M314">
        <v>3.9695008204768292</v>
      </c>
    </row>
    <row r="315" spans="1:13" x14ac:dyDescent="0.35">
      <c r="A315" t="s">
        <v>661</v>
      </c>
      <c r="B315" t="s">
        <v>662</v>
      </c>
      <c r="C315" t="s">
        <v>22</v>
      </c>
      <c r="D315">
        <v>54</v>
      </c>
      <c r="E315" t="s">
        <v>72</v>
      </c>
      <c r="F315" t="s">
        <v>29</v>
      </c>
      <c r="G315">
        <v>39154</v>
      </c>
      <c r="H315">
        <v>31</v>
      </c>
      <c r="I315">
        <v>4</v>
      </c>
      <c r="J315">
        <v>2020</v>
      </c>
      <c r="K315" t="s">
        <v>34</v>
      </c>
      <c r="L315" t="s">
        <v>19</v>
      </c>
      <c r="M315">
        <v>1.2220644157055398</v>
      </c>
    </row>
    <row r="316" spans="1:13" x14ac:dyDescent="0.35">
      <c r="A316" t="s">
        <v>663</v>
      </c>
      <c r="B316" t="s">
        <v>664</v>
      </c>
      <c r="C316" t="s">
        <v>33</v>
      </c>
      <c r="D316">
        <v>42</v>
      </c>
      <c r="E316" t="s">
        <v>16</v>
      </c>
      <c r="F316" t="s">
        <v>17</v>
      </c>
      <c r="G316">
        <v>41850</v>
      </c>
      <c r="H316">
        <v>34</v>
      </c>
      <c r="I316">
        <v>2</v>
      </c>
      <c r="J316">
        <v>2019</v>
      </c>
      <c r="K316" t="s">
        <v>25</v>
      </c>
      <c r="L316" t="s">
        <v>41</v>
      </c>
      <c r="M316">
        <v>3.732556456549041</v>
      </c>
    </row>
    <row r="317" spans="1:13" x14ac:dyDescent="0.35">
      <c r="A317" t="s">
        <v>665</v>
      </c>
      <c r="B317" t="s">
        <v>666</v>
      </c>
      <c r="C317" t="s">
        <v>46</v>
      </c>
      <c r="D317">
        <v>28</v>
      </c>
      <c r="E317" t="s">
        <v>16</v>
      </c>
      <c r="F317" t="s">
        <v>17</v>
      </c>
      <c r="G317">
        <v>81823</v>
      </c>
      <c r="H317">
        <v>30</v>
      </c>
      <c r="I317">
        <v>1</v>
      </c>
      <c r="J317">
        <v>2018</v>
      </c>
      <c r="K317" t="s">
        <v>40</v>
      </c>
      <c r="L317" t="s">
        <v>141</v>
      </c>
      <c r="M317">
        <v>3.7346382193068339</v>
      </c>
    </row>
    <row r="318" spans="1:13" x14ac:dyDescent="0.35">
      <c r="A318" t="s">
        <v>667</v>
      </c>
      <c r="B318" t="s">
        <v>668</v>
      </c>
      <c r="C318" t="s">
        <v>80</v>
      </c>
      <c r="D318">
        <v>22</v>
      </c>
      <c r="E318" t="s">
        <v>16</v>
      </c>
      <c r="F318" t="s">
        <v>24</v>
      </c>
      <c r="G318">
        <v>45420</v>
      </c>
      <c r="H318">
        <v>34</v>
      </c>
      <c r="I318">
        <v>1</v>
      </c>
      <c r="J318">
        <v>2021</v>
      </c>
      <c r="K318" t="s">
        <v>34</v>
      </c>
      <c r="L318" t="s">
        <v>26</v>
      </c>
      <c r="M318">
        <v>1.9153282187094969</v>
      </c>
    </row>
    <row r="319" spans="1:13" x14ac:dyDescent="0.35">
      <c r="A319" t="s">
        <v>669</v>
      </c>
      <c r="B319" t="s">
        <v>670</v>
      </c>
      <c r="C319" t="s">
        <v>80</v>
      </c>
      <c r="D319">
        <v>55</v>
      </c>
      <c r="E319" t="s">
        <v>16</v>
      </c>
      <c r="F319" t="s">
        <v>17</v>
      </c>
      <c r="G319">
        <v>74221</v>
      </c>
      <c r="H319">
        <v>34</v>
      </c>
      <c r="I319">
        <v>3</v>
      </c>
      <c r="J319">
        <v>2018</v>
      </c>
      <c r="K319" t="s">
        <v>51</v>
      </c>
      <c r="L319" t="s">
        <v>41</v>
      </c>
      <c r="M319">
        <v>4.8025260533070409</v>
      </c>
    </row>
    <row r="320" spans="1:13" x14ac:dyDescent="0.35">
      <c r="A320" t="s">
        <v>671</v>
      </c>
      <c r="B320" t="s">
        <v>672</v>
      </c>
      <c r="C320" t="s">
        <v>58</v>
      </c>
      <c r="D320">
        <v>57</v>
      </c>
      <c r="E320" t="s">
        <v>23</v>
      </c>
      <c r="F320" t="s">
        <v>63</v>
      </c>
      <c r="G320">
        <v>39514</v>
      </c>
      <c r="H320">
        <v>25</v>
      </c>
      <c r="I320">
        <v>1</v>
      </c>
      <c r="J320">
        <v>2021</v>
      </c>
      <c r="K320" t="s">
        <v>25</v>
      </c>
      <c r="L320" t="s">
        <v>26</v>
      </c>
      <c r="M320">
        <v>2.7110583215739235</v>
      </c>
    </row>
    <row r="321" spans="1:13" x14ac:dyDescent="0.35">
      <c r="A321" t="s">
        <v>673</v>
      </c>
      <c r="B321" t="s">
        <v>674</v>
      </c>
      <c r="C321" t="s">
        <v>33</v>
      </c>
      <c r="D321">
        <v>35</v>
      </c>
      <c r="E321" t="s">
        <v>16</v>
      </c>
      <c r="F321" t="s">
        <v>39</v>
      </c>
      <c r="G321">
        <v>98701</v>
      </c>
      <c r="H321">
        <v>25</v>
      </c>
      <c r="I321">
        <v>3</v>
      </c>
      <c r="J321">
        <v>2021</v>
      </c>
      <c r="K321" t="s">
        <v>51</v>
      </c>
      <c r="L321" t="s">
        <v>26</v>
      </c>
      <c r="M321">
        <v>3.8930107347760461</v>
      </c>
    </row>
    <row r="322" spans="1:13" x14ac:dyDescent="0.35">
      <c r="A322" t="s">
        <v>675</v>
      </c>
      <c r="B322" t="s">
        <v>676</v>
      </c>
      <c r="C322" t="s">
        <v>15</v>
      </c>
      <c r="D322">
        <v>33</v>
      </c>
      <c r="E322" t="s">
        <v>23</v>
      </c>
      <c r="F322" t="s">
        <v>39</v>
      </c>
      <c r="G322">
        <v>116686</v>
      </c>
      <c r="H322">
        <v>11</v>
      </c>
      <c r="I322">
        <v>3</v>
      </c>
      <c r="J322">
        <v>2022</v>
      </c>
      <c r="K322" t="s">
        <v>25</v>
      </c>
      <c r="L322" t="s">
        <v>26</v>
      </c>
      <c r="M322">
        <v>1.7809799039123253</v>
      </c>
    </row>
    <row r="323" spans="1:13" x14ac:dyDescent="0.35">
      <c r="A323" t="s">
        <v>677</v>
      </c>
      <c r="B323" t="s">
        <v>678</v>
      </c>
      <c r="C323" t="s">
        <v>80</v>
      </c>
      <c r="D323">
        <v>53</v>
      </c>
      <c r="E323" t="s">
        <v>23</v>
      </c>
      <c r="F323" t="s">
        <v>77</v>
      </c>
      <c r="G323">
        <v>66051</v>
      </c>
      <c r="H323">
        <v>27</v>
      </c>
      <c r="I323">
        <v>5</v>
      </c>
      <c r="J323">
        <v>0</v>
      </c>
      <c r="K323" t="s">
        <v>25</v>
      </c>
      <c r="L323" t="s">
        <v>26</v>
      </c>
      <c r="M323">
        <v>1.626616779680448</v>
      </c>
    </row>
    <row r="324" spans="1:13" x14ac:dyDescent="0.35">
      <c r="A324" t="s">
        <v>679</v>
      </c>
      <c r="B324" t="s">
        <v>680</v>
      </c>
      <c r="C324" t="s">
        <v>22</v>
      </c>
      <c r="D324">
        <v>47</v>
      </c>
      <c r="E324" t="s">
        <v>23</v>
      </c>
      <c r="F324" t="s">
        <v>17</v>
      </c>
      <c r="G324">
        <v>65605</v>
      </c>
      <c r="H324">
        <v>18</v>
      </c>
      <c r="I324">
        <v>5</v>
      </c>
      <c r="J324">
        <v>2022</v>
      </c>
      <c r="K324" t="s">
        <v>34</v>
      </c>
      <c r="L324" t="s">
        <v>26</v>
      </c>
      <c r="M324">
        <v>4.9203770480505407</v>
      </c>
    </row>
    <row r="325" spans="1:13" x14ac:dyDescent="0.35">
      <c r="A325" t="s">
        <v>681</v>
      </c>
      <c r="B325" t="s">
        <v>682</v>
      </c>
      <c r="C325" t="s">
        <v>80</v>
      </c>
      <c r="D325">
        <v>48</v>
      </c>
      <c r="E325" t="s">
        <v>16</v>
      </c>
      <c r="F325" t="s">
        <v>39</v>
      </c>
      <c r="G325">
        <v>96889</v>
      </c>
      <c r="H325">
        <v>23</v>
      </c>
      <c r="I325">
        <v>3</v>
      </c>
      <c r="J325">
        <v>2022</v>
      </c>
      <c r="K325" t="s">
        <v>34</v>
      </c>
      <c r="L325" t="s">
        <v>26</v>
      </c>
      <c r="M325">
        <v>2.5777793353973744</v>
      </c>
    </row>
    <row r="326" spans="1:13" x14ac:dyDescent="0.35">
      <c r="A326" t="s">
        <v>683</v>
      </c>
      <c r="B326" t="s">
        <v>684</v>
      </c>
      <c r="C326" t="s">
        <v>22</v>
      </c>
      <c r="D326">
        <v>55</v>
      </c>
      <c r="E326" t="s">
        <v>23</v>
      </c>
      <c r="F326" t="s">
        <v>24</v>
      </c>
      <c r="G326">
        <v>50741</v>
      </c>
      <c r="H326">
        <v>14</v>
      </c>
      <c r="I326">
        <v>1</v>
      </c>
      <c r="J326">
        <v>2020</v>
      </c>
      <c r="K326" t="s">
        <v>34</v>
      </c>
      <c r="L326" t="s">
        <v>26</v>
      </c>
      <c r="M326">
        <v>3.5290492067779575</v>
      </c>
    </row>
    <row r="327" spans="1:13" x14ac:dyDescent="0.35">
      <c r="A327" t="s">
        <v>685</v>
      </c>
      <c r="B327" t="s">
        <v>686</v>
      </c>
      <c r="C327" t="s">
        <v>33</v>
      </c>
      <c r="D327">
        <v>49</v>
      </c>
      <c r="E327" t="s">
        <v>23</v>
      </c>
      <c r="F327" t="s">
        <v>39</v>
      </c>
      <c r="G327">
        <v>102206</v>
      </c>
      <c r="H327">
        <v>31</v>
      </c>
      <c r="I327">
        <v>1</v>
      </c>
      <c r="J327">
        <v>0</v>
      </c>
      <c r="K327" t="s">
        <v>34</v>
      </c>
      <c r="L327" t="s">
        <v>26</v>
      </c>
      <c r="M327">
        <v>3.3212770048556894</v>
      </c>
    </row>
    <row r="328" spans="1:13" x14ac:dyDescent="0.35">
      <c r="A328" t="s">
        <v>687</v>
      </c>
      <c r="B328" t="s">
        <v>688</v>
      </c>
      <c r="C328" t="s">
        <v>33</v>
      </c>
      <c r="D328">
        <v>60</v>
      </c>
      <c r="E328" t="s">
        <v>23</v>
      </c>
      <c r="F328" t="s">
        <v>63</v>
      </c>
      <c r="G328">
        <v>39470</v>
      </c>
      <c r="H328">
        <v>12</v>
      </c>
      <c r="I328">
        <v>5</v>
      </c>
      <c r="J328">
        <v>2021</v>
      </c>
      <c r="K328" t="s">
        <v>30</v>
      </c>
      <c r="L328" t="s">
        <v>26</v>
      </c>
      <c r="M328">
        <v>2.2204556161761477</v>
      </c>
    </row>
    <row r="329" spans="1:13" x14ac:dyDescent="0.35">
      <c r="A329" t="s">
        <v>689</v>
      </c>
      <c r="B329" t="s">
        <v>690</v>
      </c>
      <c r="C329" t="s">
        <v>80</v>
      </c>
      <c r="D329">
        <v>50</v>
      </c>
      <c r="E329" t="s">
        <v>16</v>
      </c>
      <c r="F329" t="s">
        <v>17</v>
      </c>
      <c r="G329">
        <v>114582</v>
      </c>
      <c r="H329">
        <v>24</v>
      </c>
      <c r="I329">
        <v>1</v>
      </c>
      <c r="J329">
        <v>2016</v>
      </c>
      <c r="K329" t="s">
        <v>51</v>
      </c>
      <c r="L329" t="s">
        <v>26</v>
      </c>
      <c r="M329">
        <v>3.3017669637964868</v>
      </c>
    </row>
    <row r="330" spans="1:13" x14ac:dyDescent="0.35">
      <c r="A330" t="s">
        <v>691</v>
      </c>
      <c r="B330" t="s">
        <v>692</v>
      </c>
      <c r="C330" t="s">
        <v>33</v>
      </c>
      <c r="D330">
        <v>28</v>
      </c>
      <c r="E330" t="s">
        <v>16</v>
      </c>
      <c r="F330" t="s">
        <v>77</v>
      </c>
      <c r="G330">
        <v>105179</v>
      </c>
      <c r="H330">
        <v>11</v>
      </c>
      <c r="I330">
        <v>3</v>
      </c>
      <c r="J330">
        <v>2016</v>
      </c>
      <c r="K330" t="s">
        <v>51</v>
      </c>
      <c r="L330" t="s">
        <v>26</v>
      </c>
      <c r="M330">
        <v>2.4229058302812621</v>
      </c>
    </row>
    <row r="331" spans="1:13" x14ac:dyDescent="0.35">
      <c r="A331" t="s">
        <v>693</v>
      </c>
      <c r="B331" t="s">
        <v>694</v>
      </c>
      <c r="C331" t="s">
        <v>15</v>
      </c>
      <c r="D331">
        <v>24</v>
      </c>
      <c r="E331" t="s">
        <v>16</v>
      </c>
      <c r="F331" t="s">
        <v>29</v>
      </c>
      <c r="G331">
        <v>43120</v>
      </c>
      <c r="H331">
        <v>2</v>
      </c>
      <c r="I331">
        <v>3</v>
      </c>
      <c r="J331">
        <v>2021</v>
      </c>
      <c r="K331" t="s">
        <v>51</v>
      </c>
      <c r="L331" t="s">
        <v>26</v>
      </c>
      <c r="M331">
        <v>4.7646764759498108</v>
      </c>
    </row>
    <row r="332" spans="1:13" x14ac:dyDescent="0.35">
      <c r="A332" t="s">
        <v>695</v>
      </c>
      <c r="B332" t="s">
        <v>696</v>
      </c>
      <c r="C332" t="s">
        <v>15</v>
      </c>
      <c r="D332">
        <v>41</v>
      </c>
      <c r="E332" t="s">
        <v>16</v>
      </c>
      <c r="F332" t="s">
        <v>29</v>
      </c>
      <c r="G332">
        <v>87444</v>
      </c>
      <c r="H332">
        <v>28</v>
      </c>
      <c r="I332">
        <v>2</v>
      </c>
      <c r="J332">
        <v>2023</v>
      </c>
      <c r="K332" t="s">
        <v>40</v>
      </c>
      <c r="L332" t="s">
        <v>19</v>
      </c>
      <c r="M332">
        <v>3.6888989879025909</v>
      </c>
    </row>
    <row r="333" spans="1:13" x14ac:dyDescent="0.35">
      <c r="A333" t="s">
        <v>697</v>
      </c>
      <c r="B333" t="s">
        <v>698</v>
      </c>
      <c r="C333" t="s">
        <v>46</v>
      </c>
      <c r="D333">
        <v>32</v>
      </c>
      <c r="E333" t="s">
        <v>16</v>
      </c>
      <c r="F333" t="s">
        <v>63</v>
      </c>
      <c r="G333">
        <v>78769</v>
      </c>
      <c r="H333">
        <v>33</v>
      </c>
      <c r="I333">
        <v>1</v>
      </c>
      <c r="J333">
        <v>2017</v>
      </c>
      <c r="K333" t="s">
        <v>40</v>
      </c>
      <c r="L333" t="s">
        <v>19</v>
      </c>
      <c r="M333">
        <v>2.941042525631457</v>
      </c>
    </row>
    <row r="334" spans="1:13" x14ac:dyDescent="0.35">
      <c r="A334" t="s">
        <v>699</v>
      </c>
      <c r="B334" t="s">
        <v>700</v>
      </c>
      <c r="C334" t="s">
        <v>22</v>
      </c>
      <c r="D334">
        <v>43</v>
      </c>
      <c r="E334" t="s">
        <v>16</v>
      </c>
      <c r="F334" t="s">
        <v>39</v>
      </c>
      <c r="G334">
        <v>100019</v>
      </c>
      <c r="H334">
        <v>22</v>
      </c>
      <c r="I334">
        <v>5</v>
      </c>
      <c r="J334">
        <v>2021</v>
      </c>
      <c r="K334" t="s">
        <v>18</v>
      </c>
      <c r="L334" t="s">
        <v>41</v>
      </c>
      <c r="M334">
        <v>1.4180064757812327</v>
      </c>
    </row>
    <row r="335" spans="1:13" x14ac:dyDescent="0.35">
      <c r="A335" t="s">
        <v>701</v>
      </c>
      <c r="B335" t="s">
        <v>702</v>
      </c>
      <c r="C335" t="s">
        <v>58</v>
      </c>
      <c r="D335">
        <v>29</v>
      </c>
      <c r="E335" t="s">
        <v>23</v>
      </c>
      <c r="F335" t="s">
        <v>39</v>
      </c>
      <c r="G335">
        <v>88558</v>
      </c>
      <c r="H335">
        <v>8</v>
      </c>
      <c r="I335">
        <v>4</v>
      </c>
      <c r="J335">
        <v>0</v>
      </c>
      <c r="K335" t="s">
        <v>51</v>
      </c>
      <c r="L335" t="s">
        <v>19</v>
      </c>
      <c r="M335">
        <v>3.6795366140509538</v>
      </c>
    </row>
    <row r="336" spans="1:13" x14ac:dyDescent="0.35">
      <c r="A336" t="s">
        <v>703</v>
      </c>
      <c r="B336" t="s">
        <v>704</v>
      </c>
      <c r="C336" t="s">
        <v>22</v>
      </c>
      <c r="D336">
        <v>54</v>
      </c>
      <c r="E336" t="s">
        <v>23</v>
      </c>
      <c r="F336" t="s">
        <v>17</v>
      </c>
      <c r="G336">
        <v>115295</v>
      </c>
      <c r="H336">
        <v>30</v>
      </c>
      <c r="I336">
        <v>2</v>
      </c>
      <c r="J336">
        <v>2016</v>
      </c>
      <c r="K336" t="s">
        <v>51</v>
      </c>
      <c r="L336" t="s">
        <v>26</v>
      </c>
      <c r="M336">
        <v>3.7626959225393879</v>
      </c>
    </row>
    <row r="337" spans="1:13" x14ac:dyDescent="0.35">
      <c r="A337" t="s">
        <v>705</v>
      </c>
      <c r="B337" t="s">
        <v>706</v>
      </c>
      <c r="C337" t="s">
        <v>33</v>
      </c>
      <c r="D337">
        <v>33</v>
      </c>
      <c r="E337" t="s">
        <v>23</v>
      </c>
      <c r="F337" t="s">
        <v>63</v>
      </c>
      <c r="G337">
        <v>32390</v>
      </c>
      <c r="H337">
        <v>15</v>
      </c>
      <c r="I337">
        <v>4</v>
      </c>
      <c r="J337">
        <v>2015</v>
      </c>
      <c r="K337" t="s">
        <v>18</v>
      </c>
      <c r="L337" t="s">
        <v>41</v>
      </c>
      <c r="M337">
        <v>3.2003522670985061</v>
      </c>
    </row>
    <row r="338" spans="1:13" x14ac:dyDescent="0.35">
      <c r="A338" t="s">
        <v>707</v>
      </c>
      <c r="B338" t="s">
        <v>708</v>
      </c>
      <c r="C338" t="s">
        <v>80</v>
      </c>
      <c r="D338">
        <v>51</v>
      </c>
      <c r="E338" t="s">
        <v>23</v>
      </c>
      <c r="F338" t="s">
        <v>24</v>
      </c>
      <c r="G338">
        <v>89646</v>
      </c>
      <c r="H338">
        <v>9</v>
      </c>
      <c r="I338">
        <v>3</v>
      </c>
      <c r="J338">
        <v>2018</v>
      </c>
      <c r="K338" t="s">
        <v>18</v>
      </c>
      <c r="L338" t="s">
        <v>26</v>
      </c>
      <c r="M338">
        <v>1.4504920471013949</v>
      </c>
    </row>
    <row r="339" spans="1:13" x14ac:dyDescent="0.35">
      <c r="A339" t="s">
        <v>709</v>
      </c>
      <c r="B339" t="s">
        <v>710</v>
      </c>
      <c r="C339" t="s">
        <v>22</v>
      </c>
      <c r="D339">
        <v>50</v>
      </c>
      <c r="E339" t="s">
        <v>23</v>
      </c>
      <c r="F339" t="s">
        <v>77</v>
      </c>
      <c r="G339">
        <v>114032</v>
      </c>
      <c r="H339">
        <v>15</v>
      </c>
      <c r="I339">
        <v>1</v>
      </c>
      <c r="J339">
        <v>2023</v>
      </c>
      <c r="K339" t="s">
        <v>34</v>
      </c>
      <c r="L339" t="s">
        <v>26</v>
      </c>
      <c r="M339">
        <v>4.639264284978962</v>
      </c>
    </row>
    <row r="340" spans="1:13" x14ac:dyDescent="0.35">
      <c r="A340" t="s">
        <v>711</v>
      </c>
      <c r="B340" t="s">
        <v>712</v>
      </c>
      <c r="C340" t="s">
        <v>46</v>
      </c>
      <c r="D340">
        <v>32</v>
      </c>
      <c r="E340" t="s">
        <v>16</v>
      </c>
      <c r="F340" t="s">
        <v>63</v>
      </c>
      <c r="G340">
        <v>67504</v>
      </c>
      <c r="H340">
        <v>7</v>
      </c>
      <c r="I340">
        <v>2</v>
      </c>
      <c r="J340">
        <v>0</v>
      </c>
      <c r="K340" t="s">
        <v>18</v>
      </c>
      <c r="L340" t="s">
        <v>141</v>
      </c>
      <c r="M340">
        <v>3.6048988748332391</v>
      </c>
    </row>
    <row r="341" spans="1:13" x14ac:dyDescent="0.35">
      <c r="A341" t="s">
        <v>713</v>
      </c>
      <c r="B341" t="s">
        <v>714</v>
      </c>
      <c r="C341" t="s">
        <v>80</v>
      </c>
      <c r="D341">
        <v>30</v>
      </c>
      <c r="E341" t="s">
        <v>16</v>
      </c>
      <c r="F341" t="s">
        <v>17</v>
      </c>
      <c r="G341">
        <v>64159</v>
      </c>
      <c r="H341">
        <v>2</v>
      </c>
      <c r="I341">
        <v>1</v>
      </c>
      <c r="J341">
        <v>0</v>
      </c>
      <c r="K341" t="s">
        <v>34</v>
      </c>
      <c r="L341" t="s">
        <v>41</v>
      </c>
      <c r="M341">
        <v>3.1498166110798138</v>
      </c>
    </row>
    <row r="342" spans="1:13" x14ac:dyDescent="0.35">
      <c r="A342" t="s">
        <v>715</v>
      </c>
      <c r="B342" t="s">
        <v>716</v>
      </c>
      <c r="C342" t="s">
        <v>33</v>
      </c>
      <c r="D342">
        <v>24</v>
      </c>
      <c r="E342" t="s">
        <v>16</v>
      </c>
      <c r="F342" t="s">
        <v>24</v>
      </c>
      <c r="G342">
        <v>44648</v>
      </c>
      <c r="H342">
        <v>13</v>
      </c>
      <c r="I342">
        <v>5</v>
      </c>
      <c r="J342">
        <v>0</v>
      </c>
      <c r="K342" t="s">
        <v>25</v>
      </c>
      <c r="L342" t="s">
        <v>26</v>
      </c>
      <c r="M342">
        <v>1.1537696688506918</v>
      </c>
    </row>
    <row r="343" spans="1:13" x14ac:dyDescent="0.35">
      <c r="A343" t="s">
        <v>717</v>
      </c>
      <c r="B343" t="s">
        <v>718</v>
      </c>
      <c r="C343" t="s">
        <v>22</v>
      </c>
      <c r="D343">
        <v>28</v>
      </c>
      <c r="E343" t="s">
        <v>16</v>
      </c>
      <c r="F343" t="s">
        <v>39</v>
      </c>
      <c r="G343">
        <v>112230</v>
      </c>
      <c r="H343">
        <v>34</v>
      </c>
      <c r="I343">
        <v>4</v>
      </c>
      <c r="J343">
        <v>2015</v>
      </c>
      <c r="K343" t="s">
        <v>34</v>
      </c>
      <c r="L343" t="s">
        <v>26</v>
      </c>
      <c r="M343">
        <v>2.1888130359479909</v>
      </c>
    </row>
    <row r="344" spans="1:13" x14ac:dyDescent="0.35">
      <c r="A344" t="s">
        <v>719</v>
      </c>
      <c r="B344" t="s">
        <v>720</v>
      </c>
      <c r="C344" t="s">
        <v>80</v>
      </c>
      <c r="D344">
        <v>57</v>
      </c>
      <c r="E344" t="s">
        <v>16</v>
      </c>
      <c r="F344" t="s">
        <v>77</v>
      </c>
      <c r="G344">
        <v>47537</v>
      </c>
      <c r="H344">
        <v>34</v>
      </c>
      <c r="I344">
        <v>2</v>
      </c>
      <c r="J344">
        <v>0</v>
      </c>
      <c r="K344" t="s">
        <v>30</v>
      </c>
      <c r="L344" t="s">
        <v>26</v>
      </c>
      <c r="M344">
        <v>3.4544210664869626</v>
      </c>
    </row>
    <row r="345" spans="1:13" x14ac:dyDescent="0.35">
      <c r="A345" t="s">
        <v>721</v>
      </c>
      <c r="B345" t="s">
        <v>722</v>
      </c>
      <c r="C345" t="s">
        <v>15</v>
      </c>
      <c r="D345">
        <v>47</v>
      </c>
      <c r="E345" t="s">
        <v>23</v>
      </c>
      <c r="F345" t="s">
        <v>77</v>
      </c>
      <c r="G345">
        <v>73371</v>
      </c>
      <c r="H345">
        <v>28</v>
      </c>
      <c r="I345">
        <v>4</v>
      </c>
      <c r="J345">
        <v>2017</v>
      </c>
      <c r="K345" t="s">
        <v>18</v>
      </c>
      <c r="L345" t="s">
        <v>26</v>
      </c>
      <c r="M345">
        <v>1.4469272528738752</v>
      </c>
    </row>
    <row r="346" spans="1:13" x14ac:dyDescent="0.35">
      <c r="A346" t="s">
        <v>723</v>
      </c>
      <c r="B346" t="s">
        <v>724</v>
      </c>
      <c r="C346" t="s">
        <v>46</v>
      </c>
      <c r="D346">
        <v>38</v>
      </c>
      <c r="E346" t="s">
        <v>16</v>
      </c>
      <c r="F346" t="s">
        <v>17</v>
      </c>
      <c r="G346">
        <v>76266</v>
      </c>
      <c r="H346">
        <v>19</v>
      </c>
      <c r="I346">
        <v>3</v>
      </c>
      <c r="J346">
        <v>2020</v>
      </c>
      <c r="K346" t="s">
        <v>18</v>
      </c>
      <c r="L346" t="s">
        <v>26</v>
      </c>
      <c r="M346">
        <v>2.5233107997132231</v>
      </c>
    </row>
    <row r="347" spans="1:13" x14ac:dyDescent="0.35">
      <c r="A347" t="s">
        <v>725</v>
      </c>
      <c r="B347" t="s">
        <v>726</v>
      </c>
      <c r="C347" t="s">
        <v>33</v>
      </c>
      <c r="D347">
        <v>28</v>
      </c>
      <c r="E347" t="s">
        <v>16</v>
      </c>
      <c r="F347" t="s">
        <v>77</v>
      </c>
      <c r="G347">
        <v>62131</v>
      </c>
      <c r="H347">
        <v>27</v>
      </c>
      <c r="I347">
        <v>1</v>
      </c>
      <c r="J347">
        <v>0</v>
      </c>
      <c r="K347" t="s">
        <v>34</v>
      </c>
      <c r="L347" t="s">
        <v>26</v>
      </c>
      <c r="M347">
        <v>4.1710524374808955</v>
      </c>
    </row>
    <row r="348" spans="1:13" x14ac:dyDescent="0.35">
      <c r="A348" t="s">
        <v>727</v>
      </c>
      <c r="B348" t="s">
        <v>728</v>
      </c>
      <c r="C348" t="s">
        <v>58</v>
      </c>
      <c r="D348">
        <v>49</v>
      </c>
      <c r="E348" t="s">
        <v>23</v>
      </c>
      <c r="F348" t="s">
        <v>17</v>
      </c>
      <c r="G348">
        <v>83920</v>
      </c>
      <c r="H348">
        <v>30</v>
      </c>
      <c r="I348">
        <v>3</v>
      </c>
      <c r="J348">
        <v>2019</v>
      </c>
      <c r="K348" t="s">
        <v>40</v>
      </c>
      <c r="L348" t="s">
        <v>26</v>
      </c>
      <c r="M348">
        <v>4.9619187795635025</v>
      </c>
    </row>
    <row r="349" spans="1:13" x14ac:dyDescent="0.35">
      <c r="A349" t="s">
        <v>729</v>
      </c>
      <c r="B349" t="s">
        <v>730</v>
      </c>
      <c r="C349" t="s">
        <v>58</v>
      </c>
      <c r="D349">
        <v>24</v>
      </c>
      <c r="E349" t="s">
        <v>16</v>
      </c>
      <c r="F349" t="s">
        <v>24</v>
      </c>
      <c r="G349">
        <v>36189</v>
      </c>
      <c r="H349">
        <v>25</v>
      </c>
      <c r="I349">
        <v>4</v>
      </c>
      <c r="J349">
        <v>0</v>
      </c>
      <c r="K349" t="s">
        <v>34</v>
      </c>
      <c r="L349" t="s">
        <v>41</v>
      </c>
      <c r="M349">
        <v>1.5528532861439186</v>
      </c>
    </row>
    <row r="350" spans="1:13" x14ac:dyDescent="0.35">
      <c r="A350" t="s">
        <v>731</v>
      </c>
      <c r="B350" t="s">
        <v>732</v>
      </c>
      <c r="C350" t="s">
        <v>46</v>
      </c>
      <c r="D350">
        <v>57</v>
      </c>
      <c r="E350" t="s">
        <v>16</v>
      </c>
      <c r="F350" t="s">
        <v>29</v>
      </c>
      <c r="G350">
        <v>87818</v>
      </c>
      <c r="H350">
        <v>32</v>
      </c>
      <c r="I350">
        <v>5</v>
      </c>
      <c r="J350">
        <v>2019</v>
      </c>
      <c r="K350" t="s">
        <v>34</v>
      </c>
      <c r="L350" t="s">
        <v>26</v>
      </c>
      <c r="M350">
        <v>3.4917673395504427</v>
      </c>
    </row>
    <row r="351" spans="1:13" x14ac:dyDescent="0.35">
      <c r="A351" t="s">
        <v>733</v>
      </c>
      <c r="B351" t="s">
        <v>734</v>
      </c>
      <c r="C351" t="s">
        <v>33</v>
      </c>
      <c r="D351">
        <v>44</v>
      </c>
      <c r="E351" t="s">
        <v>23</v>
      </c>
      <c r="F351" t="s">
        <v>29</v>
      </c>
      <c r="G351">
        <v>38987</v>
      </c>
      <c r="H351">
        <v>23</v>
      </c>
      <c r="I351">
        <v>3</v>
      </c>
      <c r="J351">
        <v>2018</v>
      </c>
      <c r="K351" t="s">
        <v>18</v>
      </c>
      <c r="L351" t="s">
        <v>26</v>
      </c>
      <c r="M351">
        <v>4.1206463186295528</v>
      </c>
    </row>
    <row r="352" spans="1:13" x14ac:dyDescent="0.35">
      <c r="A352" t="s">
        <v>735</v>
      </c>
      <c r="B352" t="s">
        <v>736</v>
      </c>
      <c r="C352" t="s">
        <v>58</v>
      </c>
      <c r="D352">
        <v>54</v>
      </c>
      <c r="E352" t="s">
        <v>16</v>
      </c>
      <c r="F352" t="s">
        <v>24</v>
      </c>
      <c r="G352">
        <v>99773</v>
      </c>
      <c r="H352">
        <v>32</v>
      </c>
      <c r="I352">
        <v>2</v>
      </c>
      <c r="J352">
        <v>2022</v>
      </c>
      <c r="K352" t="s">
        <v>30</v>
      </c>
      <c r="L352" t="s">
        <v>26</v>
      </c>
      <c r="M352">
        <v>2.1359782377608507</v>
      </c>
    </row>
    <row r="353" spans="1:13" x14ac:dyDescent="0.35">
      <c r="A353" t="s">
        <v>737</v>
      </c>
      <c r="B353" t="s">
        <v>738</v>
      </c>
      <c r="C353" t="s">
        <v>15</v>
      </c>
      <c r="D353">
        <v>26</v>
      </c>
      <c r="E353" t="s">
        <v>16</v>
      </c>
      <c r="F353" t="s">
        <v>29</v>
      </c>
      <c r="G353">
        <v>92790</v>
      </c>
      <c r="H353">
        <v>30</v>
      </c>
      <c r="I353">
        <v>2</v>
      </c>
      <c r="J353">
        <v>0</v>
      </c>
      <c r="K353" t="s">
        <v>18</v>
      </c>
      <c r="L353" t="s">
        <v>26</v>
      </c>
      <c r="M353">
        <v>4.6205835673616429</v>
      </c>
    </row>
    <row r="354" spans="1:13" x14ac:dyDescent="0.35">
      <c r="A354" t="s">
        <v>739</v>
      </c>
      <c r="B354" t="s">
        <v>740</v>
      </c>
      <c r="C354" t="s">
        <v>15</v>
      </c>
      <c r="D354">
        <v>24</v>
      </c>
      <c r="E354" t="s">
        <v>16</v>
      </c>
      <c r="F354" t="s">
        <v>77</v>
      </c>
      <c r="G354">
        <v>67288</v>
      </c>
      <c r="H354">
        <v>7</v>
      </c>
      <c r="I354">
        <v>3</v>
      </c>
      <c r="J354">
        <v>0</v>
      </c>
      <c r="K354" t="s">
        <v>40</v>
      </c>
      <c r="L354" t="s">
        <v>26</v>
      </c>
      <c r="M354">
        <v>4.1155142708938364</v>
      </c>
    </row>
    <row r="355" spans="1:13" x14ac:dyDescent="0.35">
      <c r="A355" t="s">
        <v>741</v>
      </c>
      <c r="B355" t="s">
        <v>742</v>
      </c>
      <c r="C355" t="s">
        <v>46</v>
      </c>
      <c r="D355">
        <v>31</v>
      </c>
      <c r="E355" t="s">
        <v>23</v>
      </c>
      <c r="F355" t="s">
        <v>77</v>
      </c>
      <c r="G355">
        <v>49291</v>
      </c>
      <c r="H355">
        <v>19</v>
      </c>
      <c r="I355">
        <v>5</v>
      </c>
      <c r="J355">
        <v>2020</v>
      </c>
      <c r="K355" t="s">
        <v>40</v>
      </c>
      <c r="L355" t="s">
        <v>19</v>
      </c>
      <c r="M355">
        <v>3.9701542803758225</v>
      </c>
    </row>
    <row r="356" spans="1:13" x14ac:dyDescent="0.35">
      <c r="A356" t="s">
        <v>743</v>
      </c>
      <c r="B356" t="s">
        <v>744</v>
      </c>
      <c r="C356" t="s">
        <v>58</v>
      </c>
      <c r="D356">
        <v>49</v>
      </c>
      <c r="E356" t="s">
        <v>16</v>
      </c>
      <c r="F356" t="s">
        <v>24</v>
      </c>
      <c r="G356">
        <v>90959</v>
      </c>
      <c r="H356">
        <v>22</v>
      </c>
      <c r="I356">
        <v>2</v>
      </c>
      <c r="J356">
        <v>2021</v>
      </c>
      <c r="K356" t="s">
        <v>40</v>
      </c>
      <c r="L356" t="s">
        <v>26</v>
      </c>
      <c r="M356">
        <v>4.5534038748307051</v>
      </c>
    </row>
    <row r="357" spans="1:13" x14ac:dyDescent="0.35">
      <c r="A357" t="s">
        <v>745</v>
      </c>
      <c r="B357" t="s">
        <v>746</v>
      </c>
      <c r="C357" t="s">
        <v>46</v>
      </c>
      <c r="D357">
        <v>31</v>
      </c>
      <c r="E357" t="s">
        <v>16</v>
      </c>
      <c r="F357" t="s">
        <v>39</v>
      </c>
      <c r="G357">
        <v>116100</v>
      </c>
      <c r="H357">
        <v>19</v>
      </c>
      <c r="I357">
        <v>2</v>
      </c>
      <c r="J357">
        <v>0</v>
      </c>
      <c r="K357" t="s">
        <v>30</v>
      </c>
      <c r="L357" t="s">
        <v>26</v>
      </c>
      <c r="M357">
        <v>4.9264926542586416</v>
      </c>
    </row>
    <row r="358" spans="1:13" x14ac:dyDescent="0.35">
      <c r="A358" t="s">
        <v>747</v>
      </c>
      <c r="B358" t="s">
        <v>748</v>
      </c>
      <c r="C358" t="s">
        <v>15</v>
      </c>
      <c r="D358">
        <v>43</v>
      </c>
      <c r="E358" t="s">
        <v>23</v>
      </c>
      <c r="F358" t="s">
        <v>17</v>
      </c>
      <c r="G358">
        <v>31216</v>
      </c>
      <c r="H358">
        <v>25</v>
      </c>
      <c r="I358">
        <v>4</v>
      </c>
      <c r="J358">
        <v>0</v>
      </c>
      <c r="K358" t="s">
        <v>25</v>
      </c>
      <c r="L358" t="s">
        <v>41</v>
      </c>
      <c r="M358">
        <v>4.9587952401266051</v>
      </c>
    </row>
    <row r="359" spans="1:13" x14ac:dyDescent="0.35">
      <c r="A359" t="s">
        <v>749</v>
      </c>
      <c r="B359" t="s">
        <v>750</v>
      </c>
      <c r="C359" t="s">
        <v>33</v>
      </c>
      <c r="D359">
        <v>59</v>
      </c>
      <c r="E359" t="s">
        <v>23</v>
      </c>
      <c r="F359" t="s">
        <v>77</v>
      </c>
      <c r="G359">
        <v>49223</v>
      </c>
      <c r="H359">
        <v>7</v>
      </c>
      <c r="I359">
        <v>3</v>
      </c>
      <c r="J359">
        <v>2023</v>
      </c>
      <c r="K359" t="s">
        <v>51</v>
      </c>
      <c r="L359" t="s">
        <v>141</v>
      </c>
      <c r="M359">
        <v>1.2711398217827377</v>
      </c>
    </row>
    <row r="360" spans="1:13" x14ac:dyDescent="0.35">
      <c r="A360" t="s">
        <v>751</v>
      </c>
      <c r="B360" t="s">
        <v>752</v>
      </c>
      <c r="C360" t="s">
        <v>15</v>
      </c>
      <c r="D360">
        <v>22</v>
      </c>
      <c r="E360" t="s">
        <v>16</v>
      </c>
      <c r="F360" t="s">
        <v>63</v>
      </c>
      <c r="G360">
        <v>31791</v>
      </c>
      <c r="H360">
        <v>1</v>
      </c>
      <c r="I360">
        <v>4</v>
      </c>
      <c r="J360">
        <v>0</v>
      </c>
      <c r="K360" t="s">
        <v>51</v>
      </c>
      <c r="L360" t="s">
        <v>141</v>
      </c>
      <c r="M360">
        <v>1.9384282135167608</v>
      </c>
    </row>
    <row r="361" spans="1:13" x14ac:dyDescent="0.35">
      <c r="A361" t="s">
        <v>753</v>
      </c>
      <c r="B361" t="s">
        <v>754</v>
      </c>
      <c r="C361" t="s">
        <v>22</v>
      </c>
      <c r="D361">
        <v>31</v>
      </c>
      <c r="E361" t="s">
        <v>23</v>
      </c>
      <c r="F361" t="s">
        <v>39</v>
      </c>
      <c r="G361">
        <v>60523</v>
      </c>
      <c r="H361">
        <v>3</v>
      </c>
      <c r="I361">
        <v>2</v>
      </c>
      <c r="J361">
        <v>2021</v>
      </c>
      <c r="K361" t="s">
        <v>30</v>
      </c>
      <c r="L361" t="s">
        <v>26</v>
      </c>
      <c r="M361">
        <v>1.5327787235374202</v>
      </c>
    </row>
    <row r="362" spans="1:13" x14ac:dyDescent="0.35">
      <c r="A362" t="s">
        <v>755</v>
      </c>
      <c r="B362" t="s">
        <v>756</v>
      </c>
      <c r="C362" t="s">
        <v>15</v>
      </c>
      <c r="D362">
        <v>37</v>
      </c>
      <c r="E362" t="s">
        <v>23</v>
      </c>
      <c r="F362" t="s">
        <v>39</v>
      </c>
      <c r="G362">
        <v>41572</v>
      </c>
      <c r="H362">
        <v>9</v>
      </c>
      <c r="I362">
        <v>1</v>
      </c>
      <c r="J362">
        <v>2024</v>
      </c>
      <c r="K362" t="s">
        <v>25</v>
      </c>
      <c r="L362" t="s">
        <v>141</v>
      </c>
      <c r="M362">
        <v>3.4837598109203718</v>
      </c>
    </row>
    <row r="363" spans="1:13" x14ac:dyDescent="0.35">
      <c r="A363" t="s">
        <v>757</v>
      </c>
      <c r="B363" t="s">
        <v>758</v>
      </c>
      <c r="C363" t="s">
        <v>15</v>
      </c>
      <c r="D363">
        <v>31</v>
      </c>
      <c r="E363" t="s">
        <v>23</v>
      </c>
      <c r="F363" t="s">
        <v>39</v>
      </c>
      <c r="G363">
        <v>101722</v>
      </c>
      <c r="H363">
        <v>16</v>
      </c>
      <c r="I363">
        <v>3</v>
      </c>
      <c r="J363">
        <v>0</v>
      </c>
      <c r="K363" t="s">
        <v>51</v>
      </c>
      <c r="L363" t="s">
        <v>141</v>
      </c>
      <c r="M363">
        <v>1.9060401079849423</v>
      </c>
    </row>
    <row r="364" spans="1:13" x14ac:dyDescent="0.35">
      <c r="A364" t="s">
        <v>759</v>
      </c>
      <c r="B364" t="s">
        <v>760</v>
      </c>
      <c r="C364" t="s">
        <v>80</v>
      </c>
      <c r="D364">
        <v>57</v>
      </c>
      <c r="E364" t="s">
        <v>23</v>
      </c>
      <c r="F364" t="s">
        <v>29</v>
      </c>
      <c r="G364">
        <v>68843</v>
      </c>
      <c r="H364">
        <v>11</v>
      </c>
      <c r="I364">
        <v>5</v>
      </c>
      <c r="J364">
        <v>2019</v>
      </c>
      <c r="K364" t="s">
        <v>51</v>
      </c>
      <c r="L364" t="s">
        <v>41</v>
      </c>
      <c r="M364">
        <v>1.8256188411413228</v>
      </c>
    </row>
    <row r="365" spans="1:13" x14ac:dyDescent="0.35">
      <c r="A365" t="s">
        <v>761</v>
      </c>
      <c r="B365" t="s">
        <v>762</v>
      </c>
      <c r="C365" t="s">
        <v>22</v>
      </c>
      <c r="D365">
        <v>38</v>
      </c>
      <c r="E365" t="s">
        <v>16</v>
      </c>
      <c r="F365" t="s">
        <v>29</v>
      </c>
      <c r="G365">
        <v>99008</v>
      </c>
      <c r="H365">
        <v>5</v>
      </c>
      <c r="I365">
        <v>4</v>
      </c>
      <c r="J365">
        <v>2022</v>
      </c>
      <c r="K365" t="s">
        <v>51</v>
      </c>
      <c r="L365" t="s">
        <v>141</v>
      </c>
      <c r="M365">
        <v>1.9409223456946099</v>
      </c>
    </row>
    <row r="366" spans="1:13" x14ac:dyDescent="0.35">
      <c r="A366" t="s">
        <v>763</v>
      </c>
      <c r="B366" t="s">
        <v>764</v>
      </c>
      <c r="C366" t="s">
        <v>15</v>
      </c>
      <c r="D366">
        <v>45</v>
      </c>
      <c r="E366" t="s">
        <v>16</v>
      </c>
      <c r="F366" t="s">
        <v>63</v>
      </c>
      <c r="G366">
        <v>57461</v>
      </c>
      <c r="H366">
        <v>28</v>
      </c>
      <c r="I366">
        <v>1</v>
      </c>
      <c r="J366">
        <v>2020</v>
      </c>
      <c r="K366" t="s">
        <v>30</v>
      </c>
      <c r="L366" t="s">
        <v>19</v>
      </c>
      <c r="M366">
        <v>4.5257983314813437</v>
      </c>
    </row>
    <row r="367" spans="1:13" x14ac:dyDescent="0.35">
      <c r="A367" t="s">
        <v>765</v>
      </c>
      <c r="B367" t="s">
        <v>766</v>
      </c>
      <c r="C367" t="s">
        <v>46</v>
      </c>
      <c r="D367">
        <v>26</v>
      </c>
      <c r="E367" t="s">
        <v>23</v>
      </c>
      <c r="F367" t="s">
        <v>17</v>
      </c>
      <c r="G367">
        <v>94434</v>
      </c>
      <c r="H367">
        <v>3</v>
      </c>
      <c r="I367">
        <v>1</v>
      </c>
      <c r="J367">
        <v>2017</v>
      </c>
      <c r="K367" t="s">
        <v>34</v>
      </c>
      <c r="L367" t="s">
        <v>141</v>
      </c>
      <c r="M367">
        <v>4.2621843837360807</v>
      </c>
    </row>
    <row r="368" spans="1:13" x14ac:dyDescent="0.35">
      <c r="A368" t="s">
        <v>767</v>
      </c>
      <c r="B368" t="s">
        <v>768</v>
      </c>
      <c r="C368" t="s">
        <v>58</v>
      </c>
      <c r="D368">
        <v>38</v>
      </c>
      <c r="E368" t="s">
        <v>72</v>
      </c>
      <c r="F368" t="s">
        <v>29</v>
      </c>
      <c r="G368">
        <v>69443</v>
      </c>
      <c r="H368">
        <v>27</v>
      </c>
      <c r="I368">
        <v>1</v>
      </c>
      <c r="J368">
        <v>2018</v>
      </c>
      <c r="K368" t="s">
        <v>34</v>
      </c>
      <c r="L368" t="s">
        <v>41</v>
      </c>
      <c r="M368">
        <v>2.0175835292559596</v>
      </c>
    </row>
    <row r="369" spans="1:13" x14ac:dyDescent="0.35">
      <c r="A369" t="s">
        <v>769</v>
      </c>
      <c r="B369" t="s">
        <v>770</v>
      </c>
      <c r="C369" t="s">
        <v>80</v>
      </c>
      <c r="D369">
        <v>59</v>
      </c>
      <c r="E369" t="s">
        <v>16</v>
      </c>
      <c r="F369" t="s">
        <v>29</v>
      </c>
      <c r="G369">
        <v>53291</v>
      </c>
      <c r="H369">
        <v>11</v>
      </c>
      <c r="I369">
        <v>5</v>
      </c>
      <c r="J369">
        <v>2018</v>
      </c>
      <c r="K369" t="s">
        <v>30</v>
      </c>
      <c r="L369" t="s">
        <v>19</v>
      </c>
      <c r="M369">
        <v>3.8607453249929797</v>
      </c>
    </row>
    <row r="370" spans="1:13" x14ac:dyDescent="0.35">
      <c r="A370" t="s">
        <v>771</v>
      </c>
      <c r="B370" t="s">
        <v>772</v>
      </c>
      <c r="C370" t="s">
        <v>22</v>
      </c>
      <c r="D370">
        <v>34</v>
      </c>
      <c r="E370" t="s">
        <v>23</v>
      </c>
      <c r="F370" t="s">
        <v>39</v>
      </c>
      <c r="G370">
        <v>116774</v>
      </c>
      <c r="H370">
        <v>26</v>
      </c>
      <c r="I370">
        <v>2</v>
      </c>
      <c r="J370">
        <v>2018</v>
      </c>
      <c r="K370" t="s">
        <v>18</v>
      </c>
      <c r="L370" t="s">
        <v>41</v>
      </c>
      <c r="M370">
        <v>1.5073784092631048</v>
      </c>
    </row>
    <row r="371" spans="1:13" x14ac:dyDescent="0.35">
      <c r="A371" t="s">
        <v>773</v>
      </c>
      <c r="B371" t="s">
        <v>774</v>
      </c>
      <c r="C371" t="s">
        <v>33</v>
      </c>
      <c r="D371">
        <v>25</v>
      </c>
      <c r="E371" t="s">
        <v>16</v>
      </c>
      <c r="F371" t="s">
        <v>17</v>
      </c>
      <c r="G371">
        <v>41291</v>
      </c>
      <c r="H371">
        <v>24</v>
      </c>
      <c r="I371">
        <v>4</v>
      </c>
      <c r="J371">
        <v>2024</v>
      </c>
      <c r="K371" t="s">
        <v>30</v>
      </c>
      <c r="L371" t="s">
        <v>26</v>
      </c>
      <c r="M371">
        <v>1.6136165718973832</v>
      </c>
    </row>
    <row r="372" spans="1:13" x14ac:dyDescent="0.35">
      <c r="A372" t="s">
        <v>775</v>
      </c>
      <c r="B372" t="s">
        <v>776</v>
      </c>
      <c r="C372" t="s">
        <v>46</v>
      </c>
      <c r="D372">
        <v>54</v>
      </c>
      <c r="E372" t="s">
        <v>16</v>
      </c>
      <c r="F372" t="s">
        <v>63</v>
      </c>
      <c r="G372">
        <v>61753</v>
      </c>
      <c r="H372">
        <v>10</v>
      </c>
      <c r="I372">
        <v>1</v>
      </c>
      <c r="J372">
        <v>2017</v>
      </c>
      <c r="K372" t="s">
        <v>30</v>
      </c>
      <c r="L372" t="s">
        <v>26</v>
      </c>
      <c r="M372">
        <v>1.5573192133987335</v>
      </c>
    </row>
    <row r="373" spans="1:13" x14ac:dyDescent="0.35">
      <c r="A373" t="s">
        <v>777</v>
      </c>
      <c r="B373" t="s">
        <v>778</v>
      </c>
      <c r="C373" t="s">
        <v>33</v>
      </c>
      <c r="D373">
        <v>44</v>
      </c>
      <c r="E373" t="s">
        <v>23</v>
      </c>
      <c r="F373" t="s">
        <v>63</v>
      </c>
      <c r="G373">
        <v>89498</v>
      </c>
      <c r="H373">
        <v>14</v>
      </c>
      <c r="I373">
        <v>4</v>
      </c>
      <c r="J373">
        <v>2015</v>
      </c>
      <c r="K373" t="s">
        <v>18</v>
      </c>
      <c r="L373" t="s">
        <v>26</v>
      </c>
      <c r="M373">
        <v>1.1922404550575436</v>
      </c>
    </row>
    <row r="374" spans="1:13" x14ac:dyDescent="0.35">
      <c r="A374" t="s">
        <v>779</v>
      </c>
      <c r="B374" t="s">
        <v>780</v>
      </c>
      <c r="C374" t="s">
        <v>80</v>
      </c>
      <c r="D374">
        <v>34</v>
      </c>
      <c r="E374" t="s">
        <v>23</v>
      </c>
      <c r="F374" t="s">
        <v>29</v>
      </c>
      <c r="G374">
        <v>62632</v>
      </c>
      <c r="H374">
        <v>27</v>
      </c>
      <c r="I374">
        <v>5</v>
      </c>
      <c r="J374">
        <v>2020</v>
      </c>
      <c r="K374" t="s">
        <v>18</v>
      </c>
      <c r="L374" t="s">
        <v>41</v>
      </c>
      <c r="M374">
        <v>4.1237913122767651</v>
      </c>
    </row>
    <row r="375" spans="1:13" x14ac:dyDescent="0.35">
      <c r="A375" t="s">
        <v>781</v>
      </c>
      <c r="B375" t="s">
        <v>782</v>
      </c>
      <c r="C375" t="s">
        <v>46</v>
      </c>
      <c r="D375">
        <v>33</v>
      </c>
      <c r="E375" t="s">
        <v>23</v>
      </c>
      <c r="F375" t="s">
        <v>77</v>
      </c>
      <c r="G375">
        <v>36683</v>
      </c>
      <c r="H375">
        <v>28</v>
      </c>
      <c r="I375">
        <v>3</v>
      </c>
      <c r="J375">
        <v>2019</v>
      </c>
      <c r="K375" t="s">
        <v>18</v>
      </c>
      <c r="L375" t="s">
        <v>26</v>
      </c>
      <c r="M375">
        <v>3.9012812807586639</v>
      </c>
    </row>
    <row r="376" spans="1:13" x14ac:dyDescent="0.35">
      <c r="A376" t="s">
        <v>783</v>
      </c>
      <c r="B376" t="s">
        <v>784</v>
      </c>
      <c r="C376" t="s">
        <v>33</v>
      </c>
      <c r="D376">
        <v>44</v>
      </c>
      <c r="E376" t="s">
        <v>23</v>
      </c>
      <c r="F376" t="s">
        <v>77</v>
      </c>
      <c r="G376">
        <v>80731</v>
      </c>
      <c r="H376">
        <v>25</v>
      </c>
      <c r="I376">
        <v>5</v>
      </c>
      <c r="J376">
        <v>2020</v>
      </c>
      <c r="K376" t="s">
        <v>51</v>
      </c>
      <c r="L376" t="s">
        <v>41</v>
      </c>
      <c r="M376">
        <v>3.6915616022305202</v>
      </c>
    </row>
    <row r="377" spans="1:13" x14ac:dyDescent="0.35">
      <c r="A377" t="s">
        <v>785</v>
      </c>
      <c r="B377" t="s">
        <v>786</v>
      </c>
      <c r="C377" t="s">
        <v>15</v>
      </c>
      <c r="D377">
        <v>60</v>
      </c>
      <c r="E377" t="s">
        <v>23</v>
      </c>
      <c r="F377" t="s">
        <v>17</v>
      </c>
      <c r="G377">
        <v>78108</v>
      </c>
      <c r="H377">
        <v>33</v>
      </c>
      <c r="I377">
        <v>4</v>
      </c>
      <c r="J377">
        <v>2015</v>
      </c>
      <c r="K377" t="s">
        <v>34</v>
      </c>
      <c r="L377" t="s">
        <v>26</v>
      </c>
      <c r="M377">
        <v>2.4675120887931641</v>
      </c>
    </row>
    <row r="378" spans="1:13" x14ac:dyDescent="0.35">
      <c r="A378" t="s">
        <v>787</v>
      </c>
      <c r="B378" t="s">
        <v>788</v>
      </c>
      <c r="C378" t="s">
        <v>46</v>
      </c>
      <c r="D378">
        <v>34</v>
      </c>
      <c r="E378" t="s">
        <v>72</v>
      </c>
      <c r="F378" t="s">
        <v>24</v>
      </c>
      <c r="G378">
        <v>109177</v>
      </c>
      <c r="H378">
        <v>17</v>
      </c>
      <c r="I378">
        <v>4</v>
      </c>
      <c r="J378">
        <v>0</v>
      </c>
      <c r="K378" t="s">
        <v>40</v>
      </c>
      <c r="L378" t="s">
        <v>19</v>
      </c>
      <c r="M378">
        <v>1.0449589294834984</v>
      </c>
    </row>
    <row r="379" spans="1:13" x14ac:dyDescent="0.35">
      <c r="A379" t="s">
        <v>789</v>
      </c>
      <c r="B379" t="s">
        <v>790</v>
      </c>
      <c r="C379" t="s">
        <v>80</v>
      </c>
      <c r="D379">
        <v>48</v>
      </c>
      <c r="E379" t="s">
        <v>23</v>
      </c>
      <c r="F379" t="s">
        <v>63</v>
      </c>
      <c r="G379">
        <v>87243</v>
      </c>
      <c r="H379">
        <v>7</v>
      </c>
      <c r="I379">
        <v>2</v>
      </c>
      <c r="J379">
        <v>2017</v>
      </c>
      <c r="K379" t="s">
        <v>40</v>
      </c>
      <c r="L379" t="s">
        <v>26</v>
      </c>
      <c r="M379">
        <v>3.0073511526273893</v>
      </c>
    </row>
    <row r="380" spans="1:13" x14ac:dyDescent="0.35">
      <c r="A380" t="s">
        <v>791</v>
      </c>
      <c r="B380" t="s">
        <v>792</v>
      </c>
      <c r="C380" t="s">
        <v>15</v>
      </c>
      <c r="D380">
        <v>37</v>
      </c>
      <c r="E380" t="s">
        <v>23</v>
      </c>
      <c r="F380" t="s">
        <v>39</v>
      </c>
      <c r="G380">
        <v>84136</v>
      </c>
      <c r="H380">
        <v>3</v>
      </c>
      <c r="I380">
        <v>4</v>
      </c>
      <c r="J380">
        <v>0</v>
      </c>
      <c r="K380" t="s">
        <v>51</v>
      </c>
      <c r="L380" t="s">
        <v>26</v>
      </c>
      <c r="M380">
        <v>3.8957672198625297</v>
      </c>
    </row>
    <row r="381" spans="1:13" x14ac:dyDescent="0.35">
      <c r="A381" t="s">
        <v>793</v>
      </c>
      <c r="B381" t="s">
        <v>794</v>
      </c>
      <c r="C381" t="s">
        <v>80</v>
      </c>
      <c r="D381">
        <v>59</v>
      </c>
      <c r="E381" t="s">
        <v>16</v>
      </c>
      <c r="F381" t="s">
        <v>77</v>
      </c>
      <c r="G381">
        <v>97353</v>
      </c>
      <c r="H381">
        <v>21</v>
      </c>
      <c r="I381">
        <v>2</v>
      </c>
      <c r="J381">
        <v>2019</v>
      </c>
      <c r="K381" t="s">
        <v>30</v>
      </c>
      <c r="L381" t="s">
        <v>26</v>
      </c>
      <c r="M381">
        <v>3.9528830185073596</v>
      </c>
    </row>
    <row r="382" spans="1:13" x14ac:dyDescent="0.35">
      <c r="A382" t="s">
        <v>795</v>
      </c>
      <c r="B382" t="s">
        <v>796</v>
      </c>
      <c r="C382" t="s">
        <v>33</v>
      </c>
      <c r="D382">
        <v>45</v>
      </c>
      <c r="E382" t="s">
        <v>16</v>
      </c>
      <c r="F382" t="s">
        <v>63</v>
      </c>
      <c r="G382">
        <v>76831</v>
      </c>
      <c r="H382">
        <v>33</v>
      </c>
      <c r="I382">
        <v>4</v>
      </c>
      <c r="J382">
        <v>0</v>
      </c>
      <c r="K382" t="s">
        <v>51</v>
      </c>
      <c r="L382" t="s">
        <v>41</v>
      </c>
      <c r="M382">
        <v>2.143582915679378</v>
      </c>
    </row>
    <row r="383" spans="1:13" x14ac:dyDescent="0.35">
      <c r="A383" t="s">
        <v>797</v>
      </c>
      <c r="B383" t="s">
        <v>798</v>
      </c>
      <c r="C383" t="s">
        <v>80</v>
      </c>
      <c r="D383">
        <v>58</v>
      </c>
      <c r="E383" t="s">
        <v>23</v>
      </c>
      <c r="F383" t="s">
        <v>39</v>
      </c>
      <c r="G383">
        <v>110483</v>
      </c>
      <c r="H383">
        <v>12</v>
      </c>
      <c r="I383">
        <v>1</v>
      </c>
      <c r="J383">
        <v>2022</v>
      </c>
      <c r="K383" t="s">
        <v>34</v>
      </c>
      <c r="L383" t="s">
        <v>41</v>
      </c>
      <c r="M383">
        <v>1.8799790011211854</v>
      </c>
    </row>
    <row r="384" spans="1:13" x14ac:dyDescent="0.35">
      <c r="A384" t="s">
        <v>799</v>
      </c>
      <c r="B384" t="s">
        <v>800</v>
      </c>
      <c r="C384" t="s">
        <v>80</v>
      </c>
      <c r="D384">
        <v>56</v>
      </c>
      <c r="E384" t="s">
        <v>23</v>
      </c>
      <c r="F384" t="s">
        <v>77</v>
      </c>
      <c r="G384">
        <v>86966</v>
      </c>
      <c r="H384">
        <v>32</v>
      </c>
      <c r="I384">
        <v>5</v>
      </c>
      <c r="J384">
        <v>0</v>
      </c>
      <c r="K384" t="s">
        <v>25</v>
      </c>
      <c r="L384" t="s">
        <v>26</v>
      </c>
      <c r="M384">
        <v>2.4699310774328138</v>
      </c>
    </row>
    <row r="385" spans="1:13" x14ac:dyDescent="0.35">
      <c r="A385" t="s">
        <v>801</v>
      </c>
      <c r="B385" t="s">
        <v>802</v>
      </c>
      <c r="C385" t="s">
        <v>80</v>
      </c>
      <c r="D385">
        <v>46</v>
      </c>
      <c r="E385" t="s">
        <v>23</v>
      </c>
      <c r="F385" t="s">
        <v>77</v>
      </c>
      <c r="G385">
        <v>58761</v>
      </c>
      <c r="H385">
        <v>11</v>
      </c>
      <c r="I385">
        <v>2</v>
      </c>
      <c r="J385">
        <v>2018</v>
      </c>
      <c r="K385" t="s">
        <v>40</v>
      </c>
      <c r="L385" t="s">
        <v>26</v>
      </c>
      <c r="M385">
        <v>1.3154615420393014</v>
      </c>
    </row>
    <row r="386" spans="1:13" x14ac:dyDescent="0.35">
      <c r="A386" t="s">
        <v>803</v>
      </c>
      <c r="B386" t="s">
        <v>804</v>
      </c>
      <c r="C386" t="s">
        <v>46</v>
      </c>
      <c r="D386">
        <v>58</v>
      </c>
      <c r="E386" t="s">
        <v>23</v>
      </c>
      <c r="F386" t="s">
        <v>63</v>
      </c>
      <c r="G386">
        <v>78007</v>
      </c>
      <c r="H386">
        <v>21</v>
      </c>
      <c r="I386">
        <v>4</v>
      </c>
      <c r="J386">
        <v>2023</v>
      </c>
      <c r="K386" t="s">
        <v>18</v>
      </c>
      <c r="L386" t="s">
        <v>26</v>
      </c>
      <c r="M386">
        <v>2.090951607617245</v>
      </c>
    </row>
    <row r="387" spans="1:13" x14ac:dyDescent="0.35">
      <c r="A387" t="s">
        <v>805</v>
      </c>
      <c r="B387" t="s">
        <v>806</v>
      </c>
      <c r="C387" t="s">
        <v>15</v>
      </c>
      <c r="D387">
        <v>24</v>
      </c>
      <c r="E387" t="s">
        <v>16</v>
      </c>
      <c r="F387" t="s">
        <v>77</v>
      </c>
      <c r="G387">
        <v>63994</v>
      </c>
      <c r="H387">
        <v>19</v>
      </c>
      <c r="I387">
        <v>2</v>
      </c>
      <c r="J387">
        <v>2018</v>
      </c>
      <c r="K387" t="s">
        <v>18</v>
      </c>
      <c r="L387" t="s">
        <v>141</v>
      </c>
      <c r="M387">
        <v>4.7124259186688073</v>
      </c>
    </row>
    <row r="388" spans="1:13" x14ac:dyDescent="0.35">
      <c r="A388" t="s">
        <v>807</v>
      </c>
      <c r="B388" t="s">
        <v>808</v>
      </c>
      <c r="C388" t="s">
        <v>15</v>
      </c>
      <c r="D388">
        <v>59</v>
      </c>
      <c r="E388" t="s">
        <v>16</v>
      </c>
      <c r="F388" t="s">
        <v>63</v>
      </c>
      <c r="G388">
        <v>105491</v>
      </c>
      <c r="H388">
        <v>12</v>
      </c>
      <c r="I388">
        <v>2</v>
      </c>
      <c r="J388">
        <v>2017</v>
      </c>
      <c r="K388" t="s">
        <v>30</v>
      </c>
      <c r="L388" t="s">
        <v>41</v>
      </c>
      <c r="M388">
        <v>3.3391971013625792</v>
      </c>
    </row>
    <row r="389" spans="1:13" x14ac:dyDescent="0.35">
      <c r="A389" t="s">
        <v>809</v>
      </c>
      <c r="B389" t="s">
        <v>810</v>
      </c>
      <c r="C389" t="s">
        <v>80</v>
      </c>
      <c r="D389">
        <v>47</v>
      </c>
      <c r="E389" t="s">
        <v>23</v>
      </c>
      <c r="F389" t="s">
        <v>39</v>
      </c>
      <c r="G389">
        <v>81965</v>
      </c>
      <c r="H389">
        <v>10</v>
      </c>
      <c r="I389">
        <v>2</v>
      </c>
      <c r="J389">
        <v>0</v>
      </c>
      <c r="K389" t="s">
        <v>25</v>
      </c>
      <c r="L389" t="s">
        <v>26</v>
      </c>
      <c r="M389">
        <v>2.43031373464986</v>
      </c>
    </row>
    <row r="390" spans="1:13" x14ac:dyDescent="0.35">
      <c r="A390" t="s">
        <v>811</v>
      </c>
      <c r="B390" t="s">
        <v>812</v>
      </c>
      <c r="C390" t="s">
        <v>15</v>
      </c>
      <c r="D390">
        <v>44</v>
      </c>
      <c r="E390" t="s">
        <v>16</v>
      </c>
      <c r="F390" t="s">
        <v>39</v>
      </c>
      <c r="G390">
        <v>47965</v>
      </c>
      <c r="H390">
        <v>19</v>
      </c>
      <c r="I390">
        <v>2</v>
      </c>
      <c r="J390">
        <v>2018</v>
      </c>
      <c r="K390" t="s">
        <v>30</v>
      </c>
      <c r="L390" t="s">
        <v>141</v>
      </c>
      <c r="M390">
        <v>3.1915860905104307</v>
      </c>
    </row>
    <row r="391" spans="1:13" x14ac:dyDescent="0.35">
      <c r="A391" t="s">
        <v>813</v>
      </c>
      <c r="B391" t="s">
        <v>814</v>
      </c>
      <c r="C391" t="s">
        <v>80</v>
      </c>
      <c r="D391">
        <v>50</v>
      </c>
      <c r="E391" t="s">
        <v>23</v>
      </c>
      <c r="F391" t="s">
        <v>39</v>
      </c>
      <c r="G391">
        <v>81621</v>
      </c>
      <c r="H391">
        <v>10</v>
      </c>
      <c r="I391">
        <v>1</v>
      </c>
      <c r="J391">
        <v>2015</v>
      </c>
      <c r="K391" t="s">
        <v>18</v>
      </c>
      <c r="L391" t="s">
        <v>26</v>
      </c>
      <c r="M391">
        <v>1.0595089025068685</v>
      </c>
    </row>
    <row r="392" spans="1:13" x14ac:dyDescent="0.35">
      <c r="A392" t="s">
        <v>815</v>
      </c>
      <c r="B392" t="s">
        <v>816</v>
      </c>
      <c r="C392" t="s">
        <v>22</v>
      </c>
      <c r="D392">
        <v>32</v>
      </c>
      <c r="E392" t="s">
        <v>23</v>
      </c>
      <c r="F392" t="s">
        <v>29</v>
      </c>
      <c r="G392">
        <v>90965</v>
      </c>
      <c r="H392">
        <v>13</v>
      </c>
      <c r="I392">
        <v>3</v>
      </c>
      <c r="J392">
        <v>2016</v>
      </c>
      <c r="K392" t="s">
        <v>18</v>
      </c>
      <c r="L392" t="s">
        <v>19</v>
      </c>
      <c r="M392">
        <v>4.1617990343059477</v>
      </c>
    </row>
    <row r="393" spans="1:13" x14ac:dyDescent="0.35">
      <c r="A393" t="s">
        <v>817</v>
      </c>
      <c r="B393" t="s">
        <v>818</v>
      </c>
      <c r="C393" t="s">
        <v>33</v>
      </c>
      <c r="D393">
        <v>34</v>
      </c>
      <c r="E393" t="s">
        <v>23</v>
      </c>
      <c r="F393" t="s">
        <v>29</v>
      </c>
      <c r="G393">
        <v>91671</v>
      </c>
      <c r="H393">
        <v>30</v>
      </c>
      <c r="I393">
        <v>1</v>
      </c>
      <c r="J393">
        <v>2018</v>
      </c>
      <c r="K393" t="s">
        <v>40</v>
      </c>
      <c r="L393" t="s">
        <v>19</v>
      </c>
      <c r="M393">
        <v>2.7803519085380151</v>
      </c>
    </row>
    <row r="394" spans="1:13" x14ac:dyDescent="0.35">
      <c r="A394" t="s">
        <v>819</v>
      </c>
      <c r="B394" t="s">
        <v>820</v>
      </c>
      <c r="C394" t="s">
        <v>15</v>
      </c>
      <c r="D394">
        <v>36</v>
      </c>
      <c r="E394" t="s">
        <v>23</v>
      </c>
      <c r="F394" t="s">
        <v>63</v>
      </c>
      <c r="G394">
        <v>98542</v>
      </c>
      <c r="H394">
        <v>16</v>
      </c>
      <c r="I394">
        <v>4</v>
      </c>
      <c r="J394">
        <v>2016</v>
      </c>
      <c r="K394" t="s">
        <v>34</v>
      </c>
      <c r="L394" t="s">
        <v>19</v>
      </c>
      <c r="M394">
        <v>1.2652213834585764</v>
      </c>
    </row>
    <row r="395" spans="1:13" x14ac:dyDescent="0.35">
      <c r="A395" t="s">
        <v>821</v>
      </c>
      <c r="B395" t="s">
        <v>822</v>
      </c>
      <c r="C395" t="s">
        <v>15</v>
      </c>
      <c r="D395">
        <v>24</v>
      </c>
      <c r="E395" t="s">
        <v>16</v>
      </c>
      <c r="F395" t="s">
        <v>63</v>
      </c>
      <c r="G395">
        <v>55826</v>
      </c>
      <c r="H395">
        <v>34</v>
      </c>
      <c r="I395">
        <v>1</v>
      </c>
      <c r="J395">
        <v>2019</v>
      </c>
      <c r="K395" t="s">
        <v>51</v>
      </c>
      <c r="L395" t="s">
        <v>26</v>
      </c>
      <c r="M395">
        <v>3.7190713958742951</v>
      </c>
    </row>
    <row r="396" spans="1:13" x14ac:dyDescent="0.35">
      <c r="A396" t="s">
        <v>823</v>
      </c>
      <c r="B396" t="s">
        <v>824</v>
      </c>
      <c r="C396" t="s">
        <v>33</v>
      </c>
      <c r="D396">
        <v>59</v>
      </c>
      <c r="E396" t="s">
        <v>72</v>
      </c>
      <c r="F396" t="s">
        <v>63</v>
      </c>
      <c r="G396">
        <v>42519</v>
      </c>
      <c r="H396">
        <v>2</v>
      </c>
      <c r="I396">
        <v>3</v>
      </c>
      <c r="J396">
        <v>2021</v>
      </c>
      <c r="K396" t="s">
        <v>18</v>
      </c>
      <c r="L396" t="s">
        <v>26</v>
      </c>
      <c r="M396">
        <v>2.2080980231800464</v>
      </c>
    </row>
    <row r="397" spans="1:13" x14ac:dyDescent="0.35">
      <c r="A397" t="s">
        <v>825</v>
      </c>
      <c r="B397" t="s">
        <v>826</v>
      </c>
      <c r="C397" t="s">
        <v>22</v>
      </c>
      <c r="D397">
        <v>52</v>
      </c>
      <c r="E397" t="s">
        <v>23</v>
      </c>
      <c r="F397" t="s">
        <v>63</v>
      </c>
      <c r="G397">
        <v>72670</v>
      </c>
      <c r="H397">
        <v>8</v>
      </c>
      <c r="I397">
        <v>5</v>
      </c>
      <c r="J397">
        <v>0</v>
      </c>
      <c r="K397" t="s">
        <v>18</v>
      </c>
      <c r="L397" t="s">
        <v>141</v>
      </c>
      <c r="M397">
        <v>3.7654302795754111</v>
      </c>
    </row>
    <row r="398" spans="1:13" x14ac:dyDescent="0.35">
      <c r="A398" t="s">
        <v>827</v>
      </c>
      <c r="B398" t="s">
        <v>828</v>
      </c>
      <c r="C398" t="s">
        <v>15</v>
      </c>
      <c r="D398">
        <v>40</v>
      </c>
      <c r="E398" t="s">
        <v>16</v>
      </c>
      <c r="F398" t="s">
        <v>29</v>
      </c>
      <c r="G398">
        <v>33484</v>
      </c>
      <c r="H398">
        <v>2</v>
      </c>
      <c r="I398">
        <v>3</v>
      </c>
      <c r="J398">
        <v>2022</v>
      </c>
      <c r="K398" t="s">
        <v>40</v>
      </c>
      <c r="L398" t="s">
        <v>26</v>
      </c>
      <c r="M398">
        <v>4.2248183763825686</v>
      </c>
    </row>
    <row r="399" spans="1:13" x14ac:dyDescent="0.35">
      <c r="A399" t="s">
        <v>829</v>
      </c>
      <c r="B399" t="s">
        <v>830</v>
      </c>
      <c r="C399" t="s">
        <v>80</v>
      </c>
      <c r="D399">
        <v>33</v>
      </c>
      <c r="E399" t="s">
        <v>23</v>
      </c>
      <c r="F399" t="s">
        <v>17</v>
      </c>
      <c r="G399">
        <v>46625</v>
      </c>
      <c r="H399">
        <v>34</v>
      </c>
      <c r="I399">
        <v>3</v>
      </c>
      <c r="J399">
        <v>2015</v>
      </c>
      <c r="K399" t="s">
        <v>40</v>
      </c>
      <c r="L399" t="s">
        <v>19</v>
      </c>
      <c r="M399">
        <v>3.6342408812629499</v>
      </c>
    </row>
    <row r="400" spans="1:13" x14ac:dyDescent="0.35">
      <c r="A400" t="s">
        <v>831</v>
      </c>
      <c r="B400" t="s">
        <v>832</v>
      </c>
      <c r="C400" t="s">
        <v>80</v>
      </c>
      <c r="D400">
        <v>52</v>
      </c>
      <c r="E400" t="s">
        <v>72</v>
      </c>
      <c r="F400" t="s">
        <v>17</v>
      </c>
      <c r="G400">
        <v>110535</v>
      </c>
      <c r="H400">
        <v>17</v>
      </c>
      <c r="I400">
        <v>2</v>
      </c>
      <c r="J400">
        <v>2016</v>
      </c>
      <c r="K400" t="s">
        <v>51</v>
      </c>
      <c r="L400" t="s">
        <v>41</v>
      </c>
      <c r="M400">
        <v>2.5895807865994556</v>
      </c>
    </row>
    <row r="401" spans="1:13" x14ac:dyDescent="0.35">
      <c r="A401" t="s">
        <v>833</v>
      </c>
      <c r="B401" t="s">
        <v>834</v>
      </c>
      <c r="C401" t="s">
        <v>33</v>
      </c>
      <c r="D401">
        <v>58</v>
      </c>
      <c r="E401" t="s">
        <v>16</v>
      </c>
      <c r="F401" t="s">
        <v>29</v>
      </c>
      <c r="G401">
        <v>75799</v>
      </c>
      <c r="H401">
        <v>14</v>
      </c>
      <c r="I401">
        <v>2</v>
      </c>
      <c r="J401">
        <v>2024</v>
      </c>
      <c r="K401" t="s">
        <v>18</v>
      </c>
      <c r="L401" t="s">
        <v>19</v>
      </c>
      <c r="M401">
        <v>4.8554958634168122</v>
      </c>
    </row>
    <row r="402" spans="1:13" x14ac:dyDescent="0.35">
      <c r="A402" t="s">
        <v>835</v>
      </c>
      <c r="B402" t="s">
        <v>836</v>
      </c>
      <c r="C402" t="s">
        <v>58</v>
      </c>
      <c r="D402">
        <v>37</v>
      </c>
      <c r="E402" t="s">
        <v>23</v>
      </c>
      <c r="F402" t="s">
        <v>24</v>
      </c>
      <c r="G402">
        <v>84053</v>
      </c>
      <c r="H402">
        <v>34</v>
      </c>
      <c r="I402">
        <v>1</v>
      </c>
      <c r="J402">
        <v>2020</v>
      </c>
      <c r="K402" t="s">
        <v>34</v>
      </c>
      <c r="L402" t="s">
        <v>41</v>
      </c>
      <c r="M402">
        <v>3.6131878213656532</v>
      </c>
    </row>
    <row r="403" spans="1:13" x14ac:dyDescent="0.35">
      <c r="A403" t="s">
        <v>837</v>
      </c>
      <c r="B403" t="s">
        <v>838</v>
      </c>
      <c r="C403" t="s">
        <v>22</v>
      </c>
      <c r="D403">
        <v>38</v>
      </c>
      <c r="E403" t="s">
        <v>16</v>
      </c>
      <c r="F403" t="s">
        <v>77</v>
      </c>
      <c r="G403">
        <v>74871</v>
      </c>
      <c r="H403">
        <v>29</v>
      </c>
      <c r="I403">
        <v>4</v>
      </c>
      <c r="J403">
        <v>2020</v>
      </c>
      <c r="K403" t="s">
        <v>18</v>
      </c>
      <c r="L403" t="s">
        <v>26</v>
      </c>
      <c r="M403">
        <v>3.1277417126285161</v>
      </c>
    </row>
    <row r="404" spans="1:13" x14ac:dyDescent="0.35">
      <c r="A404" t="s">
        <v>839</v>
      </c>
      <c r="B404" t="s">
        <v>840</v>
      </c>
      <c r="C404" t="s">
        <v>46</v>
      </c>
      <c r="D404">
        <v>26</v>
      </c>
      <c r="E404" t="s">
        <v>16</v>
      </c>
      <c r="F404" t="s">
        <v>39</v>
      </c>
      <c r="G404">
        <v>33615</v>
      </c>
      <c r="H404">
        <v>32</v>
      </c>
      <c r="I404">
        <v>3</v>
      </c>
      <c r="J404">
        <v>2024</v>
      </c>
      <c r="K404" t="s">
        <v>51</v>
      </c>
      <c r="L404" t="s">
        <v>141</v>
      </c>
      <c r="M404">
        <v>4.1727168879224692</v>
      </c>
    </row>
    <row r="405" spans="1:13" x14ac:dyDescent="0.35">
      <c r="A405" t="s">
        <v>841</v>
      </c>
      <c r="B405" t="s">
        <v>842</v>
      </c>
      <c r="C405" t="s">
        <v>22</v>
      </c>
      <c r="D405">
        <v>59</v>
      </c>
      <c r="E405" t="s">
        <v>16</v>
      </c>
      <c r="F405" t="s">
        <v>63</v>
      </c>
      <c r="G405">
        <v>46873</v>
      </c>
      <c r="H405">
        <v>17</v>
      </c>
      <c r="I405">
        <v>2</v>
      </c>
      <c r="J405">
        <v>2024</v>
      </c>
      <c r="K405" t="s">
        <v>51</v>
      </c>
      <c r="L405" t="s">
        <v>41</v>
      </c>
      <c r="M405">
        <v>2.1700953931906941</v>
      </c>
    </row>
    <row r="406" spans="1:13" x14ac:dyDescent="0.35">
      <c r="A406" t="s">
        <v>843</v>
      </c>
      <c r="B406" t="s">
        <v>844</v>
      </c>
      <c r="C406" t="s">
        <v>15</v>
      </c>
      <c r="D406">
        <v>38</v>
      </c>
      <c r="E406" t="s">
        <v>23</v>
      </c>
      <c r="F406" t="s">
        <v>29</v>
      </c>
      <c r="G406">
        <v>112094</v>
      </c>
      <c r="H406">
        <v>31</v>
      </c>
      <c r="I406">
        <v>2</v>
      </c>
      <c r="J406">
        <v>2022</v>
      </c>
      <c r="K406" t="s">
        <v>34</v>
      </c>
      <c r="L406" t="s">
        <v>41</v>
      </c>
      <c r="M406">
        <v>4.6277196112178682</v>
      </c>
    </row>
    <row r="407" spans="1:13" x14ac:dyDescent="0.35">
      <c r="A407" t="s">
        <v>845</v>
      </c>
      <c r="B407" t="s">
        <v>846</v>
      </c>
      <c r="C407" t="s">
        <v>46</v>
      </c>
      <c r="D407">
        <v>58</v>
      </c>
      <c r="E407" t="s">
        <v>23</v>
      </c>
      <c r="F407" t="s">
        <v>17</v>
      </c>
      <c r="G407">
        <v>92578</v>
      </c>
      <c r="H407">
        <v>23</v>
      </c>
      <c r="I407">
        <v>4</v>
      </c>
      <c r="J407">
        <v>2017</v>
      </c>
      <c r="K407" t="s">
        <v>25</v>
      </c>
      <c r="L407" t="s">
        <v>41</v>
      </c>
      <c r="M407">
        <v>1.1317099662602494</v>
      </c>
    </row>
    <row r="408" spans="1:13" x14ac:dyDescent="0.35">
      <c r="A408" t="s">
        <v>847</v>
      </c>
      <c r="B408" t="s">
        <v>848</v>
      </c>
      <c r="C408" t="s">
        <v>58</v>
      </c>
      <c r="D408">
        <v>35</v>
      </c>
      <c r="E408" t="s">
        <v>23</v>
      </c>
      <c r="F408" t="s">
        <v>77</v>
      </c>
      <c r="G408">
        <v>58626</v>
      </c>
      <c r="H408">
        <v>31</v>
      </c>
      <c r="I408">
        <v>1</v>
      </c>
      <c r="J408">
        <v>0</v>
      </c>
      <c r="K408" t="s">
        <v>18</v>
      </c>
      <c r="L408" t="s">
        <v>26</v>
      </c>
      <c r="M408">
        <v>3.8461423954406739</v>
      </c>
    </row>
    <row r="409" spans="1:13" x14ac:dyDescent="0.35">
      <c r="A409" t="s">
        <v>849</v>
      </c>
      <c r="B409" t="s">
        <v>850</v>
      </c>
      <c r="C409" t="s">
        <v>15</v>
      </c>
      <c r="D409">
        <v>54</v>
      </c>
      <c r="E409" t="s">
        <v>16</v>
      </c>
      <c r="F409" t="s">
        <v>63</v>
      </c>
      <c r="G409">
        <v>78261</v>
      </c>
      <c r="H409">
        <v>16</v>
      </c>
      <c r="I409">
        <v>3</v>
      </c>
      <c r="J409">
        <v>0</v>
      </c>
      <c r="K409" t="s">
        <v>30</v>
      </c>
      <c r="L409" t="s">
        <v>26</v>
      </c>
      <c r="M409">
        <v>4.3166652315041949</v>
      </c>
    </row>
    <row r="410" spans="1:13" x14ac:dyDescent="0.35">
      <c r="A410" t="s">
        <v>851</v>
      </c>
      <c r="B410" t="s">
        <v>852</v>
      </c>
      <c r="C410" t="s">
        <v>46</v>
      </c>
      <c r="D410">
        <v>56</v>
      </c>
      <c r="E410" t="s">
        <v>23</v>
      </c>
      <c r="F410" t="s">
        <v>63</v>
      </c>
      <c r="G410">
        <v>75740</v>
      </c>
      <c r="H410">
        <v>4</v>
      </c>
      <c r="I410">
        <v>5</v>
      </c>
      <c r="J410">
        <v>2018</v>
      </c>
      <c r="K410" t="s">
        <v>25</v>
      </c>
      <c r="L410" t="s">
        <v>26</v>
      </c>
      <c r="M410">
        <v>1.9930361724788015</v>
      </c>
    </row>
    <row r="411" spans="1:13" x14ac:dyDescent="0.35">
      <c r="A411" t="s">
        <v>853</v>
      </c>
      <c r="B411" t="s">
        <v>854</v>
      </c>
      <c r="C411" t="s">
        <v>22</v>
      </c>
      <c r="D411">
        <v>40</v>
      </c>
      <c r="E411" t="s">
        <v>23</v>
      </c>
      <c r="F411" t="s">
        <v>17</v>
      </c>
      <c r="G411">
        <v>51817</v>
      </c>
      <c r="H411">
        <v>27</v>
      </c>
      <c r="I411">
        <v>1</v>
      </c>
      <c r="J411">
        <v>0</v>
      </c>
      <c r="K411" t="s">
        <v>25</v>
      </c>
      <c r="L411" t="s">
        <v>141</v>
      </c>
      <c r="M411">
        <v>4.2699697418761922</v>
      </c>
    </row>
    <row r="412" spans="1:13" x14ac:dyDescent="0.35">
      <c r="A412" t="s">
        <v>855</v>
      </c>
      <c r="B412" t="s">
        <v>856</v>
      </c>
      <c r="C412" t="s">
        <v>33</v>
      </c>
      <c r="D412">
        <v>52</v>
      </c>
      <c r="E412" t="s">
        <v>23</v>
      </c>
      <c r="F412" t="s">
        <v>63</v>
      </c>
      <c r="G412">
        <v>32585</v>
      </c>
      <c r="H412">
        <v>24</v>
      </c>
      <c r="I412">
        <v>1</v>
      </c>
      <c r="J412">
        <v>2023</v>
      </c>
      <c r="K412" t="s">
        <v>40</v>
      </c>
      <c r="L412" t="s">
        <v>26</v>
      </c>
      <c r="M412">
        <v>1.6489804917294122</v>
      </c>
    </row>
    <row r="413" spans="1:13" x14ac:dyDescent="0.35">
      <c r="A413" t="s">
        <v>857</v>
      </c>
      <c r="B413" t="s">
        <v>858</v>
      </c>
      <c r="C413" t="s">
        <v>33</v>
      </c>
      <c r="D413">
        <v>49</v>
      </c>
      <c r="E413" t="s">
        <v>16</v>
      </c>
      <c r="F413" t="s">
        <v>39</v>
      </c>
      <c r="G413">
        <v>63828</v>
      </c>
      <c r="H413">
        <v>27</v>
      </c>
      <c r="I413">
        <v>2</v>
      </c>
      <c r="J413">
        <v>2015</v>
      </c>
      <c r="K413" t="s">
        <v>51</v>
      </c>
      <c r="L413" t="s">
        <v>26</v>
      </c>
      <c r="M413">
        <v>4.4427550395883397</v>
      </c>
    </row>
    <row r="414" spans="1:13" x14ac:dyDescent="0.35">
      <c r="A414" t="s">
        <v>859</v>
      </c>
      <c r="B414" t="s">
        <v>860</v>
      </c>
      <c r="C414" t="s">
        <v>22</v>
      </c>
      <c r="D414">
        <v>51</v>
      </c>
      <c r="E414" t="s">
        <v>23</v>
      </c>
      <c r="F414" t="s">
        <v>24</v>
      </c>
      <c r="G414">
        <v>35305</v>
      </c>
      <c r="H414">
        <v>23</v>
      </c>
      <c r="I414">
        <v>4</v>
      </c>
      <c r="J414">
        <v>2019</v>
      </c>
      <c r="K414" t="s">
        <v>30</v>
      </c>
      <c r="L414" t="s">
        <v>26</v>
      </c>
      <c r="M414">
        <v>4.5551869284359929</v>
      </c>
    </row>
    <row r="415" spans="1:13" x14ac:dyDescent="0.35">
      <c r="A415" t="s">
        <v>861</v>
      </c>
      <c r="B415" t="s">
        <v>862</v>
      </c>
      <c r="C415" t="s">
        <v>15</v>
      </c>
      <c r="D415">
        <v>30</v>
      </c>
      <c r="E415" t="s">
        <v>16</v>
      </c>
      <c r="F415" t="s">
        <v>39</v>
      </c>
      <c r="G415">
        <v>98299</v>
      </c>
      <c r="H415">
        <v>8</v>
      </c>
      <c r="I415">
        <v>4</v>
      </c>
      <c r="J415">
        <v>0</v>
      </c>
      <c r="K415" t="s">
        <v>51</v>
      </c>
      <c r="L415" t="s">
        <v>41</v>
      </c>
      <c r="M415">
        <v>1.77065395769643</v>
      </c>
    </row>
    <row r="416" spans="1:13" x14ac:dyDescent="0.35">
      <c r="A416" t="s">
        <v>863</v>
      </c>
      <c r="B416" t="s">
        <v>864</v>
      </c>
      <c r="C416" t="s">
        <v>15</v>
      </c>
      <c r="D416">
        <v>48</v>
      </c>
      <c r="E416" t="s">
        <v>72</v>
      </c>
      <c r="F416" t="s">
        <v>29</v>
      </c>
      <c r="G416">
        <v>54592</v>
      </c>
      <c r="H416">
        <v>4</v>
      </c>
      <c r="I416">
        <v>4</v>
      </c>
      <c r="J416">
        <v>2020</v>
      </c>
      <c r="K416" t="s">
        <v>25</v>
      </c>
      <c r="L416" t="s">
        <v>19</v>
      </c>
      <c r="M416">
        <v>1.3146710047962884</v>
      </c>
    </row>
    <row r="417" spans="1:13" x14ac:dyDescent="0.35">
      <c r="A417" t="s">
        <v>865</v>
      </c>
      <c r="B417" t="s">
        <v>866</v>
      </c>
      <c r="C417" t="s">
        <v>22</v>
      </c>
      <c r="D417">
        <v>47</v>
      </c>
      <c r="E417" t="s">
        <v>16</v>
      </c>
      <c r="F417" t="s">
        <v>29</v>
      </c>
      <c r="G417">
        <v>33699</v>
      </c>
      <c r="H417">
        <v>26</v>
      </c>
      <c r="I417">
        <v>1</v>
      </c>
      <c r="J417">
        <v>2018</v>
      </c>
      <c r="K417" t="s">
        <v>25</v>
      </c>
      <c r="L417" t="s">
        <v>41</v>
      </c>
      <c r="M417">
        <v>3.0687903911381311</v>
      </c>
    </row>
    <row r="418" spans="1:13" x14ac:dyDescent="0.35">
      <c r="A418" t="s">
        <v>867</v>
      </c>
      <c r="B418" t="s">
        <v>868</v>
      </c>
      <c r="C418" t="s">
        <v>80</v>
      </c>
      <c r="D418">
        <v>36</v>
      </c>
      <c r="E418" t="s">
        <v>23</v>
      </c>
      <c r="F418" t="s">
        <v>17</v>
      </c>
      <c r="G418">
        <v>92195</v>
      </c>
      <c r="H418">
        <v>33</v>
      </c>
      <c r="I418">
        <v>1</v>
      </c>
      <c r="J418">
        <v>2024</v>
      </c>
      <c r="K418" t="s">
        <v>40</v>
      </c>
      <c r="L418" t="s">
        <v>41</v>
      </c>
      <c r="M418">
        <v>1.6452821315893886</v>
      </c>
    </row>
    <row r="419" spans="1:13" x14ac:dyDescent="0.35">
      <c r="A419" t="s">
        <v>869</v>
      </c>
      <c r="B419" t="s">
        <v>870</v>
      </c>
      <c r="C419" t="s">
        <v>22</v>
      </c>
      <c r="D419">
        <v>30</v>
      </c>
      <c r="E419" t="s">
        <v>23</v>
      </c>
      <c r="F419" t="s">
        <v>77</v>
      </c>
      <c r="G419">
        <v>45669</v>
      </c>
      <c r="H419">
        <v>11</v>
      </c>
      <c r="I419">
        <v>4</v>
      </c>
      <c r="J419">
        <v>2021</v>
      </c>
      <c r="K419" t="s">
        <v>18</v>
      </c>
      <c r="L419" t="s">
        <v>26</v>
      </c>
      <c r="M419">
        <v>4.8964269744466682</v>
      </c>
    </row>
    <row r="420" spans="1:13" x14ac:dyDescent="0.35">
      <c r="A420" t="s">
        <v>871</v>
      </c>
      <c r="B420" t="s">
        <v>872</v>
      </c>
      <c r="C420" t="s">
        <v>22</v>
      </c>
      <c r="D420">
        <v>49</v>
      </c>
      <c r="E420" t="s">
        <v>23</v>
      </c>
      <c r="F420" t="s">
        <v>39</v>
      </c>
      <c r="G420">
        <v>62579</v>
      </c>
      <c r="H420">
        <v>9</v>
      </c>
      <c r="I420">
        <v>4</v>
      </c>
      <c r="J420">
        <v>2015</v>
      </c>
      <c r="K420" t="s">
        <v>51</v>
      </c>
      <c r="L420" t="s">
        <v>41</v>
      </c>
      <c r="M420">
        <v>3.5366002506158547</v>
      </c>
    </row>
    <row r="421" spans="1:13" x14ac:dyDescent="0.35">
      <c r="A421" t="s">
        <v>873</v>
      </c>
      <c r="B421" t="s">
        <v>874</v>
      </c>
      <c r="C421" t="s">
        <v>33</v>
      </c>
      <c r="D421">
        <v>43</v>
      </c>
      <c r="E421" t="s">
        <v>16</v>
      </c>
      <c r="F421" t="s">
        <v>24</v>
      </c>
      <c r="G421">
        <v>30464</v>
      </c>
      <c r="H421">
        <v>23</v>
      </c>
      <c r="I421">
        <v>1</v>
      </c>
      <c r="J421">
        <v>2017</v>
      </c>
      <c r="K421" t="s">
        <v>40</v>
      </c>
      <c r="L421" t="s">
        <v>26</v>
      </c>
      <c r="M421">
        <v>2.8432510980624275</v>
      </c>
    </row>
    <row r="422" spans="1:13" x14ac:dyDescent="0.35">
      <c r="A422" t="s">
        <v>875</v>
      </c>
      <c r="B422" t="s">
        <v>876</v>
      </c>
      <c r="C422" t="s">
        <v>58</v>
      </c>
      <c r="D422">
        <v>44</v>
      </c>
      <c r="E422" t="s">
        <v>23</v>
      </c>
      <c r="F422" t="s">
        <v>24</v>
      </c>
      <c r="G422">
        <v>62434</v>
      </c>
      <c r="H422">
        <v>28</v>
      </c>
      <c r="I422">
        <v>3</v>
      </c>
      <c r="J422">
        <v>2023</v>
      </c>
      <c r="K422" t="s">
        <v>40</v>
      </c>
      <c r="L422" t="s">
        <v>26</v>
      </c>
      <c r="M422">
        <v>4.7678022244988565</v>
      </c>
    </row>
    <row r="423" spans="1:13" x14ac:dyDescent="0.35">
      <c r="A423" t="s">
        <v>877</v>
      </c>
      <c r="B423" t="s">
        <v>878</v>
      </c>
      <c r="C423" t="s">
        <v>33</v>
      </c>
      <c r="D423">
        <v>34</v>
      </c>
      <c r="E423" t="s">
        <v>16</v>
      </c>
      <c r="F423" t="s">
        <v>77</v>
      </c>
      <c r="G423">
        <v>77791</v>
      </c>
      <c r="H423">
        <v>20</v>
      </c>
      <c r="I423">
        <v>3</v>
      </c>
      <c r="J423">
        <v>2016</v>
      </c>
      <c r="K423" t="s">
        <v>25</v>
      </c>
      <c r="L423" t="s">
        <v>26</v>
      </c>
      <c r="M423">
        <v>3.9724435051118183</v>
      </c>
    </row>
    <row r="424" spans="1:13" x14ac:dyDescent="0.35">
      <c r="A424" t="s">
        <v>879</v>
      </c>
      <c r="B424" t="s">
        <v>880</v>
      </c>
      <c r="C424" t="s">
        <v>33</v>
      </c>
      <c r="D424">
        <v>58</v>
      </c>
      <c r="E424" t="s">
        <v>23</v>
      </c>
      <c r="F424" t="s">
        <v>39</v>
      </c>
      <c r="G424">
        <v>40830</v>
      </c>
      <c r="H424">
        <v>28</v>
      </c>
      <c r="I424">
        <v>2</v>
      </c>
      <c r="J424">
        <v>2018</v>
      </c>
      <c r="K424" t="s">
        <v>34</v>
      </c>
      <c r="L424" t="s">
        <v>141</v>
      </c>
      <c r="M424">
        <v>2.4175961937246755</v>
      </c>
    </row>
    <row r="425" spans="1:13" x14ac:dyDescent="0.35">
      <c r="A425" t="s">
        <v>881</v>
      </c>
      <c r="B425" t="s">
        <v>882</v>
      </c>
      <c r="C425" t="s">
        <v>22</v>
      </c>
      <c r="D425">
        <v>47</v>
      </c>
      <c r="E425" t="s">
        <v>23</v>
      </c>
      <c r="F425" t="s">
        <v>17</v>
      </c>
      <c r="G425">
        <v>80311</v>
      </c>
      <c r="H425">
        <v>28</v>
      </c>
      <c r="I425">
        <v>4</v>
      </c>
      <c r="J425">
        <v>2016</v>
      </c>
      <c r="K425" t="s">
        <v>34</v>
      </c>
      <c r="L425" t="s">
        <v>19</v>
      </c>
      <c r="M425">
        <v>1.5497855351474641</v>
      </c>
    </row>
    <row r="426" spans="1:13" x14ac:dyDescent="0.35">
      <c r="A426" t="s">
        <v>883</v>
      </c>
      <c r="B426" t="s">
        <v>884</v>
      </c>
      <c r="C426" t="s">
        <v>80</v>
      </c>
      <c r="D426">
        <v>29</v>
      </c>
      <c r="E426" t="s">
        <v>23</v>
      </c>
      <c r="F426" t="s">
        <v>17</v>
      </c>
      <c r="G426">
        <v>54672</v>
      </c>
      <c r="H426">
        <v>30</v>
      </c>
      <c r="I426">
        <v>3</v>
      </c>
      <c r="J426">
        <v>2015</v>
      </c>
      <c r="K426" t="s">
        <v>30</v>
      </c>
      <c r="L426" t="s">
        <v>26</v>
      </c>
      <c r="M426">
        <v>3.4960281638424906</v>
      </c>
    </row>
    <row r="427" spans="1:13" x14ac:dyDescent="0.35">
      <c r="A427" t="s">
        <v>885</v>
      </c>
      <c r="B427" t="s">
        <v>886</v>
      </c>
      <c r="C427" t="s">
        <v>58</v>
      </c>
      <c r="D427">
        <v>36</v>
      </c>
      <c r="E427" t="s">
        <v>23</v>
      </c>
      <c r="F427" t="s">
        <v>24</v>
      </c>
      <c r="G427">
        <v>106672</v>
      </c>
      <c r="H427">
        <v>30</v>
      </c>
      <c r="I427">
        <v>1</v>
      </c>
      <c r="J427">
        <v>2016</v>
      </c>
      <c r="K427" t="s">
        <v>51</v>
      </c>
      <c r="L427" t="s">
        <v>26</v>
      </c>
      <c r="M427">
        <v>4.9723067159663898</v>
      </c>
    </row>
    <row r="428" spans="1:13" x14ac:dyDescent="0.35">
      <c r="A428" t="s">
        <v>887</v>
      </c>
      <c r="B428" t="s">
        <v>888</v>
      </c>
      <c r="C428" t="s">
        <v>33</v>
      </c>
      <c r="D428">
        <v>59</v>
      </c>
      <c r="E428" t="s">
        <v>23</v>
      </c>
      <c r="F428" t="s">
        <v>24</v>
      </c>
      <c r="G428">
        <v>96106</v>
      </c>
      <c r="H428">
        <v>16</v>
      </c>
      <c r="I428">
        <v>1</v>
      </c>
      <c r="J428">
        <v>2016</v>
      </c>
      <c r="K428" t="s">
        <v>51</v>
      </c>
      <c r="L428" t="s">
        <v>141</v>
      </c>
      <c r="M428">
        <v>1.277536885965858</v>
      </c>
    </row>
    <row r="429" spans="1:13" x14ac:dyDescent="0.35">
      <c r="A429" t="s">
        <v>889</v>
      </c>
      <c r="B429" t="s">
        <v>890</v>
      </c>
      <c r="C429" t="s">
        <v>46</v>
      </c>
      <c r="D429">
        <v>56</v>
      </c>
      <c r="E429" t="s">
        <v>16</v>
      </c>
      <c r="F429" t="s">
        <v>17</v>
      </c>
      <c r="G429">
        <v>89588</v>
      </c>
      <c r="H429">
        <v>26</v>
      </c>
      <c r="I429">
        <v>4</v>
      </c>
      <c r="J429">
        <v>2020</v>
      </c>
      <c r="K429" t="s">
        <v>34</v>
      </c>
      <c r="L429" t="s">
        <v>41</v>
      </c>
      <c r="M429">
        <v>1.9820310525365663</v>
      </c>
    </row>
    <row r="430" spans="1:13" x14ac:dyDescent="0.35">
      <c r="A430" t="s">
        <v>891</v>
      </c>
      <c r="B430" t="s">
        <v>892</v>
      </c>
      <c r="C430" t="s">
        <v>22</v>
      </c>
      <c r="D430">
        <v>44</v>
      </c>
      <c r="E430" t="s">
        <v>16</v>
      </c>
      <c r="F430" t="s">
        <v>77</v>
      </c>
      <c r="G430">
        <v>104494</v>
      </c>
      <c r="H430">
        <v>26</v>
      </c>
      <c r="I430">
        <v>3</v>
      </c>
      <c r="J430">
        <v>2016</v>
      </c>
      <c r="K430" t="s">
        <v>30</v>
      </c>
      <c r="L430" t="s">
        <v>26</v>
      </c>
      <c r="M430">
        <v>4.3303416078316861</v>
      </c>
    </row>
    <row r="431" spans="1:13" x14ac:dyDescent="0.35">
      <c r="A431" t="s">
        <v>893</v>
      </c>
      <c r="B431" t="s">
        <v>894</v>
      </c>
      <c r="C431" t="s">
        <v>46</v>
      </c>
      <c r="D431">
        <v>60</v>
      </c>
      <c r="E431" t="s">
        <v>23</v>
      </c>
      <c r="F431" t="s">
        <v>77</v>
      </c>
      <c r="G431">
        <v>63677</v>
      </c>
      <c r="H431">
        <v>19</v>
      </c>
      <c r="I431">
        <v>4</v>
      </c>
      <c r="J431">
        <v>2021</v>
      </c>
      <c r="K431" t="s">
        <v>30</v>
      </c>
      <c r="L431" t="s">
        <v>41</v>
      </c>
      <c r="M431">
        <v>4.8645053992591256</v>
      </c>
    </row>
    <row r="432" spans="1:13" x14ac:dyDescent="0.35">
      <c r="A432" t="s">
        <v>895</v>
      </c>
      <c r="B432" t="s">
        <v>896</v>
      </c>
      <c r="C432" t="s">
        <v>15</v>
      </c>
      <c r="D432">
        <v>44</v>
      </c>
      <c r="E432" t="s">
        <v>23</v>
      </c>
      <c r="F432" t="s">
        <v>39</v>
      </c>
      <c r="G432">
        <v>40667</v>
      </c>
      <c r="H432">
        <v>22</v>
      </c>
      <c r="I432">
        <v>5</v>
      </c>
      <c r="J432">
        <v>2016</v>
      </c>
      <c r="K432" t="s">
        <v>30</v>
      </c>
      <c r="L432" t="s">
        <v>19</v>
      </c>
      <c r="M432">
        <v>3.6667261217634652</v>
      </c>
    </row>
    <row r="433" spans="1:13" x14ac:dyDescent="0.35">
      <c r="A433" t="s">
        <v>897</v>
      </c>
      <c r="B433" t="s">
        <v>898</v>
      </c>
      <c r="C433" t="s">
        <v>15</v>
      </c>
      <c r="D433">
        <v>35</v>
      </c>
      <c r="E433" t="s">
        <v>16</v>
      </c>
      <c r="F433" t="s">
        <v>39</v>
      </c>
      <c r="G433">
        <v>49346</v>
      </c>
      <c r="H433">
        <v>26</v>
      </c>
      <c r="I433">
        <v>3</v>
      </c>
      <c r="J433">
        <v>2015</v>
      </c>
      <c r="K433" t="s">
        <v>18</v>
      </c>
      <c r="L433" t="s">
        <v>26</v>
      </c>
      <c r="M433">
        <v>2.5397566555477415</v>
      </c>
    </row>
    <row r="434" spans="1:13" x14ac:dyDescent="0.35">
      <c r="A434" t="s">
        <v>899</v>
      </c>
      <c r="B434" t="s">
        <v>900</v>
      </c>
      <c r="C434" t="s">
        <v>22</v>
      </c>
      <c r="D434">
        <v>47</v>
      </c>
      <c r="E434" t="s">
        <v>16</v>
      </c>
      <c r="F434" t="s">
        <v>39</v>
      </c>
      <c r="G434">
        <v>58024</v>
      </c>
      <c r="H434">
        <v>20</v>
      </c>
      <c r="I434">
        <v>4</v>
      </c>
      <c r="J434">
        <v>2020</v>
      </c>
      <c r="K434" t="s">
        <v>30</v>
      </c>
      <c r="L434" t="s">
        <v>26</v>
      </c>
      <c r="M434">
        <v>4.0456834424354096</v>
      </c>
    </row>
    <row r="435" spans="1:13" x14ac:dyDescent="0.35">
      <c r="A435" t="s">
        <v>901</v>
      </c>
      <c r="B435" t="s">
        <v>902</v>
      </c>
      <c r="C435" t="s">
        <v>15</v>
      </c>
      <c r="D435">
        <v>53</v>
      </c>
      <c r="E435" t="s">
        <v>23</v>
      </c>
      <c r="F435" t="s">
        <v>39</v>
      </c>
      <c r="G435">
        <v>44534</v>
      </c>
      <c r="H435">
        <v>9</v>
      </c>
      <c r="I435">
        <v>4</v>
      </c>
      <c r="J435">
        <v>0</v>
      </c>
      <c r="K435" t="s">
        <v>25</v>
      </c>
      <c r="L435" t="s">
        <v>19</v>
      </c>
      <c r="M435">
        <v>3.0152762427190827</v>
      </c>
    </row>
    <row r="436" spans="1:13" x14ac:dyDescent="0.35">
      <c r="A436" t="s">
        <v>903</v>
      </c>
      <c r="B436" t="s">
        <v>904</v>
      </c>
      <c r="C436" t="s">
        <v>46</v>
      </c>
      <c r="D436">
        <v>39</v>
      </c>
      <c r="E436" t="s">
        <v>23</v>
      </c>
      <c r="F436" t="s">
        <v>24</v>
      </c>
      <c r="G436">
        <v>36184</v>
      </c>
      <c r="H436">
        <v>20</v>
      </c>
      <c r="I436">
        <v>2</v>
      </c>
      <c r="J436">
        <v>2018</v>
      </c>
      <c r="K436" t="s">
        <v>25</v>
      </c>
      <c r="L436" t="s">
        <v>26</v>
      </c>
      <c r="M436">
        <v>1.5206824308888183</v>
      </c>
    </row>
    <row r="437" spans="1:13" x14ac:dyDescent="0.35">
      <c r="A437" t="s">
        <v>905</v>
      </c>
      <c r="B437" t="s">
        <v>906</v>
      </c>
      <c r="C437" t="s">
        <v>46</v>
      </c>
      <c r="D437">
        <v>51</v>
      </c>
      <c r="E437" t="s">
        <v>23</v>
      </c>
      <c r="F437" t="s">
        <v>63</v>
      </c>
      <c r="G437">
        <v>37415</v>
      </c>
      <c r="H437">
        <v>30</v>
      </c>
      <c r="I437">
        <v>3</v>
      </c>
      <c r="J437">
        <v>0</v>
      </c>
      <c r="K437" t="s">
        <v>18</v>
      </c>
      <c r="L437" t="s">
        <v>141</v>
      </c>
      <c r="M437">
        <v>3.3891992807730764</v>
      </c>
    </row>
    <row r="438" spans="1:13" x14ac:dyDescent="0.35">
      <c r="A438" t="s">
        <v>907</v>
      </c>
      <c r="B438" t="s">
        <v>908</v>
      </c>
      <c r="C438" t="s">
        <v>33</v>
      </c>
      <c r="D438">
        <v>56</v>
      </c>
      <c r="E438" t="s">
        <v>16</v>
      </c>
      <c r="F438" t="s">
        <v>63</v>
      </c>
      <c r="G438">
        <v>42269</v>
      </c>
      <c r="H438">
        <v>11</v>
      </c>
      <c r="I438">
        <v>4</v>
      </c>
      <c r="J438">
        <v>2019</v>
      </c>
      <c r="K438" t="s">
        <v>18</v>
      </c>
      <c r="L438" t="s">
        <v>26</v>
      </c>
      <c r="M438">
        <v>4.6424843120428978</v>
      </c>
    </row>
    <row r="439" spans="1:13" x14ac:dyDescent="0.35">
      <c r="A439" t="s">
        <v>909</v>
      </c>
      <c r="B439" t="s">
        <v>910</v>
      </c>
      <c r="C439" t="s">
        <v>15</v>
      </c>
      <c r="D439">
        <v>36</v>
      </c>
      <c r="E439" t="s">
        <v>23</v>
      </c>
      <c r="F439" t="s">
        <v>63</v>
      </c>
      <c r="G439">
        <v>85450</v>
      </c>
      <c r="H439">
        <v>26</v>
      </c>
      <c r="I439">
        <v>1</v>
      </c>
      <c r="J439">
        <v>2015</v>
      </c>
      <c r="K439" t="s">
        <v>51</v>
      </c>
      <c r="L439" t="s">
        <v>26</v>
      </c>
      <c r="M439">
        <v>1.2486527430876113</v>
      </c>
    </row>
    <row r="440" spans="1:13" x14ac:dyDescent="0.35">
      <c r="A440" t="s">
        <v>911</v>
      </c>
      <c r="B440" t="s">
        <v>912</v>
      </c>
      <c r="C440" t="s">
        <v>22</v>
      </c>
      <c r="D440">
        <v>39</v>
      </c>
      <c r="E440" t="s">
        <v>16</v>
      </c>
      <c r="F440" t="s">
        <v>63</v>
      </c>
      <c r="G440">
        <v>42608</v>
      </c>
      <c r="H440">
        <v>16</v>
      </c>
      <c r="I440">
        <v>2</v>
      </c>
      <c r="J440">
        <v>0</v>
      </c>
      <c r="K440" t="s">
        <v>51</v>
      </c>
      <c r="L440" t="s">
        <v>41</v>
      </c>
      <c r="M440">
        <v>4.2279084639232423</v>
      </c>
    </row>
    <row r="441" spans="1:13" x14ac:dyDescent="0.35">
      <c r="A441" t="s">
        <v>913</v>
      </c>
      <c r="B441" t="s">
        <v>914</v>
      </c>
      <c r="C441" t="s">
        <v>58</v>
      </c>
      <c r="D441">
        <v>45</v>
      </c>
      <c r="E441" t="s">
        <v>23</v>
      </c>
      <c r="F441" t="s">
        <v>63</v>
      </c>
      <c r="G441">
        <v>33396</v>
      </c>
      <c r="H441">
        <v>12</v>
      </c>
      <c r="I441">
        <v>3</v>
      </c>
      <c r="J441">
        <v>0</v>
      </c>
      <c r="K441" t="s">
        <v>30</v>
      </c>
      <c r="L441" t="s">
        <v>26</v>
      </c>
      <c r="M441">
        <v>2.7133914967930197</v>
      </c>
    </row>
    <row r="442" spans="1:13" x14ac:dyDescent="0.35">
      <c r="A442" t="s">
        <v>915</v>
      </c>
      <c r="B442" t="s">
        <v>916</v>
      </c>
      <c r="C442" t="s">
        <v>15</v>
      </c>
      <c r="D442">
        <v>49</v>
      </c>
      <c r="E442" t="s">
        <v>23</v>
      </c>
      <c r="F442" t="s">
        <v>29</v>
      </c>
      <c r="G442">
        <v>69478</v>
      </c>
      <c r="H442">
        <v>6</v>
      </c>
      <c r="I442">
        <v>5</v>
      </c>
      <c r="J442">
        <v>2023</v>
      </c>
      <c r="K442" t="s">
        <v>18</v>
      </c>
      <c r="L442" t="s">
        <v>141</v>
      </c>
      <c r="M442">
        <v>2.1958031146905479</v>
      </c>
    </row>
    <row r="443" spans="1:13" x14ac:dyDescent="0.35">
      <c r="A443" t="s">
        <v>917</v>
      </c>
      <c r="B443" t="s">
        <v>918</v>
      </c>
      <c r="C443" t="s">
        <v>46</v>
      </c>
      <c r="D443">
        <v>26</v>
      </c>
      <c r="E443" t="s">
        <v>16</v>
      </c>
      <c r="F443" t="s">
        <v>39</v>
      </c>
      <c r="G443">
        <v>83677</v>
      </c>
      <c r="H443">
        <v>11</v>
      </c>
      <c r="I443">
        <v>2</v>
      </c>
      <c r="J443">
        <v>2018</v>
      </c>
      <c r="K443" t="s">
        <v>25</v>
      </c>
      <c r="L443" t="s">
        <v>41</v>
      </c>
      <c r="M443">
        <v>4.7452316639175764</v>
      </c>
    </row>
    <row r="444" spans="1:13" x14ac:dyDescent="0.35">
      <c r="A444" t="s">
        <v>919</v>
      </c>
      <c r="B444" t="s">
        <v>920</v>
      </c>
      <c r="C444" t="s">
        <v>58</v>
      </c>
      <c r="D444">
        <v>32</v>
      </c>
      <c r="E444" t="s">
        <v>16</v>
      </c>
      <c r="F444" t="s">
        <v>39</v>
      </c>
      <c r="G444">
        <v>45144</v>
      </c>
      <c r="H444">
        <v>15</v>
      </c>
      <c r="I444">
        <v>1</v>
      </c>
      <c r="J444">
        <v>2021</v>
      </c>
      <c r="K444" t="s">
        <v>25</v>
      </c>
      <c r="L444" t="s">
        <v>19</v>
      </c>
      <c r="M444">
        <v>1.4205442552343004</v>
      </c>
    </row>
    <row r="445" spans="1:13" x14ac:dyDescent="0.35">
      <c r="A445" t="s">
        <v>921</v>
      </c>
      <c r="B445" t="s">
        <v>922</v>
      </c>
      <c r="C445" t="s">
        <v>33</v>
      </c>
      <c r="D445">
        <v>52</v>
      </c>
      <c r="E445" t="s">
        <v>72</v>
      </c>
      <c r="F445" t="s">
        <v>29</v>
      </c>
      <c r="G445">
        <v>90536</v>
      </c>
      <c r="H445">
        <v>4</v>
      </c>
      <c r="I445">
        <v>3</v>
      </c>
      <c r="J445">
        <v>2018</v>
      </c>
      <c r="K445" t="s">
        <v>34</v>
      </c>
      <c r="L445" t="s">
        <v>41</v>
      </c>
      <c r="M445">
        <v>3.7006328745877379</v>
      </c>
    </row>
    <row r="446" spans="1:13" x14ac:dyDescent="0.35">
      <c r="A446" t="s">
        <v>923</v>
      </c>
      <c r="B446" t="s">
        <v>924</v>
      </c>
      <c r="C446" t="s">
        <v>80</v>
      </c>
      <c r="D446">
        <v>30</v>
      </c>
      <c r="E446" t="s">
        <v>23</v>
      </c>
      <c r="F446" t="s">
        <v>17</v>
      </c>
      <c r="G446">
        <v>35325</v>
      </c>
      <c r="H446">
        <v>4</v>
      </c>
      <c r="I446">
        <v>5</v>
      </c>
      <c r="J446">
        <v>2019</v>
      </c>
      <c r="K446" t="s">
        <v>51</v>
      </c>
      <c r="L446" t="s">
        <v>26</v>
      </c>
      <c r="M446">
        <v>4.3264316144473796</v>
      </c>
    </row>
    <row r="447" spans="1:13" x14ac:dyDescent="0.35">
      <c r="A447" t="s">
        <v>925</v>
      </c>
      <c r="B447" t="s">
        <v>926</v>
      </c>
      <c r="C447" t="s">
        <v>58</v>
      </c>
      <c r="D447">
        <v>23</v>
      </c>
      <c r="E447" t="s">
        <v>16</v>
      </c>
      <c r="F447" t="s">
        <v>24</v>
      </c>
      <c r="G447">
        <v>95172</v>
      </c>
      <c r="H447">
        <v>29</v>
      </c>
      <c r="I447">
        <v>5</v>
      </c>
      <c r="J447">
        <v>2021</v>
      </c>
      <c r="K447" t="s">
        <v>18</v>
      </c>
      <c r="L447" t="s">
        <v>41</v>
      </c>
      <c r="M447">
        <v>1.5775724423284299</v>
      </c>
    </row>
    <row r="448" spans="1:13" x14ac:dyDescent="0.35">
      <c r="A448" t="s">
        <v>927</v>
      </c>
      <c r="B448" t="s">
        <v>928</v>
      </c>
      <c r="C448" t="s">
        <v>46</v>
      </c>
      <c r="D448">
        <v>48</v>
      </c>
      <c r="E448" t="s">
        <v>16</v>
      </c>
      <c r="F448" t="s">
        <v>29</v>
      </c>
      <c r="G448">
        <v>33501</v>
      </c>
      <c r="H448">
        <v>31</v>
      </c>
      <c r="I448">
        <v>1</v>
      </c>
      <c r="J448">
        <v>0</v>
      </c>
      <c r="K448" t="s">
        <v>51</v>
      </c>
      <c r="L448" t="s">
        <v>26</v>
      </c>
      <c r="M448">
        <v>1.5239041126225432</v>
      </c>
    </row>
    <row r="449" spans="1:13" x14ac:dyDescent="0.35">
      <c r="A449" t="s">
        <v>929</v>
      </c>
      <c r="B449" t="s">
        <v>930</v>
      </c>
      <c r="C449" t="s">
        <v>80</v>
      </c>
      <c r="D449">
        <v>57</v>
      </c>
      <c r="E449" t="s">
        <v>23</v>
      </c>
      <c r="F449" t="s">
        <v>24</v>
      </c>
      <c r="G449">
        <v>82008</v>
      </c>
      <c r="H449">
        <v>10</v>
      </c>
      <c r="I449">
        <v>4</v>
      </c>
      <c r="J449">
        <v>2021</v>
      </c>
      <c r="K449" t="s">
        <v>40</v>
      </c>
      <c r="L449" t="s">
        <v>19</v>
      </c>
      <c r="M449">
        <v>1.7561058654754969</v>
      </c>
    </row>
    <row r="450" spans="1:13" x14ac:dyDescent="0.35">
      <c r="A450" t="s">
        <v>931</v>
      </c>
      <c r="B450" t="s">
        <v>932</v>
      </c>
      <c r="C450" t="s">
        <v>15</v>
      </c>
      <c r="D450">
        <v>43</v>
      </c>
      <c r="E450" t="s">
        <v>23</v>
      </c>
      <c r="F450" t="s">
        <v>17</v>
      </c>
      <c r="G450">
        <v>31099</v>
      </c>
      <c r="H450">
        <v>32</v>
      </c>
      <c r="I450">
        <v>5</v>
      </c>
      <c r="J450">
        <v>2016</v>
      </c>
      <c r="K450" t="s">
        <v>18</v>
      </c>
      <c r="L450" t="s">
        <v>41</v>
      </c>
      <c r="M450">
        <v>1.1777078142997288</v>
      </c>
    </row>
    <row r="451" spans="1:13" x14ac:dyDescent="0.35">
      <c r="A451" t="s">
        <v>933</v>
      </c>
      <c r="B451" t="s">
        <v>934</v>
      </c>
      <c r="C451" t="s">
        <v>80</v>
      </c>
      <c r="D451">
        <v>42</v>
      </c>
      <c r="E451" t="s">
        <v>16</v>
      </c>
      <c r="F451" t="s">
        <v>63</v>
      </c>
      <c r="G451">
        <v>60856</v>
      </c>
      <c r="H451">
        <v>30</v>
      </c>
      <c r="I451">
        <v>5</v>
      </c>
      <c r="J451">
        <v>0</v>
      </c>
      <c r="K451" t="s">
        <v>34</v>
      </c>
      <c r="L451" t="s">
        <v>26</v>
      </c>
      <c r="M451">
        <v>4.449299129159459</v>
      </c>
    </row>
    <row r="452" spans="1:13" x14ac:dyDescent="0.35">
      <c r="A452" t="s">
        <v>935</v>
      </c>
      <c r="B452" t="s">
        <v>936</v>
      </c>
      <c r="C452" t="s">
        <v>33</v>
      </c>
      <c r="D452">
        <v>42</v>
      </c>
      <c r="E452" t="s">
        <v>16</v>
      </c>
      <c r="F452" t="s">
        <v>39</v>
      </c>
      <c r="G452">
        <v>80330</v>
      </c>
      <c r="H452">
        <v>14</v>
      </c>
      <c r="I452">
        <v>5</v>
      </c>
      <c r="J452">
        <v>0</v>
      </c>
      <c r="K452" t="s">
        <v>40</v>
      </c>
      <c r="L452" t="s">
        <v>26</v>
      </c>
      <c r="M452">
        <v>3.5129673847188547</v>
      </c>
    </row>
    <row r="453" spans="1:13" x14ac:dyDescent="0.35">
      <c r="A453" t="s">
        <v>937</v>
      </c>
      <c r="B453" t="s">
        <v>938</v>
      </c>
      <c r="C453" t="s">
        <v>15</v>
      </c>
      <c r="D453">
        <v>35</v>
      </c>
      <c r="E453" t="s">
        <v>16</v>
      </c>
      <c r="F453" t="s">
        <v>77</v>
      </c>
      <c r="G453">
        <v>97917</v>
      </c>
      <c r="H453">
        <v>3</v>
      </c>
      <c r="I453">
        <v>5</v>
      </c>
      <c r="J453">
        <v>0</v>
      </c>
      <c r="K453" t="s">
        <v>40</v>
      </c>
      <c r="L453" t="s">
        <v>26</v>
      </c>
      <c r="M453">
        <v>1.8665909736854784</v>
      </c>
    </row>
    <row r="454" spans="1:13" x14ac:dyDescent="0.35">
      <c r="A454" t="s">
        <v>939</v>
      </c>
      <c r="B454" t="s">
        <v>940</v>
      </c>
      <c r="C454" t="s">
        <v>46</v>
      </c>
      <c r="D454">
        <v>52</v>
      </c>
      <c r="E454" t="s">
        <v>16</v>
      </c>
      <c r="F454" t="s">
        <v>77</v>
      </c>
      <c r="G454">
        <v>75719</v>
      </c>
      <c r="H454">
        <v>32</v>
      </c>
      <c r="I454">
        <v>1</v>
      </c>
      <c r="J454">
        <v>0</v>
      </c>
      <c r="K454" t="s">
        <v>40</v>
      </c>
      <c r="L454" t="s">
        <v>26</v>
      </c>
      <c r="M454">
        <v>3.2290426871180915</v>
      </c>
    </row>
    <row r="455" spans="1:13" x14ac:dyDescent="0.35">
      <c r="A455" t="s">
        <v>941</v>
      </c>
      <c r="B455" t="s">
        <v>942</v>
      </c>
      <c r="C455" t="s">
        <v>58</v>
      </c>
      <c r="D455">
        <v>39</v>
      </c>
      <c r="E455" t="s">
        <v>16</v>
      </c>
      <c r="F455" t="s">
        <v>63</v>
      </c>
      <c r="G455">
        <v>106813</v>
      </c>
      <c r="H455">
        <v>1</v>
      </c>
      <c r="I455">
        <v>5</v>
      </c>
      <c r="J455">
        <v>2021</v>
      </c>
      <c r="K455" t="s">
        <v>51</v>
      </c>
      <c r="L455" t="s">
        <v>26</v>
      </c>
      <c r="M455">
        <v>4.405632620663372</v>
      </c>
    </row>
    <row r="456" spans="1:13" x14ac:dyDescent="0.35">
      <c r="A456" t="s">
        <v>943</v>
      </c>
      <c r="B456" t="s">
        <v>944</v>
      </c>
      <c r="C456" t="s">
        <v>22</v>
      </c>
      <c r="D456">
        <v>54</v>
      </c>
      <c r="E456" t="s">
        <v>16</v>
      </c>
      <c r="F456" t="s">
        <v>77</v>
      </c>
      <c r="G456">
        <v>72661</v>
      </c>
      <c r="H456">
        <v>6</v>
      </c>
      <c r="I456">
        <v>1</v>
      </c>
      <c r="J456">
        <v>2020</v>
      </c>
      <c r="K456" t="s">
        <v>18</v>
      </c>
      <c r="L456" t="s">
        <v>26</v>
      </c>
      <c r="M456">
        <v>4.989517865171873</v>
      </c>
    </row>
    <row r="457" spans="1:13" x14ac:dyDescent="0.35">
      <c r="A457" t="s">
        <v>945</v>
      </c>
      <c r="B457" t="s">
        <v>946</v>
      </c>
      <c r="C457" t="s">
        <v>58</v>
      </c>
      <c r="D457">
        <v>28</v>
      </c>
      <c r="E457" t="s">
        <v>16</v>
      </c>
      <c r="F457" t="s">
        <v>77</v>
      </c>
      <c r="G457">
        <v>72798</v>
      </c>
      <c r="H457">
        <v>3</v>
      </c>
      <c r="I457">
        <v>4</v>
      </c>
      <c r="J457">
        <v>2023</v>
      </c>
      <c r="K457" t="s">
        <v>51</v>
      </c>
      <c r="L457" t="s">
        <v>26</v>
      </c>
      <c r="M457">
        <v>3.4749247761910085</v>
      </c>
    </row>
    <row r="458" spans="1:13" x14ac:dyDescent="0.35">
      <c r="A458" t="s">
        <v>947</v>
      </c>
      <c r="B458" t="s">
        <v>305</v>
      </c>
      <c r="C458" t="s">
        <v>80</v>
      </c>
      <c r="D458">
        <v>39</v>
      </c>
      <c r="E458" t="s">
        <v>16</v>
      </c>
      <c r="F458" t="s">
        <v>39</v>
      </c>
      <c r="G458">
        <v>72542</v>
      </c>
      <c r="H458">
        <v>26</v>
      </c>
      <c r="I458">
        <v>1</v>
      </c>
      <c r="J458">
        <v>2018</v>
      </c>
      <c r="K458" t="s">
        <v>25</v>
      </c>
      <c r="L458" t="s">
        <v>19</v>
      </c>
      <c r="M458">
        <v>3.5453411063710685</v>
      </c>
    </row>
    <row r="459" spans="1:13" x14ac:dyDescent="0.35">
      <c r="A459" t="s">
        <v>948</v>
      </c>
      <c r="B459" t="s">
        <v>949</v>
      </c>
      <c r="C459" t="s">
        <v>46</v>
      </c>
      <c r="D459">
        <v>49</v>
      </c>
      <c r="E459" t="s">
        <v>23</v>
      </c>
      <c r="F459" t="s">
        <v>39</v>
      </c>
      <c r="G459">
        <v>74820</v>
      </c>
      <c r="H459">
        <v>25</v>
      </c>
      <c r="I459">
        <v>2</v>
      </c>
      <c r="J459">
        <v>2021</v>
      </c>
      <c r="K459" t="s">
        <v>30</v>
      </c>
      <c r="L459" t="s">
        <v>26</v>
      </c>
      <c r="M459">
        <v>4.1741440018689859</v>
      </c>
    </row>
    <row r="460" spans="1:13" x14ac:dyDescent="0.35">
      <c r="A460" t="s">
        <v>950</v>
      </c>
      <c r="B460" t="s">
        <v>951</v>
      </c>
      <c r="C460" t="s">
        <v>15</v>
      </c>
      <c r="D460">
        <v>54</v>
      </c>
      <c r="E460" t="s">
        <v>16</v>
      </c>
      <c r="F460" t="s">
        <v>29</v>
      </c>
      <c r="G460">
        <v>33347</v>
      </c>
      <c r="H460">
        <v>3</v>
      </c>
      <c r="I460">
        <v>3</v>
      </c>
      <c r="J460">
        <v>0</v>
      </c>
      <c r="K460" t="s">
        <v>51</v>
      </c>
      <c r="L460" t="s">
        <v>141</v>
      </c>
      <c r="M460">
        <v>2.8273179396401988</v>
      </c>
    </row>
    <row r="461" spans="1:13" x14ac:dyDescent="0.35">
      <c r="A461" t="s">
        <v>952</v>
      </c>
      <c r="B461" t="s">
        <v>953</v>
      </c>
      <c r="C461" t="s">
        <v>80</v>
      </c>
      <c r="D461">
        <v>58</v>
      </c>
      <c r="E461" t="s">
        <v>23</v>
      </c>
      <c r="F461" t="s">
        <v>24</v>
      </c>
      <c r="G461">
        <v>90129</v>
      </c>
      <c r="H461">
        <v>3</v>
      </c>
      <c r="I461">
        <v>1</v>
      </c>
      <c r="J461">
        <v>2017</v>
      </c>
      <c r="K461" t="s">
        <v>30</v>
      </c>
      <c r="L461" t="s">
        <v>41</v>
      </c>
      <c r="M461">
        <v>1.8225647048798486</v>
      </c>
    </row>
    <row r="462" spans="1:13" x14ac:dyDescent="0.35">
      <c r="A462" t="s">
        <v>954</v>
      </c>
      <c r="B462" t="s">
        <v>955</v>
      </c>
      <c r="C462" t="s">
        <v>80</v>
      </c>
      <c r="D462">
        <v>37</v>
      </c>
      <c r="E462" t="s">
        <v>16</v>
      </c>
      <c r="F462" t="s">
        <v>17</v>
      </c>
      <c r="G462">
        <v>93898</v>
      </c>
      <c r="H462">
        <v>27</v>
      </c>
      <c r="I462">
        <v>1</v>
      </c>
      <c r="J462">
        <v>0</v>
      </c>
      <c r="K462" t="s">
        <v>51</v>
      </c>
      <c r="L462" t="s">
        <v>26</v>
      </c>
      <c r="M462">
        <v>3.3199185829795161</v>
      </c>
    </row>
    <row r="463" spans="1:13" x14ac:dyDescent="0.35">
      <c r="A463" t="s">
        <v>956</v>
      </c>
      <c r="B463" t="s">
        <v>957</v>
      </c>
      <c r="C463" t="s">
        <v>46</v>
      </c>
      <c r="D463">
        <v>41</v>
      </c>
      <c r="E463" t="s">
        <v>16</v>
      </c>
      <c r="F463" t="s">
        <v>39</v>
      </c>
      <c r="G463">
        <v>65187</v>
      </c>
      <c r="H463">
        <v>3</v>
      </c>
      <c r="I463">
        <v>5</v>
      </c>
      <c r="J463">
        <v>2020</v>
      </c>
      <c r="K463" t="s">
        <v>40</v>
      </c>
      <c r="L463" t="s">
        <v>26</v>
      </c>
      <c r="M463">
        <v>1.7744034468757568</v>
      </c>
    </row>
    <row r="464" spans="1:13" x14ac:dyDescent="0.35">
      <c r="A464" t="s">
        <v>958</v>
      </c>
      <c r="B464" t="s">
        <v>959</v>
      </c>
      <c r="C464" t="s">
        <v>15</v>
      </c>
      <c r="D464">
        <v>38</v>
      </c>
      <c r="E464" t="s">
        <v>16</v>
      </c>
      <c r="F464" t="s">
        <v>39</v>
      </c>
      <c r="G464">
        <v>117642</v>
      </c>
      <c r="H464">
        <v>17</v>
      </c>
      <c r="I464">
        <v>3</v>
      </c>
      <c r="J464">
        <v>2019</v>
      </c>
      <c r="K464" t="s">
        <v>18</v>
      </c>
      <c r="L464" t="s">
        <v>26</v>
      </c>
      <c r="M464">
        <v>1.0215541452515109</v>
      </c>
    </row>
    <row r="465" spans="1:13" x14ac:dyDescent="0.35">
      <c r="A465" t="s">
        <v>960</v>
      </c>
      <c r="B465" t="s">
        <v>961</v>
      </c>
      <c r="C465" t="s">
        <v>80</v>
      </c>
      <c r="D465">
        <v>48</v>
      </c>
      <c r="E465" t="s">
        <v>72</v>
      </c>
      <c r="F465" t="s">
        <v>77</v>
      </c>
      <c r="G465">
        <v>112869</v>
      </c>
      <c r="H465">
        <v>21</v>
      </c>
      <c r="I465">
        <v>1</v>
      </c>
      <c r="J465">
        <v>2018</v>
      </c>
      <c r="K465" t="s">
        <v>25</v>
      </c>
      <c r="L465" t="s">
        <v>26</v>
      </c>
      <c r="M465">
        <v>4.7864612540338491</v>
      </c>
    </row>
    <row r="466" spans="1:13" x14ac:dyDescent="0.35">
      <c r="A466" t="s">
        <v>962</v>
      </c>
      <c r="B466" t="s">
        <v>963</v>
      </c>
      <c r="C466" t="s">
        <v>46</v>
      </c>
      <c r="D466">
        <v>30</v>
      </c>
      <c r="E466" t="s">
        <v>23</v>
      </c>
      <c r="F466" t="s">
        <v>29</v>
      </c>
      <c r="G466">
        <v>113277</v>
      </c>
      <c r="H466">
        <v>32</v>
      </c>
      <c r="I466">
        <v>4</v>
      </c>
      <c r="J466">
        <v>2019</v>
      </c>
      <c r="K466" t="s">
        <v>51</v>
      </c>
      <c r="L466" t="s">
        <v>26</v>
      </c>
      <c r="M466">
        <v>2.8207199114961421</v>
      </c>
    </row>
    <row r="467" spans="1:13" x14ac:dyDescent="0.35">
      <c r="A467" t="s">
        <v>964</v>
      </c>
      <c r="B467" t="s">
        <v>965</v>
      </c>
      <c r="C467" t="s">
        <v>15</v>
      </c>
      <c r="D467">
        <v>41</v>
      </c>
      <c r="E467" t="s">
        <v>23</v>
      </c>
      <c r="F467" t="s">
        <v>63</v>
      </c>
      <c r="G467">
        <v>74279</v>
      </c>
      <c r="H467">
        <v>27</v>
      </c>
      <c r="I467">
        <v>3</v>
      </c>
      <c r="J467">
        <v>2024</v>
      </c>
      <c r="K467" t="s">
        <v>34</v>
      </c>
      <c r="L467" t="s">
        <v>141</v>
      </c>
      <c r="M467">
        <v>4.5978008876036025</v>
      </c>
    </row>
    <row r="468" spans="1:13" x14ac:dyDescent="0.35">
      <c r="A468" t="s">
        <v>966</v>
      </c>
      <c r="B468" t="s">
        <v>967</v>
      </c>
      <c r="C468" t="s">
        <v>22</v>
      </c>
      <c r="D468">
        <v>37</v>
      </c>
      <c r="E468" t="s">
        <v>23</v>
      </c>
      <c r="F468" t="s">
        <v>63</v>
      </c>
      <c r="G468">
        <v>30039</v>
      </c>
      <c r="H468">
        <v>27</v>
      </c>
      <c r="I468">
        <v>4</v>
      </c>
      <c r="J468">
        <v>0</v>
      </c>
      <c r="K468" t="s">
        <v>25</v>
      </c>
      <c r="L468" t="s">
        <v>41</v>
      </c>
      <c r="M468">
        <v>4.6606408213819464</v>
      </c>
    </row>
    <row r="469" spans="1:13" x14ac:dyDescent="0.35">
      <c r="A469" t="s">
        <v>968</v>
      </c>
      <c r="B469" t="s">
        <v>969</v>
      </c>
      <c r="C469" t="s">
        <v>15</v>
      </c>
      <c r="D469">
        <v>25</v>
      </c>
      <c r="E469" t="s">
        <v>16</v>
      </c>
      <c r="F469" t="s">
        <v>77</v>
      </c>
      <c r="G469">
        <v>112923</v>
      </c>
      <c r="H469">
        <v>14</v>
      </c>
      <c r="I469">
        <v>4</v>
      </c>
      <c r="J469">
        <v>2022</v>
      </c>
      <c r="K469" t="s">
        <v>34</v>
      </c>
      <c r="L469" t="s">
        <v>26</v>
      </c>
      <c r="M469">
        <v>3.152743324405114</v>
      </c>
    </row>
    <row r="470" spans="1:13" x14ac:dyDescent="0.35">
      <c r="A470" t="s">
        <v>970</v>
      </c>
      <c r="B470" t="s">
        <v>971</v>
      </c>
      <c r="C470" t="s">
        <v>33</v>
      </c>
      <c r="D470">
        <v>38</v>
      </c>
      <c r="E470" t="s">
        <v>23</v>
      </c>
      <c r="F470" t="s">
        <v>39</v>
      </c>
      <c r="G470">
        <v>64923</v>
      </c>
      <c r="H470">
        <v>33</v>
      </c>
      <c r="I470">
        <v>2</v>
      </c>
      <c r="J470">
        <v>2019</v>
      </c>
      <c r="K470" t="s">
        <v>18</v>
      </c>
      <c r="L470" t="s">
        <v>26</v>
      </c>
      <c r="M470">
        <v>1.0575556546647511</v>
      </c>
    </row>
    <row r="471" spans="1:13" x14ac:dyDescent="0.35">
      <c r="A471" t="s">
        <v>972</v>
      </c>
      <c r="B471" t="s">
        <v>973</v>
      </c>
      <c r="C471" t="s">
        <v>80</v>
      </c>
      <c r="D471">
        <v>60</v>
      </c>
      <c r="E471" t="s">
        <v>23</v>
      </c>
      <c r="F471" t="s">
        <v>39</v>
      </c>
      <c r="G471">
        <v>41184</v>
      </c>
      <c r="H471">
        <v>13</v>
      </c>
      <c r="I471">
        <v>1</v>
      </c>
      <c r="J471">
        <v>2023</v>
      </c>
      <c r="K471" t="s">
        <v>30</v>
      </c>
      <c r="L471" t="s">
        <v>41</v>
      </c>
      <c r="M471">
        <v>4.0399862920426486</v>
      </c>
    </row>
    <row r="472" spans="1:13" x14ac:dyDescent="0.35">
      <c r="A472" t="s">
        <v>974</v>
      </c>
      <c r="B472" t="s">
        <v>975</v>
      </c>
      <c r="C472" t="s">
        <v>80</v>
      </c>
      <c r="D472">
        <v>58</v>
      </c>
      <c r="E472" t="s">
        <v>23</v>
      </c>
      <c r="F472" t="s">
        <v>63</v>
      </c>
      <c r="G472">
        <v>45929</v>
      </c>
      <c r="H472">
        <v>6</v>
      </c>
      <c r="I472">
        <v>2</v>
      </c>
      <c r="J472">
        <v>2024</v>
      </c>
      <c r="K472" t="s">
        <v>34</v>
      </c>
      <c r="L472" t="s">
        <v>19</v>
      </c>
      <c r="M472">
        <v>3.9914829039639237</v>
      </c>
    </row>
    <row r="473" spans="1:13" x14ac:dyDescent="0.35">
      <c r="A473" t="s">
        <v>976</v>
      </c>
      <c r="B473" t="s">
        <v>977</v>
      </c>
      <c r="C473" t="s">
        <v>80</v>
      </c>
      <c r="D473">
        <v>38</v>
      </c>
      <c r="E473" t="s">
        <v>23</v>
      </c>
      <c r="F473" t="s">
        <v>77</v>
      </c>
      <c r="G473">
        <v>94763</v>
      </c>
      <c r="H473">
        <v>12</v>
      </c>
      <c r="I473">
        <v>4</v>
      </c>
      <c r="J473">
        <v>0</v>
      </c>
      <c r="K473" t="s">
        <v>51</v>
      </c>
      <c r="L473" t="s">
        <v>26</v>
      </c>
      <c r="M473">
        <v>1.7846642142822318</v>
      </c>
    </row>
    <row r="474" spans="1:13" x14ac:dyDescent="0.35">
      <c r="A474" t="s">
        <v>978</v>
      </c>
      <c r="B474" t="s">
        <v>979</v>
      </c>
      <c r="C474" t="s">
        <v>15</v>
      </c>
      <c r="D474">
        <v>54</v>
      </c>
      <c r="E474" t="s">
        <v>23</v>
      </c>
      <c r="F474" t="s">
        <v>29</v>
      </c>
      <c r="G474">
        <v>49537</v>
      </c>
      <c r="H474">
        <v>17</v>
      </c>
      <c r="I474">
        <v>3</v>
      </c>
      <c r="J474">
        <v>0</v>
      </c>
      <c r="K474" t="s">
        <v>25</v>
      </c>
      <c r="L474" t="s">
        <v>26</v>
      </c>
      <c r="M474">
        <v>3.9677180792945332</v>
      </c>
    </row>
    <row r="475" spans="1:13" x14ac:dyDescent="0.35">
      <c r="A475" t="s">
        <v>980</v>
      </c>
      <c r="B475" t="s">
        <v>981</v>
      </c>
      <c r="C475" t="s">
        <v>22</v>
      </c>
      <c r="D475">
        <v>25</v>
      </c>
      <c r="E475" t="s">
        <v>72</v>
      </c>
      <c r="F475" t="s">
        <v>39</v>
      </c>
      <c r="G475">
        <v>87887</v>
      </c>
      <c r="H475">
        <v>5</v>
      </c>
      <c r="I475">
        <v>4</v>
      </c>
      <c r="J475">
        <v>2015</v>
      </c>
      <c r="K475" t="s">
        <v>34</v>
      </c>
      <c r="L475" t="s">
        <v>41</v>
      </c>
      <c r="M475">
        <v>1.3160506260125002</v>
      </c>
    </row>
    <row r="476" spans="1:13" x14ac:dyDescent="0.35">
      <c r="A476" t="s">
        <v>982</v>
      </c>
      <c r="B476" t="s">
        <v>983</v>
      </c>
      <c r="C476" t="s">
        <v>80</v>
      </c>
      <c r="D476">
        <v>57</v>
      </c>
      <c r="E476" t="s">
        <v>23</v>
      </c>
      <c r="F476" t="s">
        <v>29</v>
      </c>
      <c r="G476">
        <v>34180</v>
      </c>
      <c r="H476">
        <v>2</v>
      </c>
      <c r="I476">
        <v>1</v>
      </c>
      <c r="J476">
        <v>2017</v>
      </c>
      <c r="K476" t="s">
        <v>18</v>
      </c>
      <c r="L476" t="s">
        <v>26</v>
      </c>
      <c r="M476">
        <v>1.9856502084758243</v>
      </c>
    </row>
    <row r="477" spans="1:13" x14ac:dyDescent="0.35">
      <c r="A477" t="s">
        <v>984</v>
      </c>
      <c r="B477" t="s">
        <v>985</v>
      </c>
      <c r="C477" t="s">
        <v>22</v>
      </c>
      <c r="D477">
        <v>26</v>
      </c>
      <c r="E477" t="s">
        <v>16</v>
      </c>
      <c r="F477" t="s">
        <v>39</v>
      </c>
      <c r="G477">
        <v>91097</v>
      </c>
      <c r="H477">
        <v>22</v>
      </c>
      <c r="I477">
        <v>4</v>
      </c>
      <c r="J477">
        <v>2020</v>
      </c>
      <c r="K477" t="s">
        <v>30</v>
      </c>
      <c r="L477" t="s">
        <v>26</v>
      </c>
      <c r="M477">
        <v>3.0558638578698809</v>
      </c>
    </row>
    <row r="478" spans="1:13" x14ac:dyDescent="0.35">
      <c r="A478" t="s">
        <v>986</v>
      </c>
      <c r="B478" t="s">
        <v>987</v>
      </c>
      <c r="C478" t="s">
        <v>80</v>
      </c>
      <c r="D478">
        <v>33</v>
      </c>
      <c r="E478" t="s">
        <v>16</v>
      </c>
      <c r="F478" t="s">
        <v>63</v>
      </c>
      <c r="G478">
        <v>65242</v>
      </c>
      <c r="H478">
        <v>11</v>
      </c>
      <c r="I478">
        <v>3</v>
      </c>
      <c r="J478">
        <v>2020</v>
      </c>
      <c r="K478" t="s">
        <v>34</v>
      </c>
      <c r="L478" t="s">
        <v>26</v>
      </c>
      <c r="M478">
        <v>1.664847946991717</v>
      </c>
    </row>
    <row r="479" spans="1:13" x14ac:dyDescent="0.35">
      <c r="A479" t="s">
        <v>988</v>
      </c>
      <c r="B479" t="s">
        <v>989</v>
      </c>
      <c r="C479" t="s">
        <v>15</v>
      </c>
      <c r="D479">
        <v>47</v>
      </c>
      <c r="E479" t="s">
        <v>16</v>
      </c>
      <c r="F479" t="s">
        <v>39</v>
      </c>
      <c r="G479">
        <v>111133</v>
      </c>
      <c r="H479">
        <v>11</v>
      </c>
      <c r="I479">
        <v>5</v>
      </c>
      <c r="J479">
        <v>2023</v>
      </c>
      <c r="K479" t="s">
        <v>34</v>
      </c>
      <c r="L479" t="s">
        <v>26</v>
      </c>
      <c r="M479">
        <v>2.5798835369583655</v>
      </c>
    </row>
    <row r="480" spans="1:13" x14ac:dyDescent="0.35">
      <c r="A480" t="s">
        <v>990</v>
      </c>
      <c r="B480" t="s">
        <v>991</v>
      </c>
      <c r="C480" t="s">
        <v>33</v>
      </c>
      <c r="D480">
        <v>54</v>
      </c>
      <c r="E480" t="s">
        <v>16</v>
      </c>
      <c r="F480" t="s">
        <v>24</v>
      </c>
      <c r="G480">
        <v>40030</v>
      </c>
      <c r="H480">
        <v>27</v>
      </c>
      <c r="I480">
        <v>1</v>
      </c>
      <c r="J480">
        <v>2024</v>
      </c>
      <c r="K480" t="s">
        <v>51</v>
      </c>
      <c r="L480" t="s">
        <v>26</v>
      </c>
      <c r="M480">
        <v>3.1806518154562866</v>
      </c>
    </row>
    <row r="481" spans="1:13" x14ac:dyDescent="0.35">
      <c r="A481" t="s">
        <v>992</v>
      </c>
      <c r="B481" t="s">
        <v>993</v>
      </c>
      <c r="C481" t="s">
        <v>15</v>
      </c>
      <c r="D481">
        <v>42</v>
      </c>
      <c r="E481" t="s">
        <v>23</v>
      </c>
      <c r="F481" t="s">
        <v>29</v>
      </c>
      <c r="G481">
        <v>69300</v>
      </c>
      <c r="H481">
        <v>28</v>
      </c>
      <c r="I481">
        <v>2</v>
      </c>
      <c r="J481">
        <v>2018</v>
      </c>
      <c r="K481" t="s">
        <v>25</v>
      </c>
      <c r="L481" t="s">
        <v>26</v>
      </c>
      <c r="M481">
        <v>2.6277516042581519</v>
      </c>
    </row>
    <row r="482" spans="1:13" x14ac:dyDescent="0.35">
      <c r="A482" t="s">
        <v>994</v>
      </c>
      <c r="B482" t="s">
        <v>14</v>
      </c>
      <c r="C482" t="s">
        <v>33</v>
      </c>
      <c r="D482">
        <v>50</v>
      </c>
      <c r="E482" t="s">
        <v>16</v>
      </c>
      <c r="F482" t="s">
        <v>39</v>
      </c>
      <c r="G482">
        <v>96105</v>
      </c>
      <c r="H482">
        <v>14</v>
      </c>
      <c r="I482">
        <v>1</v>
      </c>
      <c r="J482">
        <v>2021</v>
      </c>
      <c r="K482" t="s">
        <v>51</v>
      </c>
      <c r="L482" t="s">
        <v>41</v>
      </c>
      <c r="M482">
        <v>4.3736192103444065</v>
      </c>
    </row>
    <row r="483" spans="1:13" x14ac:dyDescent="0.35">
      <c r="A483" t="s">
        <v>995</v>
      </c>
      <c r="B483" t="s">
        <v>996</v>
      </c>
      <c r="C483" t="s">
        <v>33</v>
      </c>
      <c r="D483">
        <v>33</v>
      </c>
      <c r="E483" t="s">
        <v>23</v>
      </c>
      <c r="F483" t="s">
        <v>63</v>
      </c>
      <c r="G483">
        <v>35510</v>
      </c>
      <c r="H483">
        <v>24</v>
      </c>
      <c r="I483">
        <v>5</v>
      </c>
      <c r="J483">
        <v>2019</v>
      </c>
      <c r="K483" t="s">
        <v>51</v>
      </c>
      <c r="L483" t="s">
        <v>41</v>
      </c>
      <c r="M483">
        <v>2.1524329481436864</v>
      </c>
    </row>
    <row r="484" spans="1:13" x14ac:dyDescent="0.35">
      <c r="A484" t="s">
        <v>997</v>
      </c>
      <c r="B484" t="s">
        <v>998</v>
      </c>
      <c r="C484" t="s">
        <v>80</v>
      </c>
      <c r="D484">
        <v>30</v>
      </c>
      <c r="E484" t="s">
        <v>23</v>
      </c>
      <c r="F484" t="s">
        <v>77</v>
      </c>
      <c r="G484">
        <v>73819</v>
      </c>
      <c r="H484">
        <v>20</v>
      </c>
      <c r="I484">
        <v>5</v>
      </c>
      <c r="J484">
        <v>2017</v>
      </c>
      <c r="K484" t="s">
        <v>18</v>
      </c>
      <c r="L484" t="s">
        <v>26</v>
      </c>
      <c r="M484">
        <v>3.1337847898125606</v>
      </c>
    </row>
    <row r="485" spans="1:13" x14ac:dyDescent="0.35">
      <c r="A485" t="s">
        <v>999</v>
      </c>
      <c r="B485" t="s">
        <v>1000</v>
      </c>
      <c r="C485" t="s">
        <v>33</v>
      </c>
      <c r="D485">
        <v>23</v>
      </c>
      <c r="E485" t="s">
        <v>16</v>
      </c>
      <c r="F485" t="s">
        <v>63</v>
      </c>
      <c r="G485">
        <v>81344</v>
      </c>
      <c r="H485">
        <v>9</v>
      </c>
      <c r="I485">
        <v>5</v>
      </c>
      <c r="J485">
        <v>2022</v>
      </c>
      <c r="K485" t="s">
        <v>30</v>
      </c>
      <c r="L485" t="s">
        <v>141</v>
      </c>
      <c r="M485">
        <v>1.3007667732374424</v>
      </c>
    </row>
    <row r="486" spans="1:13" x14ac:dyDescent="0.35">
      <c r="A486" t="s">
        <v>1001</v>
      </c>
      <c r="B486" t="s">
        <v>1002</v>
      </c>
      <c r="C486" t="s">
        <v>80</v>
      </c>
      <c r="D486">
        <v>60</v>
      </c>
      <c r="E486" t="s">
        <v>16</v>
      </c>
      <c r="F486" t="s">
        <v>24</v>
      </c>
      <c r="G486">
        <v>86673</v>
      </c>
      <c r="H486">
        <v>18</v>
      </c>
      <c r="I486">
        <v>4</v>
      </c>
      <c r="J486">
        <v>2016</v>
      </c>
      <c r="K486" t="s">
        <v>51</v>
      </c>
      <c r="L486" t="s">
        <v>26</v>
      </c>
      <c r="M486">
        <v>2.795303416281278</v>
      </c>
    </row>
    <row r="487" spans="1:13" x14ac:dyDescent="0.35">
      <c r="A487" t="s">
        <v>1003</v>
      </c>
      <c r="B487" t="s">
        <v>1004</v>
      </c>
      <c r="C487" t="s">
        <v>22</v>
      </c>
      <c r="D487">
        <v>27</v>
      </c>
      <c r="E487" t="s">
        <v>16</v>
      </c>
      <c r="F487" t="s">
        <v>29</v>
      </c>
      <c r="G487">
        <v>45013</v>
      </c>
      <c r="H487">
        <v>10</v>
      </c>
      <c r="I487">
        <v>5</v>
      </c>
      <c r="J487">
        <v>2016</v>
      </c>
      <c r="K487" t="s">
        <v>51</v>
      </c>
      <c r="L487" t="s">
        <v>26</v>
      </c>
      <c r="M487">
        <v>2.871146356870875</v>
      </c>
    </row>
    <row r="488" spans="1:13" x14ac:dyDescent="0.35">
      <c r="A488" t="s">
        <v>1005</v>
      </c>
      <c r="B488" t="s">
        <v>1006</v>
      </c>
      <c r="C488" t="s">
        <v>33</v>
      </c>
      <c r="D488">
        <v>40</v>
      </c>
      <c r="E488" t="s">
        <v>23</v>
      </c>
      <c r="F488" t="s">
        <v>77</v>
      </c>
      <c r="G488">
        <v>31977</v>
      </c>
      <c r="H488">
        <v>15</v>
      </c>
      <c r="I488">
        <v>4</v>
      </c>
      <c r="J488">
        <v>2021</v>
      </c>
      <c r="K488" t="s">
        <v>34</v>
      </c>
      <c r="L488" t="s">
        <v>19</v>
      </c>
      <c r="M488">
        <v>3.9506336473178743</v>
      </c>
    </row>
    <row r="489" spans="1:13" x14ac:dyDescent="0.35">
      <c r="A489" t="s">
        <v>1007</v>
      </c>
      <c r="B489" t="s">
        <v>1008</v>
      </c>
      <c r="C489" t="s">
        <v>46</v>
      </c>
      <c r="D489">
        <v>34</v>
      </c>
      <c r="E489" t="s">
        <v>16</v>
      </c>
      <c r="F489" t="s">
        <v>29</v>
      </c>
      <c r="G489">
        <v>35053</v>
      </c>
      <c r="H489">
        <v>7</v>
      </c>
      <c r="I489">
        <v>3</v>
      </c>
      <c r="J489">
        <v>0</v>
      </c>
      <c r="K489" t="s">
        <v>18</v>
      </c>
      <c r="L489" t="s">
        <v>41</v>
      </c>
      <c r="M489">
        <v>1.4779813480857418</v>
      </c>
    </row>
    <row r="490" spans="1:13" x14ac:dyDescent="0.35">
      <c r="A490" t="s">
        <v>1009</v>
      </c>
      <c r="B490" t="s">
        <v>1010</v>
      </c>
      <c r="C490" t="s">
        <v>46</v>
      </c>
      <c r="D490">
        <v>36</v>
      </c>
      <c r="E490" t="s">
        <v>16</v>
      </c>
      <c r="F490" t="s">
        <v>17</v>
      </c>
      <c r="G490">
        <v>97695</v>
      </c>
      <c r="H490">
        <v>6</v>
      </c>
      <c r="I490">
        <v>3</v>
      </c>
      <c r="J490">
        <v>2021</v>
      </c>
      <c r="K490" t="s">
        <v>30</v>
      </c>
      <c r="L490" t="s">
        <v>26</v>
      </c>
      <c r="M490">
        <v>3.4146855819239423</v>
      </c>
    </row>
    <row r="491" spans="1:13" x14ac:dyDescent="0.35">
      <c r="A491" t="s">
        <v>1011</v>
      </c>
      <c r="B491" t="s">
        <v>1012</v>
      </c>
      <c r="C491" t="s">
        <v>80</v>
      </c>
      <c r="D491">
        <v>52</v>
      </c>
      <c r="E491" t="s">
        <v>23</v>
      </c>
      <c r="F491" t="s">
        <v>63</v>
      </c>
      <c r="G491">
        <v>117893</v>
      </c>
      <c r="H491">
        <v>7</v>
      </c>
      <c r="I491">
        <v>2</v>
      </c>
      <c r="J491">
        <v>2023</v>
      </c>
      <c r="K491" t="s">
        <v>25</v>
      </c>
      <c r="L491" t="s">
        <v>26</v>
      </c>
      <c r="M491">
        <v>2.5035755367695511</v>
      </c>
    </row>
    <row r="492" spans="1:13" x14ac:dyDescent="0.35">
      <c r="A492" t="s">
        <v>1013</v>
      </c>
      <c r="B492" t="s">
        <v>1014</v>
      </c>
      <c r="C492" t="s">
        <v>22</v>
      </c>
      <c r="D492">
        <v>34</v>
      </c>
      <c r="E492" t="s">
        <v>16</v>
      </c>
      <c r="F492" t="s">
        <v>24</v>
      </c>
      <c r="G492">
        <v>96187</v>
      </c>
      <c r="H492">
        <v>33</v>
      </c>
      <c r="I492">
        <v>5</v>
      </c>
      <c r="J492">
        <v>2015</v>
      </c>
      <c r="K492" t="s">
        <v>25</v>
      </c>
      <c r="L492" t="s">
        <v>26</v>
      </c>
      <c r="M492">
        <v>2.7931297571005635</v>
      </c>
    </row>
    <row r="493" spans="1:13" x14ac:dyDescent="0.35">
      <c r="A493" t="s">
        <v>1015</v>
      </c>
      <c r="B493" t="s">
        <v>1016</v>
      </c>
      <c r="C493" t="s">
        <v>46</v>
      </c>
      <c r="D493">
        <v>51</v>
      </c>
      <c r="E493" t="s">
        <v>16</v>
      </c>
      <c r="F493" t="s">
        <v>63</v>
      </c>
      <c r="G493">
        <v>34163</v>
      </c>
      <c r="H493">
        <v>1</v>
      </c>
      <c r="I493">
        <v>1</v>
      </c>
      <c r="J493">
        <v>2015</v>
      </c>
      <c r="K493" t="s">
        <v>40</v>
      </c>
      <c r="L493" t="s">
        <v>41</v>
      </c>
      <c r="M493">
        <v>3.6450452268684903</v>
      </c>
    </row>
    <row r="494" spans="1:13" x14ac:dyDescent="0.35">
      <c r="A494" t="s">
        <v>1017</v>
      </c>
      <c r="B494" t="s">
        <v>1018</v>
      </c>
      <c r="C494" t="s">
        <v>22</v>
      </c>
      <c r="D494">
        <v>43</v>
      </c>
      <c r="E494" t="s">
        <v>16</v>
      </c>
      <c r="F494" t="s">
        <v>77</v>
      </c>
      <c r="G494">
        <v>84926</v>
      </c>
      <c r="H494">
        <v>4</v>
      </c>
      <c r="I494">
        <v>5</v>
      </c>
      <c r="J494">
        <v>2018</v>
      </c>
      <c r="K494" t="s">
        <v>18</v>
      </c>
      <c r="L494" t="s">
        <v>26</v>
      </c>
      <c r="M494">
        <v>4.0365391641341457</v>
      </c>
    </row>
    <row r="495" spans="1:13" x14ac:dyDescent="0.35">
      <c r="A495" t="s">
        <v>1019</v>
      </c>
      <c r="B495" t="s">
        <v>1020</v>
      </c>
      <c r="C495" t="s">
        <v>15</v>
      </c>
      <c r="D495">
        <v>57</v>
      </c>
      <c r="E495" t="s">
        <v>16</v>
      </c>
      <c r="F495" t="s">
        <v>63</v>
      </c>
      <c r="G495">
        <v>90499</v>
      </c>
      <c r="H495">
        <v>29</v>
      </c>
      <c r="I495">
        <v>2</v>
      </c>
      <c r="J495">
        <v>2024</v>
      </c>
      <c r="K495" t="s">
        <v>40</v>
      </c>
      <c r="L495" t="s">
        <v>26</v>
      </c>
      <c r="M495">
        <v>3.2667285899767982</v>
      </c>
    </row>
    <row r="496" spans="1:13" x14ac:dyDescent="0.35">
      <c r="A496" t="s">
        <v>1021</v>
      </c>
      <c r="B496" t="s">
        <v>1022</v>
      </c>
      <c r="C496" t="s">
        <v>80</v>
      </c>
      <c r="D496">
        <v>55</v>
      </c>
      <c r="E496" t="s">
        <v>16</v>
      </c>
      <c r="F496" t="s">
        <v>17</v>
      </c>
      <c r="G496">
        <v>98003</v>
      </c>
      <c r="H496">
        <v>13</v>
      </c>
      <c r="I496">
        <v>1</v>
      </c>
      <c r="J496">
        <v>2015</v>
      </c>
      <c r="K496" t="s">
        <v>40</v>
      </c>
      <c r="L496" t="s">
        <v>26</v>
      </c>
      <c r="M496">
        <v>3.088797017246848</v>
      </c>
    </row>
    <row r="497" spans="1:13" x14ac:dyDescent="0.35">
      <c r="A497" t="s">
        <v>1023</v>
      </c>
      <c r="B497" t="s">
        <v>1024</v>
      </c>
      <c r="C497" t="s">
        <v>15</v>
      </c>
      <c r="D497">
        <v>27</v>
      </c>
      <c r="E497" t="s">
        <v>16</v>
      </c>
      <c r="F497" t="s">
        <v>39</v>
      </c>
      <c r="G497">
        <v>34850</v>
      </c>
      <c r="H497">
        <v>27</v>
      </c>
      <c r="I497">
        <v>2</v>
      </c>
      <c r="J497">
        <v>2024</v>
      </c>
      <c r="K497" t="s">
        <v>18</v>
      </c>
      <c r="L497" t="s">
        <v>26</v>
      </c>
      <c r="M497">
        <v>3.3870117996734721</v>
      </c>
    </row>
    <row r="498" spans="1:13" x14ac:dyDescent="0.35">
      <c r="A498" t="s">
        <v>1025</v>
      </c>
      <c r="B498" t="s">
        <v>1026</v>
      </c>
      <c r="C498" t="s">
        <v>15</v>
      </c>
      <c r="D498">
        <v>53</v>
      </c>
      <c r="E498" t="s">
        <v>16</v>
      </c>
      <c r="F498" t="s">
        <v>63</v>
      </c>
      <c r="G498">
        <v>45909</v>
      </c>
      <c r="H498">
        <v>26</v>
      </c>
      <c r="I498">
        <v>1</v>
      </c>
      <c r="J498">
        <v>2020</v>
      </c>
      <c r="K498" t="s">
        <v>30</v>
      </c>
      <c r="L498" t="s">
        <v>26</v>
      </c>
      <c r="M498">
        <v>2.5374686916818989</v>
      </c>
    </row>
    <row r="499" spans="1:13" x14ac:dyDescent="0.35">
      <c r="A499" t="s">
        <v>1027</v>
      </c>
      <c r="B499" t="s">
        <v>1028</v>
      </c>
      <c r="C499" t="s">
        <v>15</v>
      </c>
      <c r="D499">
        <v>47</v>
      </c>
      <c r="E499" t="s">
        <v>23</v>
      </c>
      <c r="F499" t="s">
        <v>17</v>
      </c>
      <c r="G499">
        <v>101225</v>
      </c>
      <c r="H499">
        <v>27</v>
      </c>
      <c r="I499">
        <v>2</v>
      </c>
      <c r="J499">
        <v>2015</v>
      </c>
      <c r="K499" t="s">
        <v>18</v>
      </c>
      <c r="L499" t="s">
        <v>26</v>
      </c>
      <c r="M499">
        <v>4.3382337629297165</v>
      </c>
    </row>
    <row r="500" spans="1:13" x14ac:dyDescent="0.35">
      <c r="A500" t="s">
        <v>1029</v>
      </c>
      <c r="B500" t="s">
        <v>1030</v>
      </c>
      <c r="C500" t="s">
        <v>22</v>
      </c>
      <c r="D500">
        <v>54</v>
      </c>
      <c r="E500" t="s">
        <v>23</v>
      </c>
      <c r="F500" t="s">
        <v>77</v>
      </c>
      <c r="G500">
        <v>111061</v>
      </c>
      <c r="H500">
        <v>25</v>
      </c>
      <c r="I500">
        <v>2</v>
      </c>
      <c r="J500">
        <v>2021</v>
      </c>
      <c r="K500" t="s">
        <v>51</v>
      </c>
      <c r="L500" t="s">
        <v>19</v>
      </c>
      <c r="M500">
        <v>1.3369214387544028</v>
      </c>
    </row>
    <row r="501" spans="1:13" x14ac:dyDescent="0.35">
      <c r="A501" t="s">
        <v>1031</v>
      </c>
      <c r="B501" t="s">
        <v>1032</v>
      </c>
      <c r="C501" t="s">
        <v>15</v>
      </c>
      <c r="D501">
        <v>53</v>
      </c>
      <c r="E501" t="s">
        <v>23</v>
      </c>
      <c r="F501" t="s">
        <v>63</v>
      </c>
      <c r="G501">
        <v>52790</v>
      </c>
      <c r="H501">
        <v>6</v>
      </c>
      <c r="I501">
        <v>1</v>
      </c>
      <c r="J501">
        <v>2017</v>
      </c>
      <c r="K501" t="s">
        <v>18</v>
      </c>
      <c r="L501" t="s">
        <v>26</v>
      </c>
      <c r="M501">
        <v>1.6518306300071726</v>
      </c>
    </row>
    <row r="502" spans="1:13" x14ac:dyDescent="0.35">
      <c r="A502" t="s">
        <v>1033</v>
      </c>
      <c r="B502" t="s">
        <v>1034</v>
      </c>
      <c r="C502" t="s">
        <v>15</v>
      </c>
      <c r="D502">
        <v>60</v>
      </c>
      <c r="E502" t="s">
        <v>23</v>
      </c>
      <c r="F502" t="s">
        <v>63</v>
      </c>
      <c r="G502">
        <v>46658</v>
      </c>
      <c r="H502">
        <v>24</v>
      </c>
      <c r="I502">
        <v>3</v>
      </c>
      <c r="J502">
        <v>2024</v>
      </c>
      <c r="K502" t="s">
        <v>40</v>
      </c>
      <c r="L502" t="s">
        <v>41</v>
      </c>
      <c r="M502">
        <v>4.3377949578567403</v>
      </c>
    </row>
    <row r="503" spans="1:13" x14ac:dyDescent="0.35">
      <c r="A503" t="s">
        <v>1035</v>
      </c>
      <c r="B503" t="s">
        <v>1036</v>
      </c>
      <c r="C503" t="s">
        <v>58</v>
      </c>
      <c r="D503">
        <v>55</v>
      </c>
      <c r="E503" t="s">
        <v>16</v>
      </c>
      <c r="F503" t="s">
        <v>17</v>
      </c>
      <c r="G503">
        <v>95820</v>
      </c>
      <c r="H503">
        <v>24</v>
      </c>
      <c r="I503">
        <v>4</v>
      </c>
      <c r="J503">
        <v>2019</v>
      </c>
      <c r="K503" t="s">
        <v>40</v>
      </c>
      <c r="L503" t="s">
        <v>41</v>
      </c>
      <c r="M503">
        <v>3.1573030854098003</v>
      </c>
    </row>
    <row r="504" spans="1:13" x14ac:dyDescent="0.35">
      <c r="A504" t="s">
        <v>1037</v>
      </c>
      <c r="B504" t="s">
        <v>1038</v>
      </c>
      <c r="C504" t="s">
        <v>58</v>
      </c>
      <c r="D504">
        <v>59</v>
      </c>
      <c r="E504" t="s">
        <v>23</v>
      </c>
      <c r="F504" t="s">
        <v>29</v>
      </c>
      <c r="G504">
        <v>62011</v>
      </c>
      <c r="H504">
        <v>10</v>
      </c>
      <c r="I504">
        <v>2</v>
      </c>
      <c r="J504">
        <v>2021</v>
      </c>
      <c r="K504" t="s">
        <v>18</v>
      </c>
      <c r="L504" t="s">
        <v>26</v>
      </c>
      <c r="M504">
        <v>3.3523381318778758</v>
      </c>
    </row>
    <row r="505" spans="1:13" x14ac:dyDescent="0.35">
      <c r="A505" t="s">
        <v>1039</v>
      </c>
      <c r="B505" t="s">
        <v>1040</v>
      </c>
      <c r="C505" t="s">
        <v>58</v>
      </c>
      <c r="D505">
        <v>52</v>
      </c>
      <c r="E505" t="s">
        <v>16</v>
      </c>
      <c r="F505" t="s">
        <v>63</v>
      </c>
      <c r="G505">
        <v>111695</v>
      </c>
      <c r="H505">
        <v>9</v>
      </c>
      <c r="I505">
        <v>4</v>
      </c>
      <c r="J505">
        <v>2020</v>
      </c>
      <c r="K505" t="s">
        <v>25</v>
      </c>
      <c r="L505" t="s">
        <v>26</v>
      </c>
      <c r="M505">
        <v>2.0374031595012769</v>
      </c>
    </row>
    <row r="506" spans="1:13" x14ac:dyDescent="0.35">
      <c r="A506" t="s">
        <v>1041</v>
      </c>
      <c r="B506" t="s">
        <v>1042</v>
      </c>
      <c r="C506" t="s">
        <v>46</v>
      </c>
      <c r="D506">
        <v>34</v>
      </c>
      <c r="E506" t="s">
        <v>16</v>
      </c>
      <c r="F506" t="s">
        <v>39</v>
      </c>
      <c r="G506">
        <v>89697</v>
      </c>
      <c r="H506">
        <v>2</v>
      </c>
      <c r="I506">
        <v>5</v>
      </c>
      <c r="J506">
        <v>2015</v>
      </c>
      <c r="K506" t="s">
        <v>18</v>
      </c>
      <c r="L506" t="s">
        <v>41</v>
      </c>
      <c r="M506">
        <v>1.48949990140573</v>
      </c>
    </row>
    <row r="507" spans="1:13" x14ac:dyDescent="0.35">
      <c r="A507" t="s">
        <v>1043</v>
      </c>
      <c r="B507" t="s">
        <v>1044</v>
      </c>
      <c r="C507" t="s">
        <v>33</v>
      </c>
      <c r="D507">
        <v>23</v>
      </c>
      <c r="E507" t="s">
        <v>16</v>
      </c>
      <c r="F507" t="s">
        <v>39</v>
      </c>
      <c r="G507">
        <v>65451</v>
      </c>
      <c r="H507">
        <v>1</v>
      </c>
      <c r="I507">
        <v>3</v>
      </c>
      <c r="J507">
        <v>2020</v>
      </c>
      <c r="K507" t="s">
        <v>40</v>
      </c>
      <c r="L507" t="s">
        <v>26</v>
      </c>
      <c r="M507">
        <v>2.127173032887284</v>
      </c>
    </row>
    <row r="508" spans="1:13" x14ac:dyDescent="0.35">
      <c r="A508" t="s">
        <v>1045</v>
      </c>
      <c r="B508" t="s">
        <v>1046</v>
      </c>
      <c r="C508" t="s">
        <v>80</v>
      </c>
      <c r="D508">
        <v>27</v>
      </c>
      <c r="E508" t="s">
        <v>16</v>
      </c>
      <c r="F508" t="s">
        <v>63</v>
      </c>
      <c r="G508">
        <v>55464</v>
      </c>
      <c r="H508">
        <v>25</v>
      </c>
      <c r="I508">
        <v>5</v>
      </c>
      <c r="J508">
        <v>2017</v>
      </c>
      <c r="K508" t="s">
        <v>25</v>
      </c>
      <c r="L508" t="s">
        <v>26</v>
      </c>
      <c r="M508">
        <v>2.6141917067114195</v>
      </c>
    </row>
    <row r="509" spans="1:13" x14ac:dyDescent="0.35">
      <c r="A509" t="s">
        <v>1047</v>
      </c>
      <c r="B509" t="s">
        <v>1048</v>
      </c>
      <c r="C509" t="s">
        <v>15</v>
      </c>
      <c r="D509">
        <v>50</v>
      </c>
      <c r="E509" t="s">
        <v>23</v>
      </c>
      <c r="F509" t="s">
        <v>24</v>
      </c>
      <c r="G509">
        <v>31616</v>
      </c>
      <c r="H509">
        <v>22</v>
      </c>
      <c r="I509">
        <v>5</v>
      </c>
      <c r="J509">
        <v>0</v>
      </c>
      <c r="K509" t="s">
        <v>51</v>
      </c>
      <c r="L509" t="s">
        <v>41</v>
      </c>
      <c r="M509">
        <v>1.0394674964797117</v>
      </c>
    </row>
    <row r="510" spans="1:13" x14ac:dyDescent="0.35">
      <c r="A510" t="s">
        <v>1049</v>
      </c>
      <c r="B510" t="s">
        <v>1050</v>
      </c>
      <c r="C510" t="s">
        <v>58</v>
      </c>
      <c r="D510">
        <v>47</v>
      </c>
      <c r="E510" t="s">
        <v>23</v>
      </c>
      <c r="F510" t="s">
        <v>77</v>
      </c>
      <c r="G510">
        <v>55046</v>
      </c>
      <c r="H510">
        <v>4</v>
      </c>
      <c r="I510">
        <v>2</v>
      </c>
      <c r="J510">
        <v>0</v>
      </c>
      <c r="K510" t="s">
        <v>40</v>
      </c>
      <c r="L510" t="s">
        <v>26</v>
      </c>
      <c r="M510">
        <v>1.2874943740005804</v>
      </c>
    </row>
    <row r="511" spans="1:13" x14ac:dyDescent="0.35">
      <c r="A511" t="s">
        <v>1051</v>
      </c>
      <c r="B511" t="s">
        <v>1052</v>
      </c>
      <c r="C511" t="s">
        <v>33</v>
      </c>
      <c r="D511">
        <v>33</v>
      </c>
      <c r="E511" t="s">
        <v>16</v>
      </c>
      <c r="F511" t="s">
        <v>77</v>
      </c>
      <c r="G511">
        <v>112425</v>
      </c>
      <c r="H511">
        <v>12</v>
      </c>
      <c r="I511">
        <v>5</v>
      </c>
      <c r="J511">
        <v>2018</v>
      </c>
      <c r="K511" t="s">
        <v>34</v>
      </c>
      <c r="L511" t="s">
        <v>19</v>
      </c>
      <c r="M511">
        <v>4.4321045927229017</v>
      </c>
    </row>
    <row r="512" spans="1:13" x14ac:dyDescent="0.35">
      <c r="A512" t="s">
        <v>1053</v>
      </c>
      <c r="B512" t="s">
        <v>1054</v>
      </c>
      <c r="C512" t="s">
        <v>58</v>
      </c>
      <c r="D512">
        <v>27</v>
      </c>
      <c r="E512" t="s">
        <v>16</v>
      </c>
      <c r="F512" t="s">
        <v>24</v>
      </c>
      <c r="G512">
        <v>32051</v>
      </c>
      <c r="H512">
        <v>20</v>
      </c>
      <c r="I512">
        <v>1</v>
      </c>
      <c r="J512">
        <v>2024</v>
      </c>
      <c r="K512" t="s">
        <v>51</v>
      </c>
      <c r="L512" t="s">
        <v>41</v>
      </c>
      <c r="M512">
        <v>3.0466036265121463</v>
      </c>
    </row>
    <row r="513" spans="1:13" x14ac:dyDescent="0.35">
      <c r="A513" t="s">
        <v>1055</v>
      </c>
      <c r="B513" t="s">
        <v>1056</v>
      </c>
      <c r="C513" t="s">
        <v>46</v>
      </c>
      <c r="D513">
        <v>27</v>
      </c>
      <c r="E513" t="s">
        <v>23</v>
      </c>
      <c r="F513" t="s">
        <v>63</v>
      </c>
      <c r="G513">
        <v>109885</v>
      </c>
      <c r="H513">
        <v>31</v>
      </c>
      <c r="I513">
        <v>2</v>
      </c>
      <c r="J513">
        <v>2017</v>
      </c>
      <c r="K513" t="s">
        <v>18</v>
      </c>
      <c r="L513" t="s">
        <v>26</v>
      </c>
      <c r="M513">
        <v>3.6227865151044032</v>
      </c>
    </row>
    <row r="514" spans="1:13" x14ac:dyDescent="0.35">
      <c r="A514" t="s">
        <v>1057</v>
      </c>
      <c r="B514" t="s">
        <v>1058</v>
      </c>
      <c r="C514" t="s">
        <v>80</v>
      </c>
      <c r="D514">
        <v>55</v>
      </c>
      <c r="E514" t="s">
        <v>16</v>
      </c>
      <c r="F514" t="s">
        <v>77</v>
      </c>
      <c r="G514">
        <v>94071</v>
      </c>
      <c r="H514">
        <v>25</v>
      </c>
      <c r="I514">
        <v>3</v>
      </c>
      <c r="J514">
        <v>2021</v>
      </c>
      <c r="K514" t="s">
        <v>34</v>
      </c>
      <c r="L514" t="s">
        <v>41</v>
      </c>
      <c r="M514">
        <v>3.9272260768602765</v>
      </c>
    </row>
    <row r="515" spans="1:13" x14ac:dyDescent="0.35">
      <c r="A515" t="s">
        <v>1059</v>
      </c>
      <c r="B515" t="s">
        <v>1060</v>
      </c>
      <c r="C515" t="s">
        <v>80</v>
      </c>
      <c r="D515">
        <v>25</v>
      </c>
      <c r="E515" t="s">
        <v>23</v>
      </c>
      <c r="F515" t="s">
        <v>24</v>
      </c>
      <c r="G515">
        <v>85518</v>
      </c>
      <c r="H515">
        <v>25</v>
      </c>
      <c r="I515">
        <v>1</v>
      </c>
      <c r="J515">
        <v>2016</v>
      </c>
      <c r="K515" t="s">
        <v>25</v>
      </c>
      <c r="L515" t="s">
        <v>141</v>
      </c>
      <c r="M515">
        <v>1.4430642504874953</v>
      </c>
    </row>
    <row r="516" spans="1:13" x14ac:dyDescent="0.35">
      <c r="A516" t="s">
        <v>1061</v>
      </c>
      <c r="B516" t="s">
        <v>1062</v>
      </c>
      <c r="C516" t="s">
        <v>80</v>
      </c>
      <c r="D516">
        <v>24</v>
      </c>
      <c r="E516" t="s">
        <v>16</v>
      </c>
      <c r="F516" t="s">
        <v>63</v>
      </c>
      <c r="G516">
        <v>99500</v>
      </c>
      <c r="H516">
        <v>33</v>
      </c>
      <c r="I516">
        <v>5</v>
      </c>
      <c r="J516">
        <v>0</v>
      </c>
      <c r="K516" t="s">
        <v>34</v>
      </c>
      <c r="L516" t="s">
        <v>26</v>
      </c>
      <c r="M516">
        <v>2.1613703436610638</v>
      </c>
    </row>
    <row r="517" spans="1:13" x14ac:dyDescent="0.35">
      <c r="A517" t="s">
        <v>1063</v>
      </c>
      <c r="B517" t="s">
        <v>1064</v>
      </c>
      <c r="C517" t="s">
        <v>58</v>
      </c>
      <c r="D517">
        <v>29</v>
      </c>
      <c r="E517" t="s">
        <v>23</v>
      </c>
      <c r="F517" t="s">
        <v>39</v>
      </c>
      <c r="G517">
        <v>48810</v>
      </c>
      <c r="H517">
        <v>24</v>
      </c>
      <c r="I517">
        <v>3</v>
      </c>
      <c r="J517">
        <v>2022</v>
      </c>
      <c r="K517" t="s">
        <v>30</v>
      </c>
      <c r="L517" t="s">
        <v>26</v>
      </c>
      <c r="M517">
        <v>1.2150860781170518</v>
      </c>
    </row>
    <row r="518" spans="1:13" x14ac:dyDescent="0.35">
      <c r="A518" t="s">
        <v>1065</v>
      </c>
      <c r="B518" t="s">
        <v>1066</v>
      </c>
      <c r="C518" t="s">
        <v>22</v>
      </c>
      <c r="D518">
        <v>56</v>
      </c>
      <c r="E518" t="s">
        <v>23</v>
      </c>
      <c r="F518" t="s">
        <v>24</v>
      </c>
      <c r="G518">
        <v>101907</v>
      </c>
      <c r="H518">
        <v>19</v>
      </c>
      <c r="I518">
        <v>2</v>
      </c>
      <c r="J518">
        <v>2020</v>
      </c>
      <c r="K518" t="s">
        <v>30</v>
      </c>
      <c r="L518" t="s">
        <v>141</v>
      </c>
      <c r="M518">
        <v>1.311419401449772</v>
      </c>
    </row>
    <row r="519" spans="1:13" x14ac:dyDescent="0.35">
      <c r="A519" t="s">
        <v>1067</v>
      </c>
      <c r="B519" t="s">
        <v>1068</v>
      </c>
      <c r="C519" t="s">
        <v>46</v>
      </c>
      <c r="D519">
        <v>59</v>
      </c>
      <c r="E519" t="s">
        <v>16</v>
      </c>
      <c r="F519" t="s">
        <v>77</v>
      </c>
      <c r="G519">
        <v>71704</v>
      </c>
      <c r="H519">
        <v>25</v>
      </c>
      <c r="I519">
        <v>2</v>
      </c>
      <c r="J519">
        <v>2015</v>
      </c>
      <c r="K519" t="s">
        <v>34</v>
      </c>
      <c r="L519" t="s">
        <v>26</v>
      </c>
      <c r="M519">
        <v>2.1980600323129207</v>
      </c>
    </row>
    <row r="520" spans="1:13" x14ac:dyDescent="0.35">
      <c r="A520" t="s">
        <v>1069</v>
      </c>
      <c r="B520" t="s">
        <v>1070</v>
      </c>
      <c r="C520" t="s">
        <v>46</v>
      </c>
      <c r="D520">
        <v>23</v>
      </c>
      <c r="E520" t="s">
        <v>16</v>
      </c>
      <c r="F520" t="s">
        <v>24</v>
      </c>
      <c r="G520">
        <v>49344</v>
      </c>
      <c r="H520">
        <v>29</v>
      </c>
      <c r="I520">
        <v>5</v>
      </c>
      <c r="J520">
        <v>2022</v>
      </c>
      <c r="K520" t="s">
        <v>40</v>
      </c>
      <c r="L520" t="s">
        <v>26</v>
      </c>
      <c r="M520">
        <v>1.6683064126923761</v>
      </c>
    </row>
    <row r="521" spans="1:13" x14ac:dyDescent="0.35">
      <c r="A521" t="s">
        <v>1071</v>
      </c>
      <c r="B521" t="s">
        <v>1072</v>
      </c>
      <c r="C521" t="s">
        <v>46</v>
      </c>
      <c r="D521">
        <v>32</v>
      </c>
      <c r="E521" t="s">
        <v>16</v>
      </c>
      <c r="F521" t="s">
        <v>17</v>
      </c>
      <c r="G521">
        <v>91678</v>
      </c>
      <c r="H521">
        <v>12</v>
      </c>
      <c r="I521">
        <v>3</v>
      </c>
      <c r="J521">
        <v>0</v>
      </c>
      <c r="K521" t="s">
        <v>40</v>
      </c>
      <c r="L521" t="s">
        <v>26</v>
      </c>
      <c r="M521">
        <v>4.4078238248688377</v>
      </c>
    </row>
    <row r="522" spans="1:13" x14ac:dyDescent="0.35">
      <c r="A522" t="s">
        <v>1073</v>
      </c>
      <c r="B522" t="s">
        <v>1074</v>
      </c>
      <c r="C522" t="s">
        <v>46</v>
      </c>
      <c r="D522">
        <v>46</v>
      </c>
      <c r="E522" t="s">
        <v>23</v>
      </c>
      <c r="F522" t="s">
        <v>39</v>
      </c>
      <c r="G522">
        <v>36135</v>
      </c>
      <c r="H522">
        <v>2</v>
      </c>
      <c r="I522">
        <v>4</v>
      </c>
      <c r="J522">
        <v>2021</v>
      </c>
      <c r="K522" t="s">
        <v>51</v>
      </c>
      <c r="L522" t="s">
        <v>26</v>
      </c>
      <c r="M522">
        <v>1.1304203096849545</v>
      </c>
    </row>
    <row r="523" spans="1:13" x14ac:dyDescent="0.35">
      <c r="A523" t="s">
        <v>1075</v>
      </c>
      <c r="B523" t="s">
        <v>1076</v>
      </c>
      <c r="C523" t="s">
        <v>22</v>
      </c>
      <c r="D523">
        <v>29</v>
      </c>
      <c r="E523" t="s">
        <v>72</v>
      </c>
      <c r="F523" t="s">
        <v>17</v>
      </c>
      <c r="G523">
        <v>55883</v>
      </c>
      <c r="H523">
        <v>12</v>
      </c>
      <c r="I523">
        <v>4</v>
      </c>
      <c r="J523">
        <v>2020</v>
      </c>
      <c r="K523" t="s">
        <v>30</v>
      </c>
      <c r="L523" t="s">
        <v>141</v>
      </c>
      <c r="M523">
        <v>4.4882798744783798</v>
      </c>
    </row>
    <row r="524" spans="1:13" x14ac:dyDescent="0.35">
      <c r="A524" t="s">
        <v>1077</v>
      </c>
      <c r="B524" t="s">
        <v>1078</v>
      </c>
      <c r="C524" t="s">
        <v>15</v>
      </c>
      <c r="D524">
        <v>48</v>
      </c>
      <c r="E524" t="s">
        <v>16</v>
      </c>
      <c r="F524" t="s">
        <v>17</v>
      </c>
      <c r="G524">
        <v>82949</v>
      </c>
      <c r="H524">
        <v>32</v>
      </c>
      <c r="I524">
        <v>3</v>
      </c>
      <c r="J524">
        <v>2021</v>
      </c>
      <c r="K524" t="s">
        <v>40</v>
      </c>
      <c r="L524" t="s">
        <v>19</v>
      </c>
      <c r="M524">
        <v>3.776696886294916</v>
      </c>
    </row>
    <row r="525" spans="1:13" x14ac:dyDescent="0.35">
      <c r="A525" t="s">
        <v>1079</v>
      </c>
      <c r="B525" t="s">
        <v>1080</v>
      </c>
      <c r="C525" t="s">
        <v>58</v>
      </c>
      <c r="D525">
        <v>41</v>
      </c>
      <c r="E525" t="s">
        <v>16</v>
      </c>
      <c r="F525" t="s">
        <v>24</v>
      </c>
      <c r="G525">
        <v>52975</v>
      </c>
      <c r="H525">
        <v>26</v>
      </c>
      <c r="I525">
        <v>1</v>
      </c>
      <c r="J525">
        <v>2015</v>
      </c>
      <c r="K525" t="s">
        <v>34</v>
      </c>
      <c r="L525" t="s">
        <v>41</v>
      </c>
      <c r="M525">
        <v>1.5199913764698567</v>
      </c>
    </row>
    <row r="526" spans="1:13" x14ac:dyDescent="0.35">
      <c r="A526" t="s">
        <v>1081</v>
      </c>
      <c r="B526" t="s">
        <v>1082</v>
      </c>
      <c r="C526" t="s">
        <v>58</v>
      </c>
      <c r="D526">
        <v>54</v>
      </c>
      <c r="E526" t="s">
        <v>23</v>
      </c>
      <c r="F526" t="s">
        <v>17</v>
      </c>
      <c r="G526">
        <v>97949</v>
      </c>
      <c r="H526">
        <v>27</v>
      </c>
      <c r="I526">
        <v>5</v>
      </c>
      <c r="J526">
        <v>2017</v>
      </c>
      <c r="K526" t="s">
        <v>34</v>
      </c>
      <c r="L526" t="s">
        <v>26</v>
      </c>
      <c r="M526">
        <v>1.8187428826909673</v>
      </c>
    </row>
    <row r="527" spans="1:13" x14ac:dyDescent="0.35">
      <c r="A527" t="s">
        <v>1083</v>
      </c>
      <c r="B527" t="s">
        <v>1084</v>
      </c>
      <c r="C527" t="s">
        <v>46</v>
      </c>
      <c r="D527">
        <v>31</v>
      </c>
      <c r="E527" t="s">
        <v>23</v>
      </c>
      <c r="F527" t="s">
        <v>29</v>
      </c>
      <c r="G527">
        <v>43208</v>
      </c>
      <c r="H527">
        <v>4</v>
      </c>
      <c r="I527">
        <v>4</v>
      </c>
      <c r="J527">
        <v>2017</v>
      </c>
      <c r="K527" t="s">
        <v>18</v>
      </c>
      <c r="L527" t="s">
        <v>26</v>
      </c>
      <c r="M527">
        <v>3.9779576784721598</v>
      </c>
    </row>
    <row r="528" spans="1:13" x14ac:dyDescent="0.35">
      <c r="A528" t="s">
        <v>1085</v>
      </c>
      <c r="B528" t="s">
        <v>1086</v>
      </c>
      <c r="C528" t="s">
        <v>80</v>
      </c>
      <c r="D528">
        <v>51</v>
      </c>
      <c r="E528" t="s">
        <v>23</v>
      </c>
      <c r="F528" t="s">
        <v>39</v>
      </c>
      <c r="G528">
        <v>83777</v>
      </c>
      <c r="H528">
        <v>10</v>
      </c>
      <c r="I528">
        <v>5</v>
      </c>
      <c r="J528">
        <v>2021</v>
      </c>
      <c r="K528" t="s">
        <v>25</v>
      </c>
      <c r="L528" t="s">
        <v>41</v>
      </c>
      <c r="M528">
        <v>4.178804912516906</v>
      </c>
    </row>
    <row r="529" spans="1:13" x14ac:dyDescent="0.35">
      <c r="A529" t="s">
        <v>1087</v>
      </c>
      <c r="B529" t="s">
        <v>1088</v>
      </c>
      <c r="C529" t="s">
        <v>22</v>
      </c>
      <c r="D529">
        <v>57</v>
      </c>
      <c r="E529" t="s">
        <v>23</v>
      </c>
      <c r="F529" t="s">
        <v>29</v>
      </c>
      <c r="G529">
        <v>78703</v>
      </c>
      <c r="H529">
        <v>34</v>
      </c>
      <c r="I529">
        <v>5</v>
      </c>
      <c r="J529">
        <v>2017</v>
      </c>
      <c r="K529" t="s">
        <v>34</v>
      </c>
      <c r="L529" t="s">
        <v>41</v>
      </c>
      <c r="M529">
        <v>4.9479286440383872</v>
      </c>
    </row>
    <row r="530" spans="1:13" x14ac:dyDescent="0.35">
      <c r="A530" t="s">
        <v>1089</v>
      </c>
      <c r="B530" t="s">
        <v>1090</v>
      </c>
      <c r="C530" t="s">
        <v>46</v>
      </c>
      <c r="D530">
        <v>39</v>
      </c>
      <c r="E530" t="s">
        <v>16</v>
      </c>
      <c r="F530" t="s">
        <v>39</v>
      </c>
      <c r="G530">
        <v>69268</v>
      </c>
      <c r="H530">
        <v>28</v>
      </c>
      <c r="I530">
        <v>1</v>
      </c>
      <c r="J530">
        <v>0</v>
      </c>
      <c r="K530" t="s">
        <v>40</v>
      </c>
      <c r="L530" t="s">
        <v>26</v>
      </c>
      <c r="M530">
        <v>1.7311715493155226</v>
      </c>
    </row>
    <row r="531" spans="1:13" x14ac:dyDescent="0.35">
      <c r="A531" t="s">
        <v>1091</v>
      </c>
      <c r="B531" t="s">
        <v>1092</v>
      </c>
      <c r="C531" t="s">
        <v>46</v>
      </c>
      <c r="D531">
        <v>24</v>
      </c>
      <c r="E531" t="s">
        <v>16</v>
      </c>
      <c r="F531" t="s">
        <v>77</v>
      </c>
      <c r="G531">
        <v>101277</v>
      </c>
      <c r="H531">
        <v>16</v>
      </c>
      <c r="I531">
        <v>4</v>
      </c>
      <c r="J531">
        <v>2018</v>
      </c>
      <c r="K531" t="s">
        <v>25</v>
      </c>
      <c r="L531" t="s">
        <v>26</v>
      </c>
      <c r="M531">
        <v>1.644762624363957</v>
      </c>
    </row>
    <row r="532" spans="1:13" x14ac:dyDescent="0.35">
      <c r="A532" t="s">
        <v>1093</v>
      </c>
      <c r="B532" t="s">
        <v>1094</v>
      </c>
      <c r="C532" t="s">
        <v>22</v>
      </c>
      <c r="D532">
        <v>46</v>
      </c>
      <c r="E532" t="s">
        <v>16</v>
      </c>
      <c r="F532" t="s">
        <v>63</v>
      </c>
      <c r="G532">
        <v>74371</v>
      </c>
      <c r="H532">
        <v>4</v>
      </c>
      <c r="I532">
        <v>3</v>
      </c>
      <c r="J532">
        <v>2019</v>
      </c>
      <c r="K532" t="s">
        <v>34</v>
      </c>
      <c r="L532" t="s">
        <v>26</v>
      </c>
      <c r="M532">
        <v>4.1214072839906297</v>
      </c>
    </row>
    <row r="533" spans="1:13" x14ac:dyDescent="0.35">
      <c r="A533" t="s">
        <v>1095</v>
      </c>
      <c r="B533" t="s">
        <v>1096</v>
      </c>
      <c r="C533" t="s">
        <v>22</v>
      </c>
      <c r="D533">
        <v>33</v>
      </c>
      <c r="E533" t="s">
        <v>23</v>
      </c>
      <c r="F533" t="s">
        <v>77</v>
      </c>
      <c r="G533">
        <v>101984</v>
      </c>
      <c r="H533">
        <v>17</v>
      </c>
      <c r="I533">
        <v>1</v>
      </c>
      <c r="J533">
        <v>0</v>
      </c>
      <c r="K533" t="s">
        <v>40</v>
      </c>
      <c r="L533" t="s">
        <v>41</v>
      </c>
      <c r="M533">
        <v>2.5384837965259885</v>
      </c>
    </row>
    <row r="534" spans="1:13" x14ac:dyDescent="0.35">
      <c r="A534" t="s">
        <v>1097</v>
      </c>
      <c r="B534" t="s">
        <v>1098</v>
      </c>
      <c r="C534" t="s">
        <v>22</v>
      </c>
      <c r="D534">
        <v>46</v>
      </c>
      <c r="E534" t="s">
        <v>16</v>
      </c>
      <c r="F534" t="s">
        <v>24</v>
      </c>
      <c r="G534">
        <v>64212</v>
      </c>
      <c r="H534">
        <v>23</v>
      </c>
      <c r="I534">
        <v>2</v>
      </c>
      <c r="J534">
        <v>2021</v>
      </c>
      <c r="K534" t="s">
        <v>30</v>
      </c>
      <c r="L534" t="s">
        <v>26</v>
      </c>
      <c r="M534">
        <v>4.2039546187193508</v>
      </c>
    </row>
    <row r="535" spans="1:13" x14ac:dyDescent="0.35">
      <c r="A535" t="s">
        <v>1099</v>
      </c>
      <c r="B535" t="s">
        <v>1100</v>
      </c>
      <c r="C535" t="s">
        <v>58</v>
      </c>
      <c r="D535">
        <v>36</v>
      </c>
      <c r="E535" t="s">
        <v>16</v>
      </c>
      <c r="F535" t="s">
        <v>24</v>
      </c>
      <c r="G535">
        <v>97016</v>
      </c>
      <c r="H535">
        <v>2</v>
      </c>
      <c r="I535">
        <v>1</v>
      </c>
      <c r="J535">
        <v>2022</v>
      </c>
      <c r="K535" t="s">
        <v>30</v>
      </c>
      <c r="L535" t="s">
        <v>19</v>
      </c>
      <c r="M535">
        <v>2.6539203226745776</v>
      </c>
    </row>
    <row r="536" spans="1:13" x14ac:dyDescent="0.35">
      <c r="A536" t="s">
        <v>1101</v>
      </c>
      <c r="B536" t="s">
        <v>1102</v>
      </c>
      <c r="C536" t="s">
        <v>80</v>
      </c>
      <c r="D536">
        <v>35</v>
      </c>
      <c r="E536" t="s">
        <v>23</v>
      </c>
      <c r="F536" t="s">
        <v>77</v>
      </c>
      <c r="G536">
        <v>59044</v>
      </c>
      <c r="H536">
        <v>28</v>
      </c>
      <c r="I536">
        <v>2</v>
      </c>
      <c r="J536">
        <v>2017</v>
      </c>
      <c r="K536" t="s">
        <v>51</v>
      </c>
      <c r="L536" t="s">
        <v>141</v>
      </c>
      <c r="M536">
        <v>3.3143508677908491</v>
      </c>
    </row>
    <row r="537" spans="1:13" x14ac:dyDescent="0.35">
      <c r="A537" t="s">
        <v>1103</v>
      </c>
      <c r="B537" t="s">
        <v>1104</v>
      </c>
      <c r="C537" t="s">
        <v>80</v>
      </c>
      <c r="D537">
        <v>48</v>
      </c>
      <c r="E537" t="s">
        <v>16</v>
      </c>
      <c r="F537" t="s">
        <v>63</v>
      </c>
      <c r="G537">
        <v>45491</v>
      </c>
      <c r="H537">
        <v>26</v>
      </c>
      <c r="I537">
        <v>4</v>
      </c>
      <c r="J537">
        <v>0</v>
      </c>
      <c r="K537" t="s">
        <v>40</v>
      </c>
      <c r="L537" t="s">
        <v>141</v>
      </c>
      <c r="M537">
        <v>4.0644398050146613</v>
      </c>
    </row>
    <row r="538" spans="1:13" x14ac:dyDescent="0.35">
      <c r="A538" t="s">
        <v>1105</v>
      </c>
      <c r="B538" t="s">
        <v>1106</v>
      </c>
      <c r="C538" t="s">
        <v>22</v>
      </c>
      <c r="D538">
        <v>32</v>
      </c>
      <c r="E538" t="s">
        <v>23</v>
      </c>
      <c r="F538" t="s">
        <v>77</v>
      </c>
      <c r="G538">
        <v>67792</v>
      </c>
      <c r="H538">
        <v>35</v>
      </c>
      <c r="I538">
        <v>5</v>
      </c>
      <c r="J538">
        <v>2015</v>
      </c>
      <c r="K538" t="s">
        <v>40</v>
      </c>
      <c r="L538" t="s">
        <v>141</v>
      </c>
      <c r="M538">
        <v>2.2743825339986943</v>
      </c>
    </row>
    <row r="539" spans="1:13" x14ac:dyDescent="0.35">
      <c r="A539" t="s">
        <v>1107</v>
      </c>
      <c r="B539" t="s">
        <v>1108</v>
      </c>
      <c r="C539" t="s">
        <v>58</v>
      </c>
      <c r="D539">
        <v>41</v>
      </c>
      <c r="E539" t="s">
        <v>16</v>
      </c>
      <c r="F539" t="s">
        <v>24</v>
      </c>
      <c r="G539">
        <v>105087</v>
      </c>
      <c r="H539">
        <v>32</v>
      </c>
      <c r="I539">
        <v>3</v>
      </c>
      <c r="J539">
        <v>2019</v>
      </c>
      <c r="K539" t="s">
        <v>25</v>
      </c>
      <c r="L539" t="s">
        <v>41</v>
      </c>
      <c r="M539">
        <v>4.5181109547748193</v>
      </c>
    </row>
    <row r="540" spans="1:13" x14ac:dyDescent="0.35">
      <c r="A540" t="s">
        <v>1109</v>
      </c>
      <c r="B540" t="s">
        <v>1110</v>
      </c>
      <c r="C540" t="s">
        <v>15</v>
      </c>
      <c r="D540">
        <v>53</v>
      </c>
      <c r="E540" t="s">
        <v>23</v>
      </c>
      <c r="F540" t="s">
        <v>39</v>
      </c>
      <c r="G540">
        <v>42902</v>
      </c>
      <c r="H540">
        <v>17</v>
      </c>
      <c r="I540">
        <v>4</v>
      </c>
      <c r="J540">
        <v>0</v>
      </c>
      <c r="K540" t="s">
        <v>51</v>
      </c>
      <c r="L540" t="s">
        <v>19</v>
      </c>
      <c r="M540">
        <v>2.0733970839028721</v>
      </c>
    </row>
    <row r="541" spans="1:13" x14ac:dyDescent="0.35">
      <c r="A541" t="s">
        <v>1111</v>
      </c>
      <c r="B541" t="s">
        <v>1112</v>
      </c>
      <c r="C541" t="s">
        <v>33</v>
      </c>
      <c r="D541">
        <v>36</v>
      </c>
      <c r="E541" t="s">
        <v>16</v>
      </c>
      <c r="F541" t="s">
        <v>24</v>
      </c>
      <c r="G541">
        <v>98479</v>
      </c>
      <c r="H541">
        <v>29</v>
      </c>
      <c r="I541">
        <v>1</v>
      </c>
      <c r="J541">
        <v>2019</v>
      </c>
      <c r="K541" t="s">
        <v>51</v>
      </c>
      <c r="L541" t="s">
        <v>26</v>
      </c>
      <c r="M541">
        <v>1.7620924353730687</v>
      </c>
    </row>
    <row r="542" spans="1:13" x14ac:dyDescent="0.35">
      <c r="A542" t="s">
        <v>1113</v>
      </c>
      <c r="B542" t="s">
        <v>1114</v>
      </c>
      <c r="C542" t="s">
        <v>22</v>
      </c>
      <c r="D542">
        <v>34</v>
      </c>
      <c r="E542" t="s">
        <v>23</v>
      </c>
      <c r="F542" t="s">
        <v>39</v>
      </c>
      <c r="G542">
        <v>115088</v>
      </c>
      <c r="H542">
        <v>23</v>
      </c>
      <c r="I542">
        <v>2</v>
      </c>
      <c r="J542">
        <v>0</v>
      </c>
      <c r="K542" t="s">
        <v>40</v>
      </c>
      <c r="L542" t="s">
        <v>41</v>
      </c>
      <c r="M542">
        <v>2.8334310270721428</v>
      </c>
    </row>
    <row r="543" spans="1:13" x14ac:dyDescent="0.35">
      <c r="A543" t="s">
        <v>1115</v>
      </c>
      <c r="B543" t="s">
        <v>1116</v>
      </c>
      <c r="C543" t="s">
        <v>15</v>
      </c>
      <c r="D543">
        <v>56</v>
      </c>
      <c r="E543" t="s">
        <v>16</v>
      </c>
      <c r="F543" t="s">
        <v>63</v>
      </c>
      <c r="G543">
        <v>61236</v>
      </c>
      <c r="H543">
        <v>16</v>
      </c>
      <c r="I543">
        <v>3</v>
      </c>
      <c r="J543">
        <v>2024</v>
      </c>
      <c r="K543" t="s">
        <v>18</v>
      </c>
      <c r="L543" t="s">
        <v>26</v>
      </c>
      <c r="M543">
        <v>1.881977595147549</v>
      </c>
    </row>
    <row r="544" spans="1:13" x14ac:dyDescent="0.35">
      <c r="A544" t="s">
        <v>1117</v>
      </c>
      <c r="B544" t="s">
        <v>957</v>
      </c>
      <c r="C544" t="s">
        <v>46</v>
      </c>
      <c r="D544">
        <v>48</v>
      </c>
      <c r="E544" t="s">
        <v>72</v>
      </c>
      <c r="F544" t="s">
        <v>17</v>
      </c>
      <c r="G544">
        <v>87068</v>
      </c>
      <c r="H544">
        <v>24</v>
      </c>
      <c r="I544">
        <v>2</v>
      </c>
      <c r="J544">
        <v>2024</v>
      </c>
      <c r="K544" t="s">
        <v>25</v>
      </c>
      <c r="L544" t="s">
        <v>41</v>
      </c>
      <c r="M544">
        <v>3.9864421980541187</v>
      </c>
    </row>
    <row r="545" spans="1:13" x14ac:dyDescent="0.35">
      <c r="A545" t="s">
        <v>1118</v>
      </c>
      <c r="B545" t="s">
        <v>1119</v>
      </c>
      <c r="C545" t="s">
        <v>58</v>
      </c>
      <c r="D545">
        <v>36</v>
      </c>
      <c r="E545" t="s">
        <v>16</v>
      </c>
      <c r="F545" t="s">
        <v>63</v>
      </c>
      <c r="G545">
        <v>78993</v>
      </c>
      <c r="H545">
        <v>23</v>
      </c>
      <c r="I545">
        <v>3</v>
      </c>
      <c r="J545">
        <v>2018</v>
      </c>
      <c r="K545" t="s">
        <v>30</v>
      </c>
      <c r="L545" t="s">
        <v>26</v>
      </c>
      <c r="M545">
        <v>3.2065824950377411</v>
      </c>
    </row>
    <row r="546" spans="1:13" x14ac:dyDescent="0.35">
      <c r="A546" t="s">
        <v>1120</v>
      </c>
      <c r="B546" t="s">
        <v>1121</v>
      </c>
      <c r="C546" t="s">
        <v>33</v>
      </c>
      <c r="D546">
        <v>37</v>
      </c>
      <c r="E546" t="s">
        <v>23</v>
      </c>
      <c r="F546" t="s">
        <v>77</v>
      </c>
      <c r="G546">
        <v>65920</v>
      </c>
      <c r="H546">
        <v>14</v>
      </c>
      <c r="I546">
        <v>4</v>
      </c>
      <c r="J546">
        <v>2021</v>
      </c>
      <c r="K546" t="s">
        <v>34</v>
      </c>
      <c r="L546" t="s">
        <v>41</v>
      </c>
      <c r="M546">
        <v>4.7126205928569469</v>
      </c>
    </row>
    <row r="547" spans="1:13" x14ac:dyDescent="0.35">
      <c r="A547" t="s">
        <v>1122</v>
      </c>
      <c r="B547" t="s">
        <v>1123</v>
      </c>
      <c r="C547" t="s">
        <v>15</v>
      </c>
      <c r="D547">
        <v>27</v>
      </c>
      <c r="E547" t="s">
        <v>16</v>
      </c>
      <c r="F547" t="s">
        <v>39</v>
      </c>
      <c r="G547">
        <v>36016</v>
      </c>
      <c r="H547">
        <v>22</v>
      </c>
      <c r="I547">
        <v>4</v>
      </c>
      <c r="J547">
        <v>0</v>
      </c>
      <c r="K547" t="s">
        <v>40</v>
      </c>
      <c r="L547" t="s">
        <v>41</v>
      </c>
      <c r="M547">
        <v>4.1670767152380428</v>
      </c>
    </row>
    <row r="548" spans="1:13" x14ac:dyDescent="0.35">
      <c r="A548" t="s">
        <v>1124</v>
      </c>
      <c r="B548" t="s">
        <v>1125</v>
      </c>
      <c r="C548" t="s">
        <v>33</v>
      </c>
      <c r="D548">
        <v>22</v>
      </c>
      <c r="E548" t="s">
        <v>16</v>
      </c>
      <c r="F548" t="s">
        <v>77</v>
      </c>
      <c r="G548">
        <v>111688</v>
      </c>
      <c r="H548">
        <v>3</v>
      </c>
      <c r="I548">
        <v>4</v>
      </c>
      <c r="J548">
        <v>2016</v>
      </c>
      <c r="K548" t="s">
        <v>34</v>
      </c>
      <c r="L548" t="s">
        <v>141</v>
      </c>
      <c r="M548">
        <v>3.7782050547573989</v>
      </c>
    </row>
    <row r="549" spans="1:13" x14ac:dyDescent="0.35">
      <c r="A549" t="s">
        <v>1126</v>
      </c>
      <c r="B549" t="s">
        <v>1127</v>
      </c>
      <c r="C549" t="s">
        <v>33</v>
      </c>
      <c r="D549">
        <v>34</v>
      </c>
      <c r="E549" t="s">
        <v>16</v>
      </c>
      <c r="F549" t="s">
        <v>39</v>
      </c>
      <c r="G549">
        <v>32206</v>
      </c>
      <c r="H549">
        <v>9</v>
      </c>
      <c r="I549">
        <v>5</v>
      </c>
      <c r="J549">
        <v>2020</v>
      </c>
      <c r="K549" t="s">
        <v>25</v>
      </c>
      <c r="L549" t="s">
        <v>41</v>
      </c>
      <c r="M549">
        <v>3.1160270336821472</v>
      </c>
    </row>
    <row r="550" spans="1:13" x14ac:dyDescent="0.35">
      <c r="A550" t="s">
        <v>1128</v>
      </c>
      <c r="B550" t="s">
        <v>1129</v>
      </c>
      <c r="C550" t="s">
        <v>22</v>
      </c>
      <c r="D550">
        <v>56</v>
      </c>
      <c r="E550" t="s">
        <v>23</v>
      </c>
      <c r="F550" t="s">
        <v>17</v>
      </c>
      <c r="G550">
        <v>36662</v>
      </c>
      <c r="H550">
        <v>10</v>
      </c>
      <c r="I550">
        <v>4</v>
      </c>
      <c r="J550">
        <v>2018</v>
      </c>
      <c r="K550" t="s">
        <v>51</v>
      </c>
      <c r="L550" t="s">
        <v>26</v>
      </c>
      <c r="M550">
        <v>3.5231091221905939</v>
      </c>
    </row>
    <row r="551" spans="1:13" x14ac:dyDescent="0.35">
      <c r="A551" t="s">
        <v>1130</v>
      </c>
      <c r="B551" t="s">
        <v>1131</v>
      </c>
      <c r="C551" t="s">
        <v>46</v>
      </c>
      <c r="D551">
        <v>24</v>
      </c>
      <c r="E551" t="s">
        <v>16</v>
      </c>
      <c r="F551" t="s">
        <v>24</v>
      </c>
      <c r="G551">
        <v>74506</v>
      </c>
      <c r="H551">
        <v>10</v>
      </c>
      <c r="I551">
        <v>4</v>
      </c>
      <c r="J551">
        <v>2015</v>
      </c>
      <c r="K551" t="s">
        <v>34</v>
      </c>
      <c r="L551" t="s">
        <v>26</v>
      </c>
      <c r="M551">
        <v>4.4234778106163652</v>
      </c>
    </row>
    <row r="552" spans="1:13" x14ac:dyDescent="0.35">
      <c r="A552" t="s">
        <v>1132</v>
      </c>
      <c r="B552" t="s">
        <v>1133</v>
      </c>
      <c r="C552" t="s">
        <v>58</v>
      </c>
      <c r="D552">
        <v>39</v>
      </c>
      <c r="E552" t="s">
        <v>16</v>
      </c>
      <c r="F552" t="s">
        <v>17</v>
      </c>
      <c r="G552">
        <v>89440</v>
      </c>
      <c r="H552">
        <v>19</v>
      </c>
      <c r="I552">
        <v>3</v>
      </c>
      <c r="J552">
        <v>0</v>
      </c>
      <c r="K552" t="s">
        <v>51</v>
      </c>
      <c r="L552" t="s">
        <v>41</v>
      </c>
      <c r="M552">
        <v>1.5918779455919823</v>
      </c>
    </row>
    <row r="553" spans="1:13" x14ac:dyDescent="0.35">
      <c r="A553" t="s">
        <v>1134</v>
      </c>
      <c r="B553" t="s">
        <v>1135</v>
      </c>
      <c r="C553" t="s">
        <v>58</v>
      </c>
      <c r="D553">
        <v>50</v>
      </c>
      <c r="E553" t="s">
        <v>16</v>
      </c>
      <c r="F553" t="s">
        <v>39</v>
      </c>
      <c r="G553">
        <v>45234</v>
      </c>
      <c r="H553">
        <v>13</v>
      </c>
      <c r="I553">
        <v>4</v>
      </c>
      <c r="J553">
        <v>2016</v>
      </c>
      <c r="K553" t="s">
        <v>40</v>
      </c>
      <c r="L553" t="s">
        <v>41</v>
      </c>
      <c r="M553">
        <v>4.0428757549115915</v>
      </c>
    </row>
    <row r="554" spans="1:13" x14ac:dyDescent="0.35">
      <c r="A554" t="s">
        <v>1136</v>
      </c>
      <c r="B554" t="s">
        <v>1137</v>
      </c>
      <c r="C554" t="s">
        <v>15</v>
      </c>
      <c r="D554">
        <v>49</v>
      </c>
      <c r="E554" t="s">
        <v>23</v>
      </c>
      <c r="F554" t="s">
        <v>17</v>
      </c>
      <c r="G554">
        <v>62125</v>
      </c>
      <c r="H554">
        <v>9</v>
      </c>
      <c r="I554">
        <v>4</v>
      </c>
      <c r="J554">
        <v>2024</v>
      </c>
      <c r="K554" t="s">
        <v>34</v>
      </c>
      <c r="L554" t="s">
        <v>41</v>
      </c>
      <c r="M554">
        <v>3.984784339199301</v>
      </c>
    </row>
    <row r="555" spans="1:13" x14ac:dyDescent="0.35">
      <c r="A555" t="s">
        <v>1138</v>
      </c>
      <c r="B555" t="s">
        <v>1139</v>
      </c>
      <c r="C555" t="s">
        <v>80</v>
      </c>
      <c r="D555">
        <v>58</v>
      </c>
      <c r="E555" t="s">
        <v>23</v>
      </c>
      <c r="F555" t="s">
        <v>77</v>
      </c>
      <c r="G555">
        <v>60600</v>
      </c>
      <c r="H555">
        <v>18</v>
      </c>
      <c r="I555">
        <v>1</v>
      </c>
      <c r="J555">
        <v>2018</v>
      </c>
      <c r="K555" t="s">
        <v>34</v>
      </c>
      <c r="L555" t="s">
        <v>26</v>
      </c>
      <c r="M555">
        <v>1.1925716153379873</v>
      </c>
    </row>
    <row r="556" spans="1:13" x14ac:dyDescent="0.35">
      <c r="A556" t="s">
        <v>1140</v>
      </c>
      <c r="B556" t="s">
        <v>1141</v>
      </c>
      <c r="C556" t="s">
        <v>33</v>
      </c>
      <c r="D556">
        <v>43</v>
      </c>
      <c r="E556" t="s">
        <v>23</v>
      </c>
      <c r="F556" t="s">
        <v>17</v>
      </c>
      <c r="G556">
        <v>37001</v>
      </c>
      <c r="H556">
        <v>24</v>
      </c>
      <c r="I556">
        <v>2</v>
      </c>
      <c r="J556">
        <v>2021</v>
      </c>
      <c r="K556" t="s">
        <v>34</v>
      </c>
      <c r="L556" t="s">
        <v>19</v>
      </c>
      <c r="M556">
        <v>1.0943297997537766</v>
      </c>
    </row>
    <row r="557" spans="1:13" x14ac:dyDescent="0.35">
      <c r="A557" t="s">
        <v>1142</v>
      </c>
      <c r="B557" t="s">
        <v>1143</v>
      </c>
      <c r="C557" t="s">
        <v>15</v>
      </c>
      <c r="D557">
        <v>48</v>
      </c>
      <c r="E557" t="s">
        <v>23</v>
      </c>
      <c r="F557" t="s">
        <v>77</v>
      </c>
      <c r="G557">
        <v>48416</v>
      </c>
      <c r="H557">
        <v>18</v>
      </c>
      <c r="I557">
        <v>1</v>
      </c>
      <c r="J557">
        <v>2015</v>
      </c>
      <c r="K557" t="s">
        <v>34</v>
      </c>
      <c r="L557" t="s">
        <v>26</v>
      </c>
      <c r="M557">
        <v>1.0013457484410311</v>
      </c>
    </row>
    <row r="558" spans="1:13" x14ac:dyDescent="0.35">
      <c r="A558" t="s">
        <v>1144</v>
      </c>
      <c r="B558" t="s">
        <v>1145</v>
      </c>
      <c r="C558" t="s">
        <v>58</v>
      </c>
      <c r="D558">
        <v>59</v>
      </c>
      <c r="E558" t="s">
        <v>23</v>
      </c>
      <c r="F558" t="s">
        <v>63</v>
      </c>
      <c r="G558">
        <v>89731</v>
      </c>
      <c r="H558">
        <v>9</v>
      </c>
      <c r="I558">
        <v>4</v>
      </c>
      <c r="J558">
        <v>2020</v>
      </c>
      <c r="K558" t="s">
        <v>51</v>
      </c>
      <c r="L558" t="s">
        <v>41</v>
      </c>
      <c r="M558">
        <v>3.6207540904815034</v>
      </c>
    </row>
    <row r="559" spans="1:13" x14ac:dyDescent="0.35">
      <c r="A559" t="s">
        <v>1146</v>
      </c>
      <c r="B559" t="s">
        <v>1147</v>
      </c>
      <c r="C559" t="s">
        <v>80</v>
      </c>
      <c r="D559">
        <v>34</v>
      </c>
      <c r="E559" t="s">
        <v>23</v>
      </c>
      <c r="F559" t="s">
        <v>29</v>
      </c>
      <c r="G559">
        <v>46508</v>
      </c>
      <c r="H559">
        <v>13</v>
      </c>
      <c r="I559">
        <v>2</v>
      </c>
      <c r="J559">
        <v>0</v>
      </c>
      <c r="K559" t="s">
        <v>18</v>
      </c>
      <c r="L559" t="s">
        <v>26</v>
      </c>
      <c r="M559">
        <v>3.985059681086133</v>
      </c>
    </row>
    <row r="560" spans="1:13" x14ac:dyDescent="0.35">
      <c r="A560" t="s">
        <v>1148</v>
      </c>
      <c r="B560" t="s">
        <v>1149</v>
      </c>
      <c r="C560" t="s">
        <v>46</v>
      </c>
      <c r="D560">
        <v>45</v>
      </c>
      <c r="E560" t="s">
        <v>16</v>
      </c>
      <c r="F560" t="s">
        <v>39</v>
      </c>
      <c r="G560">
        <v>51720</v>
      </c>
      <c r="H560">
        <v>6</v>
      </c>
      <c r="I560">
        <v>4</v>
      </c>
      <c r="J560">
        <v>0</v>
      </c>
      <c r="K560" t="s">
        <v>40</v>
      </c>
      <c r="L560" t="s">
        <v>141</v>
      </c>
      <c r="M560">
        <v>4.8965121321483149</v>
      </c>
    </row>
    <row r="561" spans="1:13" x14ac:dyDescent="0.35">
      <c r="A561" t="s">
        <v>1150</v>
      </c>
      <c r="B561" t="s">
        <v>1151</v>
      </c>
      <c r="C561" t="s">
        <v>80</v>
      </c>
      <c r="D561">
        <v>41</v>
      </c>
      <c r="E561" t="s">
        <v>16</v>
      </c>
      <c r="F561" t="s">
        <v>77</v>
      </c>
      <c r="G561">
        <v>85946</v>
      </c>
      <c r="H561">
        <v>16</v>
      </c>
      <c r="I561">
        <v>1</v>
      </c>
      <c r="J561">
        <v>2024</v>
      </c>
      <c r="K561" t="s">
        <v>40</v>
      </c>
      <c r="L561" t="s">
        <v>141</v>
      </c>
      <c r="M561">
        <v>3.4586145090532838</v>
      </c>
    </row>
    <row r="562" spans="1:13" x14ac:dyDescent="0.35">
      <c r="A562" t="s">
        <v>1152</v>
      </c>
      <c r="B562" t="s">
        <v>1153</v>
      </c>
      <c r="C562" t="s">
        <v>15</v>
      </c>
      <c r="D562">
        <v>23</v>
      </c>
      <c r="E562" t="s">
        <v>23</v>
      </c>
      <c r="F562" t="s">
        <v>39</v>
      </c>
      <c r="G562">
        <v>85032</v>
      </c>
      <c r="H562">
        <v>17</v>
      </c>
      <c r="I562">
        <v>4</v>
      </c>
      <c r="J562">
        <v>2021</v>
      </c>
      <c r="K562" t="s">
        <v>40</v>
      </c>
      <c r="L562" t="s">
        <v>26</v>
      </c>
      <c r="M562">
        <v>4.263292588679227</v>
      </c>
    </row>
    <row r="563" spans="1:13" x14ac:dyDescent="0.35">
      <c r="A563" t="s">
        <v>1154</v>
      </c>
      <c r="B563" t="s">
        <v>1155</v>
      </c>
      <c r="C563" t="s">
        <v>33</v>
      </c>
      <c r="D563">
        <v>25</v>
      </c>
      <c r="E563" t="s">
        <v>16</v>
      </c>
      <c r="F563" t="s">
        <v>63</v>
      </c>
      <c r="G563">
        <v>89614</v>
      </c>
      <c r="H563">
        <v>28</v>
      </c>
      <c r="I563">
        <v>2</v>
      </c>
      <c r="J563">
        <v>0</v>
      </c>
      <c r="K563" t="s">
        <v>18</v>
      </c>
      <c r="L563" t="s">
        <v>41</v>
      </c>
      <c r="M563">
        <v>1.1645097133590885</v>
      </c>
    </row>
    <row r="564" spans="1:13" x14ac:dyDescent="0.35">
      <c r="A564" t="s">
        <v>1156</v>
      </c>
      <c r="B564" t="s">
        <v>1157</v>
      </c>
      <c r="C564" t="s">
        <v>46</v>
      </c>
      <c r="D564">
        <v>32</v>
      </c>
      <c r="E564" t="s">
        <v>23</v>
      </c>
      <c r="F564" t="s">
        <v>63</v>
      </c>
      <c r="G564">
        <v>33193</v>
      </c>
      <c r="H564">
        <v>21</v>
      </c>
      <c r="I564">
        <v>5</v>
      </c>
      <c r="J564">
        <v>2024</v>
      </c>
      <c r="K564" t="s">
        <v>18</v>
      </c>
      <c r="L564" t="s">
        <v>41</v>
      </c>
      <c r="M564">
        <v>1.971083189462504</v>
      </c>
    </row>
    <row r="565" spans="1:13" x14ac:dyDescent="0.35">
      <c r="A565" t="s">
        <v>1158</v>
      </c>
      <c r="B565" t="s">
        <v>1159</v>
      </c>
      <c r="C565" t="s">
        <v>58</v>
      </c>
      <c r="D565">
        <v>54</v>
      </c>
      <c r="E565" t="s">
        <v>23</v>
      </c>
      <c r="F565" t="s">
        <v>17</v>
      </c>
      <c r="G565">
        <v>67625</v>
      </c>
      <c r="H565">
        <v>14</v>
      </c>
      <c r="I565">
        <v>2</v>
      </c>
      <c r="J565">
        <v>2018</v>
      </c>
      <c r="K565" t="s">
        <v>18</v>
      </c>
      <c r="L565" t="s">
        <v>19</v>
      </c>
      <c r="M565">
        <v>3.0352658939627846</v>
      </c>
    </row>
    <row r="566" spans="1:13" x14ac:dyDescent="0.35">
      <c r="A566" t="s">
        <v>1160</v>
      </c>
      <c r="B566" t="s">
        <v>1161</v>
      </c>
      <c r="C566" t="s">
        <v>33</v>
      </c>
      <c r="D566">
        <v>56</v>
      </c>
      <c r="E566" t="s">
        <v>16</v>
      </c>
      <c r="F566" t="s">
        <v>77</v>
      </c>
      <c r="G566">
        <v>78291</v>
      </c>
      <c r="H566">
        <v>2</v>
      </c>
      <c r="I566">
        <v>3</v>
      </c>
      <c r="J566">
        <v>2016</v>
      </c>
      <c r="K566" t="s">
        <v>25</v>
      </c>
      <c r="L566" t="s">
        <v>141</v>
      </c>
      <c r="M566">
        <v>2.6756458986479386</v>
      </c>
    </row>
    <row r="567" spans="1:13" x14ac:dyDescent="0.35">
      <c r="A567" t="s">
        <v>1162</v>
      </c>
      <c r="B567" t="s">
        <v>1163</v>
      </c>
      <c r="C567" t="s">
        <v>58</v>
      </c>
      <c r="D567">
        <v>55</v>
      </c>
      <c r="E567" t="s">
        <v>23</v>
      </c>
      <c r="F567" t="s">
        <v>77</v>
      </c>
      <c r="G567">
        <v>112039</v>
      </c>
      <c r="H567">
        <v>5</v>
      </c>
      <c r="I567">
        <v>4</v>
      </c>
      <c r="J567">
        <v>0</v>
      </c>
      <c r="K567" t="s">
        <v>40</v>
      </c>
      <c r="L567" t="s">
        <v>26</v>
      </c>
      <c r="M567">
        <v>4.8055474569509933</v>
      </c>
    </row>
    <row r="568" spans="1:13" x14ac:dyDescent="0.35">
      <c r="A568" t="s">
        <v>1164</v>
      </c>
      <c r="B568" t="s">
        <v>1165</v>
      </c>
      <c r="C568" t="s">
        <v>46</v>
      </c>
      <c r="D568">
        <v>43</v>
      </c>
      <c r="E568" t="s">
        <v>23</v>
      </c>
      <c r="F568" t="s">
        <v>24</v>
      </c>
      <c r="G568">
        <v>71423</v>
      </c>
      <c r="H568">
        <v>30</v>
      </c>
      <c r="I568">
        <v>1</v>
      </c>
      <c r="J568">
        <v>2017</v>
      </c>
      <c r="K568" t="s">
        <v>34</v>
      </c>
      <c r="L568" t="s">
        <v>41</v>
      </c>
      <c r="M568">
        <v>2.5110712260467731</v>
      </c>
    </row>
    <row r="569" spans="1:13" x14ac:dyDescent="0.35">
      <c r="A569" t="s">
        <v>1166</v>
      </c>
      <c r="B569" t="s">
        <v>1167</v>
      </c>
      <c r="C569" t="s">
        <v>80</v>
      </c>
      <c r="D569">
        <v>53</v>
      </c>
      <c r="E569" t="s">
        <v>16</v>
      </c>
      <c r="F569" t="s">
        <v>24</v>
      </c>
      <c r="G569">
        <v>68304</v>
      </c>
      <c r="H569">
        <v>5</v>
      </c>
      <c r="I569">
        <v>5</v>
      </c>
      <c r="J569">
        <v>2022</v>
      </c>
      <c r="K569" t="s">
        <v>30</v>
      </c>
      <c r="L569" t="s">
        <v>19</v>
      </c>
      <c r="M569">
        <v>3.3751933566850716</v>
      </c>
    </row>
    <row r="570" spans="1:13" x14ac:dyDescent="0.35">
      <c r="A570" t="s">
        <v>1168</v>
      </c>
      <c r="B570" t="s">
        <v>1169</v>
      </c>
      <c r="C570" t="s">
        <v>46</v>
      </c>
      <c r="D570">
        <v>55</v>
      </c>
      <c r="E570" t="s">
        <v>16</v>
      </c>
      <c r="F570" t="s">
        <v>77</v>
      </c>
      <c r="G570">
        <v>69816</v>
      </c>
      <c r="H570">
        <v>18</v>
      </c>
      <c r="I570">
        <v>1</v>
      </c>
      <c r="J570">
        <v>0</v>
      </c>
      <c r="K570" t="s">
        <v>25</v>
      </c>
      <c r="L570" t="s">
        <v>26</v>
      </c>
      <c r="M570">
        <v>2.7910132466530975</v>
      </c>
    </row>
    <row r="571" spans="1:13" x14ac:dyDescent="0.35">
      <c r="A571" t="s">
        <v>1170</v>
      </c>
      <c r="B571" t="s">
        <v>1171</v>
      </c>
      <c r="C571" t="s">
        <v>80</v>
      </c>
      <c r="D571">
        <v>34</v>
      </c>
      <c r="E571" t="s">
        <v>23</v>
      </c>
      <c r="F571" t="s">
        <v>77</v>
      </c>
      <c r="G571">
        <v>59806</v>
      </c>
      <c r="H571">
        <v>11</v>
      </c>
      <c r="I571">
        <v>2</v>
      </c>
      <c r="J571">
        <v>2018</v>
      </c>
      <c r="K571" t="s">
        <v>18</v>
      </c>
      <c r="L571" t="s">
        <v>26</v>
      </c>
      <c r="M571">
        <v>2.9652527430897542</v>
      </c>
    </row>
    <row r="572" spans="1:13" x14ac:dyDescent="0.35">
      <c r="A572" t="s">
        <v>1172</v>
      </c>
      <c r="B572" t="s">
        <v>1173</v>
      </c>
      <c r="C572" t="s">
        <v>80</v>
      </c>
      <c r="D572">
        <v>23</v>
      </c>
      <c r="E572" t="s">
        <v>16</v>
      </c>
      <c r="F572" t="s">
        <v>63</v>
      </c>
      <c r="G572">
        <v>118816</v>
      </c>
      <c r="H572">
        <v>12</v>
      </c>
      <c r="I572">
        <v>1</v>
      </c>
      <c r="J572">
        <v>2016</v>
      </c>
      <c r="K572" t="s">
        <v>40</v>
      </c>
      <c r="L572" t="s">
        <v>26</v>
      </c>
      <c r="M572">
        <v>2.2659381327969754</v>
      </c>
    </row>
    <row r="573" spans="1:13" x14ac:dyDescent="0.35">
      <c r="A573" t="s">
        <v>1174</v>
      </c>
      <c r="B573" t="s">
        <v>1175</v>
      </c>
      <c r="C573" t="s">
        <v>33</v>
      </c>
      <c r="D573">
        <v>27</v>
      </c>
      <c r="E573" t="s">
        <v>16</v>
      </c>
      <c r="F573" t="s">
        <v>63</v>
      </c>
      <c r="G573">
        <v>71930</v>
      </c>
      <c r="H573">
        <v>30</v>
      </c>
      <c r="I573">
        <v>3</v>
      </c>
      <c r="J573">
        <v>2021</v>
      </c>
      <c r="K573" t="s">
        <v>25</v>
      </c>
      <c r="L573" t="s">
        <v>41</v>
      </c>
      <c r="M573">
        <v>2.4716756889350173</v>
      </c>
    </row>
    <row r="574" spans="1:13" x14ac:dyDescent="0.35">
      <c r="A574" t="s">
        <v>1176</v>
      </c>
      <c r="B574" t="s">
        <v>1177</v>
      </c>
      <c r="C574" t="s">
        <v>58</v>
      </c>
      <c r="D574">
        <v>38</v>
      </c>
      <c r="E574" t="s">
        <v>16</v>
      </c>
      <c r="F574" t="s">
        <v>39</v>
      </c>
      <c r="G574">
        <v>49877</v>
      </c>
      <c r="H574">
        <v>3</v>
      </c>
      <c r="I574">
        <v>3</v>
      </c>
      <c r="J574">
        <v>0</v>
      </c>
      <c r="K574" t="s">
        <v>18</v>
      </c>
      <c r="L574" t="s">
        <v>26</v>
      </c>
      <c r="M574">
        <v>1.0221168834775338</v>
      </c>
    </row>
    <row r="575" spans="1:13" x14ac:dyDescent="0.35">
      <c r="A575" t="s">
        <v>1178</v>
      </c>
      <c r="B575" t="s">
        <v>1179</v>
      </c>
      <c r="C575" t="s">
        <v>46</v>
      </c>
      <c r="D575">
        <v>25</v>
      </c>
      <c r="E575" t="s">
        <v>16</v>
      </c>
      <c r="F575" t="s">
        <v>39</v>
      </c>
      <c r="G575">
        <v>48127</v>
      </c>
      <c r="H575">
        <v>35</v>
      </c>
      <c r="I575">
        <v>5</v>
      </c>
      <c r="J575">
        <v>2021</v>
      </c>
      <c r="K575" t="s">
        <v>40</v>
      </c>
      <c r="L575" t="s">
        <v>41</v>
      </c>
      <c r="M575">
        <v>2.6674285129887556</v>
      </c>
    </row>
    <row r="576" spans="1:13" x14ac:dyDescent="0.35">
      <c r="A576" t="s">
        <v>1180</v>
      </c>
      <c r="B576" t="s">
        <v>1181</v>
      </c>
      <c r="C576" t="s">
        <v>33</v>
      </c>
      <c r="D576">
        <v>59</v>
      </c>
      <c r="E576" t="s">
        <v>23</v>
      </c>
      <c r="F576" t="s">
        <v>39</v>
      </c>
      <c r="G576">
        <v>46184</v>
      </c>
      <c r="H576">
        <v>2</v>
      </c>
      <c r="I576">
        <v>2</v>
      </c>
      <c r="J576">
        <v>2020</v>
      </c>
      <c r="K576" t="s">
        <v>25</v>
      </c>
      <c r="L576" t="s">
        <v>26</v>
      </c>
      <c r="M576">
        <v>3.5687069260561817</v>
      </c>
    </row>
    <row r="577" spans="1:13" x14ac:dyDescent="0.35">
      <c r="A577" t="s">
        <v>1182</v>
      </c>
      <c r="B577" t="s">
        <v>1183</v>
      </c>
      <c r="C577" t="s">
        <v>46</v>
      </c>
      <c r="D577">
        <v>23</v>
      </c>
      <c r="E577" t="s">
        <v>23</v>
      </c>
      <c r="F577" t="s">
        <v>39</v>
      </c>
      <c r="G577">
        <v>76427</v>
      </c>
      <c r="H577">
        <v>14</v>
      </c>
      <c r="I577">
        <v>2</v>
      </c>
      <c r="J577">
        <v>2015</v>
      </c>
      <c r="K577" t="s">
        <v>30</v>
      </c>
      <c r="L577" t="s">
        <v>26</v>
      </c>
      <c r="M577">
        <v>1.3806393414437834</v>
      </c>
    </row>
    <row r="578" spans="1:13" x14ac:dyDescent="0.35">
      <c r="A578" t="s">
        <v>1184</v>
      </c>
      <c r="B578" t="s">
        <v>1185</v>
      </c>
      <c r="C578" t="s">
        <v>58</v>
      </c>
      <c r="D578">
        <v>53</v>
      </c>
      <c r="E578" t="s">
        <v>72</v>
      </c>
      <c r="F578" t="s">
        <v>29</v>
      </c>
      <c r="G578">
        <v>76026</v>
      </c>
      <c r="H578">
        <v>33</v>
      </c>
      <c r="I578">
        <v>2</v>
      </c>
      <c r="J578">
        <v>0</v>
      </c>
      <c r="K578" t="s">
        <v>34</v>
      </c>
      <c r="L578" t="s">
        <v>19</v>
      </c>
      <c r="M578">
        <v>3.6565568465737042</v>
      </c>
    </row>
    <row r="579" spans="1:13" x14ac:dyDescent="0.35">
      <c r="A579" t="s">
        <v>1186</v>
      </c>
      <c r="B579" t="s">
        <v>1187</v>
      </c>
      <c r="C579" t="s">
        <v>80</v>
      </c>
      <c r="D579">
        <v>28</v>
      </c>
      <c r="E579" t="s">
        <v>16</v>
      </c>
      <c r="F579" t="s">
        <v>17</v>
      </c>
      <c r="G579">
        <v>72914</v>
      </c>
      <c r="H579">
        <v>22</v>
      </c>
      <c r="I579">
        <v>3</v>
      </c>
      <c r="J579">
        <v>0</v>
      </c>
      <c r="K579" t="s">
        <v>18</v>
      </c>
      <c r="L579" t="s">
        <v>19</v>
      </c>
      <c r="M579">
        <v>1.6380569827548515</v>
      </c>
    </row>
    <row r="580" spans="1:13" x14ac:dyDescent="0.35">
      <c r="A580" t="s">
        <v>1188</v>
      </c>
      <c r="B580" t="s">
        <v>1189</v>
      </c>
      <c r="C580" t="s">
        <v>58</v>
      </c>
      <c r="D580">
        <v>49</v>
      </c>
      <c r="E580" t="s">
        <v>23</v>
      </c>
      <c r="F580" t="s">
        <v>77</v>
      </c>
      <c r="G580">
        <v>67846</v>
      </c>
      <c r="H580">
        <v>27</v>
      </c>
      <c r="I580">
        <v>3</v>
      </c>
      <c r="J580">
        <v>2023</v>
      </c>
      <c r="K580" t="s">
        <v>18</v>
      </c>
      <c r="L580" t="s">
        <v>26</v>
      </c>
      <c r="M580">
        <v>4.3930788650003336</v>
      </c>
    </row>
    <row r="581" spans="1:13" x14ac:dyDescent="0.35">
      <c r="A581" t="s">
        <v>1190</v>
      </c>
      <c r="B581" t="s">
        <v>1191</v>
      </c>
      <c r="C581" t="s">
        <v>15</v>
      </c>
      <c r="D581">
        <v>57</v>
      </c>
      <c r="E581" t="s">
        <v>23</v>
      </c>
      <c r="F581" t="s">
        <v>17</v>
      </c>
      <c r="G581">
        <v>91699</v>
      </c>
      <c r="H581">
        <v>15</v>
      </c>
      <c r="I581">
        <v>5</v>
      </c>
      <c r="J581">
        <v>2023</v>
      </c>
      <c r="K581" t="s">
        <v>25</v>
      </c>
      <c r="L581" t="s">
        <v>41</v>
      </c>
      <c r="M581">
        <v>1.6108032825756968</v>
      </c>
    </row>
    <row r="582" spans="1:13" x14ac:dyDescent="0.35">
      <c r="A582" t="s">
        <v>1192</v>
      </c>
      <c r="B582" t="s">
        <v>1193</v>
      </c>
      <c r="C582" t="s">
        <v>46</v>
      </c>
      <c r="D582">
        <v>36</v>
      </c>
      <c r="E582" t="s">
        <v>72</v>
      </c>
      <c r="F582" t="s">
        <v>39</v>
      </c>
      <c r="G582">
        <v>92013</v>
      </c>
      <c r="H582">
        <v>15</v>
      </c>
      <c r="I582">
        <v>5</v>
      </c>
      <c r="J582">
        <v>2021</v>
      </c>
      <c r="K582" t="s">
        <v>51</v>
      </c>
      <c r="L582" t="s">
        <v>26</v>
      </c>
      <c r="M582">
        <v>3.4304875857916288</v>
      </c>
    </row>
    <row r="583" spans="1:13" x14ac:dyDescent="0.35">
      <c r="A583" t="s">
        <v>1194</v>
      </c>
      <c r="B583" t="s">
        <v>1195</v>
      </c>
      <c r="C583" t="s">
        <v>15</v>
      </c>
      <c r="D583">
        <v>25</v>
      </c>
      <c r="E583" t="s">
        <v>23</v>
      </c>
      <c r="F583" t="s">
        <v>29</v>
      </c>
      <c r="G583">
        <v>71027</v>
      </c>
      <c r="H583">
        <v>30</v>
      </c>
      <c r="I583">
        <v>4</v>
      </c>
      <c r="J583">
        <v>0</v>
      </c>
      <c r="K583" t="s">
        <v>25</v>
      </c>
      <c r="L583" t="s">
        <v>26</v>
      </c>
      <c r="M583">
        <v>4.9494256692400427</v>
      </c>
    </row>
    <row r="584" spans="1:13" x14ac:dyDescent="0.35">
      <c r="A584" t="s">
        <v>1196</v>
      </c>
      <c r="B584" t="s">
        <v>1197</v>
      </c>
      <c r="C584" t="s">
        <v>15</v>
      </c>
      <c r="D584">
        <v>31</v>
      </c>
      <c r="E584" t="s">
        <v>16</v>
      </c>
      <c r="F584" t="s">
        <v>29</v>
      </c>
      <c r="G584">
        <v>51089</v>
      </c>
      <c r="H584">
        <v>9</v>
      </c>
      <c r="I584">
        <v>3</v>
      </c>
      <c r="J584">
        <v>2016</v>
      </c>
      <c r="K584" t="s">
        <v>40</v>
      </c>
      <c r="L584" t="s">
        <v>26</v>
      </c>
      <c r="M584">
        <v>4.3776723316996549</v>
      </c>
    </row>
    <row r="585" spans="1:13" x14ac:dyDescent="0.35">
      <c r="A585" t="s">
        <v>1198</v>
      </c>
      <c r="B585" t="s">
        <v>1199</v>
      </c>
      <c r="C585" t="s">
        <v>22</v>
      </c>
      <c r="D585">
        <v>51</v>
      </c>
      <c r="E585" t="s">
        <v>16</v>
      </c>
      <c r="F585" t="s">
        <v>17</v>
      </c>
      <c r="G585">
        <v>76057</v>
      </c>
      <c r="H585">
        <v>28</v>
      </c>
      <c r="I585">
        <v>3</v>
      </c>
      <c r="J585">
        <v>2016</v>
      </c>
      <c r="K585" t="s">
        <v>25</v>
      </c>
      <c r="L585" t="s">
        <v>26</v>
      </c>
      <c r="M585">
        <v>4.5044477232492213</v>
      </c>
    </row>
    <row r="586" spans="1:13" x14ac:dyDescent="0.35">
      <c r="A586" t="s">
        <v>1200</v>
      </c>
      <c r="B586" t="s">
        <v>1201</v>
      </c>
      <c r="C586" t="s">
        <v>15</v>
      </c>
      <c r="D586">
        <v>36</v>
      </c>
      <c r="E586" t="s">
        <v>16</v>
      </c>
      <c r="F586" t="s">
        <v>29</v>
      </c>
      <c r="G586">
        <v>67416</v>
      </c>
      <c r="H586">
        <v>34</v>
      </c>
      <c r="I586">
        <v>2</v>
      </c>
      <c r="J586">
        <v>2015</v>
      </c>
      <c r="K586" t="s">
        <v>51</v>
      </c>
      <c r="L586" t="s">
        <v>26</v>
      </c>
      <c r="M586">
        <v>3.2081356327547441</v>
      </c>
    </row>
    <row r="587" spans="1:13" x14ac:dyDescent="0.35">
      <c r="A587" t="s">
        <v>1202</v>
      </c>
      <c r="B587" t="s">
        <v>1203</v>
      </c>
      <c r="C587" t="s">
        <v>22</v>
      </c>
      <c r="D587">
        <v>47</v>
      </c>
      <c r="E587" t="s">
        <v>23</v>
      </c>
      <c r="F587" t="s">
        <v>77</v>
      </c>
      <c r="G587">
        <v>47495</v>
      </c>
      <c r="H587">
        <v>3</v>
      </c>
      <c r="I587">
        <v>1</v>
      </c>
      <c r="J587">
        <v>2018</v>
      </c>
      <c r="K587" t="s">
        <v>30</v>
      </c>
      <c r="L587" t="s">
        <v>26</v>
      </c>
      <c r="M587">
        <v>3.9586797405445009</v>
      </c>
    </row>
    <row r="588" spans="1:13" x14ac:dyDescent="0.35">
      <c r="A588" t="s">
        <v>1204</v>
      </c>
      <c r="B588" t="s">
        <v>1205</v>
      </c>
      <c r="C588" t="s">
        <v>22</v>
      </c>
      <c r="D588">
        <v>25</v>
      </c>
      <c r="E588" t="s">
        <v>16</v>
      </c>
      <c r="F588" t="s">
        <v>63</v>
      </c>
      <c r="G588">
        <v>119024</v>
      </c>
      <c r="H588">
        <v>12</v>
      </c>
      <c r="I588">
        <v>4</v>
      </c>
      <c r="J588">
        <v>2022</v>
      </c>
      <c r="K588" t="s">
        <v>30</v>
      </c>
      <c r="L588" t="s">
        <v>41</v>
      </c>
      <c r="M588">
        <v>4.8483396360023514</v>
      </c>
    </row>
    <row r="589" spans="1:13" x14ac:dyDescent="0.35">
      <c r="A589" t="s">
        <v>1206</v>
      </c>
      <c r="B589" t="s">
        <v>1207</v>
      </c>
      <c r="C589" t="s">
        <v>58</v>
      </c>
      <c r="D589">
        <v>27</v>
      </c>
      <c r="E589" t="s">
        <v>23</v>
      </c>
      <c r="F589" t="s">
        <v>77</v>
      </c>
      <c r="G589">
        <v>51583</v>
      </c>
      <c r="H589">
        <v>18</v>
      </c>
      <c r="I589">
        <v>1</v>
      </c>
      <c r="J589">
        <v>2021</v>
      </c>
      <c r="K589" t="s">
        <v>18</v>
      </c>
      <c r="L589" t="s">
        <v>141</v>
      </c>
      <c r="M589">
        <v>3.9697138290612446</v>
      </c>
    </row>
    <row r="590" spans="1:13" x14ac:dyDescent="0.35">
      <c r="A590" t="s">
        <v>1208</v>
      </c>
      <c r="B590" t="s">
        <v>1209</v>
      </c>
      <c r="C590" t="s">
        <v>80</v>
      </c>
      <c r="D590">
        <v>56</v>
      </c>
      <c r="E590" t="s">
        <v>23</v>
      </c>
      <c r="F590" t="s">
        <v>17</v>
      </c>
      <c r="G590">
        <v>64804</v>
      </c>
      <c r="H590">
        <v>26</v>
      </c>
      <c r="I590">
        <v>5</v>
      </c>
      <c r="J590">
        <v>2018</v>
      </c>
      <c r="K590" t="s">
        <v>34</v>
      </c>
      <c r="L590" t="s">
        <v>26</v>
      </c>
      <c r="M590">
        <v>3.5578905045237419</v>
      </c>
    </row>
    <row r="591" spans="1:13" x14ac:dyDescent="0.35">
      <c r="A591" t="s">
        <v>1210</v>
      </c>
      <c r="B591" t="s">
        <v>1211</v>
      </c>
      <c r="C591" t="s">
        <v>46</v>
      </c>
      <c r="D591">
        <v>35</v>
      </c>
      <c r="E591" t="s">
        <v>16</v>
      </c>
      <c r="F591" t="s">
        <v>29</v>
      </c>
      <c r="G591">
        <v>106898</v>
      </c>
      <c r="H591">
        <v>31</v>
      </c>
      <c r="I591">
        <v>1</v>
      </c>
      <c r="J591">
        <v>2020</v>
      </c>
      <c r="K591" t="s">
        <v>34</v>
      </c>
      <c r="L591" t="s">
        <v>26</v>
      </c>
      <c r="M591">
        <v>2.5741966305914747</v>
      </c>
    </row>
    <row r="592" spans="1:13" x14ac:dyDescent="0.35">
      <c r="A592" t="s">
        <v>1212</v>
      </c>
      <c r="B592" t="s">
        <v>1213</v>
      </c>
      <c r="C592" t="s">
        <v>46</v>
      </c>
      <c r="D592">
        <v>53</v>
      </c>
      <c r="E592" t="s">
        <v>23</v>
      </c>
      <c r="F592" t="s">
        <v>29</v>
      </c>
      <c r="G592">
        <v>79967</v>
      </c>
      <c r="H592">
        <v>4</v>
      </c>
      <c r="I592">
        <v>2</v>
      </c>
      <c r="J592">
        <v>2015</v>
      </c>
      <c r="K592" t="s">
        <v>34</v>
      </c>
      <c r="L592" t="s">
        <v>19</v>
      </c>
      <c r="M592">
        <v>4.9918843210464434</v>
      </c>
    </row>
    <row r="593" spans="1:13" x14ac:dyDescent="0.35">
      <c r="A593" t="s">
        <v>1214</v>
      </c>
      <c r="B593" t="s">
        <v>1215</v>
      </c>
      <c r="C593" t="s">
        <v>58</v>
      </c>
      <c r="D593">
        <v>43</v>
      </c>
      <c r="E593" t="s">
        <v>16</v>
      </c>
      <c r="F593" t="s">
        <v>63</v>
      </c>
      <c r="G593">
        <v>30020</v>
      </c>
      <c r="H593">
        <v>3</v>
      </c>
      <c r="I593">
        <v>3</v>
      </c>
      <c r="J593">
        <v>2024</v>
      </c>
      <c r="K593" t="s">
        <v>25</v>
      </c>
      <c r="L593" t="s">
        <v>141</v>
      </c>
      <c r="M593">
        <v>2.7522748833438899</v>
      </c>
    </row>
    <row r="594" spans="1:13" x14ac:dyDescent="0.35">
      <c r="A594" t="s">
        <v>1216</v>
      </c>
      <c r="B594" t="s">
        <v>1217</v>
      </c>
      <c r="C594" t="s">
        <v>33</v>
      </c>
      <c r="D594">
        <v>46</v>
      </c>
      <c r="E594" t="s">
        <v>23</v>
      </c>
      <c r="F594" t="s">
        <v>24</v>
      </c>
      <c r="G594">
        <v>67450</v>
      </c>
      <c r="H594">
        <v>23</v>
      </c>
      <c r="I594">
        <v>2</v>
      </c>
      <c r="J594">
        <v>2016</v>
      </c>
      <c r="K594" t="s">
        <v>34</v>
      </c>
      <c r="L594" t="s">
        <v>26</v>
      </c>
      <c r="M594">
        <v>1.8000938094066794</v>
      </c>
    </row>
    <row r="595" spans="1:13" x14ac:dyDescent="0.35">
      <c r="A595" t="s">
        <v>1218</v>
      </c>
      <c r="B595" t="s">
        <v>1219</v>
      </c>
      <c r="C595" t="s">
        <v>80</v>
      </c>
      <c r="D595">
        <v>52</v>
      </c>
      <c r="E595" t="s">
        <v>23</v>
      </c>
      <c r="F595" t="s">
        <v>63</v>
      </c>
      <c r="G595">
        <v>41520</v>
      </c>
      <c r="H595">
        <v>20</v>
      </c>
      <c r="I595">
        <v>5</v>
      </c>
      <c r="J595">
        <v>2016</v>
      </c>
      <c r="K595" t="s">
        <v>25</v>
      </c>
      <c r="L595" t="s">
        <v>26</v>
      </c>
      <c r="M595">
        <v>4.201957287730731</v>
      </c>
    </row>
    <row r="596" spans="1:13" x14ac:dyDescent="0.35">
      <c r="A596" t="s">
        <v>1220</v>
      </c>
      <c r="B596" t="s">
        <v>1221</v>
      </c>
      <c r="C596" t="s">
        <v>46</v>
      </c>
      <c r="D596">
        <v>55</v>
      </c>
      <c r="E596" t="s">
        <v>16</v>
      </c>
      <c r="F596" t="s">
        <v>17</v>
      </c>
      <c r="G596">
        <v>88970</v>
      </c>
      <c r="H596">
        <v>18</v>
      </c>
      <c r="I596">
        <v>4</v>
      </c>
      <c r="J596">
        <v>2020</v>
      </c>
      <c r="K596" t="s">
        <v>30</v>
      </c>
      <c r="L596" t="s">
        <v>41</v>
      </c>
      <c r="M596">
        <v>4.33599888233132</v>
      </c>
    </row>
    <row r="597" spans="1:13" x14ac:dyDescent="0.35">
      <c r="A597" t="s">
        <v>1222</v>
      </c>
      <c r="B597" t="s">
        <v>1223</v>
      </c>
      <c r="C597" t="s">
        <v>46</v>
      </c>
      <c r="D597">
        <v>49</v>
      </c>
      <c r="E597" t="s">
        <v>23</v>
      </c>
      <c r="F597" t="s">
        <v>24</v>
      </c>
      <c r="G597">
        <v>82240</v>
      </c>
      <c r="H597">
        <v>24</v>
      </c>
      <c r="I597">
        <v>5</v>
      </c>
      <c r="J597">
        <v>2022</v>
      </c>
      <c r="K597" t="s">
        <v>51</v>
      </c>
      <c r="L597" t="s">
        <v>26</v>
      </c>
      <c r="M597">
        <v>2.3805383762361565</v>
      </c>
    </row>
    <row r="598" spans="1:13" x14ac:dyDescent="0.35">
      <c r="A598" t="s">
        <v>1224</v>
      </c>
      <c r="B598" t="s">
        <v>1225</v>
      </c>
      <c r="C598" t="s">
        <v>33</v>
      </c>
      <c r="D598">
        <v>37</v>
      </c>
      <c r="E598" t="s">
        <v>23</v>
      </c>
      <c r="F598" t="s">
        <v>24</v>
      </c>
      <c r="G598">
        <v>101173</v>
      </c>
      <c r="H598">
        <v>11</v>
      </c>
      <c r="I598">
        <v>2</v>
      </c>
      <c r="J598">
        <v>0</v>
      </c>
      <c r="K598" t="s">
        <v>40</v>
      </c>
      <c r="L598" t="s">
        <v>141</v>
      </c>
      <c r="M598">
        <v>4.0772467540927728</v>
      </c>
    </row>
    <row r="599" spans="1:13" x14ac:dyDescent="0.35">
      <c r="A599" t="s">
        <v>1226</v>
      </c>
      <c r="B599" t="s">
        <v>1227</v>
      </c>
      <c r="C599" t="s">
        <v>15</v>
      </c>
      <c r="D599">
        <v>32</v>
      </c>
      <c r="E599" t="s">
        <v>16</v>
      </c>
      <c r="F599" t="s">
        <v>63</v>
      </c>
      <c r="G599">
        <v>44533</v>
      </c>
      <c r="H599">
        <v>6</v>
      </c>
      <c r="I599">
        <v>4</v>
      </c>
      <c r="J599">
        <v>2021</v>
      </c>
      <c r="K599" t="s">
        <v>51</v>
      </c>
      <c r="L599" t="s">
        <v>26</v>
      </c>
      <c r="M599">
        <v>3.0404401420977325</v>
      </c>
    </row>
    <row r="600" spans="1:13" x14ac:dyDescent="0.35">
      <c r="A600" t="s">
        <v>1228</v>
      </c>
      <c r="B600" t="s">
        <v>1229</v>
      </c>
      <c r="C600" t="s">
        <v>46</v>
      </c>
      <c r="D600">
        <v>28</v>
      </c>
      <c r="E600" t="s">
        <v>23</v>
      </c>
      <c r="F600" t="s">
        <v>77</v>
      </c>
      <c r="G600">
        <v>116519</v>
      </c>
      <c r="H600">
        <v>27</v>
      </c>
      <c r="I600">
        <v>2</v>
      </c>
      <c r="J600">
        <v>2020</v>
      </c>
      <c r="K600" t="s">
        <v>34</v>
      </c>
      <c r="L600" t="s">
        <v>41</v>
      </c>
      <c r="M600">
        <v>3.1478709522136477</v>
      </c>
    </row>
    <row r="601" spans="1:13" x14ac:dyDescent="0.35">
      <c r="A601" t="s">
        <v>1230</v>
      </c>
      <c r="B601" t="s">
        <v>1231</v>
      </c>
      <c r="C601" t="s">
        <v>22</v>
      </c>
      <c r="D601">
        <v>25</v>
      </c>
      <c r="E601" t="s">
        <v>72</v>
      </c>
      <c r="F601" t="s">
        <v>77</v>
      </c>
      <c r="G601">
        <v>80621</v>
      </c>
      <c r="H601">
        <v>2</v>
      </c>
      <c r="I601">
        <v>4</v>
      </c>
      <c r="J601">
        <v>2019</v>
      </c>
      <c r="K601" t="s">
        <v>30</v>
      </c>
      <c r="L601" t="s">
        <v>26</v>
      </c>
      <c r="M601">
        <v>2.7049061535038015</v>
      </c>
    </row>
    <row r="602" spans="1:13" x14ac:dyDescent="0.35">
      <c r="A602" t="s">
        <v>1232</v>
      </c>
      <c r="B602" t="s">
        <v>1233</v>
      </c>
      <c r="C602" t="s">
        <v>33</v>
      </c>
      <c r="D602">
        <v>35</v>
      </c>
      <c r="E602" t="s">
        <v>16</v>
      </c>
      <c r="F602" t="s">
        <v>63</v>
      </c>
      <c r="G602">
        <v>78996</v>
      </c>
      <c r="H602">
        <v>32</v>
      </c>
      <c r="I602">
        <v>3</v>
      </c>
      <c r="J602">
        <v>0</v>
      </c>
      <c r="K602" t="s">
        <v>18</v>
      </c>
      <c r="L602" t="s">
        <v>141</v>
      </c>
      <c r="M602">
        <v>2.9353249645769472</v>
      </c>
    </row>
    <row r="603" spans="1:13" x14ac:dyDescent="0.35">
      <c r="A603" t="s">
        <v>1234</v>
      </c>
      <c r="B603" t="s">
        <v>1235</v>
      </c>
      <c r="C603" t="s">
        <v>46</v>
      </c>
      <c r="D603">
        <v>30</v>
      </c>
      <c r="E603" t="s">
        <v>16</v>
      </c>
      <c r="F603" t="s">
        <v>29</v>
      </c>
      <c r="G603">
        <v>116324</v>
      </c>
      <c r="H603">
        <v>12</v>
      </c>
      <c r="I603">
        <v>2</v>
      </c>
      <c r="J603">
        <v>0</v>
      </c>
      <c r="K603" t="s">
        <v>51</v>
      </c>
      <c r="L603" t="s">
        <v>26</v>
      </c>
      <c r="M603">
        <v>3.9308091536153813</v>
      </c>
    </row>
    <row r="604" spans="1:13" x14ac:dyDescent="0.35">
      <c r="A604" t="s">
        <v>1236</v>
      </c>
      <c r="B604" t="s">
        <v>1237</v>
      </c>
      <c r="C604" t="s">
        <v>46</v>
      </c>
      <c r="D604">
        <v>30</v>
      </c>
      <c r="E604" t="s">
        <v>16</v>
      </c>
      <c r="F604" t="s">
        <v>77</v>
      </c>
      <c r="G604">
        <v>81605</v>
      </c>
      <c r="H604">
        <v>10</v>
      </c>
      <c r="I604">
        <v>1</v>
      </c>
      <c r="J604">
        <v>2015</v>
      </c>
      <c r="K604" t="s">
        <v>51</v>
      </c>
      <c r="L604" t="s">
        <v>26</v>
      </c>
      <c r="M604">
        <v>2.0857390451595403</v>
      </c>
    </row>
    <row r="605" spans="1:13" x14ac:dyDescent="0.35">
      <c r="A605" t="s">
        <v>1238</v>
      </c>
      <c r="B605" t="s">
        <v>1239</v>
      </c>
      <c r="C605" t="s">
        <v>80</v>
      </c>
      <c r="D605">
        <v>46</v>
      </c>
      <c r="E605" t="s">
        <v>16</v>
      </c>
      <c r="F605" t="s">
        <v>24</v>
      </c>
      <c r="G605">
        <v>79884</v>
      </c>
      <c r="H605">
        <v>26</v>
      </c>
      <c r="I605">
        <v>3</v>
      </c>
      <c r="J605">
        <v>2019</v>
      </c>
      <c r="K605" t="s">
        <v>25</v>
      </c>
      <c r="L605" t="s">
        <v>19</v>
      </c>
      <c r="M605">
        <v>3.0953315854328389</v>
      </c>
    </row>
    <row r="606" spans="1:13" x14ac:dyDescent="0.35">
      <c r="A606" t="s">
        <v>1240</v>
      </c>
      <c r="B606" t="s">
        <v>1241</v>
      </c>
      <c r="C606" t="s">
        <v>33</v>
      </c>
      <c r="D606">
        <v>54</v>
      </c>
      <c r="E606" t="s">
        <v>16</v>
      </c>
      <c r="F606" t="s">
        <v>77</v>
      </c>
      <c r="G606">
        <v>80555</v>
      </c>
      <c r="H606">
        <v>14</v>
      </c>
      <c r="I606">
        <v>3</v>
      </c>
      <c r="J606">
        <v>2019</v>
      </c>
      <c r="K606" t="s">
        <v>34</v>
      </c>
      <c r="L606" t="s">
        <v>26</v>
      </c>
      <c r="M606">
        <v>4.532848301365882</v>
      </c>
    </row>
    <row r="607" spans="1:13" x14ac:dyDescent="0.35">
      <c r="A607" t="s">
        <v>1242</v>
      </c>
      <c r="B607" t="s">
        <v>1243</v>
      </c>
      <c r="C607" t="s">
        <v>22</v>
      </c>
      <c r="D607">
        <v>32</v>
      </c>
      <c r="E607" t="s">
        <v>16</v>
      </c>
      <c r="F607" t="s">
        <v>17</v>
      </c>
      <c r="G607">
        <v>59073</v>
      </c>
      <c r="H607">
        <v>18</v>
      </c>
      <c r="I607">
        <v>1</v>
      </c>
      <c r="J607">
        <v>2019</v>
      </c>
      <c r="K607" t="s">
        <v>34</v>
      </c>
      <c r="L607" t="s">
        <v>141</v>
      </c>
      <c r="M607">
        <v>1.2621005282204787</v>
      </c>
    </row>
    <row r="608" spans="1:13" x14ac:dyDescent="0.35">
      <c r="A608" t="s">
        <v>1244</v>
      </c>
      <c r="B608" t="s">
        <v>1245</v>
      </c>
      <c r="C608" t="s">
        <v>15</v>
      </c>
      <c r="D608">
        <v>40</v>
      </c>
      <c r="E608" t="s">
        <v>16</v>
      </c>
      <c r="F608" t="s">
        <v>77</v>
      </c>
      <c r="G608">
        <v>39964</v>
      </c>
      <c r="H608">
        <v>4</v>
      </c>
      <c r="I608">
        <v>5</v>
      </c>
      <c r="J608">
        <v>2021</v>
      </c>
      <c r="K608" t="s">
        <v>40</v>
      </c>
      <c r="L608" t="s">
        <v>26</v>
      </c>
      <c r="M608">
        <v>2.2135759804834274</v>
      </c>
    </row>
    <row r="609" spans="1:13" x14ac:dyDescent="0.35">
      <c r="A609" t="s">
        <v>1246</v>
      </c>
      <c r="B609" t="s">
        <v>1247</v>
      </c>
      <c r="C609" t="s">
        <v>33</v>
      </c>
      <c r="D609">
        <v>56</v>
      </c>
      <c r="E609" t="s">
        <v>16</v>
      </c>
      <c r="F609" t="s">
        <v>29</v>
      </c>
      <c r="G609">
        <v>78008</v>
      </c>
      <c r="H609">
        <v>12</v>
      </c>
      <c r="I609">
        <v>1</v>
      </c>
      <c r="J609">
        <v>2020</v>
      </c>
      <c r="K609" t="s">
        <v>30</v>
      </c>
      <c r="L609" t="s">
        <v>26</v>
      </c>
      <c r="M609">
        <v>2.1159538275653476</v>
      </c>
    </row>
    <row r="610" spans="1:13" x14ac:dyDescent="0.35">
      <c r="A610" t="s">
        <v>1248</v>
      </c>
      <c r="B610" t="s">
        <v>1249</v>
      </c>
      <c r="C610" t="s">
        <v>33</v>
      </c>
      <c r="D610">
        <v>43</v>
      </c>
      <c r="E610" t="s">
        <v>16</v>
      </c>
      <c r="F610" t="s">
        <v>39</v>
      </c>
      <c r="G610">
        <v>52354</v>
      </c>
      <c r="H610">
        <v>19</v>
      </c>
      <c r="I610">
        <v>5</v>
      </c>
      <c r="J610">
        <v>2023</v>
      </c>
      <c r="K610" t="s">
        <v>51</v>
      </c>
      <c r="L610" t="s">
        <v>26</v>
      </c>
      <c r="M610">
        <v>1.205122135958042</v>
      </c>
    </row>
    <row r="611" spans="1:13" x14ac:dyDescent="0.35">
      <c r="A611" t="s">
        <v>1250</v>
      </c>
      <c r="B611" t="s">
        <v>1251</v>
      </c>
      <c r="C611" t="s">
        <v>58</v>
      </c>
      <c r="D611">
        <v>33</v>
      </c>
      <c r="E611" t="s">
        <v>16</v>
      </c>
      <c r="F611" t="s">
        <v>17</v>
      </c>
      <c r="G611">
        <v>51391</v>
      </c>
      <c r="H611">
        <v>14</v>
      </c>
      <c r="I611">
        <v>5</v>
      </c>
      <c r="J611">
        <v>2020</v>
      </c>
      <c r="K611" t="s">
        <v>30</v>
      </c>
      <c r="L611" t="s">
        <v>26</v>
      </c>
      <c r="M611">
        <v>3.0111685851531158</v>
      </c>
    </row>
    <row r="612" spans="1:13" x14ac:dyDescent="0.35">
      <c r="A612" t="s">
        <v>1252</v>
      </c>
      <c r="B612" t="s">
        <v>1253</v>
      </c>
      <c r="C612" t="s">
        <v>33</v>
      </c>
      <c r="D612">
        <v>43</v>
      </c>
      <c r="E612" t="s">
        <v>23</v>
      </c>
      <c r="F612" t="s">
        <v>39</v>
      </c>
      <c r="G612">
        <v>87545</v>
      </c>
      <c r="H612">
        <v>3</v>
      </c>
      <c r="I612">
        <v>4</v>
      </c>
      <c r="J612">
        <v>2018</v>
      </c>
      <c r="K612" t="s">
        <v>40</v>
      </c>
      <c r="L612" t="s">
        <v>41</v>
      </c>
      <c r="M612">
        <v>2.5837233204884242</v>
      </c>
    </row>
    <row r="613" spans="1:13" x14ac:dyDescent="0.35">
      <c r="A613" t="s">
        <v>1254</v>
      </c>
      <c r="B613" t="s">
        <v>1255</v>
      </c>
      <c r="C613" t="s">
        <v>58</v>
      </c>
      <c r="D613">
        <v>59</v>
      </c>
      <c r="E613" t="s">
        <v>16</v>
      </c>
      <c r="F613" t="s">
        <v>39</v>
      </c>
      <c r="G613">
        <v>54959</v>
      </c>
      <c r="H613">
        <v>16</v>
      </c>
      <c r="I613">
        <v>1</v>
      </c>
      <c r="J613">
        <v>2015</v>
      </c>
      <c r="K613" t="s">
        <v>30</v>
      </c>
      <c r="L613" t="s">
        <v>26</v>
      </c>
      <c r="M613">
        <v>1.4159226278615131</v>
      </c>
    </row>
    <row r="614" spans="1:13" x14ac:dyDescent="0.35">
      <c r="A614" t="s">
        <v>1256</v>
      </c>
      <c r="B614" t="s">
        <v>1257</v>
      </c>
      <c r="C614" t="s">
        <v>46</v>
      </c>
      <c r="D614">
        <v>52</v>
      </c>
      <c r="E614" t="s">
        <v>23</v>
      </c>
      <c r="F614" t="s">
        <v>63</v>
      </c>
      <c r="G614">
        <v>93147</v>
      </c>
      <c r="H614">
        <v>35</v>
      </c>
      <c r="I614">
        <v>5</v>
      </c>
      <c r="J614">
        <v>2023</v>
      </c>
      <c r="K614" t="s">
        <v>18</v>
      </c>
      <c r="L614" t="s">
        <v>26</v>
      </c>
      <c r="M614">
        <v>2.8463836056018743</v>
      </c>
    </row>
    <row r="615" spans="1:13" x14ac:dyDescent="0.35">
      <c r="A615" t="s">
        <v>1258</v>
      </c>
      <c r="B615" t="s">
        <v>1259</v>
      </c>
      <c r="C615" t="s">
        <v>46</v>
      </c>
      <c r="D615">
        <v>32</v>
      </c>
      <c r="E615" t="s">
        <v>23</v>
      </c>
      <c r="F615" t="s">
        <v>24</v>
      </c>
      <c r="G615">
        <v>48846</v>
      </c>
      <c r="H615">
        <v>20</v>
      </c>
      <c r="I615">
        <v>1</v>
      </c>
      <c r="J615">
        <v>0</v>
      </c>
      <c r="K615" t="s">
        <v>30</v>
      </c>
      <c r="L615" t="s">
        <v>41</v>
      </c>
      <c r="M615">
        <v>4.2018996722533464</v>
      </c>
    </row>
    <row r="616" spans="1:13" x14ac:dyDescent="0.35">
      <c r="A616" t="s">
        <v>1260</v>
      </c>
      <c r="B616" t="s">
        <v>1261</v>
      </c>
      <c r="C616" t="s">
        <v>15</v>
      </c>
      <c r="D616">
        <v>28</v>
      </c>
      <c r="E616" t="s">
        <v>23</v>
      </c>
      <c r="F616" t="s">
        <v>63</v>
      </c>
      <c r="G616">
        <v>94288</v>
      </c>
      <c r="H616">
        <v>31</v>
      </c>
      <c r="I616">
        <v>3</v>
      </c>
      <c r="J616">
        <v>0</v>
      </c>
      <c r="K616" t="s">
        <v>34</v>
      </c>
      <c r="L616" t="s">
        <v>141</v>
      </c>
      <c r="M616">
        <v>3.7023072346533747</v>
      </c>
    </row>
    <row r="617" spans="1:13" x14ac:dyDescent="0.35">
      <c r="A617" t="s">
        <v>1262</v>
      </c>
      <c r="B617" t="s">
        <v>1263</v>
      </c>
      <c r="C617" t="s">
        <v>58</v>
      </c>
      <c r="D617">
        <v>44</v>
      </c>
      <c r="E617" t="s">
        <v>23</v>
      </c>
      <c r="F617" t="s">
        <v>39</v>
      </c>
      <c r="G617">
        <v>93893</v>
      </c>
      <c r="H617">
        <v>29</v>
      </c>
      <c r="I617">
        <v>1</v>
      </c>
      <c r="J617">
        <v>2015</v>
      </c>
      <c r="K617" t="s">
        <v>25</v>
      </c>
      <c r="L617" t="s">
        <v>26</v>
      </c>
      <c r="M617">
        <v>4.0517745585154561</v>
      </c>
    </row>
    <row r="618" spans="1:13" x14ac:dyDescent="0.35">
      <c r="A618" t="s">
        <v>1264</v>
      </c>
      <c r="B618" t="s">
        <v>1265</v>
      </c>
      <c r="C618" t="s">
        <v>15</v>
      </c>
      <c r="D618">
        <v>29</v>
      </c>
      <c r="E618" t="s">
        <v>16</v>
      </c>
      <c r="F618" t="s">
        <v>77</v>
      </c>
      <c r="G618">
        <v>83394</v>
      </c>
      <c r="H618">
        <v>6</v>
      </c>
      <c r="I618">
        <v>4</v>
      </c>
      <c r="J618">
        <v>2024</v>
      </c>
      <c r="K618" t="s">
        <v>30</v>
      </c>
      <c r="L618" t="s">
        <v>41</v>
      </c>
      <c r="M618">
        <v>3.477549632889724</v>
      </c>
    </row>
    <row r="619" spans="1:13" x14ac:dyDescent="0.35">
      <c r="A619" t="s">
        <v>1266</v>
      </c>
      <c r="B619" t="s">
        <v>1267</v>
      </c>
      <c r="C619" t="s">
        <v>22</v>
      </c>
      <c r="D619">
        <v>51</v>
      </c>
      <c r="E619" t="s">
        <v>16</v>
      </c>
      <c r="F619" t="s">
        <v>63</v>
      </c>
      <c r="G619">
        <v>63033</v>
      </c>
      <c r="H619">
        <v>3</v>
      </c>
      <c r="I619">
        <v>1</v>
      </c>
      <c r="J619">
        <v>2024</v>
      </c>
      <c r="K619" t="s">
        <v>51</v>
      </c>
      <c r="L619" t="s">
        <v>141</v>
      </c>
      <c r="M619">
        <v>4.8730992385053078</v>
      </c>
    </row>
    <row r="620" spans="1:13" x14ac:dyDescent="0.35">
      <c r="A620" t="s">
        <v>1268</v>
      </c>
      <c r="B620" t="s">
        <v>1269</v>
      </c>
      <c r="C620" t="s">
        <v>15</v>
      </c>
      <c r="D620">
        <v>50</v>
      </c>
      <c r="E620" t="s">
        <v>23</v>
      </c>
      <c r="F620" t="s">
        <v>39</v>
      </c>
      <c r="G620">
        <v>42356</v>
      </c>
      <c r="H620">
        <v>25</v>
      </c>
      <c r="I620">
        <v>5</v>
      </c>
      <c r="J620">
        <v>2015</v>
      </c>
      <c r="K620" t="s">
        <v>34</v>
      </c>
      <c r="L620" t="s">
        <v>26</v>
      </c>
      <c r="M620">
        <v>1.1691532923672354</v>
      </c>
    </row>
    <row r="621" spans="1:13" x14ac:dyDescent="0.35">
      <c r="A621" t="s">
        <v>1270</v>
      </c>
      <c r="B621" t="s">
        <v>1271</v>
      </c>
      <c r="C621" t="s">
        <v>46</v>
      </c>
      <c r="D621">
        <v>50</v>
      </c>
      <c r="E621" t="s">
        <v>23</v>
      </c>
      <c r="F621" t="s">
        <v>39</v>
      </c>
      <c r="G621">
        <v>101368</v>
      </c>
      <c r="H621">
        <v>2</v>
      </c>
      <c r="I621">
        <v>1</v>
      </c>
      <c r="J621">
        <v>2022</v>
      </c>
      <c r="K621" t="s">
        <v>34</v>
      </c>
      <c r="L621" t="s">
        <v>19</v>
      </c>
      <c r="M621">
        <v>4.7473858815514385</v>
      </c>
    </row>
    <row r="622" spans="1:13" x14ac:dyDescent="0.35">
      <c r="A622" t="s">
        <v>1272</v>
      </c>
      <c r="B622" t="s">
        <v>1273</v>
      </c>
      <c r="C622" t="s">
        <v>15</v>
      </c>
      <c r="D622">
        <v>24</v>
      </c>
      <c r="E622" t="s">
        <v>23</v>
      </c>
      <c r="F622" t="s">
        <v>63</v>
      </c>
      <c r="G622">
        <v>85322</v>
      </c>
      <c r="H622">
        <v>3</v>
      </c>
      <c r="I622">
        <v>5</v>
      </c>
      <c r="J622">
        <v>0</v>
      </c>
      <c r="K622" t="s">
        <v>18</v>
      </c>
      <c r="L622" t="s">
        <v>26</v>
      </c>
      <c r="M622">
        <v>3.9201841505590092</v>
      </c>
    </row>
    <row r="623" spans="1:13" x14ac:dyDescent="0.35">
      <c r="A623" t="s">
        <v>1274</v>
      </c>
      <c r="B623" t="s">
        <v>1275</v>
      </c>
      <c r="C623" t="s">
        <v>33</v>
      </c>
      <c r="D623">
        <v>48</v>
      </c>
      <c r="E623" t="s">
        <v>16</v>
      </c>
      <c r="F623" t="s">
        <v>39</v>
      </c>
      <c r="G623">
        <v>67540</v>
      </c>
      <c r="H623">
        <v>15</v>
      </c>
      <c r="I623">
        <v>1</v>
      </c>
      <c r="J623">
        <v>2019</v>
      </c>
      <c r="K623" t="s">
        <v>34</v>
      </c>
      <c r="L623" t="s">
        <v>19</v>
      </c>
      <c r="M623">
        <v>4.3346009828638188</v>
      </c>
    </row>
    <row r="624" spans="1:13" x14ac:dyDescent="0.35">
      <c r="A624" t="s">
        <v>1276</v>
      </c>
      <c r="B624" t="s">
        <v>1277</v>
      </c>
      <c r="C624" t="s">
        <v>15</v>
      </c>
      <c r="D624">
        <v>58</v>
      </c>
      <c r="E624" t="s">
        <v>23</v>
      </c>
      <c r="F624" t="s">
        <v>39</v>
      </c>
      <c r="G624">
        <v>43322</v>
      </c>
      <c r="H624">
        <v>19</v>
      </c>
      <c r="I624">
        <v>4</v>
      </c>
      <c r="J624">
        <v>2020</v>
      </c>
      <c r="K624" t="s">
        <v>18</v>
      </c>
      <c r="L624" t="s">
        <v>26</v>
      </c>
      <c r="M624">
        <v>1.4465772221520372</v>
      </c>
    </row>
    <row r="625" spans="1:13" x14ac:dyDescent="0.35">
      <c r="A625" t="s">
        <v>1278</v>
      </c>
      <c r="B625" t="s">
        <v>1279</v>
      </c>
      <c r="C625" t="s">
        <v>80</v>
      </c>
      <c r="D625">
        <v>38</v>
      </c>
      <c r="E625" t="s">
        <v>72</v>
      </c>
      <c r="F625" t="s">
        <v>17</v>
      </c>
      <c r="G625">
        <v>34483</v>
      </c>
      <c r="H625">
        <v>10</v>
      </c>
      <c r="I625">
        <v>3</v>
      </c>
      <c r="J625">
        <v>2016</v>
      </c>
      <c r="K625" t="s">
        <v>25</v>
      </c>
      <c r="L625" t="s">
        <v>141</v>
      </c>
      <c r="M625">
        <v>4.7009663757383837</v>
      </c>
    </row>
    <row r="626" spans="1:13" x14ac:dyDescent="0.35">
      <c r="A626" t="s">
        <v>1280</v>
      </c>
      <c r="B626" t="s">
        <v>1281</v>
      </c>
      <c r="C626" t="s">
        <v>15</v>
      </c>
      <c r="D626">
        <v>55</v>
      </c>
      <c r="E626" t="s">
        <v>16</v>
      </c>
      <c r="F626" t="s">
        <v>17</v>
      </c>
      <c r="G626">
        <v>64922</v>
      </c>
      <c r="H626">
        <v>7</v>
      </c>
      <c r="I626">
        <v>2</v>
      </c>
      <c r="J626">
        <v>2016</v>
      </c>
      <c r="K626" t="s">
        <v>25</v>
      </c>
      <c r="L626" t="s">
        <v>41</v>
      </c>
      <c r="M626">
        <v>1.2665993558801549</v>
      </c>
    </row>
    <row r="627" spans="1:13" x14ac:dyDescent="0.35">
      <c r="A627" t="s">
        <v>1282</v>
      </c>
      <c r="B627" t="s">
        <v>1283</v>
      </c>
      <c r="C627" t="s">
        <v>80</v>
      </c>
      <c r="D627">
        <v>51</v>
      </c>
      <c r="E627" t="s">
        <v>16</v>
      </c>
      <c r="F627" t="s">
        <v>24</v>
      </c>
      <c r="G627">
        <v>58843</v>
      </c>
      <c r="H627">
        <v>6</v>
      </c>
      <c r="I627">
        <v>3</v>
      </c>
      <c r="J627">
        <v>2016</v>
      </c>
      <c r="K627" t="s">
        <v>30</v>
      </c>
      <c r="L627" t="s">
        <v>26</v>
      </c>
      <c r="M627">
        <v>3.7945415152999589</v>
      </c>
    </row>
    <row r="628" spans="1:13" x14ac:dyDescent="0.35">
      <c r="A628" t="s">
        <v>1284</v>
      </c>
      <c r="B628" t="s">
        <v>1285</v>
      </c>
      <c r="C628" t="s">
        <v>58</v>
      </c>
      <c r="D628">
        <v>55</v>
      </c>
      <c r="E628" t="s">
        <v>23</v>
      </c>
      <c r="F628" t="s">
        <v>39</v>
      </c>
      <c r="G628">
        <v>92980</v>
      </c>
      <c r="H628">
        <v>16</v>
      </c>
      <c r="I628">
        <v>2</v>
      </c>
      <c r="J628">
        <v>2020</v>
      </c>
      <c r="K628" t="s">
        <v>51</v>
      </c>
      <c r="L628" t="s">
        <v>19</v>
      </c>
      <c r="M628">
        <v>2.0682092360177347</v>
      </c>
    </row>
    <row r="629" spans="1:13" x14ac:dyDescent="0.35">
      <c r="A629" t="s">
        <v>1286</v>
      </c>
      <c r="B629" t="s">
        <v>1287</v>
      </c>
      <c r="C629" t="s">
        <v>15</v>
      </c>
      <c r="D629">
        <v>51</v>
      </c>
      <c r="E629" t="s">
        <v>16</v>
      </c>
      <c r="F629" t="s">
        <v>29</v>
      </c>
      <c r="G629">
        <v>101004</v>
      </c>
      <c r="H629">
        <v>21</v>
      </c>
      <c r="I629">
        <v>3</v>
      </c>
      <c r="J629">
        <v>2016</v>
      </c>
      <c r="K629" t="s">
        <v>34</v>
      </c>
      <c r="L629" t="s">
        <v>141</v>
      </c>
      <c r="M629">
        <v>4.8485711609485636</v>
      </c>
    </row>
    <row r="630" spans="1:13" x14ac:dyDescent="0.35">
      <c r="A630" t="s">
        <v>1288</v>
      </c>
      <c r="B630" t="s">
        <v>1289</v>
      </c>
      <c r="C630" t="s">
        <v>33</v>
      </c>
      <c r="D630">
        <v>33</v>
      </c>
      <c r="E630" t="s">
        <v>16</v>
      </c>
      <c r="F630" t="s">
        <v>24</v>
      </c>
      <c r="G630">
        <v>104304</v>
      </c>
      <c r="H630">
        <v>1</v>
      </c>
      <c r="I630">
        <v>5</v>
      </c>
      <c r="J630">
        <v>0</v>
      </c>
      <c r="K630" t="s">
        <v>30</v>
      </c>
      <c r="L630" t="s">
        <v>26</v>
      </c>
      <c r="M630">
        <v>4.5372164411134586</v>
      </c>
    </row>
    <row r="631" spans="1:13" x14ac:dyDescent="0.35">
      <c r="A631" t="s">
        <v>1290</v>
      </c>
      <c r="B631" t="s">
        <v>1291</v>
      </c>
      <c r="C631" t="s">
        <v>58</v>
      </c>
      <c r="D631">
        <v>25</v>
      </c>
      <c r="E631" t="s">
        <v>16</v>
      </c>
      <c r="F631" t="s">
        <v>63</v>
      </c>
      <c r="G631">
        <v>82815</v>
      </c>
      <c r="H631">
        <v>9</v>
      </c>
      <c r="I631">
        <v>5</v>
      </c>
      <c r="J631">
        <v>2017</v>
      </c>
      <c r="K631" t="s">
        <v>51</v>
      </c>
      <c r="L631" t="s">
        <v>26</v>
      </c>
      <c r="M631">
        <v>4.5527028425991496</v>
      </c>
    </row>
    <row r="632" spans="1:13" x14ac:dyDescent="0.35">
      <c r="A632" t="s">
        <v>1292</v>
      </c>
      <c r="B632" t="s">
        <v>1293</v>
      </c>
      <c r="C632" t="s">
        <v>58</v>
      </c>
      <c r="D632">
        <v>42</v>
      </c>
      <c r="E632" t="s">
        <v>23</v>
      </c>
      <c r="F632" t="s">
        <v>39</v>
      </c>
      <c r="G632">
        <v>60153</v>
      </c>
      <c r="H632">
        <v>6</v>
      </c>
      <c r="I632">
        <v>1</v>
      </c>
      <c r="J632">
        <v>2018</v>
      </c>
      <c r="K632" t="s">
        <v>40</v>
      </c>
      <c r="L632" t="s">
        <v>26</v>
      </c>
      <c r="M632">
        <v>2.212681169816539</v>
      </c>
    </row>
    <row r="633" spans="1:13" x14ac:dyDescent="0.35">
      <c r="A633" t="s">
        <v>1294</v>
      </c>
      <c r="B633" t="s">
        <v>1295</v>
      </c>
      <c r="C633" t="s">
        <v>58</v>
      </c>
      <c r="D633">
        <v>26</v>
      </c>
      <c r="E633" t="s">
        <v>16</v>
      </c>
      <c r="F633" t="s">
        <v>77</v>
      </c>
      <c r="G633">
        <v>92723</v>
      </c>
      <c r="H633">
        <v>1</v>
      </c>
      <c r="I633">
        <v>4</v>
      </c>
      <c r="J633">
        <v>2018</v>
      </c>
      <c r="K633" t="s">
        <v>40</v>
      </c>
      <c r="L633" t="s">
        <v>41</v>
      </c>
      <c r="M633">
        <v>2.0413392397011965</v>
      </c>
    </row>
    <row r="634" spans="1:13" x14ac:dyDescent="0.35">
      <c r="A634" t="s">
        <v>1296</v>
      </c>
      <c r="B634" t="s">
        <v>1297</v>
      </c>
      <c r="C634" t="s">
        <v>22</v>
      </c>
      <c r="D634">
        <v>60</v>
      </c>
      <c r="E634" t="s">
        <v>23</v>
      </c>
      <c r="F634" t="s">
        <v>17</v>
      </c>
      <c r="G634">
        <v>104415</v>
      </c>
      <c r="H634">
        <v>35</v>
      </c>
      <c r="I634">
        <v>3</v>
      </c>
      <c r="J634">
        <v>2015</v>
      </c>
      <c r="K634" t="s">
        <v>30</v>
      </c>
      <c r="L634" t="s">
        <v>41</v>
      </c>
      <c r="M634">
        <v>1.0296801699503719</v>
      </c>
    </row>
    <row r="635" spans="1:13" x14ac:dyDescent="0.35">
      <c r="A635" t="s">
        <v>1298</v>
      </c>
      <c r="B635" t="s">
        <v>1299</v>
      </c>
      <c r="C635" t="s">
        <v>22</v>
      </c>
      <c r="D635">
        <v>52</v>
      </c>
      <c r="E635" t="s">
        <v>16</v>
      </c>
      <c r="F635" t="s">
        <v>63</v>
      </c>
      <c r="G635">
        <v>34951</v>
      </c>
      <c r="H635">
        <v>19</v>
      </c>
      <c r="I635">
        <v>2</v>
      </c>
      <c r="J635">
        <v>2022</v>
      </c>
      <c r="K635" t="s">
        <v>40</v>
      </c>
      <c r="L635" t="s">
        <v>41</v>
      </c>
      <c r="M635">
        <v>3.8939818371528006</v>
      </c>
    </row>
    <row r="636" spans="1:13" x14ac:dyDescent="0.35">
      <c r="A636" t="s">
        <v>1300</v>
      </c>
      <c r="B636" t="s">
        <v>1301</v>
      </c>
      <c r="C636" t="s">
        <v>80</v>
      </c>
      <c r="D636">
        <v>49</v>
      </c>
      <c r="E636" t="s">
        <v>23</v>
      </c>
      <c r="F636" t="s">
        <v>17</v>
      </c>
      <c r="G636">
        <v>97173</v>
      </c>
      <c r="H636">
        <v>33</v>
      </c>
      <c r="I636">
        <v>4</v>
      </c>
      <c r="J636">
        <v>0</v>
      </c>
      <c r="K636" t="s">
        <v>18</v>
      </c>
      <c r="L636" t="s">
        <v>26</v>
      </c>
      <c r="M636">
        <v>3.0927094061750147</v>
      </c>
    </row>
    <row r="637" spans="1:13" x14ac:dyDescent="0.35">
      <c r="A637" t="s">
        <v>1302</v>
      </c>
      <c r="B637" t="s">
        <v>1303</v>
      </c>
      <c r="C637" t="s">
        <v>22</v>
      </c>
      <c r="D637">
        <v>49</v>
      </c>
      <c r="E637" t="s">
        <v>16</v>
      </c>
      <c r="F637" t="s">
        <v>29</v>
      </c>
      <c r="G637">
        <v>32894</v>
      </c>
      <c r="H637">
        <v>16</v>
      </c>
      <c r="I637">
        <v>3</v>
      </c>
      <c r="J637">
        <v>2022</v>
      </c>
      <c r="K637" t="s">
        <v>25</v>
      </c>
      <c r="L637" t="s">
        <v>26</v>
      </c>
      <c r="M637">
        <v>4.6652754756110735</v>
      </c>
    </row>
    <row r="638" spans="1:13" x14ac:dyDescent="0.35">
      <c r="A638" t="s">
        <v>1304</v>
      </c>
      <c r="B638" t="s">
        <v>1305</v>
      </c>
      <c r="C638" t="s">
        <v>22</v>
      </c>
      <c r="D638">
        <v>43</v>
      </c>
      <c r="E638" t="s">
        <v>16</v>
      </c>
      <c r="F638" t="s">
        <v>29</v>
      </c>
      <c r="G638">
        <v>85851</v>
      </c>
      <c r="H638">
        <v>4</v>
      </c>
      <c r="I638">
        <v>3</v>
      </c>
      <c r="J638">
        <v>2018</v>
      </c>
      <c r="K638" t="s">
        <v>34</v>
      </c>
      <c r="L638" t="s">
        <v>41</v>
      </c>
      <c r="M638">
        <v>2.8779957512080894</v>
      </c>
    </row>
    <row r="639" spans="1:13" x14ac:dyDescent="0.35">
      <c r="A639" t="s">
        <v>1306</v>
      </c>
      <c r="B639" t="s">
        <v>1307</v>
      </c>
      <c r="C639" t="s">
        <v>80</v>
      </c>
      <c r="D639">
        <v>54</v>
      </c>
      <c r="E639" t="s">
        <v>23</v>
      </c>
      <c r="F639" t="s">
        <v>39</v>
      </c>
      <c r="G639">
        <v>47287</v>
      </c>
      <c r="H639">
        <v>27</v>
      </c>
      <c r="I639">
        <v>1</v>
      </c>
      <c r="J639">
        <v>2018</v>
      </c>
      <c r="K639" t="s">
        <v>18</v>
      </c>
      <c r="L639" t="s">
        <v>141</v>
      </c>
      <c r="M639">
        <v>4.0216090299784346</v>
      </c>
    </row>
    <row r="640" spans="1:13" x14ac:dyDescent="0.35">
      <c r="A640" t="s">
        <v>1308</v>
      </c>
      <c r="B640" t="s">
        <v>1309</v>
      </c>
      <c r="C640" t="s">
        <v>15</v>
      </c>
      <c r="D640">
        <v>29</v>
      </c>
      <c r="E640" t="s">
        <v>16</v>
      </c>
      <c r="F640" t="s">
        <v>77</v>
      </c>
      <c r="G640">
        <v>118892</v>
      </c>
      <c r="H640">
        <v>33</v>
      </c>
      <c r="I640">
        <v>1</v>
      </c>
      <c r="J640">
        <v>2016</v>
      </c>
      <c r="K640" t="s">
        <v>30</v>
      </c>
      <c r="L640" t="s">
        <v>26</v>
      </c>
      <c r="M640">
        <v>3.5390242470942992</v>
      </c>
    </row>
    <row r="641" spans="1:13" x14ac:dyDescent="0.35">
      <c r="A641" t="s">
        <v>1310</v>
      </c>
      <c r="B641" t="s">
        <v>1311</v>
      </c>
      <c r="C641" t="s">
        <v>15</v>
      </c>
      <c r="D641">
        <v>60</v>
      </c>
      <c r="E641" t="s">
        <v>23</v>
      </c>
      <c r="F641" t="s">
        <v>29</v>
      </c>
      <c r="G641">
        <v>59791</v>
      </c>
      <c r="H641">
        <v>6</v>
      </c>
      <c r="I641">
        <v>3</v>
      </c>
      <c r="J641">
        <v>2018</v>
      </c>
      <c r="K641" t="s">
        <v>25</v>
      </c>
      <c r="L641" t="s">
        <v>26</v>
      </c>
      <c r="M641">
        <v>3.5154862204510775</v>
      </c>
    </row>
    <row r="642" spans="1:13" x14ac:dyDescent="0.35">
      <c r="A642" t="s">
        <v>1312</v>
      </c>
      <c r="B642" t="s">
        <v>1313</v>
      </c>
      <c r="C642" t="s">
        <v>22</v>
      </c>
      <c r="D642">
        <v>32</v>
      </c>
      <c r="E642" t="s">
        <v>23</v>
      </c>
      <c r="F642" t="s">
        <v>17</v>
      </c>
      <c r="G642">
        <v>39442</v>
      </c>
      <c r="H642">
        <v>19</v>
      </c>
      <c r="I642">
        <v>4</v>
      </c>
      <c r="J642">
        <v>0</v>
      </c>
      <c r="K642" t="s">
        <v>51</v>
      </c>
      <c r="L642" t="s">
        <v>26</v>
      </c>
      <c r="M642">
        <v>1.5210069702792288</v>
      </c>
    </row>
    <row r="643" spans="1:13" x14ac:dyDescent="0.35">
      <c r="A643" t="s">
        <v>1314</v>
      </c>
      <c r="B643" t="s">
        <v>1315</v>
      </c>
      <c r="C643" t="s">
        <v>33</v>
      </c>
      <c r="D643">
        <v>34</v>
      </c>
      <c r="E643" t="s">
        <v>23</v>
      </c>
      <c r="F643" t="s">
        <v>63</v>
      </c>
      <c r="G643">
        <v>55270</v>
      </c>
      <c r="H643">
        <v>12</v>
      </c>
      <c r="I643">
        <v>3</v>
      </c>
      <c r="J643">
        <v>2020</v>
      </c>
      <c r="K643" t="s">
        <v>40</v>
      </c>
      <c r="L643" t="s">
        <v>26</v>
      </c>
      <c r="M643">
        <v>1.7159796487912424</v>
      </c>
    </row>
    <row r="644" spans="1:13" x14ac:dyDescent="0.35">
      <c r="A644" t="s">
        <v>1316</v>
      </c>
      <c r="B644" t="s">
        <v>1317</v>
      </c>
      <c r="C644" t="s">
        <v>15</v>
      </c>
      <c r="D644">
        <v>53</v>
      </c>
      <c r="E644" t="s">
        <v>23</v>
      </c>
      <c r="F644" t="s">
        <v>39</v>
      </c>
      <c r="G644">
        <v>61452</v>
      </c>
      <c r="H644">
        <v>12</v>
      </c>
      <c r="I644">
        <v>5</v>
      </c>
      <c r="J644">
        <v>0</v>
      </c>
      <c r="K644" t="s">
        <v>25</v>
      </c>
      <c r="L644" t="s">
        <v>26</v>
      </c>
      <c r="M644">
        <v>3.1981985710583776</v>
      </c>
    </row>
    <row r="645" spans="1:13" x14ac:dyDescent="0.35">
      <c r="A645" t="s">
        <v>1318</v>
      </c>
      <c r="B645" t="s">
        <v>1319</v>
      </c>
      <c r="C645" t="s">
        <v>46</v>
      </c>
      <c r="D645">
        <v>51</v>
      </c>
      <c r="E645" t="s">
        <v>23</v>
      </c>
      <c r="F645" t="s">
        <v>17</v>
      </c>
      <c r="G645">
        <v>80856</v>
      </c>
      <c r="H645">
        <v>13</v>
      </c>
      <c r="I645">
        <v>1</v>
      </c>
      <c r="J645">
        <v>2019</v>
      </c>
      <c r="K645" t="s">
        <v>18</v>
      </c>
      <c r="L645" t="s">
        <v>26</v>
      </c>
      <c r="M645">
        <v>2.7762467349999942</v>
      </c>
    </row>
    <row r="646" spans="1:13" x14ac:dyDescent="0.35">
      <c r="A646" t="s">
        <v>1320</v>
      </c>
      <c r="B646" t="s">
        <v>1321</v>
      </c>
      <c r="C646" t="s">
        <v>22</v>
      </c>
      <c r="D646">
        <v>38</v>
      </c>
      <c r="E646" t="s">
        <v>16</v>
      </c>
      <c r="F646" t="s">
        <v>24</v>
      </c>
      <c r="G646">
        <v>108277</v>
      </c>
      <c r="H646">
        <v>2</v>
      </c>
      <c r="I646">
        <v>1</v>
      </c>
      <c r="J646">
        <v>2017</v>
      </c>
      <c r="K646" t="s">
        <v>30</v>
      </c>
      <c r="L646" t="s">
        <v>41</v>
      </c>
      <c r="M646">
        <v>3.9043011616227594</v>
      </c>
    </row>
    <row r="647" spans="1:13" x14ac:dyDescent="0.35">
      <c r="A647" t="s">
        <v>1322</v>
      </c>
      <c r="B647" t="s">
        <v>1323</v>
      </c>
      <c r="C647" t="s">
        <v>22</v>
      </c>
      <c r="D647">
        <v>27</v>
      </c>
      <c r="E647" t="s">
        <v>16</v>
      </c>
      <c r="F647" t="s">
        <v>24</v>
      </c>
      <c r="G647">
        <v>87505</v>
      </c>
      <c r="H647">
        <v>35</v>
      </c>
      <c r="I647">
        <v>4</v>
      </c>
      <c r="J647">
        <v>2022</v>
      </c>
      <c r="K647" t="s">
        <v>30</v>
      </c>
      <c r="L647" t="s">
        <v>26</v>
      </c>
      <c r="M647">
        <v>4.286610517421531</v>
      </c>
    </row>
    <row r="648" spans="1:13" x14ac:dyDescent="0.35">
      <c r="A648" t="s">
        <v>1324</v>
      </c>
      <c r="B648" t="s">
        <v>1325</v>
      </c>
      <c r="C648" t="s">
        <v>22</v>
      </c>
      <c r="D648">
        <v>46</v>
      </c>
      <c r="E648" t="s">
        <v>16</v>
      </c>
      <c r="F648" t="s">
        <v>17</v>
      </c>
      <c r="G648">
        <v>93174</v>
      </c>
      <c r="H648">
        <v>11</v>
      </c>
      <c r="I648">
        <v>2</v>
      </c>
      <c r="J648">
        <v>2020</v>
      </c>
      <c r="K648" t="s">
        <v>18</v>
      </c>
      <c r="L648" t="s">
        <v>26</v>
      </c>
      <c r="M648">
        <v>3.35833544677326</v>
      </c>
    </row>
    <row r="649" spans="1:13" x14ac:dyDescent="0.35">
      <c r="A649" t="s">
        <v>1326</v>
      </c>
      <c r="B649" t="s">
        <v>1327</v>
      </c>
      <c r="C649" t="s">
        <v>33</v>
      </c>
      <c r="D649">
        <v>50</v>
      </c>
      <c r="E649" t="s">
        <v>23</v>
      </c>
      <c r="F649" t="s">
        <v>77</v>
      </c>
      <c r="G649">
        <v>114677</v>
      </c>
      <c r="H649">
        <v>2</v>
      </c>
      <c r="I649">
        <v>3</v>
      </c>
      <c r="J649">
        <v>2019</v>
      </c>
      <c r="K649" t="s">
        <v>40</v>
      </c>
      <c r="L649" t="s">
        <v>141</v>
      </c>
      <c r="M649">
        <v>3.5763683341964003</v>
      </c>
    </row>
    <row r="650" spans="1:13" x14ac:dyDescent="0.35">
      <c r="A650" t="s">
        <v>1328</v>
      </c>
      <c r="B650" t="s">
        <v>1329</v>
      </c>
      <c r="C650" t="s">
        <v>58</v>
      </c>
      <c r="D650">
        <v>48</v>
      </c>
      <c r="E650" t="s">
        <v>23</v>
      </c>
      <c r="F650" t="s">
        <v>17</v>
      </c>
      <c r="G650">
        <v>65896</v>
      </c>
      <c r="H650">
        <v>19</v>
      </c>
      <c r="I650">
        <v>2</v>
      </c>
      <c r="J650">
        <v>0</v>
      </c>
      <c r="K650" t="s">
        <v>30</v>
      </c>
      <c r="L650" t="s">
        <v>41</v>
      </c>
      <c r="M650">
        <v>3.7607493462734127</v>
      </c>
    </row>
    <row r="651" spans="1:13" x14ac:dyDescent="0.35">
      <c r="A651" t="s">
        <v>1330</v>
      </c>
      <c r="B651" t="s">
        <v>1331</v>
      </c>
      <c r="C651" t="s">
        <v>80</v>
      </c>
      <c r="D651">
        <v>25</v>
      </c>
      <c r="E651" t="s">
        <v>16</v>
      </c>
      <c r="F651" t="s">
        <v>63</v>
      </c>
      <c r="G651">
        <v>43128</v>
      </c>
      <c r="H651">
        <v>34</v>
      </c>
      <c r="I651">
        <v>1</v>
      </c>
      <c r="J651">
        <v>2016</v>
      </c>
      <c r="K651" t="s">
        <v>30</v>
      </c>
      <c r="L651" t="s">
        <v>26</v>
      </c>
      <c r="M651">
        <v>3.6853360147160541</v>
      </c>
    </row>
    <row r="652" spans="1:13" x14ac:dyDescent="0.35">
      <c r="A652" t="s">
        <v>1332</v>
      </c>
      <c r="B652" t="s">
        <v>1333</v>
      </c>
      <c r="C652" t="s">
        <v>80</v>
      </c>
      <c r="D652">
        <v>41</v>
      </c>
      <c r="E652" t="s">
        <v>72</v>
      </c>
      <c r="F652" t="s">
        <v>77</v>
      </c>
      <c r="G652">
        <v>107648</v>
      </c>
      <c r="H652">
        <v>31</v>
      </c>
      <c r="I652">
        <v>1</v>
      </c>
      <c r="J652">
        <v>2022</v>
      </c>
      <c r="K652" t="s">
        <v>51</v>
      </c>
      <c r="L652" t="s">
        <v>26</v>
      </c>
      <c r="M652">
        <v>3.8374899123878659</v>
      </c>
    </row>
    <row r="653" spans="1:13" x14ac:dyDescent="0.35">
      <c r="A653" t="s">
        <v>1334</v>
      </c>
      <c r="B653" t="s">
        <v>1335</v>
      </c>
      <c r="C653" t="s">
        <v>46</v>
      </c>
      <c r="D653">
        <v>58</v>
      </c>
      <c r="E653" t="s">
        <v>23</v>
      </c>
      <c r="F653" t="s">
        <v>24</v>
      </c>
      <c r="G653">
        <v>40501</v>
      </c>
      <c r="H653">
        <v>28</v>
      </c>
      <c r="I653">
        <v>4</v>
      </c>
      <c r="J653">
        <v>0</v>
      </c>
      <c r="K653" t="s">
        <v>18</v>
      </c>
      <c r="L653" t="s">
        <v>26</v>
      </c>
      <c r="M653">
        <v>4.1858263719655966</v>
      </c>
    </row>
    <row r="654" spans="1:13" x14ac:dyDescent="0.35">
      <c r="A654" t="s">
        <v>1336</v>
      </c>
      <c r="B654" t="s">
        <v>1337</v>
      </c>
      <c r="C654" t="s">
        <v>33</v>
      </c>
      <c r="D654">
        <v>30</v>
      </c>
      <c r="E654" t="s">
        <v>23</v>
      </c>
      <c r="F654" t="s">
        <v>29</v>
      </c>
      <c r="G654">
        <v>116608</v>
      </c>
      <c r="H654">
        <v>20</v>
      </c>
      <c r="I654">
        <v>5</v>
      </c>
      <c r="J654">
        <v>0</v>
      </c>
      <c r="K654" t="s">
        <v>40</v>
      </c>
      <c r="L654" t="s">
        <v>141</v>
      </c>
      <c r="M654">
        <v>1.3961631696921435</v>
      </c>
    </row>
    <row r="655" spans="1:13" x14ac:dyDescent="0.35">
      <c r="A655" t="s">
        <v>1338</v>
      </c>
      <c r="B655" t="s">
        <v>1339</v>
      </c>
      <c r="C655" t="s">
        <v>80</v>
      </c>
      <c r="D655">
        <v>46</v>
      </c>
      <c r="E655" t="s">
        <v>16</v>
      </c>
      <c r="F655" t="s">
        <v>29</v>
      </c>
      <c r="G655">
        <v>83187</v>
      </c>
      <c r="H655">
        <v>19</v>
      </c>
      <c r="I655">
        <v>1</v>
      </c>
      <c r="J655">
        <v>0</v>
      </c>
      <c r="K655" t="s">
        <v>30</v>
      </c>
      <c r="L655" t="s">
        <v>41</v>
      </c>
      <c r="M655">
        <v>1.6656711719452044</v>
      </c>
    </row>
    <row r="656" spans="1:13" x14ac:dyDescent="0.35">
      <c r="A656" t="s">
        <v>1340</v>
      </c>
      <c r="B656" t="s">
        <v>1341</v>
      </c>
      <c r="C656" t="s">
        <v>33</v>
      </c>
      <c r="D656">
        <v>29</v>
      </c>
      <c r="E656" t="s">
        <v>16</v>
      </c>
      <c r="F656" t="s">
        <v>29</v>
      </c>
      <c r="G656">
        <v>100073</v>
      </c>
      <c r="H656">
        <v>13</v>
      </c>
      <c r="I656">
        <v>4</v>
      </c>
      <c r="J656">
        <v>2017</v>
      </c>
      <c r="K656" t="s">
        <v>34</v>
      </c>
      <c r="L656" t="s">
        <v>26</v>
      </c>
      <c r="M656">
        <v>2.5333682845589611</v>
      </c>
    </row>
    <row r="657" spans="1:13" x14ac:dyDescent="0.35">
      <c r="A657" t="s">
        <v>1342</v>
      </c>
      <c r="B657" t="s">
        <v>1343</v>
      </c>
      <c r="C657" t="s">
        <v>15</v>
      </c>
      <c r="D657">
        <v>34</v>
      </c>
      <c r="E657" t="s">
        <v>16</v>
      </c>
      <c r="F657" t="s">
        <v>17</v>
      </c>
      <c r="G657">
        <v>111159</v>
      </c>
      <c r="H657">
        <v>21</v>
      </c>
      <c r="I657">
        <v>4</v>
      </c>
      <c r="J657">
        <v>2021</v>
      </c>
      <c r="K657" t="s">
        <v>40</v>
      </c>
      <c r="L657" t="s">
        <v>26</v>
      </c>
      <c r="M657">
        <v>3.0754647508556587</v>
      </c>
    </row>
    <row r="658" spans="1:13" x14ac:dyDescent="0.35">
      <c r="A658" t="s">
        <v>1344</v>
      </c>
      <c r="B658" t="s">
        <v>1345</v>
      </c>
      <c r="C658" t="s">
        <v>33</v>
      </c>
      <c r="D658">
        <v>46</v>
      </c>
      <c r="E658" t="s">
        <v>16</v>
      </c>
      <c r="F658" t="s">
        <v>77</v>
      </c>
      <c r="G658">
        <v>110594</v>
      </c>
      <c r="H658">
        <v>13</v>
      </c>
      <c r="I658">
        <v>4</v>
      </c>
      <c r="J658">
        <v>2021</v>
      </c>
      <c r="K658" t="s">
        <v>40</v>
      </c>
      <c r="L658" t="s">
        <v>26</v>
      </c>
      <c r="M658">
        <v>1.7872409555955904</v>
      </c>
    </row>
    <row r="659" spans="1:13" x14ac:dyDescent="0.35">
      <c r="A659" t="s">
        <v>1346</v>
      </c>
      <c r="B659" t="s">
        <v>1347</v>
      </c>
      <c r="C659" t="s">
        <v>33</v>
      </c>
      <c r="D659">
        <v>33</v>
      </c>
      <c r="E659" t="s">
        <v>16</v>
      </c>
      <c r="F659" t="s">
        <v>24</v>
      </c>
      <c r="G659">
        <v>90305</v>
      </c>
      <c r="H659">
        <v>33</v>
      </c>
      <c r="I659">
        <v>2</v>
      </c>
      <c r="J659">
        <v>0</v>
      </c>
      <c r="K659" t="s">
        <v>51</v>
      </c>
      <c r="L659" t="s">
        <v>26</v>
      </c>
      <c r="M659">
        <v>1.2126165496214028</v>
      </c>
    </row>
    <row r="660" spans="1:13" x14ac:dyDescent="0.35">
      <c r="A660" t="s">
        <v>1348</v>
      </c>
      <c r="B660" t="s">
        <v>1349</v>
      </c>
      <c r="C660" t="s">
        <v>22</v>
      </c>
      <c r="D660">
        <v>50</v>
      </c>
      <c r="E660" t="s">
        <v>23</v>
      </c>
      <c r="F660" t="s">
        <v>39</v>
      </c>
      <c r="G660">
        <v>96023</v>
      </c>
      <c r="H660">
        <v>17</v>
      </c>
      <c r="I660">
        <v>3</v>
      </c>
      <c r="J660">
        <v>2024</v>
      </c>
      <c r="K660" t="s">
        <v>25</v>
      </c>
      <c r="L660" t="s">
        <v>26</v>
      </c>
      <c r="M660">
        <v>3.8088678303750347</v>
      </c>
    </row>
    <row r="661" spans="1:13" x14ac:dyDescent="0.35">
      <c r="A661" t="s">
        <v>1350</v>
      </c>
      <c r="B661" t="s">
        <v>1058</v>
      </c>
      <c r="C661" t="s">
        <v>80</v>
      </c>
      <c r="D661">
        <v>46</v>
      </c>
      <c r="E661" t="s">
        <v>72</v>
      </c>
      <c r="F661" t="s">
        <v>17</v>
      </c>
      <c r="G661">
        <v>84915</v>
      </c>
      <c r="H661">
        <v>35</v>
      </c>
      <c r="I661">
        <v>3</v>
      </c>
      <c r="J661">
        <v>2020</v>
      </c>
      <c r="K661" t="s">
        <v>25</v>
      </c>
      <c r="L661" t="s">
        <v>26</v>
      </c>
      <c r="M661">
        <v>4.2401574530456676</v>
      </c>
    </row>
    <row r="662" spans="1:13" x14ac:dyDescent="0.35">
      <c r="A662" t="s">
        <v>1351</v>
      </c>
      <c r="B662" t="s">
        <v>1352</v>
      </c>
      <c r="C662" t="s">
        <v>33</v>
      </c>
      <c r="D662">
        <v>31</v>
      </c>
      <c r="E662" t="s">
        <v>23</v>
      </c>
      <c r="F662" t="s">
        <v>39</v>
      </c>
      <c r="G662">
        <v>111211</v>
      </c>
      <c r="H662">
        <v>19</v>
      </c>
      <c r="I662">
        <v>4</v>
      </c>
      <c r="J662">
        <v>2016</v>
      </c>
      <c r="K662" t="s">
        <v>18</v>
      </c>
      <c r="L662" t="s">
        <v>41</v>
      </c>
      <c r="M662">
        <v>1.306114242923937</v>
      </c>
    </row>
    <row r="663" spans="1:13" x14ac:dyDescent="0.35">
      <c r="A663" t="s">
        <v>1353</v>
      </c>
      <c r="B663" t="s">
        <v>1354</v>
      </c>
      <c r="C663" t="s">
        <v>33</v>
      </c>
      <c r="D663">
        <v>35</v>
      </c>
      <c r="E663" t="s">
        <v>16</v>
      </c>
      <c r="F663" t="s">
        <v>39</v>
      </c>
      <c r="G663">
        <v>113277</v>
      </c>
      <c r="H663">
        <v>21</v>
      </c>
      <c r="I663">
        <v>4</v>
      </c>
      <c r="J663">
        <v>2017</v>
      </c>
      <c r="K663" t="s">
        <v>25</v>
      </c>
      <c r="L663" t="s">
        <v>41</v>
      </c>
      <c r="M663">
        <v>4.8582096449129155</v>
      </c>
    </row>
    <row r="664" spans="1:13" x14ac:dyDescent="0.35">
      <c r="A664" t="s">
        <v>1355</v>
      </c>
      <c r="B664" t="s">
        <v>1356</v>
      </c>
      <c r="C664" t="s">
        <v>22</v>
      </c>
      <c r="D664">
        <v>41</v>
      </c>
      <c r="E664" t="s">
        <v>16</v>
      </c>
      <c r="F664" t="s">
        <v>39</v>
      </c>
      <c r="G664">
        <v>68166</v>
      </c>
      <c r="H664">
        <v>22</v>
      </c>
      <c r="I664">
        <v>3</v>
      </c>
      <c r="J664">
        <v>2020</v>
      </c>
      <c r="K664" t="s">
        <v>18</v>
      </c>
      <c r="L664" t="s">
        <v>26</v>
      </c>
      <c r="M664">
        <v>4.9480384643908071</v>
      </c>
    </row>
    <row r="665" spans="1:13" x14ac:dyDescent="0.35">
      <c r="A665" t="s">
        <v>1357</v>
      </c>
      <c r="B665" t="s">
        <v>1358</v>
      </c>
      <c r="C665" t="s">
        <v>22</v>
      </c>
      <c r="D665">
        <v>35</v>
      </c>
      <c r="E665" t="s">
        <v>23</v>
      </c>
      <c r="F665" t="s">
        <v>39</v>
      </c>
      <c r="G665">
        <v>58670</v>
      </c>
      <c r="H665">
        <v>35</v>
      </c>
      <c r="I665">
        <v>5</v>
      </c>
      <c r="J665">
        <v>2016</v>
      </c>
      <c r="K665" t="s">
        <v>25</v>
      </c>
      <c r="L665" t="s">
        <v>41</v>
      </c>
      <c r="M665">
        <v>3.6530052307216492</v>
      </c>
    </row>
    <row r="666" spans="1:13" x14ac:dyDescent="0.35">
      <c r="A666" t="s">
        <v>1359</v>
      </c>
      <c r="B666" t="s">
        <v>1360</v>
      </c>
      <c r="C666" t="s">
        <v>15</v>
      </c>
      <c r="D666">
        <v>44</v>
      </c>
      <c r="E666" t="s">
        <v>23</v>
      </c>
      <c r="F666" t="s">
        <v>63</v>
      </c>
      <c r="G666">
        <v>38749</v>
      </c>
      <c r="H666">
        <v>13</v>
      </c>
      <c r="I666">
        <v>4</v>
      </c>
      <c r="J666">
        <v>2017</v>
      </c>
      <c r="K666" t="s">
        <v>30</v>
      </c>
      <c r="L666" t="s">
        <v>26</v>
      </c>
      <c r="M666">
        <v>3.0312177426125131</v>
      </c>
    </row>
    <row r="667" spans="1:13" x14ac:dyDescent="0.35">
      <c r="A667" t="s">
        <v>1361</v>
      </c>
      <c r="B667" t="s">
        <v>1362</v>
      </c>
      <c r="C667" t="s">
        <v>22</v>
      </c>
      <c r="D667">
        <v>47</v>
      </c>
      <c r="E667" t="s">
        <v>16</v>
      </c>
      <c r="F667" t="s">
        <v>17</v>
      </c>
      <c r="G667">
        <v>106497</v>
      </c>
      <c r="H667">
        <v>21</v>
      </c>
      <c r="I667">
        <v>1</v>
      </c>
      <c r="J667">
        <v>0</v>
      </c>
      <c r="K667" t="s">
        <v>51</v>
      </c>
      <c r="L667" t="s">
        <v>41</v>
      </c>
      <c r="M667">
        <v>2.3298813603728665</v>
      </c>
    </row>
    <row r="668" spans="1:13" x14ac:dyDescent="0.35">
      <c r="A668" t="s">
        <v>1363</v>
      </c>
      <c r="B668" t="s">
        <v>1364</v>
      </c>
      <c r="C668" t="s">
        <v>33</v>
      </c>
      <c r="D668">
        <v>41</v>
      </c>
      <c r="E668" t="s">
        <v>16</v>
      </c>
      <c r="F668" t="s">
        <v>39</v>
      </c>
      <c r="G668">
        <v>106236</v>
      </c>
      <c r="H668">
        <v>25</v>
      </c>
      <c r="I668">
        <v>4</v>
      </c>
      <c r="J668">
        <v>2017</v>
      </c>
      <c r="K668" t="s">
        <v>51</v>
      </c>
      <c r="L668" t="s">
        <v>26</v>
      </c>
      <c r="M668">
        <v>3.2650086430178202</v>
      </c>
    </row>
    <row r="669" spans="1:13" x14ac:dyDescent="0.35">
      <c r="A669" t="s">
        <v>1365</v>
      </c>
      <c r="B669" t="s">
        <v>1366</v>
      </c>
      <c r="C669" t="s">
        <v>15</v>
      </c>
      <c r="D669">
        <v>58</v>
      </c>
      <c r="E669" t="s">
        <v>16</v>
      </c>
      <c r="F669" t="s">
        <v>63</v>
      </c>
      <c r="G669">
        <v>102064</v>
      </c>
      <c r="H669">
        <v>17</v>
      </c>
      <c r="I669">
        <v>3</v>
      </c>
      <c r="J669">
        <v>2016</v>
      </c>
      <c r="K669" t="s">
        <v>34</v>
      </c>
      <c r="L669" t="s">
        <v>19</v>
      </c>
      <c r="M669">
        <v>3.1816844496335848</v>
      </c>
    </row>
    <row r="670" spans="1:13" x14ac:dyDescent="0.35">
      <c r="A670" t="s">
        <v>1367</v>
      </c>
      <c r="B670" t="s">
        <v>1368</v>
      </c>
      <c r="C670" t="s">
        <v>15</v>
      </c>
      <c r="D670">
        <v>46</v>
      </c>
      <c r="E670" t="s">
        <v>16</v>
      </c>
      <c r="F670" t="s">
        <v>63</v>
      </c>
      <c r="G670">
        <v>118791</v>
      </c>
      <c r="H670">
        <v>22</v>
      </c>
      <c r="I670">
        <v>2</v>
      </c>
      <c r="J670">
        <v>2022</v>
      </c>
      <c r="K670" t="s">
        <v>30</v>
      </c>
      <c r="L670" t="s">
        <v>26</v>
      </c>
      <c r="M670">
        <v>1.8371719458972873</v>
      </c>
    </row>
    <row r="671" spans="1:13" x14ac:dyDescent="0.35">
      <c r="A671" t="s">
        <v>1369</v>
      </c>
      <c r="B671" t="s">
        <v>1370</v>
      </c>
      <c r="C671" t="s">
        <v>22</v>
      </c>
      <c r="D671">
        <v>43</v>
      </c>
      <c r="E671" t="s">
        <v>16</v>
      </c>
      <c r="F671" t="s">
        <v>17</v>
      </c>
      <c r="G671">
        <v>102302</v>
      </c>
      <c r="H671">
        <v>18</v>
      </c>
      <c r="I671">
        <v>5</v>
      </c>
      <c r="J671">
        <v>2023</v>
      </c>
      <c r="K671" t="s">
        <v>18</v>
      </c>
      <c r="L671" t="s">
        <v>26</v>
      </c>
      <c r="M671">
        <v>3.5169817818846258</v>
      </c>
    </row>
    <row r="672" spans="1:13" x14ac:dyDescent="0.35">
      <c r="A672" t="s">
        <v>1371</v>
      </c>
      <c r="B672" t="s">
        <v>1372</v>
      </c>
      <c r="C672" t="s">
        <v>46</v>
      </c>
      <c r="D672">
        <v>58</v>
      </c>
      <c r="E672" t="s">
        <v>23</v>
      </c>
      <c r="F672" t="s">
        <v>29</v>
      </c>
      <c r="G672">
        <v>96554</v>
      </c>
      <c r="H672">
        <v>28</v>
      </c>
      <c r="I672">
        <v>5</v>
      </c>
      <c r="J672">
        <v>2023</v>
      </c>
      <c r="K672" t="s">
        <v>51</v>
      </c>
      <c r="L672" t="s">
        <v>26</v>
      </c>
      <c r="M672">
        <v>2.4630485408774541</v>
      </c>
    </row>
    <row r="673" spans="1:13" x14ac:dyDescent="0.35">
      <c r="A673" t="s">
        <v>1373</v>
      </c>
      <c r="B673" t="s">
        <v>1374</v>
      </c>
      <c r="C673" t="s">
        <v>58</v>
      </c>
      <c r="D673">
        <v>37</v>
      </c>
      <c r="E673" t="s">
        <v>16</v>
      </c>
      <c r="F673" t="s">
        <v>29</v>
      </c>
      <c r="G673">
        <v>73541</v>
      </c>
      <c r="H673">
        <v>2</v>
      </c>
      <c r="I673">
        <v>4</v>
      </c>
      <c r="J673">
        <v>2022</v>
      </c>
      <c r="K673" t="s">
        <v>34</v>
      </c>
      <c r="L673" t="s">
        <v>26</v>
      </c>
      <c r="M673">
        <v>1.330930760876301</v>
      </c>
    </row>
    <row r="674" spans="1:13" x14ac:dyDescent="0.35">
      <c r="A674" t="s">
        <v>1375</v>
      </c>
      <c r="B674" t="s">
        <v>1376</v>
      </c>
      <c r="C674" t="s">
        <v>58</v>
      </c>
      <c r="D674">
        <v>43</v>
      </c>
      <c r="E674" t="s">
        <v>23</v>
      </c>
      <c r="F674" t="s">
        <v>77</v>
      </c>
      <c r="G674">
        <v>35725</v>
      </c>
      <c r="H674">
        <v>29</v>
      </c>
      <c r="I674">
        <v>5</v>
      </c>
      <c r="J674">
        <v>2023</v>
      </c>
      <c r="K674" t="s">
        <v>18</v>
      </c>
      <c r="L674" t="s">
        <v>26</v>
      </c>
      <c r="M674">
        <v>4.6015408089110323</v>
      </c>
    </row>
    <row r="675" spans="1:13" x14ac:dyDescent="0.35">
      <c r="A675" t="s">
        <v>1377</v>
      </c>
      <c r="B675" t="s">
        <v>1378</v>
      </c>
      <c r="C675" t="s">
        <v>22</v>
      </c>
      <c r="D675">
        <v>30</v>
      </c>
      <c r="E675" t="s">
        <v>16</v>
      </c>
      <c r="F675" t="s">
        <v>17</v>
      </c>
      <c r="G675">
        <v>107630</v>
      </c>
      <c r="H675">
        <v>6</v>
      </c>
      <c r="I675">
        <v>4</v>
      </c>
      <c r="J675">
        <v>2016</v>
      </c>
      <c r="K675" t="s">
        <v>30</v>
      </c>
      <c r="L675" t="s">
        <v>19</v>
      </c>
      <c r="M675">
        <v>4.3051676472546898</v>
      </c>
    </row>
    <row r="676" spans="1:13" x14ac:dyDescent="0.35">
      <c r="A676" t="s">
        <v>1379</v>
      </c>
      <c r="B676" t="s">
        <v>1380</v>
      </c>
      <c r="C676" t="s">
        <v>46</v>
      </c>
      <c r="D676">
        <v>56</v>
      </c>
      <c r="E676" t="s">
        <v>16</v>
      </c>
      <c r="F676" t="s">
        <v>29</v>
      </c>
      <c r="G676">
        <v>36230</v>
      </c>
      <c r="H676">
        <v>28</v>
      </c>
      <c r="I676">
        <v>2</v>
      </c>
      <c r="J676">
        <v>2020</v>
      </c>
      <c r="K676" t="s">
        <v>51</v>
      </c>
      <c r="L676" t="s">
        <v>26</v>
      </c>
      <c r="M676">
        <v>2.1947958166443113</v>
      </c>
    </row>
    <row r="677" spans="1:13" x14ac:dyDescent="0.35">
      <c r="A677" t="s">
        <v>1381</v>
      </c>
      <c r="B677" t="s">
        <v>1382</v>
      </c>
      <c r="C677" t="s">
        <v>22</v>
      </c>
      <c r="D677">
        <v>45</v>
      </c>
      <c r="E677" t="s">
        <v>23</v>
      </c>
      <c r="F677" t="s">
        <v>77</v>
      </c>
      <c r="G677">
        <v>50774</v>
      </c>
      <c r="H677">
        <v>23</v>
      </c>
      <c r="I677">
        <v>4</v>
      </c>
      <c r="J677">
        <v>2018</v>
      </c>
      <c r="K677" t="s">
        <v>34</v>
      </c>
      <c r="L677" t="s">
        <v>26</v>
      </c>
      <c r="M677">
        <v>1.4881023693980482</v>
      </c>
    </row>
    <row r="678" spans="1:13" x14ac:dyDescent="0.35">
      <c r="A678" t="s">
        <v>1383</v>
      </c>
      <c r="B678" t="s">
        <v>1384</v>
      </c>
      <c r="C678" t="s">
        <v>33</v>
      </c>
      <c r="D678">
        <v>60</v>
      </c>
      <c r="E678" t="s">
        <v>16</v>
      </c>
      <c r="F678" t="s">
        <v>17</v>
      </c>
      <c r="G678">
        <v>64211</v>
      </c>
      <c r="H678">
        <v>7</v>
      </c>
      <c r="I678">
        <v>2</v>
      </c>
      <c r="J678">
        <v>2024</v>
      </c>
      <c r="K678" t="s">
        <v>51</v>
      </c>
      <c r="L678" t="s">
        <v>141</v>
      </c>
      <c r="M678">
        <v>2.0108040753795713</v>
      </c>
    </row>
    <row r="679" spans="1:13" x14ac:dyDescent="0.35">
      <c r="A679" t="s">
        <v>1385</v>
      </c>
      <c r="B679" t="s">
        <v>1386</v>
      </c>
      <c r="C679" t="s">
        <v>22</v>
      </c>
      <c r="D679">
        <v>58</v>
      </c>
      <c r="E679" t="s">
        <v>23</v>
      </c>
      <c r="F679" t="s">
        <v>17</v>
      </c>
      <c r="G679">
        <v>65862</v>
      </c>
      <c r="H679">
        <v>1</v>
      </c>
      <c r="I679">
        <v>5</v>
      </c>
      <c r="J679">
        <v>0</v>
      </c>
      <c r="K679" t="s">
        <v>51</v>
      </c>
      <c r="L679" t="s">
        <v>41</v>
      </c>
      <c r="M679">
        <v>3.9672267463214599</v>
      </c>
    </row>
    <row r="680" spans="1:13" x14ac:dyDescent="0.35">
      <c r="A680" t="s">
        <v>1387</v>
      </c>
      <c r="B680" t="s">
        <v>1388</v>
      </c>
      <c r="C680" t="s">
        <v>33</v>
      </c>
      <c r="D680">
        <v>50</v>
      </c>
      <c r="E680" t="s">
        <v>23</v>
      </c>
      <c r="F680" t="s">
        <v>17</v>
      </c>
      <c r="G680">
        <v>68696</v>
      </c>
      <c r="H680">
        <v>31</v>
      </c>
      <c r="I680">
        <v>1</v>
      </c>
      <c r="J680">
        <v>2017</v>
      </c>
      <c r="K680" t="s">
        <v>40</v>
      </c>
      <c r="L680" t="s">
        <v>26</v>
      </c>
      <c r="M680">
        <v>4.5370362411530376</v>
      </c>
    </row>
    <row r="681" spans="1:13" x14ac:dyDescent="0.35">
      <c r="A681" t="s">
        <v>1389</v>
      </c>
      <c r="B681" t="s">
        <v>1390</v>
      </c>
      <c r="C681" t="s">
        <v>46</v>
      </c>
      <c r="D681">
        <v>42</v>
      </c>
      <c r="E681" t="s">
        <v>23</v>
      </c>
      <c r="F681" t="s">
        <v>29</v>
      </c>
      <c r="G681">
        <v>75637</v>
      </c>
      <c r="H681">
        <v>15</v>
      </c>
      <c r="I681">
        <v>5</v>
      </c>
      <c r="J681">
        <v>2021</v>
      </c>
      <c r="K681" t="s">
        <v>51</v>
      </c>
      <c r="L681" t="s">
        <v>141</v>
      </c>
      <c r="M681">
        <v>2.9585311092908309</v>
      </c>
    </row>
    <row r="682" spans="1:13" x14ac:dyDescent="0.35">
      <c r="A682" t="s">
        <v>1391</v>
      </c>
      <c r="B682" t="s">
        <v>1392</v>
      </c>
      <c r="C682" t="s">
        <v>46</v>
      </c>
      <c r="D682">
        <v>28</v>
      </c>
      <c r="E682" t="s">
        <v>23</v>
      </c>
      <c r="F682" t="s">
        <v>39</v>
      </c>
      <c r="G682">
        <v>30597</v>
      </c>
      <c r="H682">
        <v>26</v>
      </c>
      <c r="I682">
        <v>1</v>
      </c>
      <c r="J682">
        <v>2023</v>
      </c>
      <c r="K682" t="s">
        <v>18</v>
      </c>
      <c r="L682" t="s">
        <v>26</v>
      </c>
      <c r="M682">
        <v>4.5515342494221667</v>
      </c>
    </row>
    <row r="683" spans="1:13" x14ac:dyDescent="0.35">
      <c r="A683" t="s">
        <v>1393</v>
      </c>
      <c r="B683" t="s">
        <v>1394</v>
      </c>
      <c r="C683" t="s">
        <v>80</v>
      </c>
      <c r="D683">
        <v>25</v>
      </c>
      <c r="E683" t="s">
        <v>16</v>
      </c>
      <c r="F683" t="s">
        <v>39</v>
      </c>
      <c r="G683">
        <v>72894</v>
      </c>
      <c r="H683">
        <v>3</v>
      </c>
      <c r="I683">
        <v>4</v>
      </c>
      <c r="J683">
        <v>2023</v>
      </c>
      <c r="K683" t="s">
        <v>30</v>
      </c>
      <c r="L683" t="s">
        <v>141</v>
      </c>
      <c r="M683">
        <v>3.9651802552286806</v>
      </c>
    </row>
    <row r="684" spans="1:13" x14ac:dyDescent="0.35">
      <c r="A684" t="s">
        <v>1395</v>
      </c>
      <c r="B684" t="s">
        <v>1396</v>
      </c>
      <c r="C684" t="s">
        <v>33</v>
      </c>
      <c r="D684">
        <v>44</v>
      </c>
      <c r="E684" t="s">
        <v>16</v>
      </c>
      <c r="F684" t="s">
        <v>63</v>
      </c>
      <c r="G684">
        <v>36374</v>
      </c>
      <c r="H684">
        <v>12</v>
      </c>
      <c r="I684">
        <v>5</v>
      </c>
      <c r="J684">
        <v>2024</v>
      </c>
      <c r="K684" t="s">
        <v>34</v>
      </c>
      <c r="L684" t="s">
        <v>41</v>
      </c>
      <c r="M684">
        <v>2.2835577835422556</v>
      </c>
    </row>
    <row r="685" spans="1:13" x14ac:dyDescent="0.35">
      <c r="A685" t="s">
        <v>1397</v>
      </c>
      <c r="B685" t="s">
        <v>1398</v>
      </c>
      <c r="C685" t="s">
        <v>33</v>
      </c>
      <c r="D685">
        <v>54</v>
      </c>
      <c r="E685" t="s">
        <v>23</v>
      </c>
      <c r="F685" t="s">
        <v>17</v>
      </c>
      <c r="G685">
        <v>40994</v>
      </c>
      <c r="H685">
        <v>12</v>
      </c>
      <c r="I685">
        <v>1</v>
      </c>
      <c r="J685">
        <v>2021</v>
      </c>
      <c r="K685" t="s">
        <v>40</v>
      </c>
      <c r="L685" t="s">
        <v>141</v>
      </c>
      <c r="M685">
        <v>3.3858902251532781</v>
      </c>
    </row>
    <row r="686" spans="1:13" x14ac:dyDescent="0.35">
      <c r="A686" t="s">
        <v>1399</v>
      </c>
      <c r="B686" t="s">
        <v>1400</v>
      </c>
      <c r="C686" t="s">
        <v>22</v>
      </c>
      <c r="D686">
        <v>57</v>
      </c>
      <c r="E686" t="s">
        <v>16</v>
      </c>
      <c r="F686" t="s">
        <v>39</v>
      </c>
      <c r="G686">
        <v>43448</v>
      </c>
      <c r="H686">
        <v>25</v>
      </c>
      <c r="I686">
        <v>5</v>
      </c>
      <c r="J686">
        <v>2015</v>
      </c>
      <c r="K686" t="s">
        <v>30</v>
      </c>
      <c r="L686" t="s">
        <v>41</v>
      </c>
      <c r="M686">
        <v>3.6625566944294472</v>
      </c>
    </row>
    <row r="687" spans="1:13" x14ac:dyDescent="0.35">
      <c r="A687" t="s">
        <v>1401</v>
      </c>
      <c r="B687" t="s">
        <v>1402</v>
      </c>
      <c r="C687" t="s">
        <v>80</v>
      </c>
      <c r="D687">
        <v>27</v>
      </c>
      <c r="E687" t="s">
        <v>23</v>
      </c>
      <c r="F687" t="s">
        <v>29</v>
      </c>
      <c r="G687">
        <v>52211</v>
      </c>
      <c r="H687">
        <v>29</v>
      </c>
      <c r="I687">
        <v>4</v>
      </c>
      <c r="J687">
        <v>2020</v>
      </c>
      <c r="K687" t="s">
        <v>18</v>
      </c>
      <c r="L687" t="s">
        <v>26</v>
      </c>
      <c r="M687">
        <v>1.6809261255351688</v>
      </c>
    </row>
    <row r="688" spans="1:13" x14ac:dyDescent="0.35">
      <c r="A688" t="s">
        <v>1403</v>
      </c>
      <c r="B688" t="s">
        <v>1404</v>
      </c>
      <c r="C688" t="s">
        <v>15</v>
      </c>
      <c r="D688">
        <v>31</v>
      </c>
      <c r="E688" t="s">
        <v>16</v>
      </c>
      <c r="F688" t="s">
        <v>17</v>
      </c>
      <c r="G688">
        <v>68273</v>
      </c>
      <c r="H688">
        <v>27</v>
      </c>
      <c r="I688">
        <v>5</v>
      </c>
      <c r="J688">
        <v>0</v>
      </c>
      <c r="K688" t="s">
        <v>51</v>
      </c>
      <c r="L688" t="s">
        <v>41</v>
      </c>
      <c r="M688">
        <v>4.4369582622984289</v>
      </c>
    </row>
    <row r="689" spans="1:13" x14ac:dyDescent="0.35">
      <c r="A689" t="s">
        <v>1405</v>
      </c>
      <c r="B689" t="s">
        <v>1406</v>
      </c>
      <c r="C689" t="s">
        <v>80</v>
      </c>
      <c r="D689">
        <v>32</v>
      </c>
      <c r="E689" t="s">
        <v>23</v>
      </c>
      <c r="F689" t="s">
        <v>29</v>
      </c>
      <c r="G689">
        <v>60843</v>
      </c>
      <c r="H689">
        <v>32</v>
      </c>
      <c r="I689">
        <v>2</v>
      </c>
      <c r="J689">
        <v>2024</v>
      </c>
      <c r="K689" t="s">
        <v>34</v>
      </c>
      <c r="L689" t="s">
        <v>26</v>
      </c>
      <c r="M689">
        <v>4.160116196886305</v>
      </c>
    </row>
    <row r="690" spans="1:13" x14ac:dyDescent="0.35">
      <c r="A690" t="s">
        <v>1407</v>
      </c>
      <c r="B690" t="s">
        <v>1408</v>
      </c>
      <c r="C690" t="s">
        <v>46</v>
      </c>
      <c r="D690">
        <v>59</v>
      </c>
      <c r="E690" t="s">
        <v>23</v>
      </c>
      <c r="F690" t="s">
        <v>17</v>
      </c>
      <c r="G690">
        <v>73141</v>
      </c>
      <c r="H690">
        <v>26</v>
      </c>
      <c r="I690">
        <v>3</v>
      </c>
      <c r="J690">
        <v>2020</v>
      </c>
      <c r="K690" t="s">
        <v>25</v>
      </c>
      <c r="L690" t="s">
        <v>26</v>
      </c>
      <c r="M690">
        <v>3.4056612324850599</v>
      </c>
    </row>
    <row r="691" spans="1:13" x14ac:dyDescent="0.35">
      <c r="A691" t="s">
        <v>1409</v>
      </c>
      <c r="B691" t="s">
        <v>1410</v>
      </c>
      <c r="C691" t="s">
        <v>58</v>
      </c>
      <c r="D691">
        <v>37</v>
      </c>
      <c r="E691" t="s">
        <v>16</v>
      </c>
      <c r="F691" t="s">
        <v>29</v>
      </c>
      <c r="G691">
        <v>38186</v>
      </c>
      <c r="H691">
        <v>6</v>
      </c>
      <c r="I691">
        <v>2</v>
      </c>
      <c r="J691">
        <v>2015</v>
      </c>
      <c r="K691" t="s">
        <v>18</v>
      </c>
      <c r="L691" t="s">
        <v>19</v>
      </c>
      <c r="M691">
        <v>3.0219238683331318</v>
      </c>
    </row>
    <row r="692" spans="1:13" x14ac:dyDescent="0.35">
      <c r="A692" t="s">
        <v>1411</v>
      </c>
      <c r="B692" t="s">
        <v>1412</v>
      </c>
      <c r="C692" t="s">
        <v>46</v>
      </c>
      <c r="D692">
        <v>22</v>
      </c>
      <c r="E692" t="s">
        <v>72</v>
      </c>
      <c r="F692" t="s">
        <v>39</v>
      </c>
      <c r="G692">
        <v>109532</v>
      </c>
      <c r="H692">
        <v>14</v>
      </c>
      <c r="I692">
        <v>4</v>
      </c>
      <c r="J692">
        <v>2018</v>
      </c>
      <c r="K692" t="s">
        <v>40</v>
      </c>
      <c r="L692" t="s">
        <v>41</v>
      </c>
      <c r="M692">
        <v>1.5841080720370191</v>
      </c>
    </row>
    <row r="693" spans="1:13" x14ac:dyDescent="0.35">
      <c r="A693" t="s">
        <v>1413</v>
      </c>
      <c r="B693" t="s">
        <v>1414</v>
      </c>
      <c r="C693" t="s">
        <v>58</v>
      </c>
      <c r="D693">
        <v>44</v>
      </c>
      <c r="E693" t="s">
        <v>16</v>
      </c>
      <c r="F693" t="s">
        <v>77</v>
      </c>
      <c r="G693">
        <v>100976</v>
      </c>
      <c r="H693">
        <v>29</v>
      </c>
      <c r="I693">
        <v>5</v>
      </c>
      <c r="J693">
        <v>2020</v>
      </c>
      <c r="K693" t="s">
        <v>30</v>
      </c>
      <c r="L693" t="s">
        <v>26</v>
      </c>
      <c r="M693">
        <v>2.5476692056012373</v>
      </c>
    </row>
    <row r="694" spans="1:13" x14ac:dyDescent="0.35">
      <c r="A694" t="s">
        <v>1415</v>
      </c>
      <c r="B694" t="s">
        <v>1416</v>
      </c>
      <c r="C694" t="s">
        <v>22</v>
      </c>
      <c r="D694">
        <v>42</v>
      </c>
      <c r="E694" t="s">
        <v>72</v>
      </c>
      <c r="F694" t="s">
        <v>39</v>
      </c>
      <c r="G694">
        <v>59851</v>
      </c>
      <c r="H694">
        <v>25</v>
      </c>
      <c r="I694">
        <v>1</v>
      </c>
      <c r="J694">
        <v>0</v>
      </c>
      <c r="K694" t="s">
        <v>30</v>
      </c>
      <c r="L694" t="s">
        <v>41</v>
      </c>
      <c r="M694">
        <v>4.1497370003013252</v>
      </c>
    </row>
    <row r="695" spans="1:13" x14ac:dyDescent="0.35">
      <c r="A695" t="s">
        <v>1417</v>
      </c>
      <c r="B695" t="s">
        <v>1418</v>
      </c>
      <c r="C695" t="s">
        <v>33</v>
      </c>
      <c r="D695">
        <v>35</v>
      </c>
      <c r="E695" t="s">
        <v>16</v>
      </c>
      <c r="F695" t="s">
        <v>29</v>
      </c>
      <c r="G695">
        <v>32862</v>
      </c>
      <c r="H695">
        <v>26</v>
      </c>
      <c r="I695">
        <v>2</v>
      </c>
      <c r="J695">
        <v>2017</v>
      </c>
      <c r="K695" t="s">
        <v>25</v>
      </c>
      <c r="L695" t="s">
        <v>26</v>
      </c>
      <c r="M695">
        <v>2.5965360082953168</v>
      </c>
    </row>
    <row r="696" spans="1:13" x14ac:dyDescent="0.35">
      <c r="A696" t="s">
        <v>1419</v>
      </c>
      <c r="B696" t="s">
        <v>1420</v>
      </c>
      <c r="C696" t="s">
        <v>58</v>
      </c>
      <c r="D696">
        <v>46</v>
      </c>
      <c r="E696" t="s">
        <v>16</v>
      </c>
      <c r="F696" t="s">
        <v>77</v>
      </c>
      <c r="G696">
        <v>31515</v>
      </c>
      <c r="H696">
        <v>1</v>
      </c>
      <c r="I696">
        <v>2</v>
      </c>
      <c r="J696">
        <v>2021</v>
      </c>
      <c r="K696" t="s">
        <v>25</v>
      </c>
      <c r="L696" t="s">
        <v>26</v>
      </c>
      <c r="M696">
        <v>3.563284617102001</v>
      </c>
    </row>
    <row r="697" spans="1:13" x14ac:dyDescent="0.35">
      <c r="A697" t="s">
        <v>1421</v>
      </c>
      <c r="B697" t="s">
        <v>1422</v>
      </c>
      <c r="C697" t="s">
        <v>22</v>
      </c>
      <c r="D697">
        <v>45</v>
      </c>
      <c r="E697" t="s">
        <v>23</v>
      </c>
      <c r="F697" t="s">
        <v>63</v>
      </c>
      <c r="G697">
        <v>84173</v>
      </c>
      <c r="H697">
        <v>7</v>
      </c>
      <c r="I697">
        <v>3</v>
      </c>
      <c r="J697">
        <v>0</v>
      </c>
      <c r="K697" t="s">
        <v>25</v>
      </c>
      <c r="L697" t="s">
        <v>26</v>
      </c>
      <c r="M697">
        <v>4.3226878306844121</v>
      </c>
    </row>
    <row r="698" spans="1:13" x14ac:dyDescent="0.35">
      <c r="A698" t="s">
        <v>1423</v>
      </c>
      <c r="B698" t="s">
        <v>1424</v>
      </c>
      <c r="C698" t="s">
        <v>46</v>
      </c>
      <c r="D698">
        <v>31</v>
      </c>
      <c r="E698" t="s">
        <v>23</v>
      </c>
      <c r="F698" t="s">
        <v>77</v>
      </c>
      <c r="G698">
        <v>87932</v>
      </c>
      <c r="H698">
        <v>32</v>
      </c>
      <c r="I698">
        <v>4</v>
      </c>
      <c r="J698">
        <v>2022</v>
      </c>
      <c r="K698" t="s">
        <v>30</v>
      </c>
      <c r="L698" t="s">
        <v>141</v>
      </c>
      <c r="M698">
        <v>1.2394714938284657</v>
      </c>
    </row>
    <row r="699" spans="1:13" x14ac:dyDescent="0.35">
      <c r="A699" t="s">
        <v>1425</v>
      </c>
      <c r="B699" t="s">
        <v>1426</v>
      </c>
      <c r="C699" t="s">
        <v>80</v>
      </c>
      <c r="D699">
        <v>42</v>
      </c>
      <c r="E699" t="s">
        <v>16</v>
      </c>
      <c r="F699" t="s">
        <v>29</v>
      </c>
      <c r="G699">
        <v>92467</v>
      </c>
      <c r="H699">
        <v>13</v>
      </c>
      <c r="I699">
        <v>5</v>
      </c>
      <c r="J699">
        <v>2016</v>
      </c>
      <c r="K699" t="s">
        <v>25</v>
      </c>
      <c r="L699" t="s">
        <v>41</v>
      </c>
      <c r="M699">
        <v>1.7207490872221682</v>
      </c>
    </row>
    <row r="700" spans="1:13" x14ac:dyDescent="0.35">
      <c r="A700" t="s">
        <v>1427</v>
      </c>
      <c r="B700" t="s">
        <v>1428</v>
      </c>
      <c r="C700" t="s">
        <v>15</v>
      </c>
      <c r="D700">
        <v>38</v>
      </c>
      <c r="E700" t="s">
        <v>16</v>
      </c>
      <c r="F700" t="s">
        <v>17</v>
      </c>
      <c r="G700">
        <v>83200</v>
      </c>
      <c r="H700">
        <v>6</v>
      </c>
      <c r="I700">
        <v>2</v>
      </c>
      <c r="J700">
        <v>0</v>
      </c>
      <c r="K700" t="s">
        <v>18</v>
      </c>
      <c r="L700" t="s">
        <v>26</v>
      </c>
      <c r="M700">
        <v>3.0946810979826047</v>
      </c>
    </row>
    <row r="701" spans="1:13" x14ac:dyDescent="0.35">
      <c r="A701" t="s">
        <v>1429</v>
      </c>
      <c r="B701" t="s">
        <v>229</v>
      </c>
      <c r="C701" t="s">
        <v>33</v>
      </c>
      <c r="D701">
        <v>43</v>
      </c>
      <c r="E701" t="s">
        <v>16</v>
      </c>
      <c r="F701" t="s">
        <v>39</v>
      </c>
      <c r="G701">
        <v>44423</v>
      </c>
      <c r="H701">
        <v>33</v>
      </c>
      <c r="I701">
        <v>5</v>
      </c>
      <c r="J701">
        <v>0</v>
      </c>
      <c r="K701" t="s">
        <v>18</v>
      </c>
      <c r="L701" t="s">
        <v>26</v>
      </c>
      <c r="M701">
        <v>4.6013631119903078</v>
      </c>
    </row>
    <row r="702" spans="1:13" x14ac:dyDescent="0.35">
      <c r="A702" t="s">
        <v>1430</v>
      </c>
      <c r="B702" t="s">
        <v>1431</v>
      </c>
      <c r="C702" t="s">
        <v>33</v>
      </c>
      <c r="D702">
        <v>24</v>
      </c>
      <c r="E702" t="s">
        <v>23</v>
      </c>
      <c r="F702" t="s">
        <v>17</v>
      </c>
      <c r="G702">
        <v>37223</v>
      </c>
      <c r="H702">
        <v>26</v>
      </c>
      <c r="I702">
        <v>5</v>
      </c>
      <c r="J702">
        <v>0</v>
      </c>
      <c r="K702" t="s">
        <v>51</v>
      </c>
      <c r="L702" t="s">
        <v>141</v>
      </c>
      <c r="M702">
        <v>1.177419792358926</v>
      </c>
    </row>
    <row r="703" spans="1:13" x14ac:dyDescent="0.35">
      <c r="A703" t="s">
        <v>1432</v>
      </c>
      <c r="B703" t="s">
        <v>1433</v>
      </c>
      <c r="C703" t="s">
        <v>46</v>
      </c>
      <c r="D703">
        <v>56</v>
      </c>
      <c r="E703" t="s">
        <v>16</v>
      </c>
      <c r="F703" t="s">
        <v>39</v>
      </c>
      <c r="G703">
        <v>86771</v>
      </c>
      <c r="H703">
        <v>15</v>
      </c>
      <c r="I703">
        <v>3</v>
      </c>
      <c r="J703">
        <v>2017</v>
      </c>
      <c r="K703" t="s">
        <v>30</v>
      </c>
      <c r="L703" t="s">
        <v>41</v>
      </c>
      <c r="M703">
        <v>3.3077664703897254</v>
      </c>
    </row>
    <row r="704" spans="1:13" x14ac:dyDescent="0.35">
      <c r="A704" t="s">
        <v>1434</v>
      </c>
      <c r="B704" t="s">
        <v>1435</v>
      </c>
      <c r="C704" t="s">
        <v>33</v>
      </c>
      <c r="D704">
        <v>51</v>
      </c>
      <c r="E704" t="s">
        <v>23</v>
      </c>
      <c r="F704" t="s">
        <v>24</v>
      </c>
      <c r="G704">
        <v>34717</v>
      </c>
      <c r="H704">
        <v>11</v>
      </c>
      <c r="I704">
        <v>1</v>
      </c>
      <c r="J704">
        <v>2024</v>
      </c>
      <c r="K704" t="s">
        <v>30</v>
      </c>
      <c r="L704" t="s">
        <v>41</v>
      </c>
      <c r="M704">
        <v>3.9002835837329779</v>
      </c>
    </row>
    <row r="705" spans="1:13" x14ac:dyDescent="0.35">
      <c r="A705" t="s">
        <v>1436</v>
      </c>
      <c r="B705" t="s">
        <v>1437</v>
      </c>
      <c r="C705" t="s">
        <v>58</v>
      </c>
      <c r="D705">
        <v>42</v>
      </c>
      <c r="E705" t="s">
        <v>23</v>
      </c>
      <c r="F705" t="s">
        <v>29</v>
      </c>
      <c r="G705">
        <v>46367</v>
      </c>
      <c r="H705">
        <v>12</v>
      </c>
      <c r="I705">
        <v>2</v>
      </c>
      <c r="J705">
        <v>2024</v>
      </c>
      <c r="K705" t="s">
        <v>40</v>
      </c>
      <c r="L705" t="s">
        <v>26</v>
      </c>
      <c r="M705">
        <v>4.7942046333646422</v>
      </c>
    </row>
    <row r="706" spans="1:13" x14ac:dyDescent="0.35">
      <c r="A706" t="s">
        <v>1438</v>
      </c>
      <c r="B706" t="s">
        <v>1439</v>
      </c>
      <c r="C706" t="s">
        <v>80</v>
      </c>
      <c r="D706">
        <v>47</v>
      </c>
      <c r="E706" t="s">
        <v>23</v>
      </c>
      <c r="F706" t="s">
        <v>77</v>
      </c>
      <c r="G706">
        <v>44010</v>
      </c>
      <c r="H706">
        <v>20</v>
      </c>
      <c r="I706">
        <v>5</v>
      </c>
      <c r="J706">
        <v>2017</v>
      </c>
      <c r="K706" t="s">
        <v>25</v>
      </c>
      <c r="L706" t="s">
        <v>41</v>
      </c>
      <c r="M706">
        <v>4.4386219093583037</v>
      </c>
    </row>
    <row r="707" spans="1:13" x14ac:dyDescent="0.35">
      <c r="A707" t="s">
        <v>1440</v>
      </c>
      <c r="B707" t="s">
        <v>1441</v>
      </c>
      <c r="C707" t="s">
        <v>22</v>
      </c>
      <c r="D707">
        <v>26</v>
      </c>
      <c r="E707" t="s">
        <v>16</v>
      </c>
      <c r="F707" t="s">
        <v>29</v>
      </c>
      <c r="G707">
        <v>57946</v>
      </c>
      <c r="H707">
        <v>35</v>
      </c>
      <c r="I707">
        <v>2</v>
      </c>
      <c r="J707">
        <v>2016</v>
      </c>
      <c r="K707" t="s">
        <v>51</v>
      </c>
      <c r="L707" t="s">
        <v>26</v>
      </c>
      <c r="M707">
        <v>4.4463581069737437</v>
      </c>
    </row>
    <row r="708" spans="1:13" x14ac:dyDescent="0.35">
      <c r="A708" t="s">
        <v>1442</v>
      </c>
      <c r="B708" t="s">
        <v>1443</v>
      </c>
      <c r="C708" t="s">
        <v>80</v>
      </c>
      <c r="D708">
        <v>31</v>
      </c>
      <c r="E708" t="s">
        <v>23</v>
      </c>
      <c r="F708" t="s">
        <v>24</v>
      </c>
      <c r="G708">
        <v>95820</v>
      </c>
      <c r="H708">
        <v>18</v>
      </c>
      <c r="I708">
        <v>5</v>
      </c>
      <c r="J708">
        <v>2023</v>
      </c>
      <c r="K708" t="s">
        <v>51</v>
      </c>
      <c r="L708" t="s">
        <v>41</v>
      </c>
      <c r="M708">
        <v>1.7433108302879137</v>
      </c>
    </row>
    <row r="709" spans="1:13" x14ac:dyDescent="0.35">
      <c r="A709" t="s">
        <v>1444</v>
      </c>
      <c r="B709" t="s">
        <v>1445</v>
      </c>
      <c r="C709" t="s">
        <v>22</v>
      </c>
      <c r="D709">
        <v>56</v>
      </c>
      <c r="E709" t="s">
        <v>16</v>
      </c>
      <c r="F709" t="s">
        <v>29</v>
      </c>
      <c r="G709">
        <v>42023</v>
      </c>
      <c r="H709">
        <v>4</v>
      </c>
      <c r="I709">
        <v>1</v>
      </c>
      <c r="J709">
        <v>2016</v>
      </c>
      <c r="K709" t="s">
        <v>25</v>
      </c>
      <c r="L709" t="s">
        <v>26</v>
      </c>
      <c r="M709">
        <v>1.2815626285040969</v>
      </c>
    </row>
    <row r="710" spans="1:13" x14ac:dyDescent="0.35">
      <c r="A710" t="s">
        <v>1446</v>
      </c>
      <c r="B710" t="s">
        <v>1447</v>
      </c>
      <c r="C710" t="s">
        <v>33</v>
      </c>
      <c r="D710">
        <v>60</v>
      </c>
      <c r="E710" t="s">
        <v>16</v>
      </c>
      <c r="F710" t="s">
        <v>29</v>
      </c>
      <c r="G710">
        <v>79011</v>
      </c>
      <c r="H710">
        <v>3</v>
      </c>
      <c r="I710">
        <v>3</v>
      </c>
      <c r="J710">
        <v>0</v>
      </c>
      <c r="K710" t="s">
        <v>34</v>
      </c>
      <c r="L710" t="s">
        <v>26</v>
      </c>
      <c r="M710">
        <v>3.9745609680914136</v>
      </c>
    </row>
    <row r="711" spans="1:13" x14ac:dyDescent="0.35">
      <c r="A711" t="s">
        <v>1448</v>
      </c>
      <c r="B711" t="s">
        <v>1449</v>
      </c>
      <c r="C711" t="s">
        <v>80</v>
      </c>
      <c r="D711">
        <v>49</v>
      </c>
      <c r="E711" t="s">
        <v>23</v>
      </c>
      <c r="F711" t="s">
        <v>63</v>
      </c>
      <c r="G711">
        <v>90532</v>
      </c>
      <c r="H711">
        <v>22</v>
      </c>
      <c r="I711">
        <v>2</v>
      </c>
      <c r="J711">
        <v>2024</v>
      </c>
      <c r="K711" t="s">
        <v>51</v>
      </c>
      <c r="L711" t="s">
        <v>26</v>
      </c>
      <c r="M711">
        <v>4.0773907766349993</v>
      </c>
    </row>
    <row r="712" spans="1:13" x14ac:dyDescent="0.35">
      <c r="A712" t="s">
        <v>1450</v>
      </c>
      <c r="B712" t="s">
        <v>1451</v>
      </c>
      <c r="C712" t="s">
        <v>33</v>
      </c>
      <c r="D712">
        <v>59</v>
      </c>
      <c r="E712" t="s">
        <v>16</v>
      </c>
      <c r="F712" t="s">
        <v>24</v>
      </c>
      <c r="G712">
        <v>95045</v>
      </c>
      <c r="H712">
        <v>30</v>
      </c>
      <c r="I712">
        <v>5</v>
      </c>
      <c r="J712">
        <v>2023</v>
      </c>
      <c r="K712" t="s">
        <v>40</v>
      </c>
      <c r="L712" t="s">
        <v>41</v>
      </c>
      <c r="M712">
        <v>2.5102727047789442</v>
      </c>
    </row>
    <row r="713" spans="1:13" x14ac:dyDescent="0.35">
      <c r="A713" t="s">
        <v>1452</v>
      </c>
      <c r="B713" t="s">
        <v>1453</v>
      </c>
      <c r="C713" t="s">
        <v>80</v>
      </c>
      <c r="D713">
        <v>42</v>
      </c>
      <c r="E713" t="s">
        <v>23</v>
      </c>
      <c r="F713" t="s">
        <v>39</v>
      </c>
      <c r="G713">
        <v>72828</v>
      </c>
      <c r="H713">
        <v>7</v>
      </c>
      <c r="I713">
        <v>4</v>
      </c>
      <c r="J713">
        <v>2016</v>
      </c>
      <c r="K713" t="s">
        <v>51</v>
      </c>
      <c r="L713" t="s">
        <v>141</v>
      </c>
      <c r="M713">
        <v>2.007114061921135</v>
      </c>
    </row>
    <row r="714" spans="1:13" x14ac:dyDescent="0.35">
      <c r="A714" t="s">
        <v>1454</v>
      </c>
      <c r="B714" t="s">
        <v>1455</v>
      </c>
      <c r="C714" t="s">
        <v>33</v>
      </c>
      <c r="D714">
        <v>60</v>
      </c>
      <c r="E714" t="s">
        <v>16</v>
      </c>
      <c r="F714" t="s">
        <v>29</v>
      </c>
      <c r="G714">
        <v>74416</v>
      </c>
      <c r="H714">
        <v>14</v>
      </c>
      <c r="I714">
        <v>3</v>
      </c>
      <c r="J714">
        <v>2021</v>
      </c>
      <c r="K714" t="s">
        <v>51</v>
      </c>
      <c r="L714" t="s">
        <v>41</v>
      </c>
      <c r="M714">
        <v>3.562256597948374</v>
      </c>
    </row>
    <row r="715" spans="1:13" x14ac:dyDescent="0.35">
      <c r="A715" t="s">
        <v>1456</v>
      </c>
      <c r="B715" t="s">
        <v>1457</v>
      </c>
      <c r="C715" t="s">
        <v>80</v>
      </c>
      <c r="D715">
        <v>60</v>
      </c>
      <c r="E715" t="s">
        <v>16</v>
      </c>
      <c r="F715" t="s">
        <v>63</v>
      </c>
      <c r="G715">
        <v>67930</v>
      </c>
      <c r="H715">
        <v>7</v>
      </c>
      <c r="I715">
        <v>5</v>
      </c>
      <c r="J715">
        <v>2021</v>
      </c>
      <c r="K715" t="s">
        <v>34</v>
      </c>
      <c r="L715" t="s">
        <v>26</v>
      </c>
      <c r="M715">
        <v>4.8652596778207311</v>
      </c>
    </row>
    <row r="716" spans="1:13" x14ac:dyDescent="0.35">
      <c r="A716" t="s">
        <v>1458</v>
      </c>
      <c r="B716" t="s">
        <v>1459</v>
      </c>
      <c r="C716" t="s">
        <v>80</v>
      </c>
      <c r="D716">
        <v>33</v>
      </c>
      <c r="E716" t="s">
        <v>23</v>
      </c>
      <c r="F716" t="s">
        <v>77</v>
      </c>
      <c r="G716">
        <v>86094</v>
      </c>
      <c r="H716">
        <v>2</v>
      </c>
      <c r="I716">
        <v>5</v>
      </c>
      <c r="J716">
        <v>2024</v>
      </c>
      <c r="K716" t="s">
        <v>51</v>
      </c>
      <c r="L716" t="s">
        <v>19</v>
      </c>
      <c r="M716">
        <v>2.004257248571097</v>
      </c>
    </row>
    <row r="717" spans="1:13" x14ac:dyDescent="0.35">
      <c r="A717" t="s">
        <v>1460</v>
      </c>
      <c r="B717" t="s">
        <v>1461</v>
      </c>
      <c r="C717" t="s">
        <v>80</v>
      </c>
      <c r="D717">
        <v>50</v>
      </c>
      <c r="E717" t="s">
        <v>16</v>
      </c>
      <c r="F717" t="s">
        <v>77</v>
      </c>
      <c r="G717">
        <v>46220</v>
      </c>
      <c r="H717">
        <v>8</v>
      </c>
      <c r="I717">
        <v>3</v>
      </c>
      <c r="J717">
        <v>2019</v>
      </c>
      <c r="K717" t="s">
        <v>40</v>
      </c>
      <c r="L717" t="s">
        <v>26</v>
      </c>
      <c r="M717">
        <v>4.815026435845132</v>
      </c>
    </row>
    <row r="718" spans="1:13" x14ac:dyDescent="0.35">
      <c r="A718" t="s">
        <v>1462</v>
      </c>
      <c r="B718" t="s">
        <v>1463</v>
      </c>
      <c r="C718" t="s">
        <v>80</v>
      </c>
      <c r="D718">
        <v>45</v>
      </c>
      <c r="E718" t="s">
        <v>23</v>
      </c>
      <c r="F718" t="s">
        <v>63</v>
      </c>
      <c r="G718">
        <v>91257</v>
      </c>
      <c r="H718">
        <v>3</v>
      </c>
      <c r="I718">
        <v>4</v>
      </c>
      <c r="J718">
        <v>2022</v>
      </c>
      <c r="K718" t="s">
        <v>51</v>
      </c>
      <c r="L718" t="s">
        <v>26</v>
      </c>
      <c r="M718">
        <v>2.4453941953186082</v>
      </c>
    </row>
    <row r="719" spans="1:13" x14ac:dyDescent="0.35">
      <c r="A719" t="s">
        <v>1464</v>
      </c>
      <c r="B719" t="s">
        <v>1465</v>
      </c>
      <c r="C719" t="s">
        <v>22</v>
      </c>
      <c r="D719">
        <v>52</v>
      </c>
      <c r="E719" t="s">
        <v>16</v>
      </c>
      <c r="F719" t="s">
        <v>17</v>
      </c>
      <c r="G719">
        <v>75873</v>
      </c>
      <c r="H719">
        <v>6</v>
      </c>
      <c r="I719">
        <v>5</v>
      </c>
      <c r="J719">
        <v>2015</v>
      </c>
      <c r="K719" t="s">
        <v>18</v>
      </c>
      <c r="L719" t="s">
        <v>26</v>
      </c>
      <c r="M719">
        <v>2.5065610783294416</v>
      </c>
    </row>
    <row r="720" spans="1:13" x14ac:dyDescent="0.35">
      <c r="A720" t="s">
        <v>1466</v>
      </c>
      <c r="B720" t="s">
        <v>1467</v>
      </c>
      <c r="C720" t="s">
        <v>80</v>
      </c>
      <c r="D720">
        <v>52</v>
      </c>
      <c r="E720" t="s">
        <v>16</v>
      </c>
      <c r="F720" t="s">
        <v>77</v>
      </c>
      <c r="G720">
        <v>104802</v>
      </c>
      <c r="H720">
        <v>35</v>
      </c>
      <c r="I720">
        <v>1</v>
      </c>
      <c r="J720">
        <v>2023</v>
      </c>
      <c r="K720" t="s">
        <v>34</v>
      </c>
      <c r="L720" t="s">
        <v>41</v>
      </c>
      <c r="M720">
        <v>4.2705934729811377</v>
      </c>
    </row>
    <row r="721" spans="1:13" x14ac:dyDescent="0.35">
      <c r="A721" t="s">
        <v>1468</v>
      </c>
      <c r="B721" t="s">
        <v>1469</v>
      </c>
      <c r="C721" t="s">
        <v>58</v>
      </c>
      <c r="D721">
        <v>33</v>
      </c>
      <c r="E721" t="s">
        <v>16</v>
      </c>
      <c r="F721" t="s">
        <v>17</v>
      </c>
      <c r="G721">
        <v>116672</v>
      </c>
      <c r="H721">
        <v>7</v>
      </c>
      <c r="I721">
        <v>2</v>
      </c>
      <c r="J721">
        <v>2016</v>
      </c>
      <c r="K721" t="s">
        <v>25</v>
      </c>
      <c r="L721" t="s">
        <v>141</v>
      </c>
      <c r="M721">
        <v>4.2882098114367864</v>
      </c>
    </row>
    <row r="722" spans="1:13" x14ac:dyDescent="0.35">
      <c r="A722" t="s">
        <v>1470</v>
      </c>
      <c r="B722" t="s">
        <v>1471</v>
      </c>
      <c r="C722" t="s">
        <v>46</v>
      </c>
      <c r="D722">
        <v>26</v>
      </c>
      <c r="E722" t="s">
        <v>16</v>
      </c>
      <c r="F722" t="s">
        <v>17</v>
      </c>
      <c r="G722">
        <v>102766</v>
      </c>
      <c r="H722">
        <v>25</v>
      </c>
      <c r="I722">
        <v>4</v>
      </c>
      <c r="J722">
        <v>2017</v>
      </c>
      <c r="K722" t="s">
        <v>34</v>
      </c>
      <c r="L722" t="s">
        <v>26</v>
      </c>
      <c r="M722">
        <v>2.1877794317615327</v>
      </c>
    </row>
    <row r="723" spans="1:13" x14ac:dyDescent="0.35">
      <c r="A723" t="s">
        <v>1472</v>
      </c>
      <c r="B723" t="s">
        <v>1473</v>
      </c>
      <c r="C723" t="s">
        <v>46</v>
      </c>
      <c r="D723">
        <v>28</v>
      </c>
      <c r="E723" t="s">
        <v>16</v>
      </c>
      <c r="F723" t="s">
        <v>29</v>
      </c>
      <c r="G723">
        <v>47721</v>
      </c>
      <c r="H723">
        <v>35</v>
      </c>
      <c r="I723">
        <v>5</v>
      </c>
      <c r="J723">
        <v>2019</v>
      </c>
      <c r="K723" t="s">
        <v>34</v>
      </c>
      <c r="L723" t="s">
        <v>26</v>
      </c>
      <c r="M723">
        <v>3.0921760754447019</v>
      </c>
    </row>
    <row r="724" spans="1:13" x14ac:dyDescent="0.35">
      <c r="A724" t="s">
        <v>1474</v>
      </c>
      <c r="B724" t="s">
        <v>1475</v>
      </c>
      <c r="C724" t="s">
        <v>33</v>
      </c>
      <c r="D724">
        <v>35</v>
      </c>
      <c r="E724" t="s">
        <v>16</v>
      </c>
      <c r="F724" t="s">
        <v>17</v>
      </c>
      <c r="G724">
        <v>80713</v>
      </c>
      <c r="H724">
        <v>35</v>
      </c>
      <c r="I724">
        <v>1</v>
      </c>
      <c r="J724">
        <v>0</v>
      </c>
      <c r="K724" t="s">
        <v>34</v>
      </c>
      <c r="L724" t="s">
        <v>26</v>
      </c>
      <c r="M724">
        <v>3.4198148462873701</v>
      </c>
    </row>
    <row r="725" spans="1:13" x14ac:dyDescent="0.35">
      <c r="A725" t="s">
        <v>1476</v>
      </c>
      <c r="B725" t="s">
        <v>1477</v>
      </c>
      <c r="C725" t="s">
        <v>80</v>
      </c>
      <c r="D725">
        <v>29</v>
      </c>
      <c r="E725" t="s">
        <v>23</v>
      </c>
      <c r="F725" t="s">
        <v>77</v>
      </c>
      <c r="G725">
        <v>103783</v>
      </c>
      <c r="H725">
        <v>12</v>
      </c>
      <c r="I725">
        <v>3</v>
      </c>
      <c r="J725">
        <v>2024</v>
      </c>
      <c r="K725" t="s">
        <v>30</v>
      </c>
      <c r="L725" t="s">
        <v>26</v>
      </c>
      <c r="M725">
        <v>3.6774646290134969</v>
      </c>
    </row>
    <row r="726" spans="1:13" x14ac:dyDescent="0.35">
      <c r="A726" t="s">
        <v>1478</v>
      </c>
      <c r="B726" t="s">
        <v>1479</v>
      </c>
      <c r="C726" t="s">
        <v>22</v>
      </c>
      <c r="D726">
        <v>32</v>
      </c>
      <c r="E726" t="s">
        <v>23</v>
      </c>
      <c r="F726" t="s">
        <v>24</v>
      </c>
      <c r="G726">
        <v>54480</v>
      </c>
      <c r="H726">
        <v>5</v>
      </c>
      <c r="I726">
        <v>4</v>
      </c>
      <c r="J726">
        <v>2019</v>
      </c>
      <c r="K726" t="s">
        <v>34</v>
      </c>
      <c r="L726" t="s">
        <v>41</v>
      </c>
      <c r="M726">
        <v>2.8892860002886693</v>
      </c>
    </row>
    <row r="727" spans="1:13" x14ac:dyDescent="0.35">
      <c r="A727" t="s">
        <v>1480</v>
      </c>
      <c r="B727" t="s">
        <v>1481</v>
      </c>
      <c r="C727" t="s">
        <v>58</v>
      </c>
      <c r="D727">
        <v>44</v>
      </c>
      <c r="E727" t="s">
        <v>16</v>
      </c>
      <c r="F727" t="s">
        <v>17</v>
      </c>
      <c r="G727">
        <v>80571</v>
      </c>
      <c r="H727">
        <v>11</v>
      </c>
      <c r="I727">
        <v>3</v>
      </c>
      <c r="J727">
        <v>2020</v>
      </c>
      <c r="K727" t="s">
        <v>51</v>
      </c>
      <c r="L727" t="s">
        <v>26</v>
      </c>
      <c r="M727">
        <v>4.7590752885420935</v>
      </c>
    </row>
    <row r="728" spans="1:13" x14ac:dyDescent="0.35">
      <c r="A728" t="s">
        <v>1482</v>
      </c>
      <c r="B728" t="s">
        <v>1483</v>
      </c>
      <c r="C728" t="s">
        <v>46</v>
      </c>
      <c r="D728">
        <v>47</v>
      </c>
      <c r="E728" t="s">
        <v>23</v>
      </c>
      <c r="F728" t="s">
        <v>29</v>
      </c>
      <c r="G728">
        <v>98488</v>
      </c>
      <c r="H728">
        <v>6</v>
      </c>
      <c r="I728">
        <v>5</v>
      </c>
      <c r="J728">
        <v>2016</v>
      </c>
      <c r="K728" t="s">
        <v>18</v>
      </c>
      <c r="L728" t="s">
        <v>141</v>
      </c>
      <c r="M728">
        <v>1.7610045956373899</v>
      </c>
    </row>
    <row r="729" spans="1:13" x14ac:dyDescent="0.35">
      <c r="A729" t="s">
        <v>1484</v>
      </c>
      <c r="B729" t="s">
        <v>1485</v>
      </c>
      <c r="C729" t="s">
        <v>22</v>
      </c>
      <c r="D729">
        <v>25</v>
      </c>
      <c r="E729" t="s">
        <v>72</v>
      </c>
      <c r="F729" t="s">
        <v>17</v>
      </c>
      <c r="G729">
        <v>107802</v>
      </c>
      <c r="H729">
        <v>29</v>
      </c>
      <c r="I729">
        <v>3</v>
      </c>
      <c r="J729">
        <v>2015</v>
      </c>
      <c r="K729" t="s">
        <v>30</v>
      </c>
      <c r="L729" t="s">
        <v>41</v>
      </c>
      <c r="M729">
        <v>2.0798210323091975</v>
      </c>
    </row>
    <row r="730" spans="1:13" x14ac:dyDescent="0.35">
      <c r="A730" t="s">
        <v>1486</v>
      </c>
      <c r="B730" t="s">
        <v>1487</v>
      </c>
      <c r="C730" t="s">
        <v>80</v>
      </c>
      <c r="D730">
        <v>56</v>
      </c>
      <c r="E730" t="s">
        <v>23</v>
      </c>
      <c r="F730" t="s">
        <v>24</v>
      </c>
      <c r="G730">
        <v>37625</v>
      </c>
      <c r="H730">
        <v>6</v>
      </c>
      <c r="I730">
        <v>3</v>
      </c>
      <c r="J730">
        <v>2022</v>
      </c>
      <c r="K730" t="s">
        <v>40</v>
      </c>
      <c r="L730" t="s">
        <v>41</v>
      </c>
      <c r="M730">
        <v>4.7792713553245942</v>
      </c>
    </row>
    <row r="731" spans="1:13" x14ac:dyDescent="0.35">
      <c r="A731" t="s">
        <v>1488</v>
      </c>
      <c r="B731" t="s">
        <v>1489</v>
      </c>
      <c r="C731" t="s">
        <v>22</v>
      </c>
      <c r="D731">
        <v>28</v>
      </c>
      <c r="E731" t="s">
        <v>16</v>
      </c>
      <c r="F731" t="s">
        <v>39</v>
      </c>
      <c r="G731">
        <v>44649</v>
      </c>
      <c r="H731">
        <v>17</v>
      </c>
      <c r="I731">
        <v>2</v>
      </c>
      <c r="J731">
        <v>2022</v>
      </c>
      <c r="K731" t="s">
        <v>40</v>
      </c>
      <c r="L731" t="s">
        <v>26</v>
      </c>
      <c r="M731">
        <v>1.5828038723562412</v>
      </c>
    </row>
    <row r="732" spans="1:13" x14ac:dyDescent="0.35">
      <c r="A732" t="s">
        <v>1490</v>
      </c>
      <c r="B732" t="s">
        <v>1491</v>
      </c>
      <c r="C732" t="s">
        <v>22</v>
      </c>
      <c r="D732">
        <v>23</v>
      </c>
      <c r="E732" t="s">
        <v>23</v>
      </c>
      <c r="F732" t="s">
        <v>24</v>
      </c>
      <c r="G732">
        <v>41716</v>
      </c>
      <c r="H732">
        <v>27</v>
      </c>
      <c r="I732">
        <v>2</v>
      </c>
      <c r="J732">
        <v>2023</v>
      </c>
      <c r="K732" t="s">
        <v>51</v>
      </c>
      <c r="L732" t="s">
        <v>141</v>
      </c>
      <c r="M732">
        <v>1.4025663445791046</v>
      </c>
    </row>
    <row r="733" spans="1:13" x14ac:dyDescent="0.35">
      <c r="A733" t="s">
        <v>1492</v>
      </c>
      <c r="B733" t="s">
        <v>1493</v>
      </c>
      <c r="C733" t="s">
        <v>22</v>
      </c>
      <c r="D733">
        <v>44</v>
      </c>
      <c r="E733" t="s">
        <v>23</v>
      </c>
      <c r="F733" t="s">
        <v>29</v>
      </c>
      <c r="G733">
        <v>70424</v>
      </c>
      <c r="H733">
        <v>31</v>
      </c>
      <c r="I733">
        <v>4</v>
      </c>
      <c r="J733">
        <v>2021</v>
      </c>
      <c r="K733" t="s">
        <v>40</v>
      </c>
      <c r="L733" t="s">
        <v>26</v>
      </c>
      <c r="M733">
        <v>2.1810258477089635</v>
      </c>
    </row>
    <row r="734" spans="1:13" x14ac:dyDescent="0.35">
      <c r="A734" t="s">
        <v>1494</v>
      </c>
      <c r="B734" t="s">
        <v>1495</v>
      </c>
      <c r="C734" t="s">
        <v>46</v>
      </c>
      <c r="D734">
        <v>34</v>
      </c>
      <c r="E734" t="s">
        <v>23</v>
      </c>
      <c r="F734" t="s">
        <v>77</v>
      </c>
      <c r="G734">
        <v>36324</v>
      </c>
      <c r="H734">
        <v>11</v>
      </c>
      <c r="I734">
        <v>1</v>
      </c>
      <c r="J734">
        <v>2016</v>
      </c>
      <c r="K734" t="s">
        <v>30</v>
      </c>
      <c r="L734" t="s">
        <v>26</v>
      </c>
      <c r="M734">
        <v>1.8406889587876067</v>
      </c>
    </row>
    <row r="735" spans="1:13" x14ac:dyDescent="0.35">
      <c r="A735" t="s">
        <v>1496</v>
      </c>
      <c r="B735" t="s">
        <v>1497</v>
      </c>
      <c r="C735" t="s">
        <v>22</v>
      </c>
      <c r="D735">
        <v>54</v>
      </c>
      <c r="E735" t="s">
        <v>23</v>
      </c>
      <c r="F735" t="s">
        <v>24</v>
      </c>
      <c r="G735">
        <v>86537</v>
      </c>
      <c r="H735">
        <v>26</v>
      </c>
      <c r="I735">
        <v>1</v>
      </c>
      <c r="J735">
        <v>0</v>
      </c>
      <c r="K735" t="s">
        <v>34</v>
      </c>
      <c r="L735" t="s">
        <v>26</v>
      </c>
      <c r="M735">
        <v>4.0935297551818781</v>
      </c>
    </row>
    <row r="736" spans="1:13" x14ac:dyDescent="0.35">
      <c r="A736" t="s">
        <v>1498</v>
      </c>
      <c r="B736" t="s">
        <v>1499</v>
      </c>
      <c r="C736" t="s">
        <v>15</v>
      </c>
      <c r="D736">
        <v>29</v>
      </c>
      <c r="E736" t="s">
        <v>23</v>
      </c>
      <c r="F736" t="s">
        <v>17</v>
      </c>
      <c r="G736">
        <v>79692</v>
      </c>
      <c r="H736">
        <v>20</v>
      </c>
      <c r="I736">
        <v>4</v>
      </c>
      <c r="J736">
        <v>2017</v>
      </c>
      <c r="K736" t="s">
        <v>34</v>
      </c>
      <c r="L736" t="s">
        <v>19</v>
      </c>
      <c r="M736">
        <v>1.4837030504819833</v>
      </c>
    </row>
    <row r="737" spans="1:13" x14ac:dyDescent="0.35">
      <c r="A737" t="s">
        <v>1500</v>
      </c>
      <c r="B737" t="s">
        <v>1501</v>
      </c>
      <c r="C737" t="s">
        <v>15</v>
      </c>
      <c r="D737">
        <v>32</v>
      </c>
      <c r="E737" t="s">
        <v>23</v>
      </c>
      <c r="F737" t="s">
        <v>24</v>
      </c>
      <c r="G737">
        <v>56437</v>
      </c>
      <c r="H737">
        <v>2</v>
      </c>
      <c r="I737">
        <v>4</v>
      </c>
      <c r="J737">
        <v>2015</v>
      </c>
      <c r="K737" t="s">
        <v>51</v>
      </c>
      <c r="L737" t="s">
        <v>26</v>
      </c>
      <c r="M737">
        <v>2.1797824767329663</v>
      </c>
    </row>
    <row r="738" spans="1:13" x14ac:dyDescent="0.35">
      <c r="A738" t="s">
        <v>1502</v>
      </c>
      <c r="B738" t="s">
        <v>1503</v>
      </c>
      <c r="C738" t="s">
        <v>80</v>
      </c>
      <c r="D738">
        <v>51</v>
      </c>
      <c r="E738" t="s">
        <v>16</v>
      </c>
      <c r="F738" t="s">
        <v>77</v>
      </c>
      <c r="G738">
        <v>96512</v>
      </c>
      <c r="H738">
        <v>10</v>
      </c>
      <c r="I738">
        <v>2</v>
      </c>
      <c r="J738">
        <v>2023</v>
      </c>
      <c r="K738" t="s">
        <v>18</v>
      </c>
      <c r="L738" t="s">
        <v>141</v>
      </c>
      <c r="M738">
        <v>4.2024827741299529</v>
      </c>
    </row>
    <row r="739" spans="1:13" x14ac:dyDescent="0.35">
      <c r="A739" t="s">
        <v>1504</v>
      </c>
      <c r="B739" t="s">
        <v>1505</v>
      </c>
      <c r="C739" t="s">
        <v>80</v>
      </c>
      <c r="D739">
        <v>24</v>
      </c>
      <c r="E739" t="s">
        <v>23</v>
      </c>
      <c r="F739" t="s">
        <v>77</v>
      </c>
      <c r="G739">
        <v>85468</v>
      </c>
      <c r="H739">
        <v>10</v>
      </c>
      <c r="I739">
        <v>1</v>
      </c>
      <c r="J739">
        <v>2015</v>
      </c>
      <c r="K739" t="s">
        <v>34</v>
      </c>
      <c r="L739" t="s">
        <v>41</v>
      </c>
      <c r="M739">
        <v>4.3789372679808842</v>
      </c>
    </row>
    <row r="740" spans="1:13" x14ac:dyDescent="0.35">
      <c r="A740" t="s">
        <v>1506</v>
      </c>
      <c r="B740" t="s">
        <v>1507</v>
      </c>
      <c r="C740" t="s">
        <v>33</v>
      </c>
      <c r="D740">
        <v>39</v>
      </c>
      <c r="E740" t="s">
        <v>16</v>
      </c>
      <c r="F740" t="s">
        <v>17</v>
      </c>
      <c r="G740">
        <v>89880</v>
      </c>
      <c r="H740">
        <v>16</v>
      </c>
      <c r="I740">
        <v>4</v>
      </c>
      <c r="J740">
        <v>2021</v>
      </c>
      <c r="K740" t="s">
        <v>34</v>
      </c>
      <c r="L740" t="s">
        <v>19</v>
      </c>
      <c r="M740">
        <v>2.7702762657470337</v>
      </c>
    </row>
    <row r="741" spans="1:13" x14ac:dyDescent="0.35">
      <c r="A741" t="s">
        <v>1508</v>
      </c>
      <c r="B741" t="s">
        <v>1509</v>
      </c>
      <c r="C741" t="s">
        <v>58</v>
      </c>
      <c r="D741">
        <v>38</v>
      </c>
      <c r="E741" t="s">
        <v>16</v>
      </c>
      <c r="F741" t="s">
        <v>39</v>
      </c>
      <c r="G741">
        <v>33312</v>
      </c>
      <c r="H741">
        <v>30</v>
      </c>
      <c r="I741">
        <v>1</v>
      </c>
      <c r="J741">
        <v>0</v>
      </c>
      <c r="K741" t="s">
        <v>30</v>
      </c>
      <c r="L741" t="s">
        <v>41</v>
      </c>
      <c r="M741">
        <v>2.7503374669874558</v>
      </c>
    </row>
    <row r="742" spans="1:13" x14ac:dyDescent="0.35">
      <c r="A742" t="s">
        <v>1510</v>
      </c>
      <c r="B742" t="s">
        <v>1511</v>
      </c>
      <c r="C742" t="s">
        <v>80</v>
      </c>
      <c r="D742">
        <v>50</v>
      </c>
      <c r="E742" t="s">
        <v>23</v>
      </c>
      <c r="F742" t="s">
        <v>24</v>
      </c>
      <c r="G742">
        <v>71038</v>
      </c>
      <c r="H742">
        <v>24</v>
      </c>
      <c r="I742">
        <v>1</v>
      </c>
      <c r="J742">
        <v>2023</v>
      </c>
      <c r="K742" t="s">
        <v>34</v>
      </c>
      <c r="L742" t="s">
        <v>141</v>
      </c>
      <c r="M742">
        <v>2.2694179894548987</v>
      </c>
    </row>
    <row r="743" spans="1:13" x14ac:dyDescent="0.35">
      <c r="A743" t="s">
        <v>1512</v>
      </c>
      <c r="B743" t="s">
        <v>1513</v>
      </c>
      <c r="C743" t="s">
        <v>22</v>
      </c>
      <c r="D743">
        <v>48</v>
      </c>
      <c r="E743" t="s">
        <v>23</v>
      </c>
      <c r="F743" t="s">
        <v>29</v>
      </c>
      <c r="G743">
        <v>110584</v>
      </c>
      <c r="H743">
        <v>7</v>
      </c>
      <c r="I743">
        <v>2</v>
      </c>
      <c r="J743">
        <v>0</v>
      </c>
      <c r="K743" t="s">
        <v>40</v>
      </c>
      <c r="L743" t="s">
        <v>41</v>
      </c>
      <c r="M743">
        <v>1.3538040102492945</v>
      </c>
    </row>
    <row r="744" spans="1:13" x14ac:dyDescent="0.35">
      <c r="A744" t="s">
        <v>1514</v>
      </c>
      <c r="B744" t="s">
        <v>1515</v>
      </c>
      <c r="C744" t="s">
        <v>58</v>
      </c>
      <c r="D744">
        <v>40</v>
      </c>
      <c r="E744" t="s">
        <v>16</v>
      </c>
      <c r="F744" t="s">
        <v>63</v>
      </c>
      <c r="G744">
        <v>97225</v>
      </c>
      <c r="H744">
        <v>19</v>
      </c>
      <c r="I744">
        <v>5</v>
      </c>
      <c r="J744">
        <v>2022</v>
      </c>
      <c r="K744" t="s">
        <v>18</v>
      </c>
      <c r="L744" t="s">
        <v>41</v>
      </c>
      <c r="M744">
        <v>2.6867397203926577</v>
      </c>
    </row>
    <row r="745" spans="1:13" x14ac:dyDescent="0.35">
      <c r="A745" t="s">
        <v>1516</v>
      </c>
      <c r="B745" t="s">
        <v>1517</v>
      </c>
      <c r="C745" t="s">
        <v>15</v>
      </c>
      <c r="D745">
        <v>50</v>
      </c>
      <c r="E745" t="s">
        <v>23</v>
      </c>
      <c r="F745" t="s">
        <v>24</v>
      </c>
      <c r="G745">
        <v>61304</v>
      </c>
      <c r="H745">
        <v>22</v>
      </c>
      <c r="I745">
        <v>1</v>
      </c>
      <c r="J745">
        <v>2022</v>
      </c>
      <c r="K745" t="s">
        <v>18</v>
      </c>
      <c r="L745" t="s">
        <v>19</v>
      </c>
      <c r="M745">
        <v>1.8735023737387202</v>
      </c>
    </row>
    <row r="746" spans="1:13" x14ac:dyDescent="0.35">
      <c r="A746" t="s">
        <v>1518</v>
      </c>
      <c r="B746" t="s">
        <v>1519</v>
      </c>
      <c r="C746" t="s">
        <v>15</v>
      </c>
      <c r="D746">
        <v>32</v>
      </c>
      <c r="E746" t="s">
        <v>23</v>
      </c>
      <c r="F746" t="s">
        <v>24</v>
      </c>
      <c r="G746">
        <v>114909</v>
      </c>
      <c r="H746">
        <v>9</v>
      </c>
      <c r="I746">
        <v>2</v>
      </c>
      <c r="J746">
        <v>2018</v>
      </c>
      <c r="K746" t="s">
        <v>51</v>
      </c>
      <c r="L746" t="s">
        <v>26</v>
      </c>
      <c r="M746">
        <v>3.4936735131549463</v>
      </c>
    </row>
    <row r="747" spans="1:13" x14ac:dyDescent="0.35">
      <c r="A747" t="s">
        <v>1520</v>
      </c>
      <c r="B747" t="s">
        <v>1521</v>
      </c>
      <c r="C747" t="s">
        <v>33</v>
      </c>
      <c r="D747">
        <v>28</v>
      </c>
      <c r="E747" t="s">
        <v>16</v>
      </c>
      <c r="F747" t="s">
        <v>17</v>
      </c>
      <c r="G747">
        <v>94961</v>
      </c>
      <c r="H747">
        <v>2</v>
      </c>
      <c r="I747">
        <v>2</v>
      </c>
      <c r="J747">
        <v>2018</v>
      </c>
      <c r="K747" t="s">
        <v>34</v>
      </c>
      <c r="L747" t="s">
        <v>41</v>
      </c>
      <c r="M747">
        <v>3.2939405767151659</v>
      </c>
    </row>
    <row r="748" spans="1:13" x14ac:dyDescent="0.35">
      <c r="A748" t="s">
        <v>1522</v>
      </c>
      <c r="B748" t="s">
        <v>1523</v>
      </c>
      <c r="C748" t="s">
        <v>58</v>
      </c>
      <c r="D748">
        <v>44</v>
      </c>
      <c r="E748" t="s">
        <v>23</v>
      </c>
      <c r="F748" t="s">
        <v>24</v>
      </c>
      <c r="G748">
        <v>59601</v>
      </c>
      <c r="H748">
        <v>26</v>
      </c>
      <c r="I748">
        <v>1</v>
      </c>
      <c r="J748">
        <v>2020</v>
      </c>
      <c r="K748" t="s">
        <v>40</v>
      </c>
      <c r="L748" t="s">
        <v>141</v>
      </c>
      <c r="M748">
        <v>2.2124150802489422</v>
      </c>
    </row>
    <row r="749" spans="1:13" x14ac:dyDescent="0.35">
      <c r="A749" t="s">
        <v>1524</v>
      </c>
      <c r="B749" t="s">
        <v>1525</v>
      </c>
      <c r="C749" t="s">
        <v>22</v>
      </c>
      <c r="D749">
        <v>37</v>
      </c>
      <c r="E749" t="s">
        <v>72</v>
      </c>
      <c r="F749" t="s">
        <v>39</v>
      </c>
      <c r="G749">
        <v>42707</v>
      </c>
      <c r="H749">
        <v>7</v>
      </c>
      <c r="I749">
        <v>3</v>
      </c>
      <c r="J749">
        <v>2015</v>
      </c>
      <c r="K749" t="s">
        <v>40</v>
      </c>
      <c r="L749" t="s">
        <v>41</v>
      </c>
      <c r="M749">
        <v>4.8031141390115444</v>
      </c>
    </row>
    <row r="750" spans="1:13" x14ac:dyDescent="0.35">
      <c r="A750" t="s">
        <v>1526</v>
      </c>
      <c r="B750" t="s">
        <v>1527</v>
      </c>
      <c r="C750" t="s">
        <v>80</v>
      </c>
      <c r="D750">
        <v>36</v>
      </c>
      <c r="E750" t="s">
        <v>16</v>
      </c>
      <c r="F750" t="s">
        <v>63</v>
      </c>
      <c r="G750">
        <v>57768</v>
      </c>
      <c r="H750">
        <v>8</v>
      </c>
      <c r="I750">
        <v>4</v>
      </c>
      <c r="J750">
        <v>2020</v>
      </c>
      <c r="K750" t="s">
        <v>40</v>
      </c>
      <c r="L750" t="s">
        <v>26</v>
      </c>
      <c r="M750">
        <v>3.6152692595168561</v>
      </c>
    </row>
    <row r="751" spans="1:13" x14ac:dyDescent="0.35">
      <c r="A751" t="s">
        <v>1528</v>
      </c>
      <c r="B751" t="s">
        <v>1529</v>
      </c>
      <c r="C751" t="s">
        <v>22</v>
      </c>
      <c r="D751">
        <v>51</v>
      </c>
      <c r="E751" t="s">
        <v>23</v>
      </c>
      <c r="F751" t="s">
        <v>39</v>
      </c>
      <c r="G751">
        <v>107952</v>
      </c>
      <c r="H751">
        <v>18</v>
      </c>
      <c r="I751">
        <v>5</v>
      </c>
      <c r="J751">
        <v>2018</v>
      </c>
      <c r="K751" t="s">
        <v>25</v>
      </c>
      <c r="L751" t="s">
        <v>19</v>
      </c>
      <c r="M751">
        <v>1.2855472657271072</v>
      </c>
    </row>
    <row r="752" spans="1:13" x14ac:dyDescent="0.35">
      <c r="A752" t="s">
        <v>1530</v>
      </c>
      <c r="B752" t="s">
        <v>1531</v>
      </c>
      <c r="C752" t="s">
        <v>22</v>
      </c>
      <c r="D752">
        <v>26</v>
      </c>
      <c r="E752" t="s">
        <v>23</v>
      </c>
      <c r="F752" t="s">
        <v>17</v>
      </c>
      <c r="G752">
        <v>83513</v>
      </c>
      <c r="H752">
        <v>32</v>
      </c>
      <c r="I752">
        <v>2</v>
      </c>
      <c r="J752">
        <v>2020</v>
      </c>
      <c r="K752" t="s">
        <v>34</v>
      </c>
      <c r="L752" t="s">
        <v>26</v>
      </c>
      <c r="M752">
        <v>3.5111302975299008</v>
      </c>
    </row>
    <row r="753" spans="1:13" x14ac:dyDescent="0.35">
      <c r="A753" t="s">
        <v>1532</v>
      </c>
      <c r="B753" t="s">
        <v>1533</v>
      </c>
      <c r="C753" t="s">
        <v>33</v>
      </c>
      <c r="D753">
        <v>57</v>
      </c>
      <c r="E753" t="s">
        <v>23</v>
      </c>
      <c r="F753" t="s">
        <v>24</v>
      </c>
      <c r="G753">
        <v>103311</v>
      </c>
      <c r="H753">
        <v>13</v>
      </c>
      <c r="I753">
        <v>4</v>
      </c>
      <c r="J753">
        <v>2020</v>
      </c>
      <c r="K753" t="s">
        <v>25</v>
      </c>
      <c r="L753" t="s">
        <v>26</v>
      </c>
      <c r="M753">
        <v>4.6071339061019589</v>
      </c>
    </row>
    <row r="754" spans="1:13" x14ac:dyDescent="0.35">
      <c r="A754" t="s">
        <v>1534</v>
      </c>
      <c r="B754" t="s">
        <v>1535</v>
      </c>
      <c r="C754" t="s">
        <v>80</v>
      </c>
      <c r="D754">
        <v>44</v>
      </c>
      <c r="E754" t="s">
        <v>16</v>
      </c>
      <c r="F754" t="s">
        <v>29</v>
      </c>
      <c r="G754">
        <v>99324</v>
      </c>
      <c r="H754">
        <v>24</v>
      </c>
      <c r="I754">
        <v>5</v>
      </c>
      <c r="J754">
        <v>0</v>
      </c>
      <c r="K754" t="s">
        <v>25</v>
      </c>
      <c r="L754" t="s">
        <v>26</v>
      </c>
      <c r="M754">
        <v>4.2172207824688499</v>
      </c>
    </row>
    <row r="755" spans="1:13" x14ac:dyDescent="0.35">
      <c r="A755" t="s">
        <v>1536</v>
      </c>
      <c r="B755" t="s">
        <v>1537</v>
      </c>
      <c r="C755" t="s">
        <v>80</v>
      </c>
      <c r="D755">
        <v>57</v>
      </c>
      <c r="E755" t="s">
        <v>16</v>
      </c>
      <c r="F755" t="s">
        <v>63</v>
      </c>
      <c r="G755">
        <v>45676</v>
      </c>
      <c r="H755">
        <v>26</v>
      </c>
      <c r="I755">
        <v>2</v>
      </c>
      <c r="J755">
        <v>2020</v>
      </c>
      <c r="K755" t="s">
        <v>30</v>
      </c>
      <c r="L755" t="s">
        <v>26</v>
      </c>
      <c r="M755">
        <v>3.2897672456578833</v>
      </c>
    </row>
    <row r="756" spans="1:13" x14ac:dyDescent="0.35">
      <c r="A756" t="s">
        <v>1538</v>
      </c>
      <c r="B756" t="s">
        <v>1539</v>
      </c>
      <c r="C756" t="s">
        <v>58</v>
      </c>
      <c r="D756">
        <v>57</v>
      </c>
      <c r="E756" t="s">
        <v>16</v>
      </c>
      <c r="F756" t="s">
        <v>29</v>
      </c>
      <c r="G756">
        <v>49361</v>
      </c>
      <c r="H756">
        <v>11</v>
      </c>
      <c r="I756">
        <v>5</v>
      </c>
      <c r="J756">
        <v>2023</v>
      </c>
      <c r="K756" t="s">
        <v>30</v>
      </c>
      <c r="L756" t="s">
        <v>26</v>
      </c>
      <c r="M756">
        <v>3.496508892379965</v>
      </c>
    </row>
    <row r="757" spans="1:13" x14ac:dyDescent="0.35">
      <c r="A757" t="s">
        <v>1540</v>
      </c>
      <c r="B757" t="s">
        <v>1541</v>
      </c>
      <c r="C757" t="s">
        <v>46</v>
      </c>
      <c r="D757">
        <v>24</v>
      </c>
      <c r="E757" t="s">
        <v>23</v>
      </c>
      <c r="F757" t="s">
        <v>17</v>
      </c>
      <c r="G757">
        <v>55512</v>
      </c>
      <c r="H757">
        <v>15</v>
      </c>
      <c r="I757">
        <v>3</v>
      </c>
      <c r="J757">
        <v>2024</v>
      </c>
      <c r="K757" t="s">
        <v>30</v>
      </c>
      <c r="L757" t="s">
        <v>41</v>
      </c>
      <c r="M757">
        <v>4.5842005572170059</v>
      </c>
    </row>
    <row r="758" spans="1:13" x14ac:dyDescent="0.35">
      <c r="A758" t="s">
        <v>1542</v>
      </c>
      <c r="B758" t="s">
        <v>1543</v>
      </c>
      <c r="C758" t="s">
        <v>80</v>
      </c>
      <c r="D758">
        <v>55</v>
      </c>
      <c r="E758" t="s">
        <v>16</v>
      </c>
      <c r="F758" t="s">
        <v>24</v>
      </c>
      <c r="G758">
        <v>102435</v>
      </c>
      <c r="H758">
        <v>7</v>
      </c>
      <c r="I758">
        <v>3</v>
      </c>
      <c r="J758">
        <v>2016</v>
      </c>
      <c r="K758" t="s">
        <v>25</v>
      </c>
      <c r="L758" t="s">
        <v>26</v>
      </c>
      <c r="M758">
        <v>2.3228297092878489</v>
      </c>
    </row>
    <row r="759" spans="1:13" x14ac:dyDescent="0.35">
      <c r="A759" t="s">
        <v>1544</v>
      </c>
      <c r="B759" t="s">
        <v>1545</v>
      </c>
      <c r="C759" t="s">
        <v>15</v>
      </c>
      <c r="D759">
        <v>33</v>
      </c>
      <c r="E759" t="s">
        <v>16</v>
      </c>
      <c r="F759" t="s">
        <v>24</v>
      </c>
      <c r="G759">
        <v>64928</v>
      </c>
      <c r="H759">
        <v>27</v>
      </c>
      <c r="I759">
        <v>3</v>
      </c>
      <c r="J759">
        <v>2024</v>
      </c>
      <c r="K759" t="s">
        <v>34</v>
      </c>
      <c r="L759" t="s">
        <v>41</v>
      </c>
      <c r="M759">
        <v>3.6637297284126307</v>
      </c>
    </row>
    <row r="760" spans="1:13" x14ac:dyDescent="0.35">
      <c r="A760" t="s">
        <v>1546</v>
      </c>
      <c r="B760" t="s">
        <v>1547</v>
      </c>
      <c r="C760" t="s">
        <v>58</v>
      </c>
      <c r="D760">
        <v>22</v>
      </c>
      <c r="E760" t="s">
        <v>23</v>
      </c>
      <c r="F760" t="s">
        <v>39</v>
      </c>
      <c r="G760">
        <v>37277</v>
      </c>
      <c r="H760">
        <v>29</v>
      </c>
      <c r="I760">
        <v>4</v>
      </c>
      <c r="J760">
        <v>2022</v>
      </c>
      <c r="K760" t="s">
        <v>30</v>
      </c>
      <c r="L760" t="s">
        <v>41</v>
      </c>
      <c r="M760">
        <v>2.581666384486013</v>
      </c>
    </row>
    <row r="761" spans="1:13" x14ac:dyDescent="0.35">
      <c r="A761" t="s">
        <v>1548</v>
      </c>
      <c r="B761" t="s">
        <v>1549</v>
      </c>
      <c r="C761" t="s">
        <v>58</v>
      </c>
      <c r="D761">
        <v>29</v>
      </c>
      <c r="E761" t="s">
        <v>16</v>
      </c>
      <c r="F761" t="s">
        <v>39</v>
      </c>
      <c r="G761">
        <v>101628</v>
      </c>
      <c r="H761">
        <v>23</v>
      </c>
      <c r="I761">
        <v>4</v>
      </c>
      <c r="J761">
        <v>2015</v>
      </c>
      <c r="K761" t="s">
        <v>25</v>
      </c>
      <c r="L761" t="s">
        <v>26</v>
      </c>
      <c r="M761">
        <v>1.732354821164408</v>
      </c>
    </row>
    <row r="762" spans="1:13" x14ac:dyDescent="0.35">
      <c r="A762" t="s">
        <v>1550</v>
      </c>
      <c r="B762" t="s">
        <v>1551</v>
      </c>
      <c r="C762" t="s">
        <v>22</v>
      </c>
      <c r="D762">
        <v>25</v>
      </c>
      <c r="E762" t="s">
        <v>23</v>
      </c>
      <c r="F762" t="s">
        <v>39</v>
      </c>
      <c r="G762">
        <v>70948</v>
      </c>
      <c r="H762">
        <v>13</v>
      </c>
      <c r="I762">
        <v>2</v>
      </c>
      <c r="J762">
        <v>0</v>
      </c>
      <c r="K762" t="s">
        <v>40</v>
      </c>
      <c r="L762" t="s">
        <v>26</v>
      </c>
      <c r="M762">
        <v>1.4041218461422993</v>
      </c>
    </row>
    <row r="763" spans="1:13" x14ac:dyDescent="0.35">
      <c r="A763" t="s">
        <v>1552</v>
      </c>
      <c r="B763" t="s">
        <v>1553</v>
      </c>
      <c r="C763" t="s">
        <v>46</v>
      </c>
      <c r="D763">
        <v>44</v>
      </c>
      <c r="E763" t="s">
        <v>16</v>
      </c>
      <c r="F763" t="s">
        <v>17</v>
      </c>
      <c r="G763">
        <v>86479</v>
      </c>
      <c r="H763">
        <v>3</v>
      </c>
      <c r="I763">
        <v>1</v>
      </c>
      <c r="J763">
        <v>2015</v>
      </c>
      <c r="K763" t="s">
        <v>30</v>
      </c>
      <c r="L763" t="s">
        <v>41</v>
      </c>
      <c r="M763">
        <v>4.6734980794760714</v>
      </c>
    </row>
    <row r="764" spans="1:13" x14ac:dyDescent="0.35">
      <c r="A764" t="s">
        <v>1554</v>
      </c>
      <c r="B764" t="s">
        <v>1555</v>
      </c>
      <c r="C764" t="s">
        <v>33</v>
      </c>
      <c r="D764">
        <v>25</v>
      </c>
      <c r="E764" t="s">
        <v>16</v>
      </c>
      <c r="F764" t="s">
        <v>24</v>
      </c>
      <c r="G764">
        <v>108647</v>
      </c>
      <c r="H764">
        <v>29</v>
      </c>
      <c r="I764">
        <v>1</v>
      </c>
      <c r="J764">
        <v>2023</v>
      </c>
      <c r="K764" t="s">
        <v>18</v>
      </c>
      <c r="L764" t="s">
        <v>26</v>
      </c>
      <c r="M764">
        <v>1.2992783088369477</v>
      </c>
    </row>
    <row r="765" spans="1:13" x14ac:dyDescent="0.35">
      <c r="A765" t="s">
        <v>1556</v>
      </c>
      <c r="B765" t="s">
        <v>1557</v>
      </c>
      <c r="C765" t="s">
        <v>15</v>
      </c>
      <c r="D765">
        <v>50</v>
      </c>
      <c r="E765" t="s">
        <v>16</v>
      </c>
      <c r="F765" t="s">
        <v>77</v>
      </c>
      <c r="G765">
        <v>112372</v>
      </c>
      <c r="H765">
        <v>29</v>
      </c>
      <c r="I765">
        <v>4</v>
      </c>
      <c r="J765">
        <v>2022</v>
      </c>
      <c r="K765" t="s">
        <v>30</v>
      </c>
      <c r="L765" t="s">
        <v>141</v>
      </c>
      <c r="M765">
        <v>4.681635933306274</v>
      </c>
    </row>
    <row r="766" spans="1:13" x14ac:dyDescent="0.35">
      <c r="A766" t="s">
        <v>1558</v>
      </c>
      <c r="B766" t="s">
        <v>1559</v>
      </c>
      <c r="C766" t="s">
        <v>33</v>
      </c>
      <c r="D766">
        <v>53</v>
      </c>
      <c r="E766" t="s">
        <v>16</v>
      </c>
      <c r="F766" t="s">
        <v>39</v>
      </c>
      <c r="G766">
        <v>42008</v>
      </c>
      <c r="H766">
        <v>28</v>
      </c>
      <c r="I766">
        <v>3</v>
      </c>
      <c r="J766">
        <v>2023</v>
      </c>
      <c r="K766" t="s">
        <v>40</v>
      </c>
      <c r="L766" t="s">
        <v>26</v>
      </c>
      <c r="M766">
        <v>1.157758593888738</v>
      </c>
    </row>
    <row r="767" spans="1:13" x14ac:dyDescent="0.35">
      <c r="A767" t="s">
        <v>1560</v>
      </c>
      <c r="B767" t="s">
        <v>1561</v>
      </c>
      <c r="C767" t="s">
        <v>15</v>
      </c>
      <c r="D767">
        <v>39</v>
      </c>
      <c r="E767" t="s">
        <v>16</v>
      </c>
      <c r="F767" t="s">
        <v>29</v>
      </c>
      <c r="G767">
        <v>83766</v>
      </c>
      <c r="H767">
        <v>15</v>
      </c>
      <c r="I767">
        <v>4</v>
      </c>
      <c r="J767">
        <v>2023</v>
      </c>
      <c r="K767" t="s">
        <v>25</v>
      </c>
      <c r="L767" t="s">
        <v>26</v>
      </c>
      <c r="M767">
        <v>2.2484258256318816</v>
      </c>
    </row>
    <row r="768" spans="1:13" x14ac:dyDescent="0.35">
      <c r="A768" t="s">
        <v>1562</v>
      </c>
      <c r="B768" t="s">
        <v>1563</v>
      </c>
      <c r="C768" t="s">
        <v>15</v>
      </c>
      <c r="D768">
        <v>35</v>
      </c>
      <c r="E768" t="s">
        <v>23</v>
      </c>
      <c r="F768" t="s">
        <v>39</v>
      </c>
      <c r="G768">
        <v>64684</v>
      </c>
      <c r="H768">
        <v>32</v>
      </c>
      <c r="I768">
        <v>5</v>
      </c>
      <c r="J768">
        <v>2021</v>
      </c>
      <c r="K768" t="s">
        <v>34</v>
      </c>
      <c r="L768" t="s">
        <v>26</v>
      </c>
      <c r="M768">
        <v>2.5215104260880477</v>
      </c>
    </row>
    <row r="769" spans="1:13" x14ac:dyDescent="0.35">
      <c r="A769" t="s">
        <v>1564</v>
      </c>
      <c r="B769" t="s">
        <v>1565</v>
      </c>
      <c r="C769" t="s">
        <v>15</v>
      </c>
      <c r="D769">
        <v>25</v>
      </c>
      <c r="E769" t="s">
        <v>16</v>
      </c>
      <c r="F769" t="s">
        <v>17</v>
      </c>
      <c r="G769">
        <v>91090</v>
      </c>
      <c r="H769">
        <v>8</v>
      </c>
      <c r="I769">
        <v>2</v>
      </c>
      <c r="J769">
        <v>0</v>
      </c>
      <c r="K769" t="s">
        <v>40</v>
      </c>
      <c r="L769" t="s">
        <v>41</v>
      </c>
      <c r="M769">
        <v>3.969096158376912</v>
      </c>
    </row>
    <row r="770" spans="1:13" x14ac:dyDescent="0.35">
      <c r="A770" t="s">
        <v>1566</v>
      </c>
      <c r="B770" t="s">
        <v>1567</v>
      </c>
      <c r="C770" t="s">
        <v>80</v>
      </c>
      <c r="D770">
        <v>30</v>
      </c>
      <c r="E770" t="s">
        <v>23</v>
      </c>
      <c r="F770" t="s">
        <v>24</v>
      </c>
      <c r="G770">
        <v>88167</v>
      </c>
      <c r="H770">
        <v>32</v>
      </c>
      <c r="I770">
        <v>5</v>
      </c>
      <c r="J770">
        <v>2023</v>
      </c>
      <c r="K770" t="s">
        <v>18</v>
      </c>
      <c r="L770" t="s">
        <v>41</v>
      </c>
      <c r="M770">
        <v>3.3210852930900505</v>
      </c>
    </row>
    <row r="771" spans="1:13" x14ac:dyDescent="0.35">
      <c r="A771" t="s">
        <v>1568</v>
      </c>
      <c r="B771" t="s">
        <v>1569</v>
      </c>
      <c r="C771" t="s">
        <v>80</v>
      </c>
      <c r="D771">
        <v>46</v>
      </c>
      <c r="E771" t="s">
        <v>23</v>
      </c>
      <c r="F771" t="s">
        <v>39</v>
      </c>
      <c r="G771">
        <v>71227</v>
      </c>
      <c r="H771">
        <v>9</v>
      </c>
      <c r="I771">
        <v>1</v>
      </c>
      <c r="J771">
        <v>2015</v>
      </c>
      <c r="K771" t="s">
        <v>25</v>
      </c>
      <c r="L771" t="s">
        <v>141</v>
      </c>
      <c r="M771">
        <v>3.5281822292077978</v>
      </c>
    </row>
    <row r="772" spans="1:13" x14ac:dyDescent="0.35">
      <c r="A772" t="s">
        <v>1570</v>
      </c>
      <c r="B772" t="s">
        <v>1571</v>
      </c>
      <c r="C772" t="s">
        <v>33</v>
      </c>
      <c r="D772">
        <v>31</v>
      </c>
      <c r="E772" t="s">
        <v>23</v>
      </c>
      <c r="F772" t="s">
        <v>24</v>
      </c>
      <c r="G772">
        <v>103109</v>
      </c>
      <c r="H772">
        <v>1</v>
      </c>
      <c r="I772">
        <v>1</v>
      </c>
      <c r="J772">
        <v>2017</v>
      </c>
      <c r="K772" t="s">
        <v>25</v>
      </c>
      <c r="L772" t="s">
        <v>26</v>
      </c>
      <c r="M772">
        <v>3.2925151409161186</v>
      </c>
    </row>
    <row r="773" spans="1:13" x14ac:dyDescent="0.35">
      <c r="A773" t="s">
        <v>1572</v>
      </c>
      <c r="B773" t="s">
        <v>1573</v>
      </c>
      <c r="C773" t="s">
        <v>80</v>
      </c>
      <c r="D773">
        <v>38</v>
      </c>
      <c r="E773" t="s">
        <v>16</v>
      </c>
      <c r="F773" t="s">
        <v>63</v>
      </c>
      <c r="G773">
        <v>102555</v>
      </c>
      <c r="H773">
        <v>17</v>
      </c>
      <c r="I773">
        <v>2</v>
      </c>
      <c r="J773">
        <v>2021</v>
      </c>
      <c r="K773" t="s">
        <v>40</v>
      </c>
      <c r="L773" t="s">
        <v>19</v>
      </c>
      <c r="M773">
        <v>4.631016098598284</v>
      </c>
    </row>
    <row r="774" spans="1:13" x14ac:dyDescent="0.35">
      <c r="A774" t="s">
        <v>1574</v>
      </c>
      <c r="B774" t="s">
        <v>1575</v>
      </c>
      <c r="C774" t="s">
        <v>46</v>
      </c>
      <c r="D774">
        <v>27</v>
      </c>
      <c r="E774" t="s">
        <v>23</v>
      </c>
      <c r="F774" t="s">
        <v>77</v>
      </c>
      <c r="G774">
        <v>45738</v>
      </c>
      <c r="H774">
        <v>19</v>
      </c>
      <c r="I774">
        <v>1</v>
      </c>
      <c r="J774">
        <v>2024</v>
      </c>
      <c r="K774" t="s">
        <v>30</v>
      </c>
      <c r="L774" t="s">
        <v>41</v>
      </c>
      <c r="M774">
        <v>3.3589093788454574</v>
      </c>
    </row>
    <row r="775" spans="1:13" x14ac:dyDescent="0.35">
      <c r="A775" t="s">
        <v>1576</v>
      </c>
      <c r="B775" t="s">
        <v>1577</v>
      </c>
      <c r="C775" t="s">
        <v>46</v>
      </c>
      <c r="D775">
        <v>60</v>
      </c>
      <c r="E775" t="s">
        <v>16</v>
      </c>
      <c r="F775" t="s">
        <v>39</v>
      </c>
      <c r="G775">
        <v>108005</v>
      </c>
      <c r="H775">
        <v>23</v>
      </c>
      <c r="I775">
        <v>3</v>
      </c>
      <c r="J775">
        <v>2017</v>
      </c>
      <c r="K775" t="s">
        <v>51</v>
      </c>
      <c r="L775" t="s">
        <v>26</v>
      </c>
      <c r="M775">
        <v>1.7611266996658772</v>
      </c>
    </row>
    <row r="776" spans="1:13" x14ac:dyDescent="0.35">
      <c r="A776" t="s">
        <v>1578</v>
      </c>
      <c r="B776" t="s">
        <v>1579</v>
      </c>
      <c r="C776" t="s">
        <v>80</v>
      </c>
      <c r="D776">
        <v>22</v>
      </c>
      <c r="E776" t="s">
        <v>16</v>
      </c>
      <c r="F776" t="s">
        <v>63</v>
      </c>
      <c r="G776">
        <v>39454</v>
      </c>
      <c r="H776">
        <v>21</v>
      </c>
      <c r="I776">
        <v>1</v>
      </c>
      <c r="J776">
        <v>0</v>
      </c>
      <c r="K776" t="s">
        <v>40</v>
      </c>
      <c r="L776" t="s">
        <v>141</v>
      </c>
      <c r="M776">
        <v>3.3121132455508198</v>
      </c>
    </row>
    <row r="777" spans="1:13" x14ac:dyDescent="0.35">
      <c r="A777" t="s">
        <v>1580</v>
      </c>
      <c r="B777" t="s">
        <v>1581</v>
      </c>
      <c r="C777" t="s">
        <v>22</v>
      </c>
      <c r="D777">
        <v>54</v>
      </c>
      <c r="E777" t="s">
        <v>16</v>
      </c>
      <c r="F777" t="s">
        <v>63</v>
      </c>
      <c r="G777">
        <v>52118</v>
      </c>
      <c r="H777">
        <v>19</v>
      </c>
      <c r="I777">
        <v>4</v>
      </c>
      <c r="J777">
        <v>0</v>
      </c>
      <c r="K777" t="s">
        <v>34</v>
      </c>
      <c r="L777" t="s">
        <v>26</v>
      </c>
      <c r="M777">
        <v>2.9882864413246444</v>
      </c>
    </row>
    <row r="778" spans="1:13" x14ac:dyDescent="0.35">
      <c r="A778" t="s">
        <v>1582</v>
      </c>
      <c r="B778" t="s">
        <v>1583</v>
      </c>
      <c r="C778" t="s">
        <v>33</v>
      </c>
      <c r="D778">
        <v>24</v>
      </c>
      <c r="E778" t="s">
        <v>23</v>
      </c>
      <c r="F778" t="s">
        <v>39</v>
      </c>
      <c r="G778">
        <v>90881</v>
      </c>
      <c r="H778">
        <v>33</v>
      </c>
      <c r="I778">
        <v>4</v>
      </c>
      <c r="J778">
        <v>0</v>
      </c>
      <c r="K778" t="s">
        <v>51</v>
      </c>
      <c r="L778" t="s">
        <v>26</v>
      </c>
      <c r="M778">
        <v>4.8513196866117401</v>
      </c>
    </row>
    <row r="779" spans="1:13" x14ac:dyDescent="0.35">
      <c r="A779" t="s">
        <v>1584</v>
      </c>
      <c r="B779" t="s">
        <v>1585</v>
      </c>
      <c r="C779" t="s">
        <v>33</v>
      </c>
      <c r="D779">
        <v>22</v>
      </c>
      <c r="E779" t="s">
        <v>16</v>
      </c>
      <c r="F779" t="s">
        <v>29</v>
      </c>
      <c r="G779">
        <v>105374</v>
      </c>
      <c r="H779">
        <v>9</v>
      </c>
      <c r="I779">
        <v>3</v>
      </c>
      <c r="J779">
        <v>0</v>
      </c>
      <c r="K779" t="s">
        <v>30</v>
      </c>
      <c r="L779" t="s">
        <v>26</v>
      </c>
      <c r="M779">
        <v>1.3837888883770879</v>
      </c>
    </row>
    <row r="780" spans="1:13" x14ac:dyDescent="0.35">
      <c r="A780" t="s">
        <v>1586</v>
      </c>
      <c r="B780" t="s">
        <v>1587</v>
      </c>
      <c r="C780" t="s">
        <v>33</v>
      </c>
      <c r="D780">
        <v>60</v>
      </c>
      <c r="E780" t="s">
        <v>23</v>
      </c>
      <c r="F780" t="s">
        <v>17</v>
      </c>
      <c r="G780">
        <v>96483</v>
      </c>
      <c r="H780">
        <v>7</v>
      </c>
      <c r="I780">
        <v>2</v>
      </c>
      <c r="J780">
        <v>0</v>
      </c>
      <c r="K780" t="s">
        <v>18</v>
      </c>
      <c r="L780" t="s">
        <v>26</v>
      </c>
      <c r="M780">
        <v>2.7897292830689699</v>
      </c>
    </row>
    <row r="781" spans="1:13" x14ac:dyDescent="0.35">
      <c r="A781" t="s">
        <v>1588</v>
      </c>
      <c r="B781" t="s">
        <v>1589</v>
      </c>
      <c r="C781" t="s">
        <v>58</v>
      </c>
      <c r="D781">
        <v>28</v>
      </c>
      <c r="E781" t="s">
        <v>16</v>
      </c>
      <c r="F781" t="s">
        <v>29</v>
      </c>
      <c r="G781">
        <v>111291</v>
      </c>
      <c r="H781">
        <v>9</v>
      </c>
      <c r="I781">
        <v>2</v>
      </c>
      <c r="J781">
        <v>0</v>
      </c>
      <c r="K781" t="s">
        <v>34</v>
      </c>
      <c r="L781" t="s">
        <v>19</v>
      </c>
      <c r="M781">
        <v>3.9269655250836704</v>
      </c>
    </row>
    <row r="782" spans="1:13" x14ac:dyDescent="0.35">
      <c r="A782" t="s">
        <v>1590</v>
      </c>
      <c r="B782" t="s">
        <v>1591</v>
      </c>
      <c r="C782" t="s">
        <v>33</v>
      </c>
      <c r="D782">
        <v>43</v>
      </c>
      <c r="E782" t="s">
        <v>23</v>
      </c>
      <c r="F782" t="s">
        <v>24</v>
      </c>
      <c r="G782">
        <v>42759</v>
      </c>
      <c r="H782">
        <v>6</v>
      </c>
      <c r="I782">
        <v>5</v>
      </c>
      <c r="J782">
        <v>2021</v>
      </c>
      <c r="K782" t="s">
        <v>30</v>
      </c>
      <c r="L782" t="s">
        <v>26</v>
      </c>
      <c r="M782">
        <v>4.380544746979405</v>
      </c>
    </row>
    <row r="783" spans="1:13" x14ac:dyDescent="0.35">
      <c r="A783" t="s">
        <v>1592</v>
      </c>
      <c r="B783" t="s">
        <v>1593</v>
      </c>
      <c r="C783" t="s">
        <v>33</v>
      </c>
      <c r="D783">
        <v>34</v>
      </c>
      <c r="E783" t="s">
        <v>16</v>
      </c>
      <c r="F783" t="s">
        <v>63</v>
      </c>
      <c r="G783">
        <v>109670</v>
      </c>
      <c r="H783">
        <v>28</v>
      </c>
      <c r="I783">
        <v>3</v>
      </c>
      <c r="J783">
        <v>2019</v>
      </c>
      <c r="K783" t="s">
        <v>40</v>
      </c>
      <c r="L783" t="s">
        <v>41</v>
      </c>
      <c r="M783">
        <v>3.7056199756569494</v>
      </c>
    </row>
    <row r="784" spans="1:13" x14ac:dyDescent="0.35">
      <c r="A784" t="s">
        <v>1594</v>
      </c>
      <c r="B784" t="s">
        <v>1595</v>
      </c>
      <c r="C784" t="s">
        <v>22</v>
      </c>
      <c r="D784">
        <v>50</v>
      </c>
      <c r="E784" t="s">
        <v>16</v>
      </c>
      <c r="F784" t="s">
        <v>17</v>
      </c>
      <c r="G784">
        <v>104750</v>
      </c>
      <c r="H784">
        <v>25</v>
      </c>
      <c r="I784">
        <v>4</v>
      </c>
      <c r="J784">
        <v>2015</v>
      </c>
      <c r="K784" t="s">
        <v>51</v>
      </c>
      <c r="L784" t="s">
        <v>26</v>
      </c>
      <c r="M784">
        <v>4.314020306110784</v>
      </c>
    </row>
    <row r="785" spans="1:13" x14ac:dyDescent="0.35">
      <c r="A785" t="s">
        <v>1596</v>
      </c>
      <c r="B785" t="s">
        <v>1597</v>
      </c>
      <c r="C785" t="s">
        <v>22</v>
      </c>
      <c r="D785">
        <v>30</v>
      </c>
      <c r="E785" t="s">
        <v>23</v>
      </c>
      <c r="F785" t="s">
        <v>77</v>
      </c>
      <c r="G785">
        <v>80152</v>
      </c>
      <c r="H785">
        <v>15</v>
      </c>
      <c r="I785">
        <v>1</v>
      </c>
      <c r="J785">
        <v>0</v>
      </c>
      <c r="K785" t="s">
        <v>25</v>
      </c>
      <c r="L785" t="s">
        <v>26</v>
      </c>
      <c r="M785">
        <v>4.636130588097874</v>
      </c>
    </row>
    <row r="786" spans="1:13" x14ac:dyDescent="0.35">
      <c r="A786" t="s">
        <v>1598</v>
      </c>
      <c r="B786" t="s">
        <v>1599</v>
      </c>
      <c r="C786" t="s">
        <v>15</v>
      </c>
      <c r="D786">
        <v>49</v>
      </c>
      <c r="E786" t="s">
        <v>16</v>
      </c>
      <c r="F786" t="s">
        <v>17</v>
      </c>
      <c r="G786">
        <v>54547</v>
      </c>
      <c r="H786">
        <v>1</v>
      </c>
      <c r="I786">
        <v>1</v>
      </c>
      <c r="J786">
        <v>2016</v>
      </c>
      <c r="K786" t="s">
        <v>34</v>
      </c>
      <c r="L786" t="s">
        <v>26</v>
      </c>
      <c r="M786">
        <v>3.3306568784913644</v>
      </c>
    </row>
    <row r="787" spans="1:13" x14ac:dyDescent="0.35">
      <c r="A787" t="s">
        <v>1600</v>
      </c>
      <c r="B787" t="s">
        <v>1601</v>
      </c>
      <c r="C787" t="s">
        <v>33</v>
      </c>
      <c r="D787">
        <v>35</v>
      </c>
      <c r="E787" t="s">
        <v>23</v>
      </c>
      <c r="F787" t="s">
        <v>17</v>
      </c>
      <c r="G787">
        <v>110544</v>
      </c>
      <c r="H787">
        <v>21</v>
      </c>
      <c r="I787">
        <v>2</v>
      </c>
      <c r="J787">
        <v>2022</v>
      </c>
      <c r="K787" t="s">
        <v>30</v>
      </c>
      <c r="L787" t="s">
        <v>26</v>
      </c>
      <c r="M787">
        <v>4.3803674715297589</v>
      </c>
    </row>
    <row r="788" spans="1:13" x14ac:dyDescent="0.35">
      <c r="A788" t="s">
        <v>1602</v>
      </c>
      <c r="B788" t="s">
        <v>1603</v>
      </c>
      <c r="C788" t="s">
        <v>80</v>
      </c>
      <c r="D788">
        <v>32</v>
      </c>
      <c r="E788" t="s">
        <v>72</v>
      </c>
      <c r="F788" t="s">
        <v>24</v>
      </c>
      <c r="G788">
        <v>65361</v>
      </c>
      <c r="H788">
        <v>6</v>
      </c>
      <c r="I788">
        <v>5</v>
      </c>
      <c r="J788">
        <v>2022</v>
      </c>
      <c r="K788" t="s">
        <v>18</v>
      </c>
      <c r="L788" t="s">
        <v>26</v>
      </c>
      <c r="M788">
        <v>3.6316627364950929</v>
      </c>
    </row>
    <row r="789" spans="1:13" x14ac:dyDescent="0.35">
      <c r="A789" t="s">
        <v>1604</v>
      </c>
      <c r="B789" t="s">
        <v>1605</v>
      </c>
      <c r="C789" t="s">
        <v>80</v>
      </c>
      <c r="D789">
        <v>28</v>
      </c>
      <c r="E789" t="s">
        <v>16</v>
      </c>
      <c r="F789" t="s">
        <v>17</v>
      </c>
      <c r="G789">
        <v>111140</v>
      </c>
      <c r="H789">
        <v>28</v>
      </c>
      <c r="I789">
        <v>5</v>
      </c>
      <c r="J789">
        <v>2017</v>
      </c>
      <c r="K789" t="s">
        <v>25</v>
      </c>
      <c r="L789" t="s">
        <v>26</v>
      </c>
      <c r="M789">
        <v>2.9246217335066342</v>
      </c>
    </row>
    <row r="790" spans="1:13" x14ac:dyDescent="0.35">
      <c r="A790" t="s">
        <v>1606</v>
      </c>
      <c r="B790" t="s">
        <v>1607</v>
      </c>
      <c r="C790" t="s">
        <v>80</v>
      </c>
      <c r="D790">
        <v>25</v>
      </c>
      <c r="E790" t="s">
        <v>16</v>
      </c>
      <c r="F790" t="s">
        <v>29</v>
      </c>
      <c r="G790">
        <v>77975</v>
      </c>
      <c r="H790">
        <v>17</v>
      </c>
      <c r="I790">
        <v>3</v>
      </c>
      <c r="J790">
        <v>2016</v>
      </c>
      <c r="K790" t="s">
        <v>40</v>
      </c>
      <c r="L790" t="s">
        <v>41</v>
      </c>
      <c r="M790">
        <v>1.1781384897393474</v>
      </c>
    </row>
    <row r="791" spans="1:13" x14ac:dyDescent="0.35">
      <c r="A791" t="s">
        <v>1608</v>
      </c>
      <c r="B791" t="s">
        <v>1609</v>
      </c>
      <c r="C791" t="s">
        <v>15</v>
      </c>
      <c r="D791">
        <v>49</v>
      </c>
      <c r="E791" t="s">
        <v>16</v>
      </c>
      <c r="F791" t="s">
        <v>17</v>
      </c>
      <c r="G791">
        <v>109261</v>
      </c>
      <c r="H791">
        <v>34</v>
      </c>
      <c r="I791">
        <v>1</v>
      </c>
      <c r="J791">
        <v>2016</v>
      </c>
      <c r="K791" t="s">
        <v>30</v>
      </c>
      <c r="L791" t="s">
        <v>26</v>
      </c>
      <c r="M791">
        <v>4.3598510648416005</v>
      </c>
    </row>
    <row r="792" spans="1:13" x14ac:dyDescent="0.35">
      <c r="A792" t="s">
        <v>1610</v>
      </c>
      <c r="B792" t="s">
        <v>1611</v>
      </c>
      <c r="C792" t="s">
        <v>33</v>
      </c>
      <c r="D792">
        <v>26</v>
      </c>
      <c r="E792" t="s">
        <v>23</v>
      </c>
      <c r="F792" t="s">
        <v>63</v>
      </c>
      <c r="G792">
        <v>30137</v>
      </c>
      <c r="H792">
        <v>17</v>
      </c>
      <c r="I792">
        <v>2</v>
      </c>
      <c r="J792">
        <v>2022</v>
      </c>
      <c r="K792" t="s">
        <v>30</v>
      </c>
      <c r="L792" t="s">
        <v>19</v>
      </c>
      <c r="M792">
        <v>4.2911233957764949</v>
      </c>
    </row>
    <row r="793" spans="1:13" x14ac:dyDescent="0.35">
      <c r="A793" t="s">
        <v>1612</v>
      </c>
      <c r="B793" t="s">
        <v>1613</v>
      </c>
      <c r="C793" t="s">
        <v>22</v>
      </c>
      <c r="D793">
        <v>46</v>
      </c>
      <c r="E793" t="s">
        <v>16</v>
      </c>
      <c r="F793" t="s">
        <v>39</v>
      </c>
      <c r="G793">
        <v>102259</v>
      </c>
      <c r="H793">
        <v>1</v>
      </c>
      <c r="I793">
        <v>3</v>
      </c>
      <c r="J793">
        <v>2018</v>
      </c>
      <c r="K793" t="s">
        <v>25</v>
      </c>
      <c r="L793" t="s">
        <v>26</v>
      </c>
      <c r="M793">
        <v>2.9939201664683703</v>
      </c>
    </row>
    <row r="794" spans="1:13" x14ac:dyDescent="0.35">
      <c r="A794" t="s">
        <v>1614</v>
      </c>
      <c r="B794" t="s">
        <v>1615</v>
      </c>
      <c r="C794" t="s">
        <v>80</v>
      </c>
      <c r="D794">
        <v>33</v>
      </c>
      <c r="E794" t="s">
        <v>23</v>
      </c>
      <c r="F794" t="s">
        <v>77</v>
      </c>
      <c r="G794">
        <v>94777</v>
      </c>
      <c r="H794">
        <v>6</v>
      </c>
      <c r="I794">
        <v>4</v>
      </c>
      <c r="J794">
        <v>2020</v>
      </c>
      <c r="K794" t="s">
        <v>18</v>
      </c>
      <c r="L794" t="s">
        <v>26</v>
      </c>
      <c r="M794">
        <v>1.7064454073788196</v>
      </c>
    </row>
    <row r="795" spans="1:13" x14ac:dyDescent="0.35">
      <c r="A795" t="s">
        <v>1616</v>
      </c>
      <c r="B795" t="s">
        <v>1617</v>
      </c>
      <c r="C795" t="s">
        <v>15</v>
      </c>
      <c r="D795">
        <v>28</v>
      </c>
      <c r="E795" t="s">
        <v>23</v>
      </c>
      <c r="F795" t="s">
        <v>77</v>
      </c>
      <c r="G795">
        <v>84373</v>
      </c>
      <c r="H795">
        <v>18</v>
      </c>
      <c r="I795">
        <v>3</v>
      </c>
      <c r="J795">
        <v>0</v>
      </c>
      <c r="K795" t="s">
        <v>40</v>
      </c>
      <c r="L795" t="s">
        <v>41</v>
      </c>
      <c r="M795">
        <v>4.1625094057723739</v>
      </c>
    </row>
    <row r="796" spans="1:13" x14ac:dyDescent="0.35">
      <c r="A796" t="s">
        <v>1618</v>
      </c>
      <c r="B796" t="s">
        <v>1619</v>
      </c>
      <c r="C796" t="s">
        <v>22</v>
      </c>
      <c r="D796">
        <v>60</v>
      </c>
      <c r="E796" t="s">
        <v>16</v>
      </c>
      <c r="F796" t="s">
        <v>39</v>
      </c>
      <c r="G796">
        <v>30788</v>
      </c>
      <c r="H796">
        <v>29</v>
      </c>
      <c r="I796">
        <v>1</v>
      </c>
      <c r="J796">
        <v>2018</v>
      </c>
      <c r="K796" t="s">
        <v>51</v>
      </c>
      <c r="L796" t="s">
        <v>26</v>
      </c>
      <c r="M796">
        <v>4.2075700406600127</v>
      </c>
    </row>
    <row r="797" spans="1:13" x14ac:dyDescent="0.35">
      <c r="A797" t="s">
        <v>1620</v>
      </c>
      <c r="B797" t="s">
        <v>1621</v>
      </c>
      <c r="C797" t="s">
        <v>58</v>
      </c>
      <c r="D797">
        <v>32</v>
      </c>
      <c r="E797" t="s">
        <v>16</v>
      </c>
      <c r="F797" t="s">
        <v>17</v>
      </c>
      <c r="G797">
        <v>87616</v>
      </c>
      <c r="H797">
        <v>27</v>
      </c>
      <c r="I797">
        <v>1</v>
      </c>
      <c r="J797">
        <v>2024</v>
      </c>
      <c r="K797" t="s">
        <v>51</v>
      </c>
      <c r="L797" t="s">
        <v>41</v>
      </c>
      <c r="M797">
        <v>4.0244842310957853</v>
      </c>
    </row>
    <row r="798" spans="1:13" x14ac:dyDescent="0.35">
      <c r="A798" t="s">
        <v>1622</v>
      </c>
      <c r="B798" t="s">
        <v>1623</v>
      </c>
      <c r="C798" t="s">
        <v>22</v>
      </c>
      <c r="D798">
        <v>23</v>
      </c>
      <c r="E798" t="s">
        <v>23</v>
      </c>
      <c r="F798" t="s">
        <v>29</v>
      </c>
      <c r="G798">
        <v>86247</v>
      </c>
      <c r="H798">
        <v>8</v>
      </c>
      <c r="I798">
        <v>4</v>
      </c>
      <c r="J798">
        <v>2021</v>
      </c>
      <c r="K798" t="s">
        <v>18</v>
      </c>
      <c r="L798" t="s">
        <v>26</v>
      </c>
      <c r="M798">
        <v>2.9238947316742232</v>
      </c>
    </row>
    <row r="799" spans="1:13" x14ac:dyDescent="0.35">
      <c r="A799" t="s">
        <v>1624</v>
      </c>
      <c r="B799" t="s">
        <v>1625</v>
      </c>
      <c r="C799" t="s">
        <v>33</v>
      </c>
      <c r="D799">
        <v>25</v>
      </c>
      <c r="E799" t="s">
        <v>16</v>
      </c>
      <c r="F799" t="s">
        <v>29</v>
      </c>
      <c r="G799">
        <v>56779</v>
      </c>
      <c r="H799">
        <v>3</v>
      </c>
      <c r="I799">
        <v>3</v>
      </c>
      <c r="J799">
        <v>0</v>
      </c>
      <c r="K799" t="s">
        <v>30</v>
      </c>
      <c r="L799" t="s">
        <v>41</v>
      </c>
      <c r="M799">
        <v>1.017962900483028</v>
      </c>
    </row>
    <row r="800" spans="1:13" x14ac:dyDescent="0.35">
      <c r="A800" t="s">
        <v>1626</v>
      </c>
      <c r="B800" t="s">
        <v>1627</v>
      </c>
      <c r="C800" t="s">
        <v>58</v>
      </c>
      <c r="D800">
        <v>36</v>
      </c>
      <c r="E800" t="s">
        <v>16</v>
      </c>
      <c r="F800" t="s">
        <v>63</v>
      </c>
      <c r="G800">
        <v>52691</v>
      </c>
      <c r="H800">
        <v>24</v>
      </c>
      <c r="I800">
        <v>2</v>
      </c>
      <c r="J800">
        <v>2024</v>
      </c>
      <c r="K800" t="s">
        <v>18</v>
      </c>
      <c r="L800" t="s">
        <v>26</v>
      </c>
      <c r="M800">
        <v>2.7026009402643099</v>
      </c>
    </row>
    <row r="801" spans="1:13" x14ac:dyDescent="0.35">
      <c r="A801" t="s">
        <v>1628</v>
      </c>
      <c r="B801" t="s">
        <v>1629</v>
      </c>
      <c r="C801" t="s">
        <v>15</v>
      </c>
      <c r="D801">
        <v>28</v>
      </c>
      <c r="E801" t="s">
        <v>16</v>
      </c>
      <c r="F801" t="s">
        <v>63</v>
      </c>
      <c r="G801">
        <v>108144</v>
      </c>
      <c r="H801">
        <v>10</v>
      </c>
      <c r="I801">
        <v>1</v>
      </c>
      <c r="J801">
        <v>2016</v>
      </c>
      <c r="K801" t="s">
        <v>40</v>
      </c>
      <c r="L801" t="s">
        <v>41</v>
      </c>
      <c r="M801">
        <v>4.2047711812585344</v>
      </c>
    </row>
    <row r="802" spans="1:13" x14ac:dyDescent="0.35">
      <c r="A802" t="s">
        <v>1630</v>
      </c>
      <c r="B802" t="s">
        <v>1631</v>
      </c>
      <c r="C802" t="s">
        <v>33</v>
      </c>
      <c r="D802">
        <v>50</v>
      </c>
      <c r="E802" t="s">
        <v>23</v>
      </c>
      <c r="F802" t="s">
        <v>39</v>
      </c>
      <c r="G802">
        <v>91582</v>
      </c>
      <c r="H802">
        <v>10</v>
      </c>
      <c r="I802">
        <v>3</v>
      </c>
      <c r="J802">
        <v>2018</v>
      </c>
      <c r="K802" t="s">
        <v>51</v>
      </c>
      <c r="L802" t="s">
        <v>26</v>
      </c>
      <c r="M802">
        <v>2.0319918796267142</v>
      </c>
    </row>
    <row r="803" spans="1:13" x14ac:dyDescent="0.35">
      <c r="A803" t="s">
        <v>1632</v>
      </c>
      <c r="B803" t="s">
        <v>1633</v>
      </c>
      <c r="C803" t="s">
        <v>33</v>
      </c>
      <c r="D803">
        <v>30</v>
      </c>
      <c r="E803" t="s">
        <v>16</v>
      </c>
      <c r="F803" t="s">
        <v>17</v>
      </c>
      <c r="G803">
        <v>96554</v>
      </c>
      <c r="H803">
        <v>18</v>
      </c>
      <c r="I803">
        <v>3</v>
      </c>
      <c r="J803">
        <v>2016</v>
      </c>
      <c r="K803" t="s">
        <v>30</v>
      </c>
      <c r="L803" t="s">
        <v>41</v>
      </c>
      <c r="M803">
        <v>1.7895085733137628</v>
      </c>
    </row>
    <row r="804" spans="1:13" x14ac:dyDescent="0.35">
      <c r="A804" t="s">
        <v>1634</v>
      </c>
      <c r="B804" t="s">
        <v>1635</v>
      </c>
      <c r="C804" t="s">
        <v>80</v>
      </c>
      <c r="D804">
        <v>51</v>
      </c>
      <c r="E804" t="s">
        <v>16</v>
      </c>
      <c r="F804" t="s">
        <v>17</v>
      </c>
      <c r="G804">
        <v>106681</v>
      </c>
      <c r="H804">
        <v>12</v>
      </c>
      <c r="I804">
        <v>1</v>
      </c>
      <c r="J804">
        <v>2020</v>
      </c>
      <c r="K804" t="s">
        <v>34</v>
      </c>
      <c r="L804" t="s">
        <v>19</v>
      </c>
      <c r="M804">
        <v>1.5361699057864349</v>
      </c>
    </row>
    <row r="805" spans="1:13" x14ac:dyDescent="0.35">
      <c r="A805" t="s">
        <v>1636</v>
      </c>
      <c r="B805" t="s">
        <v>1637</v>
      </c>
      <c r="C805" t="s">
        <v>15</v>
      </c>
      <c r="D805">
        <v>54</v>
      </c>
      <c r="E805" t="s">
        <v>16</v>
      </c>
      <c r="F805" t="s">
        <v>39</v>
      </c>
      <c r="G805">
        <v>102499</v>
      </c>
      <c r="H805">
        <v>10</v>
      </c>
      <c r="I805">
        <v>2</v>
      </c>
      <c r="J805">
        <v>2021</v>
      </c>
      <c r="K805" t="s">
        <v>18</v>
      </c>
      <c r="L805" t="s">
        <v>41</v>
      </c>
      <c r="M805">
        <v>4.8708661882570858</v>
      </c>
    </row>
    <row r="806" spans="1:13" x14ac:dyDescent="0.35">
      <c r="A806" t="s">
        <v>1638</v>
      </c>
      <c r="B806" t="s">
        <v>1639</v>
      </c>
      <c r="C806" t="s">
        <v>33</v>
      </c>
      <c r="D806">
        <v>52</v>
      </c>
      <c r="E806" t="s">
        <v>23</v>
      </c>
      <c r="F806" t="s">
        <v>77</v>
      </c>
      <c r="G806">
        <v>106424</v>
      </c>
      <c r="H806">
        <v>7</v>
      </c>
      <c r="I806">
        <v>1</v>
      </c>
      <c r="J806">
        <v>2017</v>
      </c>
      <c r="K806" t="s">
        <v>51</v>
      </c>
      <c r="L806" t="s">
        <v>26</v>
      </c>
      <c r="M806">
        <v>2.2951016365126495</v>
      </c>
    </row>
    <row r="807" spans="1:13" x14ac:dyDescent="0.35">
      <c r="A807" t="s">
        <v>1640</v>
      </c>
      <c r="B807" t="s">
        <v>1641</v>
      </c>
      <c r="C807" t="s">
        <v>46</v>
      </c>
      <c r="D807">
        <v>33</v>
      </c>
      <c r="E807" t="s">
        <v>16</v>
      </c>
      <c r="F807" t="s">
        <v>29</v>
      </c>
      <c r="G807">
        <v>101235</v>
      </c>
      <c r="H807">
        <v>5</v>
      </c>
      <c r="I807">
        <v>5</v>
      </c>
      <c r="J807">
        <v>2024</v>
      </c>
      <c r="K807" t="s">
        <v>51</v>
      </c>
      <c r="L807" t="s">
        <v>26</v>
      </c>
      <c r="M807">
        <v>3.9952769043515222</v>
      </c>
    </row>
    <row r="808" spans="1:13" x14ac:dyDescent="0.35">
      <c r="A808" t="s">
        <v>1642</v>
      </c>
      <c r="B808" t="s">
        <v>1643</v>
      </c>
      <c r="C808" t="s">
        <v>46</v>
      </c>
      <c r="D808">
        <v>38</v>
      </c>
      <c r="E808" t="s">
        <v>23</v>
      </c>
      <c r="F808" t="s">
        <v>24</v>
      </c>
      <c r="G808">
        <v>32964</v>
      </c>
      <c r="H808">
        <v>15</v>
      </c>
      <c r="I808">
        <v>3</v>
      </c>
      <c r="J808">
        <v>2016</v>
      </c>
      <c r="K808" t="s">
        <v>25</v>
      </c>
      <c r="L808" t="s">
        <v>26</v>
      </c>
      <c r="M808">
        <v>1.4614707820265993</v>
      </c>
    </row>
    <row r="809" spans="1:13" x14ac:dyDescent="0.35">
      <c r="A809" t="s">
        <v>1644</v>
      </c>
      <c r="B809" t="s">
        <v>1645</v>
      </c>
      <c r="C809" t="s">
        <v>22</v>
      </c>
      <c r="D809">
        <v>26</v>
      </c>
      <c r="E809" t="s">
        <v>16</v>
      </c>
      <c r="F809" t="s">
        <v>39</v>
      </c>
      <c r="G809">
        <v>51394</v>
      </c>
      <c r="H809">
        <v>5</v>
      </c>
      <c r="I809">
        <v>1</v>
      </c>
      <c r="J809">
        <v>2015</v>
      </c>
      <c r="K809" t="s">
        <v>30</v>
      </c>
      <c r="L809" t="s">
        <v>26</v>
      </c>
      <c r="M809">
        <v>4.9748414805127448</v>
      </c>
    </row>
    <row r="810" spans="1:13" x14ac:dyDescent="0.35">
      <c r="A810" t="s">
        <v>1646</v>
      </c>
      <c r="B810" t="s">
        <v>1647</v>
      </c>
      <c r="C810" t="s">
        <v>15</v>
      </c>
      <c r="D810">
        <v>31</v>
      </c>
      <c r="E810" t="s">
        <v>16</v>
      </c>
      <c r="F810" t="s">
        <v>77</v>
      </c>
      <c r="G810">
        <v>67225</v>
      </c>
      <c r="H810">
        <v>30</v>
      </c>
      <c r="I810">
        <v>4</v>
      </c>
      <c r="J810">
        <v>2017</v>
      </c>
      <c r="K810" t="s">
        <v>40</v>
      </c>
      <c r="L810" t="s">
        <v>26</v>
      </c>
      <c r="M810">
        <v>4.2775975176508805</v>
      </c>
    </row>
    <row r="811" spans="1:13" x14ac:dyDescent="0.35">
      <c r="A811" t="s">
        <v>1648</v>
      </c>
      <c r="B811" t="s">
        <v>1649</v>
      </c>
      <c r="C811" t="s">
        <v>15</v>
      </c>
      <c r="D811">
        <v>30</v>
      </c>
      <c r="E811" t="s">
        <v>23</v>
      </c>
      <c r="F811" t="s">
        <v>17</v>
      </c>
      <c r="G811">
        <v>87069</v>
      </c>
      <c r="H811">
        <v>28</v>
      </c>
      <c r="I811">
        <v>1</v>
      </c>
      <c r="J811">
        <v>2016</v>
      </c>
      <c r="K811" t="s">
        <v>51</v>
      </c>
      <c r="L811" t="s">
        <v>26</v>
      </c>
      <c r="M811">
        <v>2.861853481668327</v>
      </c>
    </row>
    <row r="812" spans="1:13" x14ac:dyDescent="0.35">
      <c r="A812" t="s">
        <v>1650</v>
      </c>
      <c r="B812" t="s">
        <v>1651</v>
      </c>
      <c r="C812" t="s">
        <v>33</v>
      </c>
      <c r="D812">
        <v>47</v>
      </c>
      <c r="E812" t="s">
        <v>16</v>
      </c>
      <c r="F812" t="s">
        <v>39</v>
      </c>
      <c r="G812">
        <v>86589</v>
      </c>
      <c r="H812">
        <v>19</v>
      </c>
      <c r="I812">
        <v>1</v>
      </c>
      <c r="J812">
        <v>0</v>
      </c>
      <c r="K812" t="s">
        <v>51</v>
      </c>
      <c r="L812" t="s">
        <v>19</v>
      </c>
      <c r="M812">
        <v>3.9050819334441176</v>
      </c>
    </row>
    <row r="813" spans="1:13" x14ac:dyDescent="0.35">
      <c r="A813" t="s">
        <v>1652</v>
      </c>
      <c r="B813" t="s">
        <v>1653</v>
      </c>
      <c r="C813" t="s">
        <v>33</v>
      </c>
      <c r="D813">
        <v>24</v>
      </c>
      <c r="E813" t="s">
        <v>23</v>
      </c>
      <c r="F813" t="s">
        <v>77</v>
      </c>
      <c r="G813">
        <v>45034</v>
      </c>
      <c r="H813">
        <v>1</v>
      </c>
      <c r="I813">
        <v>5</v>
      </c>
      <c r="J813">
        <v>2023</v>
      </c>
      <c r="K813" t="s">
        <v>30</v>
      </c>
      <c r="L813" t="s">
        <v>141</v>
      </c>
      <c r="M813">
        <v>1.3437165840213785</v>
      </c>
    </row>
    <row r="814" spans="1:13" x14ac:dyDescent="0.35">
      <c r="A814" t="s">
        <v>1654</v>
      </c>
      <c r="B814" t="s">
        <v>1655</v>
      </c>
      <c r="C814" t="s">
        <v>80</v>
      </c>
      <c r="D814">
        <v>42</v>
      </c>
      <c r="E814" t="s">
        <v>16</v>
      </c>
      <c r="F814" t="s">
        <v>77</v>
      </c>
      <c r="G814">
        <v>86225</v>
      </c>
      <c r="H814">
        <v>4</v>
      </c>
      <c r="I814">
        <v>4</v>
      </c>
      <c r="J814">
        <v>2023</v>
      </c>
      <c r="K814" t="s">
        <v>40</v>
      </c>
      <c r="L814" t="s">
        <v>19</v>
      </c>
      <c r="M814">
        <v>2.5334863381735246</v>
      </c>
    </row>
    <row r="815" spans="1:13" x14ac:dyDescent="0.35">
      <c r="A815" t="s">
        <v>1656</v>
      </c>
      <c r="B815" t="s">
        <v>1657</v>
      </c>
      <c r="C815" t="s">
        <v>33</v>
      </c>
      <c r="D815">
        <v>44</v>
      </c>
      <c r="E815" t="s">
        <v>72</v>
      </c>
      <c r="F815" t="s">
        <v>29</v>
      </c>
      <c r="G815">
        <v>55108</v>
      </c>
      <c r="H815">
        <v>33</v>
      </c>
      <c r="I815">
        <v>2</v>
      </c>
      <c r="J815">
        <v>0</v>
      </c>
      <c r="K815" t="s">
        <v>25</v>
      </c>
      <c r="L815" t="s">
        <v>41</v>
      </c>
      <c r="M815">
        <v>2.331984071014797</v>
      </c>
    </row>
    <row r="816" spans="1:13" x14ac:dyDescent="0.35">
      <c r="A816" t="s">
        <v>1658</v>
      </c>
      <c r="B816" t="s">
        <v>1659</v>
      </c>
      <c r="C816" t="s">
        <v>15</v>
      </c>
      <c r="D816">
        <v>30</v>
      </c>
      <c r="E816" t="s">
        <v>16</v>
      </c>
      <c r="F816" t="s">
        <v>17</v>
      </c>
      <c r="G816">
        <v>91885</v>
      </c>
      <c r="H816">
        <v>20</v>
      </c>
      <c r="I816">
        <v>4</v>
      </c>
      <c r="J816">
        <v>0</v>
      </c>
      <c r="K816" t="s">
        <v>25</v>
      </c>
      <c r="L816" t="s">
        <v>26</v>
      </c>
      <c r="M816">
        <v>2.0398651173231839</v>
      </c>
    </row>
    <row r="817" spans="1:13" x14ac:dyDescent="0.35">
      <c r="A817" t="s">
        <v>1660</v>
      </c>
      <c r="B817" t="s">
        <v>1661</v>
      </c>
      <c r="C817" t="s">
        <v>80</v>
      </c>
      <c r="D817">
        <v>30</v>
      </c>
      <c r="E817" t="s">
        <v>23</v>
      </c>
      <c r="F817" t="s">
        <v>63</v>
      </c>
      <c r="G817">
        <v>79073</v>
      </c>
      <c r="H817">
        <v>28</v>
      </c>
      <c r="I817">
        <v>5</v>
      </c>
      <c r="J817">
        <v>2024</v>
      </c>
      <c r="K817" t="s">
        <v>51</v>
      </c>
      <c r="L817" t="s">
        <v>141</v>
      </c>
      <c r="M817">
        <v>3.0735448355511803</v>
      </c>
    </row>
    <row r="818" spans="1:13" x14ac:dyDescent="0.35">
      <c r="A818" t="s">
        <v>1662</v>
      </c>
      <c r="B818" t="s">
        <v>1663</v>
      </c>
      <c r="C818" t="s">
        <v>22</v>
      </c>
      <c r="D818">
        <v>23</v>
      </c>
      <c r="E818" t="s">
        <v>23</v>
      </c>
      <c r="F818" t="s">
        <v>63</v>
      </c>
      <c r="G818">
        <v>34212</v>
      </c>
      <c r="H818">
        <v>2</v>
      </c>
      <c r="I818">
        <v>3</v>
      </c>
      <c r="J818">
        <v>2015</v>
      </c>
      <c r="K818" t="s">
        <v>25</v>
      </c>
      <c r="L818" t="s">
        <v>41</v>
      </c>
      <c r="M818">
        <v>3.6107806668732709</v>
      </c>
    </row>
    <row r="819" spans="1:13" x14ac:dyDescent="0.35">
      <c r="A819" t="s">
        <v>1664</v>
      </c>
      <c r="B819" t="s">
        <v>1665</v>
      </c>
      <c r="C819" t="s">
        <v>58</v>
      </c>
      <c r="D819">
        <v>34</v>
      </c>
      <c r="E819" t="s">
        <v>23</v>
      </c>
      <c r="F819" t="s">
        <v>17</v>
      </c>
      <c r="G819">
        <v>100619</v>
      </c>
      <c r="H819">
        <v>32</v>
      </c>
      <c r="I819">
        <v>1</v>
      </c>
      <c r="J819">
        <v>2015</v>
      </c>
      <c r="K819" t="s">
        <v>18</v>
      </c>
      <c r="L819" t="s">
        <v>41</v>
      </c>
      <c r="M819">
        <v>3.5180939947729515</v>
      </c>
    </row>
    <row r="820" spans="1:13" x14ac:dyDescent="0.35">
      <c r="A820" t="s">
        <v>1666</v>
      </c>
      <c r="B820" t="s">
        <v>1667</v>
      </c>
      <c r="C820" t="s">
        <v>80</v>
      </c>
      <c r="D820">
        <v>37</v>
      </c>
      <c r="E820" t="s">
        <v>16</v>
      </c>
      <c r="F820" t="s">
        <v>29</v>
      </c>
      <c r="G820">
        <v>57626</v>
      </c>
      <c r="H820">
        <v>17</v>
      </c>
      <c r="I820">
        <v>3</v>
      </c>
      <c r="J820">
        <v>0</v>
      </c>
      <c r="K820" t="s">
        <v>18</v>
      </c>
      <c r="L820" t="s">
        <v>26</v>
      </c>
      <c r="M820">
        <v>3.7568244465736265</v>
      </c>
    </row>
    <row r="821" spans="1:13" x14ac:dyDescent="0.35">
      <c r="A821" t="s">
        <v>1668</v>
      </c>
      <c r="B821" t="s">
        <v>1669</v>
      </c>
      <c r="C821" t="s">
        <v>22</v>
      </c>
      <c r="D821">
        <v>43</v>
      </c>
      <c r="E821" t="s">
        <v>16</v>
      </c>
      <c r="F821" t="s">
        <v>63</v>
      </c>
      <c r="G821">
        <v>30704</v>
      </c>
      <c r="H821">
        <v>29</v>
      </c>
      <c r="I821">
        <v>5</v>
      </c>
      <c r="J821">
        <v>2020</v>
      </c>
      <c r="K821" t="s">
        <v>34</v>
      </c>
      <c r="L821" t="s">
        <v>26</v>
      </c>
      <c r="M821">
        <v>1.6330053014361221</v>
      </c>
    </row>
    <row r="822" spans="1:13" x14ac:dyDescent="0.35">
      <c r="A822" t="s">
        <v>1670</v>
      </c>
      <c r="B822" t="s">
        <v>1671</v>
      </c>
      <c r="C822" t="s">
        <v>22</v>
      </c>
      <c r="D822">
        <v>60</v>
      </c>
      <c r="E822" t="s">
        <v>16</v>
      </c>
      <c r="F822" t="s">
        <v>24</v>
      </c>
      <c r="G822">
        <v>87390</v>
      </c>
      <c r="H822">
        <v>16</v>
      </c>
      <c r="I822">
        <v>4</v>
      </c>
      <c r="J822">
        <v>0</v>
      </c>
      <c r="K822" t="s">
        <v>40</v>
      </c>
      <c r="L822" t="s">
        <v>26</v>
      </c>
      <c r="M822">
        <v>1.646261361809954</v>
      </c>
    </row>
    <row r="823" spans="1:13" x14ac:dyDescent="0.35">
      <c r="A823" t="s">
        <v>1672</v>
      </c>
      <c r="B823" t="s">
        <v>1673</v>
      </c>
      <c r="C823" t="s">
        <v>22</v>
      </c>
      <c r="D823">
        <v>44</v>
      </c>
      <c r="E823" t="s">
        <v>16</v>
      </c>
      <c r="F823" t="s">
        <v>17</v>
      </c>
      <c r="G823">
        <v>33771</v>
      </c>
      <c r="H823">
        <v>21</v>
      </c>
      <c r="I823">
        <v>4</v>
      </c>
      <c r="J823">
        <v>2024</v>
      </c>
      <c r="K823" t="s">
        <v>30</v>
      </c>
      <c r="L823" t="s">
        <v>41</v>
      </c>
      <c r="M823">
        <v>2.0111955391545804</v>
      </c>
    </row>
    <row r="824" spans="1:13" x14ac:dyDescent="0.35">
      <c r="A824" t="s">
        <v>1674</v>
      </c>
      <c r="B824" t="s">
        <v>1675</v>
      </c>
      <c r="C824" t="s">
        <v>80</v>
      </c>
      <c r="D824">
        <v>23</v>
      </c>
      <c r="E824" t="s">
        <v>23</v>
      </c>
      <c r="F824" t="s">
        <v>77</v>
      </c>
      <c r="G824">
        <v>49561</v>
      </c>
      <c r="H824">
        <v>20</v>
      </c>
      <c r="I824">
        <v>5</v>
      </c>
      <c r="J824">
        <v>2015</v>
      </c>
      <c r="K824" t="s">
        <v>30</v>
      </c>
      <c r="L824" t="s">
        <v>19</v>
      </c>
      <c r="M824">
        <v>1.9701461205182231</v>
      </c>
    </row>
    <row r="825" spans="1:13" x14ac:dyDescent="0.35">
      <c r="A825" t="s">
        <v>1676</v>
      </c>
      <c r="B825" t="s">
        <v>1677</v>
      </c>
      <c r="C825" t="s">
        <v>46</v>
      </c>
      <c r="D825">
        <v>54</v>
      </c>
      <c r="E825" t="s">
        <v>16</v>
      </c>
      <c r="F825" t="s">
        <v>29</v>
      </c>
      <c r="G825">
        <v>84444</v>
      </c>
      <c r="H825">
        <v>24</v>
      </c>
      <c r="I825">
        <v>1</v>
      </c>
      <c r="J825">
        <v>2021</v>
      </c>
      <c r="K825" t="s">
        <v>25</v>
      </c>
      <c r="L825" t="s">
        <v>26</v>
      </c>
      <c r="M825">
        <v>2.1038346308475027</v>
      </c>
    </row>
    <row r="826" spans="1:13" x14ac:dyDescent="0.35">
      <c r="A826" t="s">
        <v>1678</v>
      </c>
      <c r="B826" t="s">
        <v>1679</v>
      </c>
      <c r="C826" t="s">
        <v>22</v>
      </c>
      <c r="D826">
        <v>55</v>
      </c>
      <c r="E826" t="s">
        <v>23</v>
      </c>
      <c r="F826" t="s">
        <v>39</v>
      </c>
      <c r="G826">
        <v>117940</v>
      </c>
      <c r="H826">
        <v>34</v>
      </c>
      <c r="I826">
        <v>3</v>
      </c>
      <c r="J826">
        <v>2015</v>
      </c>
      <c r="K826" t="s">
        <v>40</v>
      </c>
      <c r="L826" t="s">
        <v>19</v>
      </c>
      <c r="M826">
        <v>1.5228113175910529</v>
      </c>
    </row>
    <row r="827" spans="1:13" x14ac:dyDescent="0.35">
      <c r="A827" t="s">
        <v>1680</v>
      </c>
      <c r="B827" t="s">
        <v>1681</v>
      </c>
      <c r="C827" t="s">
        <v>46</v>
      </c>
      <c r="D827">
        <v>25</v>
      </c>
      <c r="E827" t="s">
        <v>16</v>
      </c>
      <c r="F827" t="s">
        <v>29</v>
      </c>
      <c r="G827">
        <v>114853</v>
      </c>
      <c r="H827">
        <v>14</v>
      </c>
      <c r="I827">
        <v>5</v>
      </c>
      <c r="J827">
        <v>2023</v>
      </c>
      <c r="K827" t="s">
        <v>18</v>
      </c>
      <c r="L827" t="s">
        <v>26</v>
      </c>
      <c r="M827">
        <v>3.9896772896563362</v>
      </c>
    </row>
    <row r="828" spans="1:13" x14ac:dyDescent="0.35">
      <c r="A828" t="s">
        <v>1682</v>
      </c>
      <c r="B828" t="s">
        <v>1683</v>
      </c>
      <c r="C828" t="s">
        <v>58</v>
      </c>
      <c r="D828">
        <v>41</v>
      </c>
      <c r="E828" t="s">
        <v>16</v>
      </c>
      <c r="F828" t="s">
        <v>39</v>
      </c>
      <c r="G828">
        <v>78899</v>
      </c>
      <c r="H828">
        <v>3</v>
      </c>
      <c r="I828">
        <v>2</v>
      </c>
      <c r="J828">
        <v>2022</v>
      </c>
      <c r="K828" t="s">
        <v>34</v>
      </c>
      <c r="L828" t="s">
        <v>41</v>
      </c>
      <c r="M828">
        <v>3.0917488225623928</v>
      </c>
    </row>
    <row r="829" spans="1:13" x14ac:dyDescent="0.35">
      <c r="A829" t="s">
        <v>1684</v>
      </c>
      <c r="B829" t="s">
        <v>1685</v>
      </c>
      <c r="C829" t="s">
        <v>46</v>
      </c>
      <c r="D829">
        <v>26</v>
      </c>
      <c r="E829" t="s">
        <v>23</v>
      </c>
      <c r="F829" t="s">
        <v>63</v>
      </c>
      <c r="G829">
        <v>103964</v>
      </c>
      <c r="H829">
        <v>26</v>
      </c>
      <c r="I829">
        <v>5</v>
      </c>
      <c r="J829">
        <v>2016</v>
      </c>
      <c r="K829" t="s">
        <v>30</v>
      </c>
      <c r="L829" t="s">
        <v>26</v>
      </c>
      <c r="M829">
        <v>4.7042585429015826</v>
      </c>
    </row>
    <row r="830" spans="1:13" x14ac:dyDescent="0.35">
      <c r="A830" t="s">
        <v>1686</v>
      </c>
      <c r="B830" t="s">
        <v>1687</v>
      </c>
      <c r="C830" t="s">
        <v>80</v>
      </c>
      <c r="D830">
        <v>54</v>
      </c>
      <c r="E830" t="s">
        <v>16</v>
      </c>
      <c r="F830" t="s">
        <v>63</v>
      </c>
      <c r="G830">
        <v>112196</v>
      </c>
      <c r="H830">
        <v>35</v>
      </c>
      <c r="I830">
        <v>2</v>
      </c>
      <c r="J830">
        <v>2022</v>
      </c>
      <c r="K830" t="s">
        <v>25</v>
      </c>
      <c r="L830" t="s">
        <v>41</v>
      </c>
      <c r="M830">
        <v>4.5312657294707392</v>
      </c>
    </row>
    <row r="831" spans="1:13" x14ac:dyDescent="0.35">
      <c r="A831" t="s">
        <v>1688</v>
      </c>
      <c r="B831" t="s">
        <v>1689</v>
      </c>
      <c r="C831" t="s">
        <v>80</v>
      </c>
      <c r="D831">
        <v>44</v>
      </c>
      <c r="E831" t="s">
        <v>23</v>
      </c>
      <c r="F831" t="s">
        <v>24</v>
      </c>
      <c r="G831">
        <v>112371</v>
      </c>
      <c r="H831">
        <v>21</v>
      </c>
      <c r="I831">
        <v>3</v>
      </c>
      <c r="J831">
        <v>2019</v>
      </c>
      <c r="K831" t="s">
        <v>18</v>
      </c>
      <c r="L831" t="s">
        <v>41</v>
      </c>
      <c r="M831">
        <v>3.850382685864469</v>
      </c>
    </row>
    <row r="832" spans="1:13" x14ac:dyDescent="0.35">
      <c r="A832" t="s">
        <v>1690</v>
      </c>
      <c r="B832" t="s">
        <v>1691</v>
      </c>
      <c r="C832" t="s">
        <v>58</v>
      </c>
      <c r="D832">
        <v>41</v>
      </c>
      <c r="E832" t="s">
        <v>23</v>
      </c>
      <c r="F832" t="s">
        <v>17</v>
      </c>
      <c r="G832">
        <v>59862</v>
      </c>
      <c r="H832">
        <v>13</v>
      </c>
      <c r="I832">
        <v>1</v>
      </c>
      <c r="J832">
        <v>2019</v>
      </c>
      <c r="K832" t="s">
        <v>34</v>
      </c>
      <c r="L832" t="s">
        <v>26</v>
      </c>
      <c r="M832">
        <v>1.6926761527894287</v>
      </c>
    </row>
    <row r="833" spans="1:13" x14ac:dyDescent="0.35">
      <c r="A833" t="s">
        <v>1692</v>
      </c>
      <c r="B833" t="s">
        <v>1693</v>
      </c>
      <c r="C833" t="s">
        <v>46</v>
      </c>
      <c r="D833">
        <v>41</v>
      </c>
      <c r="E833" t="s">
        <v>16</v>
      </c>
      <c r="F833" t="s">
        <v>24</v>
      </c>
      <c r="G833">
        <v>118648</v>
      </c>
      <c r="H833">
        <v>25</v>
      </c>
      <c r="I833">
        <v>5</v>
      </c>
      <c r="J833">
        <v>2018</v>
      </c>
      <c r="K833" t="s">
        <v>51</v>
      </c>
      <c r="L833" t="s">
        <v>141</v>
      </c>
      <c r="M833">
        <v>1.8507419705047323</v>
      </c>
    </row>
    <row r="834" spans="1:13" x14ac:dyDescent="0.35">
      <c r="A834" t="s">
        <v>1694</v>
      </c>
      <c r="B834" t="s">
        <v>1695</v>
      </c>
      <c r="C834" t="s">
        <v>46</v>
      </c>
      <c r="D834">
        <v>23</v>
      </c>
      <c r="E834" t="s">
        <v>23</v>
      </c>
      <c r="F834" t="s">
        <v>29</v>
      </c>
      <c r="G834">
        <v>37083</v>
      </c>
      <c r="H834">
        <v>11</v>
      </c>
      <c r="I834">
        <v>2</v>
      </c>
      <c r="J834">
        <v>2018</v>
      </c>
      <c r="K834" t="s">
        <v>51</v>
      </c>
      <c r="L834" t="s">
        <v>19</v>
      </c>
      <c r="M834">
        <v>4.9735028094340183</v>
      </c>
    </row>
    <row r="835" spans="1:13" x14ac:dyDescent="0.35">
      <c r="A835" t="s">
        <v>1696</v>
      </c>
      <c r="B835" t="s">
        <v>1697</v>
      </c>
      <c r="C835" t="s">
        <v>22</v>
      </c>
      <c r="D835">
        <v>50</v>
      </c>
      <c r="E835" t="s">
        <v>23</v>
      </c>
      <c r="F835" t="s">
        <v>39</v>
      </c>
      <c r="G835">
        <v>118801</v>
      </c>
      <c r="H835">
        <v>18</v>
      </c>
      <c r="I835">
        <v>5</v>
      </c>
      <c r="J835">
        <v>2023</v>
      </c>
      <c r="K835" t="s">
        <v>51</v>
      </c>
      <c r="L835" t="s">
        <v>41</v>
      </c>
      <c r="M835">
        <v>4.4706310529981312</v>
      </c>
    </row>
    <row r="836" spans="1:13" x14ac:dyDescent="0.35">
      <c r="A836" t="s">
        <v>1698</v>
      </c>
      <c r="B836" t="s">
        <v>1699</v>
      </c>
      <c r="C836" t="s">
        <v>15</v>
      </c>
      <c r="D836">
        <v>30</v>
      </c>
      <c r="E836" t="s">
        <v>23</v>
      </c>
      <c r="F836" t="s">
        <v>77</v>
      </c>
      <c r="G836">
        <v>85507</v>
      </c>
      <c r="H836">
        <v>33</v>
      </c>
      <c r="I836">
        <v>5</v>
      </c>
      <c r="J836">
        <v>2017</v>
      </c>
      <c r="K836" t="s">
        <v>25</v>
      </c>
      <c r="L836" t="s">
        <v>19</v>
      </c>
      <c r="M836">
        <v>1.4985201117313935</v>
      </c>
    </row>
    <row r="837" spans="1:13" x14ac:dyDescent="0.35">
      <c r="A837" t="s">
        <v>1700</v>
      </c>
      <c r="B837" t="s">
        <v>221</v>
      </c>
      <c r="C837" t="s">
        <v>58</v>
      </c>
      <c r="D837">
        <v>38</v>
      </c>
      <c r="E837" t="s">
        <v>23</v>
      </c>
      <c r="F837" t="s">
        <v>24</v>
      </c>
      <c r="G837">
        <v>34452</v>
      </c>
      <c r="H837">
        <v>10</v>
      </c>
      <c r="I837">
        <v>4</v>
      </c>
      <c r="J837">
        <v>2019</v>
      </c>
      <c r="K837" t="s">
        <v>30</v>
      </c>
      <c r="L837" t="s">
        <v>26</v>
      </c>
      <c r="M837">
        <v>3.5342512044596543</v>
      </c>
    </row>
    <row r="838" spans="1:13" x14ac:dyDescent="0.35">
      <c r="A838" t="s">
        <v>1701</v>
      </c>
      <c r="B838" t="s">
        <v>1702</v>
      </c>
      <c r="C838" t="s">
        <v>58</v>
      </c>
      <c r="D838">
        <v>49</v>
      </c>
      <c r="E838" t="s">
        <v>16</v>
      </c>
      <c r="F838" t="s">
        <v>39</v>
      </c>
      <c r="G838">
        <v>108182</v>
      </c>
      <c r="H838">
        <v>27</v>
      </c>
      <c r="I838">
        <v>4</v>
      </c>
      <c r="J838">
        <v>2023</v>
      </c>
      <c r="K838" t="s">
        <v>34</v>
      </c>
      <c r="L838" t="s">
        <v>26</v>
      </c>
      <c r="M838">
        <v>4.9619541132023635</v>
      </c>
    </row>
    <row r="839" spans="1:13" x14ac:dyDescent="0.35">
      <c r="A839" t="s">
        <v>1703</v>
      </c>
      <c r="B839" t="s">
        <v>1704</v>
      </c>
      <c r="C839" t="s">
        <v>15</v>
      </c>
      <c r="D839">
        <v>44</v>
      </c>
      <c r="E839" t="s">
        <v>23</v>
      </c>
      <c r="F839" t="s">
        <v>39</v>
      </c>
      <c r="G839">
        <v>54349</v>
      </c>
      <c r="H839">
        <v>24</v>
      </c>
      <c r="I839">
        <v>4</v>
      </c>
      <c r="J839">
        <v>2021</v>
      </c>
      <c r="K839" t="s">
        <v>34</v>
      </c>
      <c r="L839" t="s">
        <v>41</v>
      </c>
      <c r="M839">
        <v>2.7358043902582891</v>
      </c>
    </row>
    <row r="840" spans="1:13" x14ac:dyDescent="0.35">
      <c r="A840" t="s">
        <v>1705</v>
      </c>
      <c r="B840" t="s">
        <v>1706</v>
      </c>
      <c r="C840" t="s">
        <v>22</v>
      </c>
      <c r="D840">
        <v>25</v>
      </c>
      <c r="E840" t="s">
        <v>23</v>
      </c>
      <c r="F840" t="s">
        <v>29</v>
      </c>
      <c r="G840">
        <v>33473</v>
      </c>
      <c r="H840">
        <v>4</v>
      </c>
      <c r="I840">
        <v>2</v>
      </c>
      <c r="J840">
        <v>0</v>
      </c>
      <c r="K840" t="s">
        <v>51</v>
      </c>
      <c r="L840" t="s">
        <v>26</v>
      </c>
      <c r="M840">
        <v>3.8129397730314323</v>
      </c>
    </row>
    <row r="841" spans="1:13" x14ac:dyDescent="0.35">
      <c r="A841" t="s">
        <v>1707</v>
      </c>
      <c r="B841" t="s">
        <v>1708</v>
      </c>
      <c r="C841" t="s">
        <v>80</v>
      </c>
      <c r="D841">
        <v>33</v>
      </c>
      <c r="E841" t="s">
        <v>16</v>
      </c>
      <c r="F841" t="s">
        <v>39</v>
      </c>
      <c r="G841">
        <v>70471</v>
      </c>
      <c r="H841">
        <v>33</v>
      </c>
      <c r="I841">
        <v>1</v>
      </c>
      <c r="J841">
        <v>2019</v>
      </c>
      <c r="K841" t="s">
        <v>25</v>
      </c>
      <c r="L841" t="s">
        <v>19</v>
      </c>
      <c r="M841">
        <v>2.816310644265017</v>
      </c>
    </row>
    <row r="842" spans="1:13" x14ac:dyDescent="0.35">
      <c r="A842" t="s">
        <v>1709</v>
      </c>
      <c r="B842" t="s">
        <v>1710</v>
      </c>
      <c r="C842" t="s">
        <v>46</v>
      </c>
      <c r="D842">
        <v>31</v>
      </c>
      <c r="E842" t="s">
        <v>16</v>
      </c>
      <c r="F842" t="s">
        <v>17</v>
      </c>
      <c r="G842">
        <v>116089</v>
      </c>
      <c r="H842">
        <v>15</v>
      </c>
      <c r="I842">
        <v>3</v>
      </c>
      <c r="J842">
        <v>0</v>
      </c>
      <c r="K842" t="s">
        <v>51</v>
      </c>
      <c r="L842" t="s">
        <v>141</v>
      </c>
      <c r="M842">
        <v>1.583970491846201</v>
      </c>
    </row>
    <row r="843" spans="1:13" x14ac:dyDescent="0.35">
      <c r="A843" t="s">
        <v>1711</v>
      </c>
      <c r="B843" t="s">
        <v>1712</v>
      </c>
      <c r="C843" t="s">
        <v>22</v>
      </c>
      <c r="D843">
        <v>40</v>
      </c>
      <c r="E843" t="s">
        <v>23</v>
      </c>
      <c r="F843" t="s">
        <v>39</v>
      </c>
      <c r="G843">
        <v>76700</v>
      </c>
      <c r="H843">
        <v>1</v>
      </c>
      <c r="I843">
        <v>3</v>
      </c>
      <c r="J843">
        <v>2020</v>
      </c>
      <c r="K843" t="s">
        <v>18</v>
      </c>
      <c r="L843" t="s">
        <v>26</v>
      </c>
      <c r="M843">
        <v>1.0127108288883258</v>
      </c>
    </row>
    <row r="844" spans="1:13" x14ac:dyDescent="0.35">
      <c r="A844" t="s">
        <v>1713</v>
      </c>
      <c r="B844" t="s">
        <v>1714</v>
      </c>
      <c r="C844" t="s">
        <v>58</v>
      </c>
      <c r="D844">
        <v>43</v>
      </c>
      <c r="E844" t="s">
        <v>16</v>
      </c>
      <c r="F844" t="s">
        <v>17</v>
      </c>
      <c r="G844">
        <v>113398</v>
      </c>
      <c r="H844">
        <v>5</v>
      </c>
      <c r="I844">
        <v>4</v>
      </c>
      <c r="J844">
        <v>2023</v>
      </c>
      <c r="K844" t="s">
        <v>25</v>
      </c>
      <c r="L844" t="s">
        <v>41</v>
      </c>
      <c r="M844">
        <v>4.9098475953346519</v>
      </c>
    </row>
    <row r="845" spans="1:13" x14ac:dyDescent="0.35">
      <c r="A845" t="s">
        <v>1715</v>
      </c>
      <c r="B845" t="s">
        <v>1716</v>
      </c>
      <c r="C845" t="s">
        <v>80</v>
      </c>
      <c r="D845">
        <v>40</v>
      </c>
      <c r="E845" t="s">
        <v>23</v>
      </c>
      <c r="F845" t="s">
        <v>77</v>
      </c>
      <c r="G845">
        <v>97747</v>
      </c>
      <c r="H845">
        <v>19</v>
      </c>
      <c r="I845">
        <v>3</v>
      </c>
      <c r="J845">
        <v>0</v>
      </c>
      <c r="K845" t="s">
        <v>40</v>
      </c>
      <c r="L845" t="s">
        <v>41</v>
      </c>
      <c r="M845">
        <v>1.1279788664543973</v>
      </c>
    </row>
    <row r="846" spans="1:13" x14ac:dyDescent="0.35">
      <c r="A846" t="s">
        <v>1717</v>
      </c>
      <c r="B846" t="s">
        <v>1718</v>
      </c>
      <c r="C846" t="s">
        <v>46</v>
      </c>
      <c r="D846">
        <v>46</v>
      </c>
      <c r="E846" t="s">
        <v>16</v>
      </c>
      <c r="F846" t="s">
        <v>63</v>
      </c>
      <c r="G846">
        <v>119337</v>
      </c>
      <c r="H846">
        <v>17</v>
      </c>
      <c r="I846">
        <v>2</v>
      </c>
      <c r="J846">
        <v>2024</v>
      </c>
      <c r="K846" t="s">
        <v>18</v>
      </c>
      <c r="L846" t="s">
        <v>41</v>
      </c>
      <c r="M846">
        <v>2.3702961845747272</v>
      </c>
    </row>
    <row r="847" spans="1:13" x14ac:dyDescent="0.35">
      <c r="A847" t="s">
        <v>1719</v>
      </c>
      <c r="B847" t="s">
        <v>1720</v>
      </c>
      <c r="C847" t="s">
        <v>80</v>
      </c>
      <c r="D847">
        <v>38</v>
      </c>
      <c r="E847" t="s">
        <v>72</v>
      </c>
      <c r="F847" t="s">
        <v>77</v>
      </c>
      <c r="G847">
        <v>107310</v>
      </c>
      <c r="H847">
        <v>5</v>
      </c>
      <c r="I847">
        <v>4</v>
      </c>
      <c r="J847">
        <v>0</v>
      </c>
      <c r="K847" t="s">
        <v>25</v>
      </c>
      <c r="L847" t="s">
        <v>26</v>
      </c>
      <c r="M847">
        <v>3.9046977058004724</v>
      </c>
    </row>
    <row r="848" spans="1:13" x14ac:dyDescent="0.35">
      <c r="A848" t="s">
        <v>1721</v>
      </c>
      <c r="B848" t="s">
        <v>1722</v>
      </c>
      <c r="C848" t="s">
        <v>15</v>
      </c>
      <c r="D848">
        <v>50</v>
      </c>
      <c r="E848" t="s">
        <v>23</v>
      </c>
      <c r="F848" t="s">
        <v>77</v>
      </c>
      <c r="G848">
        <v>57949</v>
      </c>
      <c r="H848">
        <v>11</v>
      </c>
      <c r="I848">
        <v>3</v>
      </c>
      <c r="J848">
        <v>2024</v>
      </c>
      <c r="K848" t="s">
        <v>34</v>
      </c>
      <c r="L848" t="s">
        <v>41</v>
      </c>
      <c r="M848">
        <v>4.1435089291030103</v>
      </c>
    </row>
    <row r="849" spans="1:13" x14ac:dyDescent="0.35">
      <c r="A849" t="s">
        <v>1723</v>
      </c>
      <c r="B849" t="s">
        <v>1724</v>
      </c>
      <c r="C849" t="s">
        <v>33</v>
      </c>
      <c r="D849">
        <v>27</v>
      </c>
      <c r="E849" t="s">
        <v>23</v>
      </c>
      <c r="F849" t="s">
        <v>39</v>
      </c>
      <c r="G849">
        <v>95444</v>
      </c>
      <c r="H849">
        <v>29</v>
      </c>
      <c r="I849">
        <v>4</v>
      </c>
      <c r="J849">
        <v>2021</v>
      </c>
      <c r="K849" t="s">
        <v>34</v>
      </c>
      <c r="L849" t="s">
        <v>141</v>
      </c>
      <c r="M849">
        <v>3.4860041335173224</v>
      </c>
    </row>
    <row r="850" spans="1:13" x14ac:dyDescent="0.35">
      <c r="A850" t="s">
        <v>1725</v>
      </c>
      <c r="B850" t="s">
        <v>1726</v>
      </c>
      <c r="C850" t="s">
        <v>58</v>
      </c>
      <c r="D850">
        <v>57</v>
      </c>
      <c r="E850" t="s">
        <v>23</v>
      </c>
      <c r="F850" t="s">
        <v>24</v>
      </c>
      <c r="G850">
        <v>52467</v>
      </c>
      <c r="H850">
        <v>27</v>
      </c>
      <c r="I850">
        <v>2</v>
      </c>
      <c r="J850">
        <v>2016</v>
      </c>
      <c r="K850" t="s">
        <v>25</v>
      </c>
      <c r="L850" t="s">
        <v>26</v>
      </c>
      <c r="M850">
        <v>2.0649956666297693</v>
      </c>
    </row>
    <row r="851" spans="1:13" x14ac:dyDescent="0.35">
      <c r="A851" t="s">
        <v>1727</v>
      </c>
      <c r="B851" t="s">
        <v>1728</v>
      </c>
      <c r="C851" t="s">
        <v>22</v>
      </c>
      <c r="D851">
        <v>48</v>
      </c>
      <c r="E851" t="s">
        <v>16</v>
      </c>
      <c r="F851" t="s">
        <v>77</v>
      </c>
      <c r="G851">
        <v>85614</v>
      </c>
      <c r="H851">
        <v>20</v>
      </c>
      <c r="I851">
        <v>1</v>
      </c>
      <c r="J851">
        <v>0</v>
      </c>
      <c r="K851" t="s">
        <v>25</v>
      </c>
      <c r="L851" t="s">
        <v>26</v>
      </c>
      <c r="M851">
        <v>3.17987403252988</v>
      </c>
    </row>
    <row r="852" spans="1:13" x14ac:dyDescent="0.35">
      <c r="A852" t="s">
        <v>1729</v>
      </c>
      <c r="B852" t="s">
        <v>1730</v>
      </c>
      <c r="C852" t="s">
        <v>80</v>
      </c>
      <c r="D852">
        <v>48</v>
      </c>
      <c r="E852" t="s">
        <v>23</v>
      </c>
      <c r="F852" t="s">
        <v>24</v>
      </c>
      <c r="G852">
        <v>77190</v>
      </c>
      <c r="H852">
        <v>15</v>
      </c>
      <c r="I852">
        <v>5</v>
      </c>
      <c r="J852">
        <v>2017</v>
      </c>
      <c r="K852" t="s">
        <v>30</v>
      </c>
      <c r="L852" t="s">
        <v>41</v>
      </c>
      <c r="M852">
        <v>2.9748562881128189</v>
      </c>
    </row>
    <row r="853" spans="1:13" x14ac:dyDescent="0.35">
      <c r="A853" t="s">
        <v>1731</v>
      </c>
      <c r="B853" t="s">
        <v>1732</v>
      </c>
      <c r="C853" t="s">
        <v>58</v>
      </c>
      <c r="D853">
        <v>32</v>
      </c>
      <c r="E853" t="s">
        <v>16</v>
      </c>
      <c r="F853" t="s">
        <v>63</v>
      </c>
      <c r="G853">
        <v>47622</v>
      </c>
      <c r="H853">
        <v>22</v>
      </c>
      <c r="I853">
        <v>5</v>
      </c>
      <c r="J853">
        <v>2016</v>
      </c>
      <c r="K853" t="s">
        <v>51</v>
      </c>
      <c r="L853" t="s">
        <v>26</v>
      </c>
      <c r="M853">
        <v>2.7683462958444869</v>
      </c>
    </row>
    <row r="854" spans="1:13" x14ac:dyDescent="0.35">
      <c r="A854" t="s">
        <v>1733</v>
      </c>
      <c r="B854" t="s">
        <v>1734</v>
      </c>
      <c r="C854" t="s">
        <v>58</v>
      </c>
      <c r="D854">
        <v>45</v>
      </c>
      <c r="E854" t="s">
        <v>23</v>
      </c>
      <c r="F854" t="s">
        <v>39</v>
      </c>
      <c r="G854">
        <v>35932</v>
      </c>
      <c r="H854">
        <v>9</v>
      </c>
      <c r="I854">
        <v>2</v>
      </c>
      <c r="J854">
        <v>0</v>
      </c>
      <c r="K854" t="s">
        <v>51</v>
      </c>
      <c r="L854" t="s">
        <v>41</v>
      </c>
      <c r="M854">
        <v>3.2410274276783801</v>
      </c>
    </row>
    <row r="855" spans="1:13" x14ac:dyDescent="0.35">
      <c r="A855" t="s">
        <v>1735</v>
      </c>
      <c r="B855" t="s">
        <v>1736</v>
      </c>
      <c r="C855" t="s">
        <v>22</v>
      </c>
      <c r="D855">
        <v>58</v>
      </c>
      <c r="E855" t="s">
        <v>23</v>
      </c>
      <c r="F855" t="s">
        <v>77</v>
      </c>
      <c r="G855">
        <v>98150</v>
      </c>
      <c r="H855">
        <v>21</v>
      </c>
      <c r="I855">
        <v>3</v>
      </c>
      <c r="J855">
        <v>2024</v>
      </c>
      <c r="K855" t="s">
        <v>40</v>
      </c>
      <c r="L855" t="s">
        <v>141</v>
      </c>
      <c r="M855">
        <v>3.0394877687497965</v>
      </c>
    </row>
    <row r="856" spans="1:13" x14ac:dyDescent="0.35">
      <c r="A856" t="s">
        <v>1737</v>
      </c>
      <c r="B856" t="s">
        <v>1738</v>
      </c>
      <c r="C856" t="s">
        <v>33</v>
      </c>
      <c r="D856">
        <v>58</v>
      </c>
      <c r="E856" t="s">
        <v>16</v>
      </c>
      <c r="F856" t="s">
        <v>24</v>
      </c>
      <c r="G856">
        <v>107393</v>
      </c>
      <c r="H856">
        <v>9</v>
      </c>
      <c r="I856">
        <v>4</v>
      </c>
      <c r="J856">
        <v>2021</v>
      </c>
      <c r="K856" t="s">
        <v>18</v>
      </c>
      <c r="L856" t="s">
        <v>141</v>
      </c>
      <c r="M856">
        <v>3.8605268216588886</v>
      </c>
    </row>
    <row r="857" spans="1:13" x14ac:dyDescent="0.35">
      <c r="A857" t="s">
        <v>1739</v>
      </c>
      <c r="B857" t="s">
        <v>1740</v>
      </c>
      <c r="C857" t="s">
        <v>58</v>
      </c>
      <c r="D857">
        <v>50</v>
      </c>
      <c r="E857" t="s">
        <v>23</v>
      </c>
      <c r="F857" t="s">
        <v>24</v>
      </c>
      <c r="G857">
        <v>75445</v>
      </c>
      <c r="H857">
        <v>20</v>
      </c>
      <c r="I857">
        <v>4</v>
      </c>
      <c r="J857">
        <v>0</v>
      </c>
      <c r="K857" t="s">
        <v>18</v>
      </c>
      <c r="L857" t="s">
        <v>26</v>
      </c>
      <c r="M857">
        <v>2.8972216073032269</v>
      </c>
    </row>
    <row r="858" spans="1:13" x14ac:dyDescent="0.35">
      <c r="A858" t="s">
        <v>1741</v>
      </c>
      <c r="B858" t="s">
        <v>1742</v>
      </c>
      <c r="C858" t="s">
        <v>58</v>
      </c>
      <c r="D858">
        <v>44</v>
      </c>
      <c r="E858" t="s">
        <v>16</v>
      </c>
      <c r="F858" t="s">
        <v>24</v>
      </c>
      <c r="G858">
        <v>79416</v>
      </c>
      <c r="H858">
        <v>2</v>
      </c>
      <c r="I858">
        <v>3</v>
      </c>
      <c r="J858">
        <v>2019</v>
      </c>
      <c r="K858" t="s">
        <v>30</v>
      </c>
      <c r="L858" t="s">
        <v>41</v>
      </c>
      <c r="M858">
        <v>1.5455832249900254</v>
      </c>
    </row>
    <row r="859" spans="1:13" x14ac:dyDescent="0.35">
      <c r="A859" t="s">
        <v>1743</v>
      </c>
      <c r="B859" t="s">
        <v>1744</v>
      </c>
      <c r="C859" t="s">
        <v>22</v>
      </c>
      <c r="D859">
        <v>24</v>
      </c>
      <c r="E859" t="s">
        <v>23</v>
      </c>
      <c r="F859" t="s">
        <v>77</v>
      </c>
      <c r="G859">
        <v>78453</v>
      </c>
      <c r="H859">
        <v>2</v>
      </c>
      <c r="I859">
        <v>5</v>
      </c>
      <c r="J859">
        <v>2020</v>
      </c>
      <c r="K859" t="s">
        <v>30</v>
      </c>
      <c r="L859" t="s">
        <v>26</v>
      </c>
      <c r="M859">
        <v>3.365440212866103</v>
      </c>
    </row>
    <row r="860" spans="1:13" x14ac:dyDescent="0.35">
      <c r="A860" t="s">
        <v>1745</v>
      </c>
      <c r="B860" t="s">
        <v>1746</v>
      </c>
      <c r="C860" t="s">
        <v>80</v>
      </c>
      <c r="D860">
        <v>44</v>
      </c>
      <c r="E860" t="s">
        <v>16</v>
      </c>
      <c r="F860" t="s">
        <v>39</v>
      </c>
      <c r="G860">
        <v>96441</v>
      </c>
      <c r="H860">
        <v>15</v>
      </c>
      <c r="I860">
        <v>2</v>
      </c>
      <c r="J860">
        <v>0</v>
      </c>
      <c r="K860" t="s">
        <v>40</v>
      </c>
      <c r="L860" t="s">
        <v>41</v>
      </c>
      <c r="M860">
        <v>1.1803647498963219</v>
      </c>
    </row>
    <row r="861" spans="1:13" x14ac:dyDescent="0.35">
      <c r="A861" t="s">
        <v>1747</v>
      </c>
      <c r="B861" t="s">
        <v>1748</v>
      </c>
      <c r="C861" t="s">
        <v>80</v>
      </c>
      <c r="D861">
        <v>46</v>
      </c>
      <c r="E861" t="s">
        <v>23</v>
      </c>
      <c r="F861" t="s">
        <v>29</v>
      </c>
      <c r="G861">
        <v>80594</v>
      </c>
      <c r="H861">
        <v>13</v>
      </c>
      <c r="I861">
        <v>1</v>
      </c>
      <c r="J861">
        <v>2024</v>
      </c>
      <c r="K861" t="s">
        <v>40</v>
      </c>
      <c r="L861" t="s">
        <v>26</v>
      </c>
      <c r="M861">
        <v>4.2861899096680958</v>
      </c>
    </row>
    <row r="862" spans="1:13" x14ac:dyDescent="0.35">
      <c r="A862" t="s">
        <v>1749</v>
      </c>
      <c r="B862" t="s">
        <v>1750</v>
      </c>
      <c r="C862" t="s">
        <v>80</v>
      </c>
      <c r="D862">
        <v>48</v>
      </c>
      <c r="E862" t="s">
        <v>16</v>
      </c>
      <c r="F862" t="s">
        <v>39</v>
      </c>
      <c r="G862">
        <v>97505</v>
      </c>
      <c r="H862">
        <v>19</v>
      </c>
      <c r="I862">
        <v>3</v>
      </c>
      <c r="J862">
        <v>2015</v>
      </c>
      <c r="K862" t="s">
        <v>18</v>
      </c>
      <c r="L862" t="s">
        <v>26</v>
      </c>
      <c r="M862">
        <v>2.3125532776743953</v>
      </c>
    </row>
    <row r="863" spans="1:13" x14ac:dyDescent="0.35">
      <c r="A863" t="s">
        <v>1751</v>
      </c>
      <c r="B863" t="s">
        <v>1752</v>
      </c>
      <c r="C863" t="s">
        <v>46</v>
      </c>
      <c r="D863">
        <v>46</v>
      </c>
      <c r="E863" t="s">
        <v>23</v>
      </c>
      <c r="F863" t="s">
        <v>63</v>
      </c>
      <c r="G863">
        <v>57609</v>
      </c>
      <c r="H863">
        <v>35</v>
      </c>
      <c r="I863">
        <v>4</v>
      </c>
      <c r="J863">
        <v>0</v>
      </c>
      <c r="K863" t="s">
        <v>34</v>
      </c>
      <c r="L863" t="s">
        <v>26</v>
      </c>
      <c r="M863">
        <v>2.6057064497188169</v>
      </c>
    </row>
    <row r="864" spans="1:13" x14ac:dyDescent="0.35">
      <c r="A864" t="s">
        <v>1753</v>
      </c>
      <c r="B864" t="s">
        <v>1754</v>
      </c>
      <c r="C864" t="s">
        <v>58</v>
      </c>
      <c r="D864">
        <v>46</v>
      </c>
      <c r="E864" t="s">
        <v>23</v>
      </c>
      <c r="F864" t="s">
        <v>77</v>
      </c>
      <c r="G864">
        <v>30234</v>
      </c>
      <c r="H864">
        <v>12</v>
      </c>
      <c r="I864">
        <v>3</v>
      </c>
      <c r="J864">
        <v>2022</v>
      </c>
      <c r="K864" t="s">
        <v>25</v>
      </c>
      <c r="L864" t="s">
        <v>141</v>
      </c>
      <c r="M864">
        <v>4.3600553287684507</v>
      </c>
    </row>
    <row r="865" spans="1:13" x14ac:dyDescent="0.35">
      <c r="A865" t="s">
        <v>1755</v>
      </c>
      <c r="B865" t="s">
        <v>1756</v>
      </c>
      <c r="C865" t="s">
        <v>46</v>
      </c>
      <c r="D865">
        <v>50</v>
      </c>
      <c r="E865" t="s">
        <v>16</v>
      </c>
      <c r="F865" t="s">
        <v>29</v>
      </c>
      <c r="G865">
        <v>102135</v>
      </c>
      <c r="H865">
        <v>24</v>
      </c>
      <c r="I865">
        <v>1</v>
      </c>
      <c r="J865">
        <v>0</v>
      </c>
      <c r="K865" t="s">
        <v>25</v>
      </c>
      <c r="L865" t="s">
        <v>26</v>
      </c>
      <c r="M865">
        <v>3.2758063707198417</v>
      </c>
    </row>
    <row r="866" spans="1:13" x14ac:dyDescent="0.35">
      <c r="A866" t="s">
        <v>1757</v>
      </c>
      <c r="B866" t="s">
        <v>1758</v>
      </c>
      <c r="C866" t="s">
        <v>15</v>
      </c>
      <c r="D866">
        <v>51</v>
      </c>
      <c r="E866" t="s">
        <v>23</v>
      </c>
      <c r="F866" t="s">
        <v>17</v>
      </c>
      <c r="G866">
        <v>87573</v>
      </c>
      <c r="H866">
        <v>30</v>
      </c>
      <c r="I866">
        <v>3</v>
      </c>
      <c r="J866">
        <v>2020</v>
      </c>
      <c r="K866" t="s">
        <v>30</v>
      </c>
      <c r="L866" t="s">
        <v>26</v>
      </c>
      <c r="M866">
        <v>1.5630765058763849</v>
      </c>
    </row>
    <row r="867" spans="1:13" x14ac:dyDescent="0.35">
      <c r="A867" t="s">
        <v>1759</v>
      </c>
      <c r="B867" t="s">
        <v>1760</v>
      </c>
      <c r="C867" t="s">
        <v>46</v>
      </c>
      <c r="D867">
        <v>57</v>
      </c>
      <c r="E867" t="s">
        <v>16</v>
      </c>
      <c r="F867" t="s">
        <v>77</v>
      </c>
      <c r="G867">
        <v>81010</v>
      </c>
      <c r="H867">
        <v>1</v>
      </c>
      <c r="I867">
        <v>1</v>
      </c>
      <c r="J867">
        <v>2018</v>
      </c>
      <c r="K867" t="s">
        <v>30</v>
      </c>
      <c r="L867" t="s">
        <v>26</v>
      </c>
      <c r="M867">
        <v>2.268212031594715</v>
      </c>
    </row>
    <row r="868" spans="1:13" x14ac:dyDescent="0.35">
      <c r="A868" t="s">
        <v>1761</v>
      </c>
      <c r="B868" t="s">
        <v>1762</v>
      </c>
      <c r="C868" t="s">
        <v>33</v>
      </c>
      <c r="D868">
        <v>31</v>
      </c>
      <c r="E868" t="s">
        <v>16</v>
      </c>
      <c r="F868" t="s">
        <v>39</v>
      </c>
      <c r="G868">
        <v>83127</v>
      </c>
      <c r="H868">
        <v>13</v>
      </c>
      <c r="I868">
        <v>4</v>
      </c>
      <c r="J868">
        <v>2020</v>
      </c>
      <c r="K868" t="s">
        <v>30</v>
      </c>
      <c r="L868" t="s">
        <v>26</v>
      </c>
      <c r="M868">
        <v>1.8533887896135601</v>
      </c>
    </row>
    <row r="869" spans="1:13" x14ac:dyDescent="0.35">
      <c r="A869" t="s">
        <v>1763</v>
      </c>
      <c r="B869" t="s">
        <v>1764</v>
      </c>
      <c r="C869" t="s">
        <v>33</v>
      </c>
      <c r="D869">
        <v>45</v>
      </c>
      <c r="E869" t="s">
        <v>16</v>
      </c>
      <c r="F869" t="s">
        <v>29</v>
      </c>
      <c r="G869">
        <v>106105</v>
      </c>
      <c r="H869">
        <v>35</v>
      </c>
      <c r="I869">
        <v>2</v>
      </c>
      <c r="J869">
        <v>2021</v>
      </c>
      <c r="K869" t="s">
        <v>34</v>
      </c>
      <c r="L869" t="s">
        <v>26</v>
      </c>
      <c r="M869">
        <v>1.4455781116144695</v>
      </c>
    </row>
    <row r="870" spans="1:13" x14ac:dyDescent="0.35">
      <c r="A870" t="s">
        <v>1765</v>
      </c>
      <c r="B870" t="s">
        <v>1766</v>
      </c>
      <c r="C870" t="s">
        <v>46</v>
      </c>
      <c r="D870">
        <v>60</v>
      </c>
      <c r="E870" t="s">
        <v>16</v>
      </c>
      <c r="F870" t="s">
        <v>63</v>
      </c>
      <c r="G870">
        <v>52214</v>
      </c>
      <c r="H870">
        <v>17</v>
      </c>
      <c r="I870">
        <v>2</v>
      </c>
      <c r="J870">
        <v>0</v>
      </c>
      <c r="K870" t="s">
        <v>40</v>
      </c>
      <c r="L870" t="s">
        <v>41</v>
      </c>
      <c r="M870">
        <v>2.4862856639652211</v>
      </c>
    </row>
    <row r="871" spans="1:13" x14ac:dyDescent="0.35">
      <c r="A871" t="s">
        <v>1767</v>
      </c>
      <c r="B871" t="s">
        <v>1768</v>
      </c>
      <c r="C871" t="s">
        <v>58</v>
      </c>
      <c r="D871">
        <v>59</v>
      </c>
      <c r="E871" t="s">
        <v>16</v>
      </c>
      <c r="F871" t="s">
        <v>17</v>
      </c>
      <c r="G871">
        <v>83006</v>
      </c>
      <c r="H871">
        <v>18</v>
      </c>
      <c r="I871">
        <v>2</v>
      </c>
      <c r="J871">
        <v>2019</v>
      </c>
      <c r="K871" t="s">
        <v>40</v>
      </c>
      <c r="L871" t="s">
        <v>41</v>
      </c>
      <c r="M871">
        <v>4.4589304748547445</v>
      </c>
    </row>
    <row r="872" spans="1:13" x14ac:dyDescent="0.35">
      <c r="A872" t="s">
        <v>1769</v>
      </c>
      <c r="B872" t="s">
        <v>1770</v>
      </c>
      <c r="C872" t="s">
        <v>80</v>
      </c>
      <c r="D872">
        <v>53</v>
      </c>
      <c r="E872" t="s">
        <v>16</v>
      </c>
      <c r="F872" t="s">
        <v>17</v>
      </c>
      <c r="G872">
        <v>101953</v>
      </c>
      <c r="H872">
        <v>8</v>
      </c>
      <c r="I872">
        <v>4</v>
      </c>
      <c r="J872">
        <v>2022</v>
      </c>
      <c r="K872" t="s">
        <v>51</v>
      </c>
      <c r="L872" t="s">
        <v>26</v>
      </c>
      <c r="M872">
        <v>3.3935877501593765</v>
      </c>
    </row>
    <row r="873" spans="1:13" x14ac:dyDescent="0.35">
      <c r="A873" t="s">
        <v>1771</v>
      </c>
      <c r="B873" t="s">
        <v>1772</v>
      </c>
      <c r="C873" t="s">
        <v>58</v>
      </c>
      <c r="D873">
        <v>42</v>
      </c>
      <c r="E873" t="s">
        <v>16</v>
      </c>
      <c r="F873" t="s">
        <v>29</v>
      </c>
      <c r="G873">
        <v>86889</v>
      </c>
      <c r="H873">
        <v>32</v>
      </c>
      <c r="I873">
        <v>5</v>
      </c>
      <c r="J873">
        <v>2021</v>
      </c>
      <c r="K873" t="s">
        <v>34</v>
      </c>
      <c r="L873" t="s">
        <v>26</v>
      </c>
      <c r="M873">
        <v>4.201092276768426</v>
      </c>
    </row>
    <row r="874" spans="1:13" x14ac:dyDescent="0.35">
      <c r="A874" t="s">
        <v>1773</v>
      </c>
      <c r="B874" t="s">
        <v>1774</v>
      </c>
      <c r="C874" t="s">
        <v>58</v>
      </c>
      <c r="D874">
        <v>38</v>
      </c>
      <c r="E874" t="s">
        <v>16</v>
      </c>
      <c r="F874" t="s">
        <v>63</v>
      </c>
      <c r="G874">
        <v>97166</v>
      </c>
      <c r="H874">
        <v>35</v>
      </c>
      <c r="I874">
        <v>4</v>
      </c>
      <c r="J874">
        <v>2017</v>
      </c>
      <c r="K874" t="s">
        <v>30</v>
      </c>
      <c r="L874" t="s">
        <v>141</v>
      </c>
      <c r="M874">
        <v>2.9484164151385861</v>
      </c>
    </row>
    <row r="875" spans="1:13" x14ac:dyDescent="0.35">
      <c r="A875" t="s">
        <v>1775</v>
      </c>
      <c r="B875" t="s">
        <v>1776</v>
      </c>
      <c r="C875" t="s">
        <v>80</v>
      </c>
      <c r="D875">
        <v>24</v>
      </c>
      <c r="E875" t="s">
        <v>23</v>
      </c>
      <c r="F875" t="s">
        <v>24</v>
      </c>
      <c r="G875">
        <v>86320</v>
      </c>
      <c r="H875">
        <v>33</v>
      </c>
      <c r="I875">
        <v>4</v>
      </c>
      <c r="J875">
        <v>2019</v>
      </c>
      <c r="K875" t="s">
        <v>25</v>
      </c>
      <c r="L875" t="s">
        <v>26</v>
      </c>
      <c r="M875">
        <v>2.8569857994054204</v>
      </c>
    </row>
    <row r="876" spans="1:13" x14ac:dyDescent="0.35">
      <c r="A876" t="s">
        <v>1777</v>
      </c>
      <c r="B876" t="s">
        <v>1778</v>
      </c>
      <c r="C876" t="s">
        <v>80</v>
      </c>
      <c r="D876">
        <v>53</v>
      </c>
      <c r="E876" t="s">
        <v>16</v>
      </c>
      <c r="F876" t="s">
        <v>39</v>
      </c>
      <c r="G876">
        <v>34295</v>
      </c>
      <c r="H876">
        <v>20</v>
      </c>
      <c r="I876">
        <v>2</v>
      </c>
      <c r="J876">
        <v>2022</v>
      </c>
      <c r="K876" t="s">
        <v>25</v>
      </c>
      <c r="L876" t="s">
        <v>26</v>
      </c>
      <c r="M876">
        <v>2.9016002324369148</v>
      </c>
    </row>
    <row r="877" spans="1:13" x14ac:dyDescent="0.35">
      <c r="A877" t="s">
        <v>1779</v>
      </c>
      <c r="B877" t="s">
        <v>1780</v>
      </c>
      <c r="C877" t="s">
        <v>80</v>
      </c>
      <c r="D877">
        <v>40</v>
      </c>
      <c r="E877" t="s">
        <v>23</v>
      </c>
      <c r="F877" t="s">
        <v>63</v>
      </c>
      <c r="G877">
        <v>48559</v>
      </c>
      <c r="H877">
        <v>2</v>
      </c>
      <c r="I877">
        <v>3</v>
      </c>
      <c r="J877">
        <v>2018</v>
      </c>
      <c r="K877" t="s">
        <v>30</v>
      </c>
      <c r="L877" t="s">
        <v>41</v>
      </c>
      <c r="M877">
        <v>4.840053510812405</v>
      </c>
    </row>
    <row r="878" spans="1:13" x14ac:dyDescent="0.35">
      <c r="A878" t="s">
        <v>1781</v>
      </c>
      <c r="B878" t="s">
        <v>1782</v>
      </c>
      <c r="C878" t="s">
        <v>33</v>
      </c>
      <c r="D878">
        <v>29</v>
      </c>
      <c r="E878" t="s">
        <v>16</v>
      </c>
      <c r="F878" t="s">
        <v>39</v>
      </c>
      <c r="G878">
        <v>82314</v>
      </c>
      <c r="H878">
        <v>16</v>
      </c>
      <c r="I878">
        <v>2</v>
      </c>
      <c r="J878">
        <v>0</v>
      </c>
      <c r="K878" t="s">
        <v>30</v>
      </c>
      <c r="L878" t="s">
        <v>26</v>
      </c>
      <c r="M878">
        <v>4.402356575801587</v>
      </c>
    </row>
    <row r="879" spans="1:13" x14ac:dyDescent="0.35">
      <c r="A879" t="s">
        <v>1783</v>
      </c>
      <c r="B879" t="s">
        <v>1784</v>
      </c>
      <c r="C879" t="s">
        <v>33</v>
      </c>
      <c r="D879">
        <v>58</v>
      </c>
      <c r="E879" t="s">
        <v>16</v>
      </c>
      <c r="F879" t="s">
        <v>77</v>
      </c>
      <c r="G879">
        <v>53819</v>
      </c>
      <c r="H879">
        <v>20</v>
      </c>
      <c r="I879">
        <v>2</v>
      </c>
      <c r="J879">
        <v>2015</v>
      </c>
      <c r="K879" t="s">
        <v>40</v>
      </c>
      <c r="L879" t="s">
        <v>141</v>
      </c>
      <c r="M879">
        <v>1.0178588966669699</v>
      </c>
    </row>
    <row r="880" spans="1:13" x14ac:dyDescent="0.35">
      <c r="A880" t="s">
        <v>1785</v>
      </c>
      <c r="B880" t="s">
        <v>1786</v>
      </c>
      <c r="C880" t="s">
        <v>46</v>
      </c>
      <c r="D880">
        <v>55</v>
      </c>
      <c r="E880" t="s">
        <v>23</v>
      </c>
      <c r="F880" t="s">
        <v>17</v>
      </c>
      <c r="G880">
        <v>55481</v>
      </c>
      <c r="H880">
        <v>27</v>
      </c>
      <c r="I880">
        <v>3</v>
      </c>
      <c r="J880">
        <v>2016</v>
      </c>
      <c r="K880" t="s">
        <v>51</v>
      </c>
      <c r="L880" t="s">
        <v>26</v>
      </c>
      <c r="M880">
        <v>4.4939616729195953</v>
      </c>
    </row>
    <row r="881" spans="1:13" x14ac:dyDescent="0.35">
      <c r="A881" t="s">
        <v>1787</v>
      </c>
      <c r="B881" t="s">
        <v>1788</v>
      </c>
      <c r="C881" t="s">
        <v>15</v>
      </c>
      <c r="D881">
        <v>31</v>
      </c>
      <c r="E881" t="s">
        <v>23</v>
      </c>
      <c r="F881" t="s">
        <v>39</v>
      </c>
      <c r="G881">
        <v>68223</v>
      </c>
      <c r="H881">
        <v>26</v>
      </c>
      <c r="I881">
        <v>1</v>
      </c>
      <c r="J881">
        <v>2020</v>
      </c>
      <c r="K881" t="s">
        <v>18</v>
      </c>
      <c r="L881" t="s">
        <v>141</v>
      </c>
      <c r="M881">
        <v>1.7953056272674677</v>
      </c>
    </row>
    <row r="882" spans="1:13" x14ac:dyDescent="0.35">
      <c r="A882" t="s">
        <v>1789</v>
      </c>
      <c r="B882" t="s">
        <v>1790</v>
      </c>
      <c r="C882" t="s">
        <v>33</v>
      </c>
      <c r="D882">
        <v>38</v>
      </c>
      <c r="E882" t="s">
        <v>23</v>
      </c>
      <c r="F882" t="s">
        <v>77</v>
      </c>
      <c r="G882">
        <v>98777</v>
      </c>
      <c r="H882">
        <v>3</v>
      </c>
      <c r="I882">
        <v>5</v>
      </c>
      <c r="J882">
        <v>2022</v>
      </c>
      <c r="K882" t="s">
        <v>34</v>
      </c>
      <c r="L882" t="s">
        <v>41</v>
      </c>
      <c r="M882">
        <v>4.9833792188179213</v>
      </c>
    </row>
    <row r="883" spans="1:13" x14ac:dyDescent="0.35">
      <c r="A883" t="s">
        <v>1791</v>
      </c>
      <c r="B883" t="s">
        <v>1792</v>
      </c>
      <c r="C883" t="s">
        <v>58</v>
      </c>
      <c r="D883">
        <v>41</v>
      </c>
      <c r="E883" t="s">
        <v>16</v>
      </c>
      <c r="F883" t="s">
        <v>29</v>
      </c>
      <c r="G883">
        <v>40526</v>
      </c>
      <c r="H883">
        <v>6</v>
      </c>
      <c r="I883">
        <v>4</v>
      </c>
      <c r="J883">
        <v>2023</v>
      </c>
      <c r="K883" t="s">
        <v>34</v>
      </c>
      <c r="L883" t="s">
        <v>26</v>
      </c>
      <c r="M883">
        <v>3.7036556177788333</v>
      </c>
    </row>
    <row r="884" spans="1:13" x14ac:dyDescent="0.35">
      <c r="A884" t="s">
        <v>1793</v>
      </c>
      <c r="B884" t="s">
        <v>1794</v>
      </c>
      <c r="C884" t="s">
        <v>33</v>
      </c>
      <c r="D884">
        <v>50</v>
      </c>
      <c r="E884" t="s">
        <v>16</v>
      </c>
      <c r="F884" t="s">
        <v>24</v>
      </c>
      <c r="G884">
        <v>73365</v>
      </c>
      <c r="H884">
        <v>9</v>
      </c>
      <c r="I884">
        <v>5</v>
      </c>
      <c r="J884">
        <v>0</v>
      </c>
      <c r="K884" t="s">
        <v>18</v>
      </c>
      <c r="L884" t="s">
        <v>26</v>
      </c>
      <c r="M884">
        <v>4.6812116576583005</v>
      </c>
    </row>
    <row r="885" spans="1:13" x14ac:dyDescent="0.35">
      <c r="A885" t="s">
        <v>1795</v>
      </c>
      <c r="B885" t="s">
        <v>1796</v>
      </c>
      <c r="C885" t="s">
        <v>15</v>
      </c>
      <c r="D885">
        <v>32</v>
      </c>
      <c r="E885" t="s">
        <v>23</v>
      </c>
      <c r="F885" t="s">
        <v>39</v>
      </c>
      <c r="G885">
        <v>43823</v>
      </c>
      <c r="H885">
        <v>12</v>
      </c>
      <c r="I885">
        <v>5</v>
      </c>
      <c r="J885">
        <v>2020</v>
      </c>
      <c r="K885" t="s">
        <v>40</v>
      </c>
      <c r="L885" t="s">
        <v>26</v>
      </c>
      <c r="M885">
        <v>3.3938811946371312</v>
      </c>
    </row>
    <row r="886" spans="1:13" x14ac:dyDescent="0.35">
      <c r="A886" t="s">
        <v>1797</v>
      </c>
      <c r="B886" t="s">
        <v>1798</v>
      </c>
      <c r="C886" t="s">
        <v>58</v>
      </c>
      <c r="D886">
        <v>24</v>
      </c>
      <c r="E886" t="s">
        <v>23</v>
      </c>
      <c r="F886" t="s">
        <v>17</v>
      </c>
      <c r="G886">
        <v>82277</v>
      </c>
      <c r="H886">
        <v>15</v>
      </c>
      <c r="I886">
        <v>3</v>
      </c>
      <c r="J886">
        <v>2017</v>
      </c>
      <c r="K886" t="s">
        <v>18</v>
      </c>
      <c r="L886" t="s">
        <v>26</v>
      </c>
      <c r="M886">
        <v>3.6791636350713359</v>
      </c>
    </row>
    <row r="887" spans="1:13" x14ac:dyDescent="0.35">
      <c r="A887" t="s">
        <v>1799</v>
      </c>
      <c r="B887" t="s">
        <v>1559</v>
      </c>
      <c r="C887" t="s">
        <v>46</v>
      </c>
      <c r="D887">
        <v>46</v>
      </c>
      <c r="E887" t="s">
        <v>16</v>
      </c>
      <c r="F887" t="s">
        <v>39</v>
      </c>
      <c r="G887">
        <v>81958</v>
      </c>
      <c r="H887">
        <v>21</v>
      </c>
      <c r="I887">
        <v>4</v>
      </c>
      <c r="J887">
        <v>2017</v>
      </c>
      <c r="K887" t="s">
        <v>34</v>
      </c>
      <c r="L887" t="s">
        <v>41</v>
      </c>
      <c r="M887">
        <v>4.2965230416790519</v>
      </c>
    </row>
    <row r="888" spans="1:13" x14ac:dyDescent="0.35">
      <c r="A888" t="s">
        <v>1800</v>
      </c>
      <c r="B888" t="s">
        <v>1801</v>
      </c>
      <c r="C888" t="s">
        <v>46</v>
      </c>
      <c r="D888">
        <v>25</v>
      </c>
      <c r="E888" t="s">
        <v>23</v>
      </c>
      <c r="F888" t="s">
        <v>24</v>
      </c>
      <c r="G888">
        <v>100513</v>
      </c>
      <c r="H888">
        <v>5</v>
      </c>
      <c r="I888">
        <v>4</v>
      </c>
      <c r="J888">
        <v>2024</v>
      </c>
      <c r="K888" t="s">
        <v>30</v>
      </c>
      <c r="L888" t="s">
        <v>141</v>
      </c>
      <c r="M888">
        <v>3.3598122099447219</v>
      </c>
    </row>
    <row r="889" spans="1:13" x14ac:dyDescent="0.35">
      <c r="A889" t="s">
        <v>1802</v>
      </c>
      <c r="B889" t="s">
        <v>1803</v>
      </c>
      <c r="C889" t="s">
        <v>15</v>
      </c>
      <c r="D889">
        <v>32</v>
      </c>
      <c r="E889" t="s">
        <v>23</v>
      </c>
      <c r="F889" t="s">
        <v>24</v>
      </c>
      <c r="G889">
        <v>97474</v>
      </c>
      <c r="H889">
        <v>12</v>
      </c>
      <c r="I889">
        <v>3</v>
      </c>
      <c r="J889">
        <v>0</v>
      </c>
      <c r="K889" t="s">
        <v>40</v>
      </c>
      <c r="L889" t="s">
        <v>141</v>
      </c>
      <c r="M889">
        <v>3.5412607052474705</v>
      </c>
    </row>
    <row r="890" spans="1:13" x14ac:dyDescent="0.35">
      <c r="A890" t="s">
        <v>1804</v>
      </c>
      <c r="B890" t="s">
        <v>1805</v>
      </c>
      <c r="C890" t="s">
        <v>33</v>
      </c>
      <c r="D890">
        <v>57</v>
      </c>
      <c r="E890" t="s">
        <v>23</v>
      </c>
      <c r="F890" t="s">
        <v>17</v>
      </c>
      <c r="G890">
        <v>73370</v>
      </c>
      <c r="H890">
        <v>23</v>
      </c>
      <c r="I890">
        <v>3</v>
      </c>
      <c r="J890">
        <v>2018</v>
      </c>
      <c r="K890" t="s">
        <v>40</v>
      </c>
      <c r="L890" t="s">
        <v>141</v>
      </c>
      <c r="M890">
        <v>4.6721282301491378</v>
      </c>
    </row>
    <row r="891" spans="1:13" x14ac:dyDescent="0.35">
      <c r="A891" t="s">
        <v>1806</v>
      </c>
      <c r="B891" t="s">
        <v>1807</v>
      </c>
      <c r="C891" t="s">
        <v>46</v>
      </c>
      <c r="D891">
        <v>57</v>
      </c>
      <c r="E891" t="s">
        <v>23</v>
      </c>
      <c r="F891" t="s">
        <v>24</v>
      </c>
      <c r="G891">
        <v>109836</v>
      </c>
      <c r="H891">
        <v>23</v>
      </c>
      <c r="I891">
        <v>3</v>
      </c>
      <c r="J891">
        <v>2022</v>
      </c>
      <c r="K891" t="s">
        <v>40</v>
      </c>
      <c r="L891" t="s">
        <v>26</v>
      </c>
      <c r="M891">
        <v>1.4739239771879773</v>
      </c>
    </row>
    <row r="892" spans="1:13" x14ac:dyDescent="0.35">
      <c r="A892" t="s">
        <v>1808</v>
      </c>
      <c r="B892" t="s">
        <v>1809</v>
      </c>
      <c r="C892" t="s">
        <v>22</v>
      </c>
      <c r="D892">
        <v>55</v>
      </c>
      <c r="E892" t="s">
        <v>23</v>
      </c>
      <c r="F892" t="s">
        <v>63</v>
      </c>
      <c r="G892">
        <v>59850</v>
      </c>
      <c r="H892">
        <v>7</v>
      </c>
      <c r="I892">
        <v>4</v>
      </c>
      <c r="J892">
        <v>2017</v>
      </c>
      <c r="K892" t="s">
        <v>30</v>
      </c>
      <c r="L892" t="s">
        <v>41</v>
      </c>
      <c r="M892">
        <v>4.1827495023958186</v>
      </c>
    </row>
    <row r="893" spans="1:13" x14ac:dyDescent="0.35">
      <c r="A893" t="s">
        <v>1810</v>
      </c>
      <c r="B893" t="s">
        <v>1811</v>
      </c>
      <c r="C893" t="s">
        <v>22</v>
      </c>
      <c r="D893">
        <v>60</v>
      </c>
      <c r="E893" t="s">
        <v>23</v>
      </c>
      <c r="F893" t="s">
        <v>63</v>
      </c>
      <c r="G893">
        <v>61562</v>
      </c>
      <c r="H893">
        <v>24</v>
      </c>
      <c r="I893">
        <v>4</v>
      </c>
      <c r="J893">
        <v>0</v>
      </c>
      <c r="K893" t="s">
        <v>30</v>
      </c>
      <c r="L893" t="s">
        <v>41</v>
      </c>
      <c r="M893">
        <v>2.139031281413672</v>
      </c>
    </row>
    <row r="894" spans="1:13" x14ac:dyDescent="0.35">
      <c r="A894" t="s">
        <v>1812</v>
      </c>
      <c r="B894" t="s">
        <v>1813</v>
      </c>
      <c r="C894" t="s">
        <v>46</v>
      </c>
      <c r="D894">
        <v>38</v>
      </c>
      <c r="E894" t="s">
        <v>16</v>
      </c>
      <c r="F894" t="s">
        <v>17</v>
      </c>
      <c r="G894">
        <v>77716</v>
      </c>
      <c r="H894">
        <v>6</v>
      </c>
      <c r="I894">
        <v>3</v>
      </c>
      <c r="J894">
        <v>2023</v>
      </c>
      <c r="K894" t="s">
        <v>25</v>
      </c>
      <c r="L894" t="s">
        <v>26</v>
      </c>
      <c r="M894">
        <v>4.2244458155222482</v>
      </c>
    </row>
    <row r="895" spans="1:13" x14ac:dyDescent="0.35">
      <c r="A895" t="s">
        <v>1814</v>
      </c>
      <c r="B895" t="s">
        <v>1815</v>
      </c>
      <c r="C895" t="s">
        <v>58</v>
      </c>
      <c r="D895">
        <v>56</v>
      </c>
      <c r="E895" t="s">
        <v>16</v>
      </c>
      <c r="F895" t="s">
        <v>17</v>
      </c>
      <c r="G895">
        <v>59064</v>
      </c>
      <c r="H895">
        <v>25</v>
      </c>
      <c r="I895">
        <v>4</v>
      </c>
      <c r="J895">
        <v>2022</v>
      </c>
      <c r="K895" t="s">
        <v>34</v>
      </c>
      <c r="L895" t="s">
        <v>19</v>
      </c>
      <c r="M895">
        <v>4.764997340247751</v>
      </c>
    </row>
    <row r="896" spans="1:13" x14ac:dyDescent="0.35">
      <c r="A896" t="s">
        <v>1816</v>
      </c>
      <c r="B896" t="s">
        <v>1817</v>
      </c>
      <c r="C896" t="s">
        <v>80</v>
      </c>
      <c r="D896">
        <v>51</v>
      </c>
      <c r="E896" t="s">
        <v>23</v>
      </c>
      <c r="F896" t="s">
        <v>24</v>
      </c>
      <c r="G896">
        <v>108095</v>
      </c>
      <c r="H896">
        <v>12</v>
      </c>
      <c r="I896">
        <v>3</v>
      </c>
      <c r="J896">
        <v>2024</v>
      </c>
      <c r="K896" t="s">
        <v>25</v>
      </c>
      <c r="L896" t="s">
        <v>19</v>
      </c>
      <c r="M896">
        <v>2.35640185959614</v>
      </c>
    </row>
    <row r="897" spans="1:13" x14ac:dyDescent="0.35">
      <c r="A897" t="s">
        <v>1818</v>
      </c>
      <c r="B897" t="s">
        <v>1819</v>
      </c>
      <c r="C897" t="s">
        <v>15</v>
      </c>
      <c r="D897">
        <v>56</v>
      </c>
      <c r="E897" t="s">
        <v>16</v>
      </c>
      <c r="F897" t="s">
        <v>24</v>
      </c>
      <c r="G897">
        <v>97776</v>
      </c>
      <c r="H897">
        <v>21</v>
      </c>
      <c r="I897">
        <v>1</v>
      </c>
      <c r="J897">
        <v>2018</v>
      </c>
      <c r="K897" t="s">
        <v>25</v>
      </c>
      <c r="L897" t="s">
        <v>41</v>
      </c>
      <c r="M897">
        <v>1.9716146630760703</v>
      </c>
    </row>
    <row r="898" spans="1:13" x14ac:dyDescent="0.35">
      <c r="A898" t="s">
        <v>1820</v>
      </c>
      <c r="B898" t="s">
        <v>1821</v>
      </c>
      <c r="C898" t="s">
        <v>80</v>
      </c>
      <c r="D898">
        <v>47</v>
      </c>
      <c r="E898" t="s">
        <v>16</v>
      </c>
      <c r="F898" t="s">
        <v>77</v>
      </c>
      <c r="G898">
        <v>101806</v>
      </c>
      <c r="H898">
        <v>30</v>
      </c>
      <c r="I898">
        <v>5</v>
      </c>
      <c r="J898">
        <v>2021</v>
      </c>
      <c r="K898" t="s">
        <v>40</v>
      </c>
      <c r="L898" t="s">
        <v>26</v>
      </c>
      <c r="M898">
        <v>3.4007716088196549</v>
      </c>
    </row>
    <row r="899" spans="1:13" x14ac:dyDescent="0.35">
      <c r="A899" t="s">
        <v>1822</v>
      </c>
      <c r="B899" t="s">
        <v>1823</v>
      </c>
      <c r="C899" t="s">
        <v>33</v>
      </c>
      <c r="D899">
        <v>39</v>
      </c>
      <c r="E899" t="s">
        <v>16</v>
      </c>
      <c r="F899" t="s">
        <v>39</v>
      </c>
      <c r="G899">
        <v>60709</v>
      </c>
      <c r="H899">
        <v>2</v>
      </c>
      <c r="I899">
        <v>2</v>
      </c>
      <c r="J899">
        <v>0</v>
      </c>
      <c r="K899" t="s">
        <v>30</v>
      </c>
      <c r="L899" t="s">
        <v>41</v>
      </c>
      <c r="M899">
        <v>4.6314093912262209</v>
      </c>
    </row>
    <row r="900" spans="1:13" x14ac:dyDescent="0.35">
      <c r="A900" t="s">
        <v>1824</v>
      </c>
      <c r="B900" t="s">
        <v>1825</v>
      </c>
      <c r="C900" t="s">
        <v>58</v>
      </c>
      <c r="D900">
        <v>42</v>
      </c>
      <c r="E900" t="s">
        <v>16</v>
      </c>
      <c r="F900" t="s">
        <v>24</v>
      </c>
      <c r="G900">
        <v>45110</v>
      </c>
      <c r="H900">
        <v>17</v>
      </c>
      <c r="I900">
        <v>1</v>
      </c>
      <c r="J900">
        <v>2021</v>
      </c>
      <c r="K900" t="s">
        <v>51</v>
      </c>
      <c r="L900" t="s">
        <v>41</v>
      </c>
      <c r="M900">
        <v>2.2256781761691502</v>
      </c>
    </row>
    <row r="901" spans="1:13" x14ac:dyDescent="0.35">
      <c r="A901" t="s">
        <v>1826</v>
      </c>
      <c r="B901" t="s">
        <v>1827</v>
      </c>
      <c r="C901" t="s">
        <v>33</v>
      </c>
      <c r="D901">
        <v>34</v>
      </c>
      <c r="E901" t="s">
        <v>23</v>
      </c>
      <c r="F901" t="s">
        <v>24</v>
      </c>
      <c r="G901">
        <v>111794</v>
      </c>
      <c r="H901">
        <v>21</v>
      </c>
      <c r="I901">
        <v>3</v>
      </c>
      <c r="J901">
        <v>2016</v>
      </c>
      <c r="K901" t="s">
        <v>34</v>
      </c>
      <c r="L901" t="s">
        <v>41</v>
      </c>
      <c r="M901">
        <v>1.0148680201737594</v>
      </c>
    </row>
    <row r="902" spans="1:13" x14ac:dyDescent="0.35">
      <c r="A902" t="s">
        <v>1828</v>
      </c>
      <c r="B902" t="s">
        <v>1829</v>
      </c>
      <c r="C902" t="s">
        <v>33</v>
      </c>
      <c r="D902">
        <v>32</v>
      </c>
      <c r="E902" t="s">
        <v>23</v>
      </c>
      <c r="F902" t="s">
        <v>17</v>
      </c>
      <c r="G902">
        <v>106285</v>
      </c>
      <c r="H902">
        <v>9</v>
      </c>
      <c r="I902">
        <v>5</v>
      </c>
      <c r="J902">
        <v>2020</v>
      </c>
      <c r="K902" t="s">
        <v>51</v>
      </c>
      <c r="L902" t="s">
        <v>19</v>
      </c>
      <c r="M902">
        <v>3.123028776725842</v>
      </c>
    </row>
    <row r="903" spans="1:13" x14ac:dyDescent="0.35">
      <c r="A903" t="s">
        <v>1830</v>
      </c>
      <c r="B903" t="s">
        <v>1831</v>
      </c>
      <c r="C903" t="s">
        <v>15</v>
      </c>
      <c r="D903">
        <v>44</v>
      </c>
      <c r="E903" t="s">
        <v>23</v>
      </c>
      <c r="F903" t="s">
        <v>24</v>
      </c>
      <c r="G903">
        <v>58279</v>
      </c>
      <c r="H903">
        <v>23</v>
      </c>
      <c r="I903">
        <v>4</v>
      </c>
      <c r="J903">
        <v>2023</v>
      </c>
      <c r="K903" t="s">
        <v>51</v>
      </c>
      <c r="L903" t="s">
        <v>26</v>
      </c>
      <c r="M903">
        <v>1.3169253663662461</v>
      </c>
    </row>
    <row r="904" spans="1:13" x14ac:dyDescent="0.35">
      <c r="A904" t="s">
        <v>1832</v>
      </c>
      <c r="B904" t="s">
        <v>1776</v>
      </c>
      <c r="C904" t="s">
        <v>58</v>
      </c>
      <c r="D904">
        <v>53</v>
      </c>
      <c r="E904" t="s">
        <v>23</v>
      </c>
      <c r="F904" t="s">
        <v>39</v>
      </c>
      <c r="G904">
        <v>102902</v>
      </c>
      <c r="H904">
        <v>21</v>
      </c>
      <c r="I904">
        <v>5</v>
      </c>
      <c r="J904">
        <v>0</v>
      </c>
      <c r="K904" t="s">
        <v>34</v>
      </c>
      <c r="L904" t="s">
        <v>26</v>
      </c>
      <c r="M904">
        <v>2.8726025308997807</v>
      </c>
    </row>
    <row r="905" spans="1:13" x14ac:dyDescent="0.35">
      <c r="A905" t="s">
        <v>1833</v>
      </c>
      <c r="B905" t="s">
        <v>1834</v>
      </c>
      <c r="C905" t="s">
        <v>58</v>
      </c>
      <c r="D905">
        <v>23</v>
      </c>
      <c r="E905" t="s">
        <v>16</v>
      </c>
      <c r="F905" t="s">
        <v>29</v>
      </c>
      <c r="G905">
        <v>65663</v>
      </c>
      <c r="H905">
        <v>17</v>
      </c>
      <c r="I905">
        <v>5</v>
      </c>
      <c r="J905">
        <v>2019</v>
      </c>
      <c r="K905" t="s">
        <v>25</v>
      </c>
      <c r="L905" t="s">
        <v>26</v>
      </c>
      <c r="M905">
        <v>2.5097765238735557</v>
      </c>
    </row>
    <row r="906" spans="1:13" x14ac:dyDescent="0.35">
      <c r="A906" t="s">
        <v>1835</v>
      </c>
      <c r="B906" t="s">
        <v>1836</v>
      </c>
      <c r="C906" t="s">
        <v>33</v>
      </c>
      <c r="D906">
        <v>51</v>
      </c>
      <c r="E906" t="s">
        <v>23</v>
      </c>
      <c r="F906" t="s">
        <v>17</v>
      </c>
      <c r="G906">
        <v>35651</v>
      </c>
      <c r="H906">
        <v>34</v>
      </c>
      <c r="I906">
        <v>5</v>
      </c>
      <c r="J906">
        <v>0</v>
      </c>
      <c r="K906" t="s">
        <v>30</v>
      </c>
      <c r="L906" t="s">
        <v>41</v>
      </c>
      <c r="M906">
        <v>3.6904425853129363</v>
      </c>
    </row>
    <row r="907" spans="1:13" x14ac:dyDescent="0.35">
      <c r="A907" t="s">
        <v>1837</v>
      </c>
      <c r="B907" t="s">
        <v>1838</v>
      </c>
      <c r="C907" t="s">
        <v>15</v>
      </c>
      <c r="D907">
        <v>22</v>
      </c>
      <c r="E907" t="s">
        <v>23</v>
      </c>
      <c r="F907" t="s">
        <v>17</v>
      </c>
      <c r="G907">
        <v>40913</v>
      </c>
      <c r="H907">
        <v>8</v>
      </c>
      <c r="I907">
        <v>4</v>
      </c>
      <c r="J907">
        <v>2017</v>
      </c>
      <c r="K907" t="s">
        <v>34</v>
      </c>
      <c r="L907" t="s">
        <v>26</v>
      </c>
      <c r="M907">
        <v>2.7274601369245755</v>
      </c>
    </row>
    <row r="908" spans="1:13" x14ac:dyDescent="0.35">
      <c r="A908" t="s">
        <v>1839</v>
      </c>
      <c r="B908" t="s">
        <v>1840</v>
      </c>
      <c r="C908" t="s">
        <v>33</v>
      </c>
      <c r="D908">
        <v>60</v>
      </c>
      <c r="E908" t="s">
        <v>23</v>
      </c>
      <c r="F908" t="s">
        <v>29</v>
      </c>
      <c r="G908">
        <v>62560</v>
      </c>
      <c r="H908">
        <v>21</v>
      </c>
      <c r="I908">
        <v>3</v>
      </c>
      <c r="J908">
        <v>0</v>
      </c>
      <c r="K908" t="s">
        <v>25</v>
      </c>
      <c r="L908" t="s">
        <v>26</v>
      </c>
      <c r="M908">
        <v>3.049694104936548</v>
      </c>
    </row>
    <row r="909" spans="1:13" x14ac:dyDescent="0.35">
      <c r="A909" t="s">
        <v>1841</v>
      </c>
      <c r="B909" t="s">
        <v>1842</v>
      </c>
      <c r="C909" t="s">
        <v>58</v>
      </c>
      <c r="D909">
        <v>55</v>
      </c>
      <c r="E909" t="s">
        <v>16</v>
      </c>
      <c r="F909" t="s">
        <v>29</v>
      </c>
      <c r="G909">
        <v>77679</v>
      </c>
      <c r="H909">
        <v>25</v>
      </c>
      <c r="I909">
        <v>1</v>
      </c>
      <c r="J909">
        <v>2023</v>
      </c>
      <c r="K909" t="s">
        <v>34</v>
      </c>
      <c r="L909" t="s">
        <v>26</v>
      </c>
      <c r="M909">
        <v>3.5220379644090487</v>
      </c>
    </row>
    <row r="910" spans="1:13" x14ac:dyDescent="0.35">
      <c r="A910" t="s">
        <v>1843</v>
      </c>
      <c r="B910" t="s">
        <v>1844</v>
      </c>
      <c r="C910" t="s">
        <v>15</v>
      </c>
      <c r="D910">
        <v>53</v>
      </c>
      <c r="E910" t="s">
        <v>23</v>
      </c>
      <c r="F910" t="s">
        <v>63</v>
      </c>
      <c r="G910">
        <v>77395</v>
      </c>
      <c r="H910">
        <v>32</v>
      </c>
      <c r="I910">
        <v>5</v>
      </c>
      <c r="J910">
        <v>2023</v>
      </c>
      <c r="K910" t="s">
        <v>18</v>
      </c>
      <c r="L910" t="s">
        <v>41</v>
      </c>
      <c r="M910">
        <v>4.2577210035635868</v>
      </c>
    </row>
    <row r="911" spans="1:13" x14ac:dyDescent="0.35">
      <c r="A911" t="s">
        <v>1845</v>
      </c>
      <c r="B911" t="s">
        <v>1846</v>
      </c>
      <c r="C911" t="s">
        <v>22</v>
      </c>
      <c r="D911">
        <v>25</v>
      </c>
      <c r="E911" t="s">
        <v>23</v>
      </c>
      <c r="F911" t="s">
        <v>29</v>
      </c>
      <c r="G911">
        <v>91692</v>
      </c>
      <c r="H911">
        <v>22</v>
      </c>
      <c r="I911">
        <v>5</v>
      </c>
      <c r="J911">
        <v>2021</v>
      </c>
      <c r="K911" t="s">
        <v>25</v>
      </c>
      <c r="L911" t="s">
        <v>26</v>
      </c>
      <c r="M911">
        <v>4.2427739623839589</v>
      </c>
    </row>
    <row r="912" spans="1:13" x14ac:dyDescent="0.35">
      <c r="A912" t="s">
        <v>1847</v>
      </c>
      <c r="B912" t="s">
        <v>1848</v>
      </c>
      <c r="C912" t="s">
        <v>80</v>
      </c>
      <c r="D912">
        <v>37</v>
      </c>
      <c r="E912" t="s">
        <v>16</v>
      </c>
      <c r="F912" t="s">
        <v>24</v>
      </c>
      <c r="G912">
        <v>65868</v>
      </c>
      <c r="H912">
        <v>29</v>
      </c>
      <c r="I912">
        <v>1</v>
      </c>
      <c r="J912">
        <v>2019</v>
      </c>
      <c r="K912" t="s">
        <v>40</v>
      </c>
      <c r="L912" t="s">
        <v>26</v>
      </c>
      <c r="M912">
        <v>4.9933956185188144</v>
      </c>
    </row>
    <row r="913" spans="1:13" x14ac:dyDescent="0.35">
      <c r="A913" t="s">
        <v>1849</v>
      </c>
      <c r="B913" t="s">
        <v>1850</v>
      </c>
      <c r="C913" t="s">
        <v>46</v>
      </c>
      <c r="D913">
        <v>24</v>
      </c>
      <c r="E913" t="s">
        <v>16</v>
      </c>
      <c r="F913" t="s">
        <v>24</v>
      </c>
      <c r="G913">
        <v>63656</v>
      </c>
      <c r="H913">
        <v>32</v>
      </c>
      <c r="I913">
        <v>4</v>
      </c>
      <c r="J913">
        <v>0</v>
      </c>
      <c r="K913" t="s">
        <v>40</v>
      </c>
      <c r="L913" t="s">
        <v>26</v>
      </c>
      <c r="M913">
        <v>2.993744646457416</v>
      </c>
    </row>
    <row r="914" spans="1:13" x14ac:dyDescent="0.35">
      <c r="A914" t="s">
        <v>1851</v>
      </c>
      <c r="B914" t="s">
        <v>1852</v>
      </c>
      <c r="C914" t="s">
        <v>46</v>
      </c>
      <c r="D914">
        <v>45</v>
      </c>
      <c r="E914" t="s">
        <v>23</v>
      </c>
      <c r="F914" t="s">
        <v>39</v>
      </c>
      <c r="G914">
        <v>59865</v>
      </c>
      <c r="H914">
        <v>3</v>
      </c>
      <c r="I914">
        <v>4</v>
      </c>
      <c r="J914">
        <v>2019</v>
      </c>
      <c r="K914" t="s">
        <v>30</v>
      </c>
      <c r="L914" t="s">
        <v>26</v>
      </c>
      <c r="M914">
        <v>3.6800883401711388</v>
      </c>
    </row>
    <row r="915" spans="1:13" x14ac:dyDescent="0.35">
      <c r="A915" t="s">
        <v>1853</v>
      </c>
      <c r="B915" t="s">
        <v>1854</v>
      </c>
      <c r="C915" t="s">
        <v>58</v>
      </c>
      <c r="D915">
        <v>42</v>
      </c>
      <c r="E915" t="s">
        <v>72</v>
      </c>
      <c r="F915" t="s">
        <v>39</v>
      </c>
      <c r="G915">
        <v>108276</v>
      </c>
      <c r="H915">
        <v>32</v>
      </c>
      <c r="I915">
        <v>2</v>
      </c>
      <c r="J915">
        <v>2020</v>
      </c>
      <c r="K915" t="s">
        <v>30</v>
      </c>
      <c r="L915" t="s">
        <v>26</v>
      </c>
      <c r="M915">
        <v>3.7444616888240074</v>
      </c>
    </row>
    <row r="916" spans="1:13" x14ac:dyDescent="0.35">
      <c r="A916" t="s">
        <v>1855</v>
      </c>
      <c r="B916" t="s">
        <v>1856</v>
      </c>
      <c r="C916" t="s">
        <v>22</v>
      </c>
      <c r="D916">
        <v>40</v>
      </c>
      <c r="E916" t="s">
        <v>16</v>
      </c>
      <c r="F916" t="s">
        <v>63</v>
      </c>
      <c r="G916">
        <v>32025</v>
      </c>
      <c r="H916">
        <v>34</v>
      </c>
      <c r="I916">
        <v>2</v>
      </c>
      <c r="J916">
        <v>2019</v>
      </c>
      <c r="K916" t="s">
        <v>30</v>
      </c>
      <c r="L916" t="s">
        <v>41</v>
      </c>
      <c r="M916">
        <v>2.8815726748609563</v>
      </c>
    </row>
    <row r="917" spans="1:13" x14ac:dyDescent="0.35">
      <c r="A917" t="s">
        <v>1857</v>
      </c>
      <c r="B917" t="s">
        <v>1858</v>
      </c>
      <c r="C917" t="s">
        <v>22</v>
      </c>
      <c r="D917">
        <v>37</v>
      </c>
      <c r="E917" t="s">
        <v>23</v>
      </c>
      <c r="F917" t="s">
        <v>17</v>
      </c>
      <c r="G917">
        <v>45633</v>
      </c>
      <c r="H917">
        <v>23</v>
      </c>
      <c r="I917">
        <v>1</v>
      </c>
      <c r="J917">
        <v>2017</v>
      </c>
      <c r="K917" t="s">
        <v>51</v>
      </c>
      <c r="L917" t="s">
        <v>41</v>
      </c>
      <c r="M917">
        <v>3.3825647607528371</v>
      </c>
    </row>
    <row r="918" spans="1:13" x14ac:dyDescent="0.35">
      <c r="A918" t="s">
        <v>1859</v>
      </c>
      <c r="B918" t="s">
        <v>1860</v>
      </c>
      <c r="C918" t="s">
        <v>22</v>
      </c>
      <c r="D918">
        <v>27</v>
      </c>
      <c r="E918" t="s">
        <v>16</v>
      </c>
      <c r="F918" t="s">
        <v>24</v>
      </c>
      <c r="G918">
        <v>46747</v>
      </c>
      <c r="H918">
        <v>10</v>
      </c>
      <c r="I918">
        <v>1</v>
      </c>
      <c r="J918">
        <v>2020</v>
      </c>
      <c r="K918" t="s">
        <v>34</v>
      </c>
      <c r="L918" t="s">
        <v>41</v>
      </c>
      <c r="M918">
        <v>2.5106352366393376</v>
      </c>
    </row>
    <row r="919" spans="1:13" x14ac:dyDescent="0.35">
      <c r="A919" t="s">
        <v>1861</v>
      </c>
      <c r="B919" t="s">
        <v>1862</v>
      </c>
      <c r="C919" t="s">
        <v>22</v>
      </c>
      <c r="D919">
        <v>28</v>
      </c>
      <c r="E919" t="s">
        <v>23</v>
      </c>
      <c r="F919" t="s">
        <v>17</v>
      </c>
      <c r="G919">
        <v>82621</v>
      </c>
      <c r="H919">
        <v>12</v>
      </c>
      <c r="I919">
        <v>4</v>
      </c>
      <c r="J919">
        <v>2018</v>
      </c>
      <c r="K919" t="s">
        <v>34</v>
      </c>
      <c r="L919" t="s">
        <v>19</v>
      </c>
      <c r="M919">
        <v>1.3010703251699045</v>
      </c>
    </row>
    <row r="920" spans="1:13" x14ac:dyDescent="0.35">
      <c r="A920" t="s">
        <v>1863</v>
      </c>
      <c r="B920" t="s">
        <v>1864</v>
      </c>
      <c r="C920" t="s">
        <v>80</v>
      </c>
      <c r="D920">
        <v>53</v>
      </c>
      <c r="E920" t="s">
        <v>23</v>
      </c>
      <c r="F920" t="s">
        <v>63</v>
      </c>
      <c r="G920">
        <v>76619</v>
      </c>
      <c r="H920">
        <v>27</v>
      </c>
      <c r="I920">
        <v>5</v>
      </c>
      <c r="J920">
        <v>2019</v>
      </c>
      <c r="K920" t="s">
        <v>25</v>
      </c>
      <c r="L920" t="s">
        <v>26</v>
      </c>
      <c r="M920">
        <v>1.8141853566606589</v>
      </c>
    </row>
    <row r="921" spans="1:13" x14ac:dyDescent="0.35">
      <c r="A921" t="s">
        <v>1865</v>
      </c>
      <c r="B921" t="s">
        <v>1866</v>
      </c>
      <c r="C921" t="s">
        <v>80</v>
      </c>
      <c r="D921">
        <v>36</v>
      </c>
      <c r="E921" t="s">
        <v>23</v>
      </c>
      <c r="F921" t="s">
        <v>24</v>
      </c>
      <c r="G921">
        <v>76798</v>
      </c>
      <c r="H921">
        <v>4</v>
      </c>
      <c r="I921">
        <v>4</v>
      </c>
      <c r="J921">
        <v>2021</v>
      </c>
      <c r="K921" t="s">
        <v>34</v>
      </c>
      <c r="L921" t="s">
        <v>26</v>
      </c>
      <c r="M921">
        <v>2.5873747938081935</v>
      </c>
    </row>
    <row r="922" spans="1:13" x14ac:dyDescent="0.35">
      <c r="A922" t="s">
        <v>1867</v>
      </c>
      <c r="B922" t="s">
        <v>1868</v>
      </c>
      <c r="C922" t="s">
        <v>58</v>
      </c>
      <c r="D922">
        <v>25</v>
      </c>
      <c r="E922" t="s">
        <v>23</v>
      </c>
      <c r="F922" t="s">
        <v>17</v>
      </c>
      <c r="G922">
        <v>105869</v>
      </c>
      <c r="H922">
        <v>19</v>
      </c>
      <c r="I922">
        <v>3</v>
      </c>
      <c r="J922">
        <v>0</v>
      </c>
      <c r="K922" t="s">
        <v>18</v>
      </c>
      <c r="L922" t="s">
        <v>26</v>
      </c>
      <c r="M922">
        <v>2.6418569339841347</v>
      </c>
    </row>
    <row r="923" spans="1:13" x14ac:dyDescent="0.35">
      <c r="A923" t="s">
        <v>1869</v>
      </c>
      <c r="B923" t="s">
        <v>1870</v>
      </c>
      <c r="C923" t="s">
        <v>80</v>
      </c>
      <c r="D923">
        <v>35</v>
      </c>
      <c r="E923" t="s">
        <v>23</v>
      </c>
      <c r="F923" t="s">
        <v>39</v>
      </c>
      <c r="G923">
        <v>95632</v>
      </c>
      <c r="H923">
        <v>16</v>
      </c>
      <c r="I923">
        <v>1</v>
      </c>
      <c r="J923">
        <v>2022</v>
      </c>
      <c r="K923" t="s">
        <v>25</v>
      </c>
      <c r="L923" t="s">
        <v>26</v>
      </c>
      <c r="M923">
        <v>2.7636343551999021</v>
      </c>
    </row>
    <row r="924" spans="1:13" x14ac:dyDescent="0.35">
      <c r="A924" t="s">
        <v>1871</v>
      </c>
      <c r="B924" t="s">
        <v>1872</v>
      </c>
      <c r="C924" t="s">
        <v>46</v>
      </c>
      <c r="D924">
        <v>59</v>
      </c>
      <c r="E924" t="s">
        <v>16</v>
      </c>
      <c r="F924" t="s">
        <v>39</v>
      </c>
      <c r="G924">
        <v>30217</v>
      </c>
      <c r="H924">
        <v>29</v>
      </c>
      <c r="I924">
        <v>1</v>
      </c>
      <c r="J924">
        <v>0</v>
      </c>
      <c r="K924" t="s">
        <v>34</v>
      </c>
      <c r="L924" t="s">
        <v>41</v>
      </c>
      <c r="M924">
        <v>2.5241945748485741</v>
      </c>
    </row>
    <row r="925" spans="1:13" x14ac:dyDescent="0.35">
      <c r="A925" t="s">
        <v>1873</v>
      </c>
      <c r="B925" t="s">
        <v>1874</v>
      </c>
      <c r="C925" t="s">
        <v>80</v>
      </c>
      <c r="D925">
        <v>49</v>
      </c>
      <c r="E925" t="s">
        <v>16</v>
      </c>
      <c r="F925" t="s">
        <v>39</v>
      </c>
      <c r="G925">
        <v>92762</v>
      </c>
      <c r="H925">
        <v>30</v>
      </c>
      <c r="I925">
        <v>2</v>
      </c>
      <c r="J925">
        <v>2022</v>
      </c>
      <c r="K925" t="s">
        <v>34</v>
      </c>
      <c r="L925" t="s">
        <v>19</v>
      </c>
      <c r="M925">
        <v>3.9046142849282774</v>
      </c>
    </row>
    <row r="926" spans="1:13" x14ac:dyDescent="0.35">
      <c r="A926" t="s">
        <v>1875</v>
      </c>
      <c r="B926" t="s">
        <v>1876</v>
      </c>
      <c r="C926" t="s">
        <v>80</v>
      </c>
      <c r="D926">
        <v>28</v>
      </c>
      <c r="E926" t="s">
        <v>16</v>
      </c>
      <c r="F926" t="s">
        <v>63</v>
      </c>
      <c r="G926">
        <v>112122</v>
      </c>
      <c r="H926">
        <v>4</v>
      </c>
      <c r="I926">
        <v>1</v>
      </c>
      <c r="J926">
        <v>2020</v>
      </c>
      <c r="K926" t="s">
        <v>40</v>
      </c>
      <c r="L926" t="s">
        <v>19</v>
      </c>
      <c r="M926">
        <v>3.4866873322567269</v>
      </c>
    </row>
    <row r="927" spans="1:13" x14ac:dyDescent="0.35">
      <c r="A927" t="s">
        <v>1877</v>
      </c>
      <c r="B927" t="s">
        <v>1878</v>
      </c>
      <c r="C927" t="s">
        <v>22</v>
      </c>
      <c r="D927">
        <v>48</v>
      </c>
      <c r="E927" t="s">
        <v>72</v>
      </c>
      <c r="F927" t="s">
        <v>39</v>
      </c>
      <c r="G927">
        <v>59286</v>
      </c>
      <c r="H927">
        <v>9</v>
      </c>
      <c r="I927">
        <v>5</v>
      </c>
      <c r="J927">
        <v>0</v>
      </c>
      <c r="K927" t="s">
        <v>25</v>
      </c>
      <c r="L927" t="s">
        <v>26</v>
      </c>
      <c r="M927">
        <v>3.2045259309445098</v>
      </c>
    </row>
    <row r="928" spans="1:13" x14ac:dyDescent="0.35">
      <c r="A928" t="s">
        <v>1879</v>
      </c>
      <c r="B928" t="s">
        <v>1880</v>
      </c>
      <c r="C928" t="s">
        <v>80</v>
      </c>
      <c r="D928">
        <v>52</v>
      </c>
      <c r="E928" t="s">
        <v>16</v>
      </c>
      <c r="F928" t="s">
        <v>29</v>
      </c>
      <c r="G928">
        <v>33299</v>
      </c>
      <c r="H928">
        <v>21</v>
      </c>
      <c r="I928">
        <v>2</v>
      </c>
      <c r="J928">
        <v>2015</v>
      </c>
      <c r="K928" t="s">
        <v>34</v>
      </c>
      <c r="L928" t="s">
        <v>19</v>
      </c>
      <c r="M928">
        <v>4.4531901142586019</v>
      </c>
    </row>
    <row r="929" spans="1:13" x14ac:dyDescent="0.35">
      <c r="A929" t="s">
        <v>1881</v>
      </c>
      <c r="B929" t="s">
        <v>1882</v>
      </c>
      <c r="C929" t="s">
        <v>46</v>
      </c>
      <c r="D929">
        <v>27</v>
      </c>
      <c r="E929" t="s">
        <v>16</v>
      </c>
      <c r="F929" t="s">
        <v>77</v>
      </c>
      <c r="G929">
        <v>76939</v>
      </c>
      <c r="H929">
        <v>19</v>
      </c>
      <c r="I929">
        <v>2</v>
      </c>
      <c r="J929">
        <v>2020</v>
      </c>
      <c r="K929" t="s">
        <v>34</v>
      </c>
      <c r="L929" t="s">
        <v>41</v>
      </c>
      <c r="M929">
        <v>3.2784624559852085</v>
      </c>
    </row>
    <row r="930" spans="1:13" x14ac:dyDescent="0.35">
      <c r="A930" t="s">
        <v>1883</v>
      </c>
      <c r="B930" t="s">
        <v>1884</v>
      </c>
      <c r="C930" t="s">
        <v>15</v>
      </c>
      <c r="D930">
        <v>50</v>
      </c>
      <c r="E930" t="s">
        <v>23</v>
      </c>
      <c r="F930" t="s">
        <v>77</v>
      </c>
      <c r="G930">
        <v>35857</v>
      </c>
      <c r="H930">
        <v>11</v>
      </c>
      <c r="I930">
        <v>2</v>
      </c>
      <c r="J930">
        <v>0</v>
      </c>
      <c r="K930" t="s">
        <v>51</v>
      </c>
      <c r="L930" t="s">
        <v>26</v>
      </c>
      <c r="M930">
        <v>4.3361844637423586</v>
      </c>
    </row>
    <row r="931" spans="1:13" x14ac:dyDescent="0.35">
      <c r="A931" t="s">
        <v>1885</v>
      </c>
      <c r="B931" t="s">
        <v>1886</v>
      </c>
      <c r="C931" t="s">
        <v>33</v>
      </c>
      <c r="D931">
        <v>56</v>
      </c>
      <c r="E931" t="s">
        <v>23</v>
      </c>
      <c r="F931" t="s">
        <v>39</v>
      </c>
      <c r="G931">
        <v>85114</v>
      </c>
      <c r="H931">
        <v>34</v>
      </c>
      <c r="I931">
        <v>1</v>
      </c>
      <c r="J931">
        <v>2023</v>
      </c>
      <c r="K931" t="s">
        <v>25</v>
      </c>
      <c r="L931" t="s">
        <v>41</v>
      </c>
      <c r="M931">
        <v>3.1595724436359354</v>
      </c>
    </row>
    <row r="932" spans="1:13" x14ac:dyDescent="0.35">
      <c r="A932" t="s">
        <v>1887</v>
      </c>
      <c r="B932" t="s">
        <v>1888</v>
      </c>
      <c r="C932" t="s">
        <v>22</v>
      </c>
      <c r="D932">
        <v>24</v>
      </c>
      <c r="E932" t="s">
        <v>16</v>
      </c>
      <c r="F932" t="s">
        <v>77</v>
      </c>
      <c r="G932">
        <v>70615</v>
      </c>
      <c r="H932">
        <v>26</v>
      </c>
      <c r="I932">
        <v>3</v>
      </c>
      <c r="J932">
        <v>2015</v>
      </c>
      <c r="K932" t="s">
        <v>25</v>
      </c>
      <c r="L932" t="s">
        <v>26</v>
      </c>
      <c r="M932">
        <v>2.3453497199921971</v>
      </c>
    </row>
    <row r="933" spans="1:13" x14ac:dyDescent="0.35">
      <c r="A933" t="s">
        <v>1889</v>
      </c>
      <c r="B933" t="s">
        <v>1890</v>
      </c>
      <c r="C933" t="s">
        <v>80</v>
      </c>
      <c r="D933">
        <v>49</v>
      </c>
      <c r="E933" t="s">
        <v>23</v>
      </c>
      <c r="F933" t="s">
        <v>29</v>
      </c>
      <c r="G933">
        <v>93945</v>
      </c>
      <c r="H933">
        <v>29</v>
      </c>
      <c r="I933">
        <v>4</v>
      </c>
      <c r="J933">
        <v>2015</v>
      </c>
      <c r="K933" t="s">
        <v>18</v>
      </c>
      <c r="L933" t="s">
        <v>19</v>
      </c>
      <c r="M933">
        <v>3.7656469923025551</v>
      </c>
    </row>
    <row r="934" spans="1:13" x14ac:dyDescent="0.35">
      <c r="A934" t="s">
        <v>1891</v>
      </c>
      <c r="B934" t="s">
        <v>1892</v>
      </c>
      <c r="C934" t="s">
        <v>15</v>
      </c>
      <c r="D934">
        <v>53</v>
      </c>
      <c r="E934" t="s">
        <v>23</v>
      </c>
      <c r="F934" t="s">
        <v>39</v>
      </c>
      <c r="G934">
        <v>114619</v>
      </c>
      <c r="H934">
        <v>5</v>
      </c>
      <c r="I934">
        <v>4</v>
      </c>
      <c r="J934">
        <v>2022</v>
      </c>
      <c r="K934" t="s">
        <v>40</v>
      </c>
      <c r="L934" t="s">
        <v>41</v>
      </c>
      <c r="M934">
        <v>1.9457290405678869</v>
      </c>
    </row>
    <row r="935" spans="1:13" x14ac:dyDescent="0.35">
      <c r="A935" t="s">
        <v>1893</v>
      </c>
      <c r="B935" t="s">
        <v>1894</v>
      </c>
      <c r="C935" t="s">
        <v>22</v>
      </c>
      <c r="D935">
        <v>60</v>
      </c>
      <c r="E935" t="s">
        <v>16</v>
      </c>
      <c r="F935" t="s">
        <v>39</v>
      </c>
      <c r="G935">
        <v>54085</v>
      </c>
      <c r="H935">
        <v>1</v>
      </c>
      <c r="I935">
        <v>2</v>
      </c>
      <c r="J935">
        <v>0</v>
      </c>
      <c r="K935" t="s">
        <v>40</v>
      </c>
      <c r="L935" t="s">
        <v>26</v>
      </c>
      <c r="M935">
        <v>3.8731786351179665</v>
      </c>
    </row>
    <row r="936" spans="1:13" x14ac:dyDescent="0.35">
      <c r="A936" t="s">
        <v>1895</v>
      </c>
      <c r="B936" t="s">
        <v>1896</v>
      </c>
      <c r="C936" t="s">
        <v>33</v>
      </c>
      <c r="D936">
        <v>36</v>
      </c>
      <c r="E936" t="s">
        <v>23</v>
      </c>
      <c r="F936" t="s">
        <v>24</v>
      </c>
      <c r="G936">
        <v>93660</v>
      </c>
      <c r="H936">
        <v>2</v>
      </c>
      <c r="I936">
        <v>3</v>
      </c>
      <c r="J936">
        <v>0</v>
      </c>
      <c r="K936" t="s">
        <v>40</v>
      </c>
      <c r="L936" t="s">
        <v>26</v>
      </c>
      <c r="M936">
        <v>2.3363084709784068</v>
      </c>
    </row>
    <row r="937" spans="1:13" x14ac:dyDescent="0.35">
      <c r="A937" t="s">
        <v>1897</v>
      </c>
      <c r="B937" t="s">
        <v>1898</v>
      </c>
      <c r="C937" t="s">
        <v>80</v>
      </c>
      <c r="D937">
        <v>60</v>
      </c>
      <c r="E937" t="s">
        <v>16</v>
      </c>
      <c r="F937" t="s">
        <v>24</v>
      </c>
      <c r="G937">
        <v>41828</v>
      </c>
      <c r="H937">
        <v>17</v>
      </c>
      <c r="I937">
        <v>3</v>
      </c>
      <c r="J937">
        <v>2015</v>
      </c>
      <c r="K937" t="s">
        <v>34</v>
      </c>
      <c r="L937" t="s">
        <v>19</v>
      </c>
      <c r="M937">
        <v>1.0331621677910845</v>
      </c>
    </row>
    <row r="938" spans="1:13" x14ac:dyDescent="0.35">
      <c r="A938" t="s">
        <v>1899</v>
      </c>
      <c r="B938" t="s">
        <v>1900</v>
      </c>
      <c r="C938" t="s">
        <v>46</v>
      </c>
      <c r="D938">
        <v>41</v>
      </c>
      <c r="E938" t="s">
        <v>16</v>
      </c>
      <c r="F938" t="s">
        <v>77</v>
      </c>
      <c r="G938">
        <v>78611</v>
      </c>
      <c r="H938">
        <v>33</v>
      </c>
      <c r="I938">
        <v>4</v>
      </c>
      <c r="J938">
        <v>2017</v>
      </c>
      <c r="K938" t="s">
        <v>18</v>
      </c>
      <c r="L938" t="s">
        <v>41</v>
      </c>
      <c r="M938">
        <v>1.4129052583831205</v>
      </c>
    </row>
    <row r="939" spans="1:13" x14ac:dyDescent="0.35">
      <c r="A939" t="s">
        <v>1901</v>
      </c>
      <c r="B939" t="s">
        <v>1902</v>
      </c>
      <c r="C939" t="s">
        <v>33</v>
      </c>
      <c r="D939">
        <v>37</v>
      </c>
      <c r="E939" t="s">
        <v>23</v>
      </c>
      <c r="F939" t="s">
        <v>77</v>
      </c>
      <c r="G939">
        <v>114087</v>
      </c>
      <c r="H939">
        <v>5</v>
      </c>
      <c r="I939">
        <v>5</v>
      </c>
      <c r="J939">
        <v>2021</v>
      </c>
      <c r="K939" t="s">
        <v>25</v>
      </c>
      <c r="L939" t="s">
        <v>41</v>
      </c>
      <c r="M939">
        <v>4.2470078540723772</v>
      </c>
    </row>
    <row r="940" spans="1:13" x14ac:dyDescent="0.35">
      <c r="A940" t="s">
        <v>1903</v>
      </c>
      <c r="B940" t="s">
        <v>1904</v>
      </c>
      <c r="C940" t="s">
        <v>80</v>
      </c>
      <c r="D940">
        <v>54</v>
      </c>
      <c r="E940" t="s">
        <v>23</v>
      </c>
      <c r="F940" t="s">
        <v>39</v>
      </c>
      <c r="G940">
        <v>98306</v>
      </c>
      <c r="H940">
        <v>14</v>
      </c>
      <c r="I940">
        <v>5</v>
      </c>
      <c r="J940">
        <v>2020</v>
      </c>
      <c r="K940" t="s">
        <v>40</v>
      </c>
      <c r="L940" t="s">
        <v>41</v>
      </c>
      <c r="M940">
        <v>3.3554782536227279</v>
      </c>
    </row>
    <row r="941" spans="1:13" x14ac:dyDescent="0.35">
      <c r="A941" t="s">
        <v>1905</v>
      </c>
      <c r="B941" t="s">
        <v>1906</v>
      </c>
      <c r="C941" t="s">
        <v>46</v>
      </c>
      <c r="D941">
        <v>37</v>
      </c>
      <c r="E941" t="s">
        <v>16</v>
      </c>
      <c r="F941" t="s">
        <v>39</v>
      </c>
      <c r="G941">
        <v>71654</v>
      </c>
      <c r="H941">
        <v>19</v>
      </c>
      <c r="I941">
        <v>5</v>
      </c>
      <c r="J941">
        <v>2023</v>
      </c>
      <c r="K941" t="s">
        <v>34</v>
      </c>
      <c r="L941" t="s">
        <v>26</v>
      </c>
      <c r="M941">
        <v>2.2503216729894819</v>
      </c>
    </row>
    <row r="942" spans="1:13" x14ac:dyDescent="0.35">
      <c r="A942" t="s">
        <v>1907</v>
      </c>
      <c r="B942" t="s">
        <v>1908</v>
      </c>
      <c r="C942" t="s">
        <v>46</v>
      </c>
      <c r="D942">
        <v>39</v>
      </c>
      <c r="E942" t="s">
        <v>23</v>
      </c>
      <c r="F942" t="s">
        <v>17</v>
      </c>
      <c r="G942">
        <v>84178</v>
      </c>
      <c r="H942">
        <v>1</v>
      </c>
      <c r="I942">
        <v>4</v>
      </c>
      <c r="J942">
        <v>2021</v>
      </c>
      <c r="K942" t="s">
        <v>18</v>
      </c>
      <c r="L942" t="s">
        <v>26</v>
      </c>
      <c r="M942">
        <v>4.4377023294794107</v>
      </c>
    </row>
    <row r="943" spans="1:13" x14ac:dyDescent="0.35">
      <c r="A943" t="s">
        <v>1909</v>
      </c>
      <c r="B943" t="s">
        <v>1910</v>
      </c>
      <c r="C943" t="s">
        <v>22</v>
      </c>
      <c r="D943">
        <v>52</v>
      </c>
      <c r="E943" t="s">
        <v>23</v>
      </c>
      <c r="F943" t="s">
        <v>24</v>
      </c>
      <c r="G943">
        <v>86537</v>
      </c>
      <c r="H943">
        <v>19</v>
      </c>
      <c r="I943">
        <v>1</v>
      </c>
      <c r="J943">
        <v>2024</v>
      </c>
      <c r="K943" t="s">
        <v>25</v>
      </c>
      <c r="L943" t="s">
        <v>26</v>
      </c>
      <c r="M943">
        <v>2.0524371708897085</v>
      </c>
    </row>
    <row r="944" spans="1:13" x14ac:dyDescent="0.35">
      <c r="A944" t="s">
        <v>1911</v>
      </c>
      <c r="B944" t="s">
        <v>1912</v>
      </c>
      <c r="C944" t="s">
        <v>80</v>
      </c>
      <c r="D944">
        <v>49</v>
      </c>
      <c r="E944" t="s">
        <v>23</v>
      </c>
      <c r="F944" t="s">
        <v>17</v>
      </c>
      <c r="G944">
        <v>112617</v>
      </c>
      <c r="H944">
        <v>9</v>
      </c>
      <c r="I944">
        <v>2</v>
      </c>
      <c r="J944">
        <v>2023</v>
      </c>
      <c r="K944" t="s">
        <v>30</v>
      </c>
      <c r="L944" t="s">
        <v>41</v>
      </c>
      <c r="M944">
        <v>4.9148350130205252</v>
      </c>
    </row>
    <row r="945" spans="1:13" x14ac:dyDescent="0.35">
      <c r="A945" t="s">
        <v>1913</v>
      </c>
      <c r="B945" t="s">
        <v>1914</v>
      </c>
      <c r="C945" t="s">
        <v>15</v>
      </c>
      <c r="D945">
        <v>44</v>
      </c>
      <c r="E945" t="s">
        <v>16</v>
      </c>
      <c r="F945" t="s">
        <v>63</v>
      </c>
      <c r="G945">
        <v>33008</v>
      </c>
      <c r="H945">
        <v>5</v>
      </c>
      <c r="I945">
        <v>2</v>
      </c>
      <c r="J945">
        <v>2022</v>
      </c>
      <c r="K945" t="s">
        <v>34</v>
      </c>
      <c r="L945" t="s">
        <v>26</v>
      </c>
      <c r="M945">
        <v>4.1776919980837075</v>
      </c>
    </row>
    <row r="946" spans="1:13" x14ac:dyDescent="0.35">
      <c r="A946" t="s">
        <v>1915</v>
      </c>
      <c r="B946" t="s">
        <v>1916</v>
      </c>
      <c r="C946" t="s">
        <v>80</v>
      </c>
      <c r="D946">
        <v>29</v>
      </c>
      <c r="E946" t="s">
        <v>16</v>
      </c>
      <c r="F946" t="s">
        <v>29</v>
      </c>
      <c r="G946">
        <v>119318</v>
      </c>
      <c r="H946">
        <v>27</v>
      </c>
      <c r="I946">
        <v>1</v>
      </c>
      <c r="J946">
        <v>0</v>
      </c>
      <c r="K946" t="s">
        <v>40</v>
      </c>
      <c r="L946" t="s">
        <v>41</v>
      </c>
      <c r="M946">
        <v>1.3791191503958289</v>
      </c>
    </row>
    <row r="947" spans="1:13" x14ac:dyDescent="0.35">
      <c r="A947" t="s">
        <v>1917</v>
      </c>
      <c r="B947" t="s">
        <v>1918</v>
      </c>
      <c r="C947" t="s">
        <v>58</v>
      </c>
      <c r="D947">
        <v>39</v>
      </c>
      <c r="E947" t="s">
        <v>16</v>
      </c>
      <c r="F947" t="s">
        <v>17</v>
      </c>
      <c r="G947">
        <v>110245</v>
      </c>
      <c r="H947">
        <v>16</v>
      </c>
      <c r="I947">
        <v>1</v>
      </c>
      <c r="J947">
        <v>2018</v>
      </c>
      <c r="K947" t="s">
        <v>25</v>
      </c>
      <c r="L947" t="s">
        <v>26</v>
      </c>
      <c r="M947">
        <v>2.7343197992965571</v>
      </c>
    </row>
    <row r="948" spans="1:13" x14ac:dyDescent="0.35">
      <c r="A948" t="s">
        <v>1919</v>
      </c>
      <c r="B948" t="s">
        <v>1920</v>
      </c>
      <c r="C948" t="s">
        <v>15</v>
      </c>
      <c r="D948">
        <v>49</v>
      </c>
      <c r="E948" t="s">
        <v>23</v>
      </c>
      <c r="F948" t="s">
        <v>77</v>
      </c>
      <c r="G948">
        <v>40981</v>
      </c>
      <c r="H948">
        <v>19</v>
      </c>
      <c r="I948">
        <v>4</v>
      </c>
      <c r="J948">
        <v>2016</v>
      </c>
      <c r="K948" t="s">
        <v>51</v>
      </c>
      <c r="L948" t="s">
        <v>26</v>
      </c>
      <c r="M948">
        <v>3.0821133533466174</v>
      </c>
    </row>
    <row r="949" spans="1:13" x14ac:dyDescent="0.35">
      <c r="A949" t="s">
        <v>1921</v>
      </c>
      <c r="B949" t="s">
        <v>1922</v>
      </c>
      <c r="C949" t="s">
        <v>15</v>
      </c>
      <c r="D949">
        <v>31</v>
      </c>
      <c r="E949" t="s">
        <v>16</v>
      </c>
      <c r="F949" t="s">
        <v>63</v>
      </c>
      <c r="G949">
        <v>67375</v>
      </c>
      <c r="H949">
        <v>18</v>
      </c>
      <c r="I949">
        <v>4</v>
      </c>
      <c r="J949">
        <v>2019</v>
      </c>
      <c r="K949" t="s">
        <v>34</v>
      </c>
      <c r="L949" t="s">
        <v>141</v>
      </c>
      <c r="M949">
        <v>3.0120920989047657</v>
      </c>
    </row>
    <row r="950" spans="1:13" x14ac:dyDescent="0.35">
      <c r="A950" t="s">
        <v>1923</v>
      </c>
      <c r="B950" t="s">
        <v>1924</v>
      </c>
      <c r="C950" t="s">
        <v>58</v>
      </c>
      <c r="D950">
        <v>32</v>
      </c>
      <c r="E950" t="s">
        <v>16</v>
      </c>
      <c r="F950" t="s">
        <v>24</v>
      </c>
      <c r="G950">
        <v>118561</v>
      </c>
      <c r="H950">
        <v>10</v>
      </c>
      <c r="I950">
        <v>4</v>
      </c>
      <c r="J950">
        <v>2022</v>
      </c>
      <c r="K950" t="s">
        <v>25</v>
      </c>
      <c r="L950" t="s">
        <v>41</v>
      </c>
      <c r="M950">
        <v>4.0803145081325871</v>
      </c>
    </row>
    <row r="951" spans="1:13" x14ac:dyDescent="0.35">
      <c r="A951" t="s">
        <v>1925</v>
      </c>
      <c r="B951" t="s">
        <v>1926</v>
      </c>
      <c r="C951" t="s">
        <v>58</v>
      </c>
      <c r="D951">
        <v>33</v>
      </c>
      <c r="E951" t="s">
        <v>23</v>
      </c>
      <c r="F951" t="s">
        <v>77</v>
      </c>
      <c r="G951">
        <v>118570</v>
      </c>
      <c r="H951">
        <v>28</v>
      </c>
      <c r="I951">
        <v>5</v>
      </c>
      <c r="J951">
        <v>0</v>
      </c>
      <c r="K951" t="s">
        <v>18</v>
      </c>
      <c r="L951" t="s">
        <v>26</v>
      </c>
      <c r="M951">
        <v>3.4742501828779497</v>
      </c>
    </row>
    <row r="952" spans="1:13" x14ac:dyDescent="0.35">
      <c r="A952" t="s">
        <v>1927</v>
      </c>
      <c r="B952" t="s">
        <v>1928</v>
      </c>
      <c r="C952" t="s">
        <v>22</v>
      </c>
      <c r="D952">
        <v>46</v>
      </c>
      <c r="E952" t="s">
        <v>16</v>
      </c>
      <c r="F952" t="s">
        <v>63</v>
      </c>
      <c r="G952">
        <v>66639</v>
      </c>
      <c r="H952">
        <v>2</v>
      </c>
      <c r="I952">
        <v>3</v>
      </c>
      <c r="J952">
        <v>2019</v>
      </c>
      <c r="K952" t="s">
        <v>18</v>
      </c>
      <c r="L952" t="s">
        <v>41</v>
      </c>
      <c r="M952">
        <v>2.2898702872303085</v>
      </c>
    </row>
    <row r="953" spans="1:13" x14ac:dyDescent="0.35">
      <c r="A953" t="s">
        <v>1929</v>
      </c>
      <c r="B953" t="s">
        <v>1930</v>
      </c>
      <c r="C953" t="s">
        <v>22</v>
      </c>
      <c r="D953">
        <v>22</v>
      </c>
      <c r="E953" t="s">
        <v>16</v>
      </c>
      <c r="F953" t="s">
        <v>17</v>
      </c>
      <c r="G953">
        <v>39665</v>
      </c>
      <c r="H953">
        <v>6</v>
      </c>
      <c r="I953">
        <v>3</v>
      </c>
      <c r="J953">
        <v>2020</v>
      </c>
      <c r="K953" t="s">
        <v>25</v>
      </c>
      <c r="L953" t="s">
        <v>41</v>
      </c>
      <c r="M953">
        <v>4.1914595743689613</v>
      </c>
    </row>
    <row r="954" spans="1:13" x14ac:dyDescent="0.35">
      <c r="A954" t="s">
        <v>1931</v>
      </c>
      <c r="B954" t="s">
        <v>1932</v>
      </c>
      <c r="C954" t="s">
        <v>15</v>
      </c>
      <c r="D954">
        <v>37</v>
      </c>
      <c r="E954" t="s">
        <v>23</v>
      </c>
      <c r="F954" t="s">
        <v>39</v>
      </c>
      <c r="G954">
        <v>102415</v>
      </c>
      <c r="H954">
        <v>34</v>
      </c>
      <c r="I954">
        <v>1</v>
      </c>
      <c r="J954">
        <v>2016</v>
      </c>
      <c r="K954" t="s">
        <v>51</v>
      </c>
      <c r="L954" t="s">
        <v>26</v>
      </c>
      <c r="M954">
        <v>4.7358794559121113</v>
      </c>
    </row>
    <row r="955" spans="1:13" x14ac:dyDescent="0.35">
      <c r="A955" t="s">
        <v>1933</v>
      </c>
      <c r="B955" t="s">
        <v>1934</v>
      </c>
      <c r="C955" t="s">
        <v>80</v>
      </c>
      <c r="D955">
        <v>55</v>
      </c>
      <c r="E955" t="s">
        <v>16</v>
      </c>
      <c r="F955" t="s">
        <v>63</v>
      </c>
      <c r="G955">
        <v>106377</v>
      </c>
      <c r="H955">
        <v>7</v>
      </c>
      <c r="I955">
        <v>5</v>
      </c>
      <c r="J955">
        <v>0</v>
      </c>
      <c r="K955" t="s">
        <v>18</v>
      </c>
      <c r="L955" t="s">
        <v>141</v>
      </c>
      <c r="M955">
        <v>3.517584302379734</v>
      </c>
    </row>
    <row r="956" spans="1:13" x14ac:dyDescent="0.35">
      <c r="A956" t="s">
        <v>1935</v>
      </c>
      <c r="B956" t="s">
        <v>1936</v>
      </c>
      <c r="C956" t="s">
        <v>58</v>
      </c>
      <c r="D956">
        <v>44</v>
      </c>
      <c r="E956" t="s">
        <v>16</v>
      </c>
      <c r="F956" t="s">
        <v>77</v>
      </c>
      <c r="G956">
        <v>33222</v>
      </c>
      <c r="H956">
        <v>22</v>
      </c>
      <c r="I956">
        <v>4</v>
      </c>
      <c r="J956">
        <v>2021</v>
      </c>
      <c r="K956" t="s">
        <v>30</v>
      </c>
      <c r="L956" t="s">
        <v>41</v>
      </c>
      <c r="M956">
        <v>2.6949021198894823</v>
      </c>
    </row>
    <row r="957" spans="1:13" x14ac:dyDescent="0.35">
      <c r="A957" t="s">
        <v>1937</v>
      </c>
      <c r="B957" t="s">
        <v>1938</v>
      </c>
      <c r="C957" t="s">
        <v>80</v>
      </c>
      <c r="D957">
        <v>51</v>
      </c>
      <c r="E957" t="s">
        <v>23</v>
      </c>
      <c r="F957" t="s">
        <v>77</v>
      </c>
      <c r="G957">
        <v>64861</v>
      </c>
      <c r="H957">
        <v>23</v>
      </c>
      <c r="I957">
        <v>5</v>
      </c>
      <c r="J957">
        <v>2020</v>
      </c>
      <c r="K957" t="s">
        <v>34</v>
      </c>
      <c r="L957" t="s">
        <v>41</v>
      </c>
      <c r="M957">
        <v>1.1471158325905018</v>
      </c>
    </row>
    <row r="958" spans="1:13" x14ac:dyDescent="0.35">
      <c r="A958" t="s">
        <v>1939</v>
      </c>
      <c r="B958" t="s">
        <v>1940</v>
      </c>
      <c r="C958" t="s">
        <v>80</v>
      </c>
      <c r="D958">
        <v>35</v>
      </c>
      <c r="E958" t="s">
        <v>72</v>
      </c>
      <c r="F958" t="s">
        <v>29</v>
      </c>
      <c r="G958">
        <v>51902</v>
      </c>
      <c r="H958">
        <v>23</v>
      </c>
      <c r="I958">
        <v>3</v>
      </c>
      <c r="J958">
        <v>2021</v>
      </c>
      <c r="K958" t="s">
        <v>34</v>
      </c>
      <c r="L958" t="s">
        <v>19</v>
      </c>
      <c r="M958">
        <v>3.2000836670301291</v>
      </c>
    </row>
    <row r="959" spans="1:13" x14ac:dyDescent="0.35">
      <c r="A959" t="s">
        <v>1941</v>
      </c>
      <c r="B959" t="s">
        <v>1942</v>
      </c>
      <c r="C959" t="s">
        <v>58</v>
      </c>
      <c r="D959">
        <v>45</v>
      </c>
      <c r="E959" t="s">
        <v>16</v>
      </c>
      <c r="F959" t="s">
        <v>39</v>
      </c>
      <c r="G959">
        <v>32115</v>
      </c>
      <c r="H959">
        <v>3</v>
      </c>
      <c r="I959">
        <v>1</v>
      </c>
      <c r="J959">
        <v>0</v>
      </c>
      <c r="K959" t="s">
        <v>40</v>
      </c>
      <c r="L959" t="s">
        <v>19</v>
      </c>
      <c r="M959">
        <v>1.898388693710209</v>
      </c>
    </row>
    <row r="960" spans="1:13" x14ac:dyDescent="0.35">
      <c r="A960" t="s">
        <v>1943</v>
      </c>
      <c r="B960" t="s">
        <v>1944</v>
      </c>
      <c r="C960" t="s">
        <v>15</v>
      </c>
      <c r="D960">
        <v>33</v>
      </c>
      <c r="E960" t="s">
        <v>16</v>
      </c>
      <c r="F960" t="s">
        <v>29</v>
      </c>
      <c r="G960">
        <v>88604</v>
      </c>
      <c r="H960">
        <v>9</v>
      </c>
      <c r="I960">
        <v>1</v>
      </c>
      <c r="J960">
        <v>2018</v>
      </c>
      <c r="K960" t="s">
        <v>18</v>
      </c>
      <c r="L960" t="s">
        <v>26</v>
      </c>
      <c r="M960">
        <v>1.7997298119637373</v>
      </c>
    </row>
    <row r="961" spans="1:13" x14ac:dyDescent="0.35">
      <c r="A961" t="s">
        <v>1945</v>
      </c>
      <c r="B961" t="s">
        <v>1946</v>
      </c>
      <c r="C961" t="s">
        <v>33</v>
      </c>
      <c r="D961">
        <v>34</v>
      </c>
      <c r="E961" t="s">
        <v>23</v>
      </c>
      <c r="F961" t="s">
        <v>77</v>
      </c>
      <c r="G961">
        <v>73018</v>
      </c>
      <c r="H961">
        <v>6</v>
      </c>
      <c r="I961">
        <v>5</v>
      </c>
      <c r="J961">
        <v>2024</v>
      </c>
      <c r="K961" t="s">
        <v>18</v>
      </c>
      <c r="L961" t="s">
        <v>26</v>
      </c>
      <c r="M961">
        <v>2.5105675124785507</v>
      </c>
    </row>
    <row r="962" spans="1:13" x14ac:dyDescent="0.35">
      <c r="A962" t="s">
        <v>1947</v>
      </c>
      <c r="B962" t="s">
        <v>1948</v>
      </c>
      <c r="C962" t="s">
        <v>46</v>
      </c>
      <c r="D962">
        <v>25</v>
      </c>
      <c r="E962" t="s">
        <v>23</v>
      </c>
      <c r="F962" t="s">
        <v>29</v>
      </c>
      <c r="G962">
        <v>115209</v>
      </c>
      <c r="H962">
        <v>28</v>
      </c>
      <c r="I962">
        <v>5</v>
      </c>
      <c r="J962">
        <v>2018</v>
      </c>
      <c r="K962" t="s">
        <v>40</v>
      </c>
      <c r="L962" t="s">
        <v>41</v>
      </c>
      <c r="M962">
        <v>4.5692502343183037</v>
      </c>
    </row>
    <row r="963" spans="1:13" x14ac:dyDescent="0.35">
      <c r="A963" t="s">
        <v>1949</v>
      </c>
      <c r="B963" t="s">
        <v>1950</v>
      </c>
      <c r="C963" t="s">
        <v>46</v>
      </c>
      <c r="D963">
        <v>52</v>
      </c>
      <c r="E963" t="s">
        <v>16</v>
      </c>
      <c r="F963" t="s">
        <v>63</v>
      </c>
      <c r="G963">
        <v>72176</v>
      </c>
      <c r="H963">
        <v>22</v>
      </c>
      <c r="I963">
        <v>5</v>
      </c>
      <c r="J963">
        <v>0</v>
      </c>
      <c r="K963" t="s">
        <v>40</v>
      </c>
      <c r="L963" t="s">
        <v>26</v>
      </c>
      <c r="M963">
        <v>3.724807282936812</v>
      </c>
    </row>
    <row r="964" spans="1:13" x14ac:dyDescent="0.35">
      <c r="A964" t="s">
        <v>1951</v>
      </c>
      <c r="B964" t="s">
        <v>1952</v>
      </c>
      <c r="C964" t="s">
        <v>46</v>
      </c>
      <c r="D964">
        <v>36</v>
      </c>
      <c r="E964" t="s">
        <v>23</v>
      </c>
      <c r="F964" t="s">
        <v>39</v>
      </c>
      <c r="G964">
        <v>91022</v>
      </c>
      <c r="H964">
        <v>21</v>
      </c>
      <c r="I964">
        <v>1</v>
      </c>
      <c r="J964">
        <v>2018</v>
      </c>
      <c r="K964" t="s">
        <v>34</v>
      </c>
      <c r="L964" t="s">
        <v>41</v>
      </c>
      <c r="M964">
        <v>3.3143829369407438</v>
      </c>
    </row>
    <row r="965" spans="1:13" x14ac:dyDescent="0.35">
      <c r="A965" t="s">
        <v>1953</v>
      </c>
      <c r="B965" t="s">
        <v>1954</v>
      </c>
      <c r="C965" t="s">
        <v>22</v>
      </c>
      <c r="D965">
        <v>43</v>
      </c>
      <c r="E965" t="s">
        <v>16</v>
      </c>
      <c r="F965" t="s">
        <v>17</v>
      </c>
      <c r="G965">
        <v>47907</v>
      </c>
      <c r="H965">
        <v>1</v>
      </c>
      <c r="I965">
        <v>5</v>
      </c>
      <c r="J965">
        <v>2022</v>
      </c>
      <c r="K965" t="s">
        <v>51</v>
      </c>
      <c r="L965" t="s">
        <v>41</v>
      </c>
      <c r="M965">
        <v>1.1158467390931013</v>
      </c>
    </row>
    <row r="966" spans="1:13" x14ac:dyDescent="0.35">
      <c r="A966" t="s">
        <v>1955</v>
      </c>
      <c r="B966" t="s">
        <v>1956</v>
      </c>
      <c r="C966" t="s">
        <v>58</v>
      </c>
      <c r="D966">
        <v>29</v>
      </c>
      <c r="E966" t="s">
        <v>72</v>
      </c>
      <c r="F966" t="s">
        <v>29</v>
      </c>
      <c r="G966">
        <v>47733</v>
      </c>
      <c r="H966">
        <v>30</v>
      </c>
      <c r="I966">
        <v>3</v>
      </c>
      <c r="J966">
        <v>2022</v>
      </c>
      <c r="K966" t="s">
        <v>40</v>
      </c>
      <c r="L966" t="s">
        <v>19</v>
      </c>
      <c r="M966">
        <v>4.3870079308535113</v>
      </c>
    </row>
    <row r="967" spans="1:13" x14ac:dyDescent="0.35">
      <c r="A967" t="s">
        <v>1957</v>
      </c>
      <c r="B967" t="s">
        <v>1958</v>
      </c>
      <c r="C967" t="s">
        <v>80</v>
      </c>
      <c r="D967">
        <v>42</v>
      </c>
      <c r="E967" t="s">
        <v>23</v>
      </c>
      <c r="F967" t="s">
        <v>24</v>
      </c>
      <c r="G967">
        <v>61586</v>
      </c>
      <c r="H967">
        <v>26</v>
      </c>
      <c r="I967">
        <v>4</v>
      </c>
      <c r="J967">
        <v>2019</v>
      </c>
      <c r="K967" t="s">
        <v>25</v>
      </c>
      <c r="L967" t="s">
        <v>26</v>
      </c>
      <c r="M967">
        <v>2.5864992427589737</v>
      </c>
    </row>
    <row r="968" spans="1:13" x14ac:dyDescent="0.35">
      <c r="A968" t="s">
        <v>1959</v>
      </c>
      <c r="B968" t="s">
        <v>1960</v>
      </c>
      <c r="C968" t="s">
        <v>80</v>
      </c>
      <c r="D968">
        <v>59</v>
      </c>
      <c r="E968" t="s">
        <v>23</v>
      </c>
      <c r="F968" t="s">
        <v>17</v>
      </c>
      <c r="G968">
        <v>57146</v>
      </c>
      <c r="H968">
        <v>27</v>
      </c>
      <c r="I968">
        <v>2</v>
      </c>
      <c r="J968">
        <v>2022</v>
      </c>
      <c r="K968" t="s">
        <v>40</v>
      </c>
      <c r="L968" t="s">
        <v>41</v>
      </c>
      <c r="M968">
        <v>2.1133733213644668</v>
      </c>
    </row>
    <row r="969" spans="1:13" x14ac:dyDescent="0.35">
      <c r="A969" t="s">
        <v>1961</v>
      </c>
      <c r="B969" t="s">
        <v>1962</v>
      </c>
      <c r="C969" t="s">
        <v>46</v>
      </c>
      <c r="D969">
        <v>27</v>
      </c>
      <c r="E969" t="s">
        <v>23</v>
      </c>
      <c r="F969" t="s">
        <v>77</v>
      </c>
      <c r="G969">
        <v>44674</v>
      </c>
      <c r="H969">
        <v>3</v>
      </c>
      <c r="I969">
        <v>2</v>
      </c>
      <c r="J969">
        <v>2018</v>
      </c>
      <c r="K969" t="s">
        <v>18</v>
      </c>
      <c r="L969" t="s">
        <v>41</v>
      </c>
      <c r="M969">
        <v>2.4155636391249335</v>
      </c>
    </row>
    <row r="970" spans="1:13" x14ac:dyDescent="0.35">
      <c r="A970" t="s">
        <v>1963</v>
      </c>
      <c r="B970" t="s">
        <v>1964</v>
      </c>
      <c r="C970" t="s">
        <v>15</v>
      </c>
      <c r="D970">
        <v>39</v>
      </c>
      <c r="E970" t="s">
        <v>72</v>
      </c>
      <c r="F970" t="s">
        <v>39</v>
      </c>
      <c r="G970">
        <v>70332</v>
      </c>
      <c r="H970">
        <v>9</v>
      </c>
      <c r="I970">
        <v>3</v>
      </c>
      <c r="J970">
        <v>0</v>
      </c>
      <c r="K970" t="s">
        <v>40</v>
      </c>
      <c r="L970" t="s">
        <v>141</v>
      </c>
      <c r="M970">
        <v>3.9912405131082713</v>
      </c>
    </row>
    <row r="971" spans="1:13" x14ac:dyDescent="0.35">
      <c r="A971" t="s">
        <v>1965</v>
      </c>
      <c r="B971" t="s">
        <v>1966</v>
      </c>
      <c r="C971" t="s">
        <v>80</v>
      </c>
      <c r="D971">
        <v>59</v>
      </c>
      <c r="E971" t="s">
        <v>16</v>
      </c>
      <c r="F971" t="s">
        <v>39</v>
      </c>
      <c r="G971">
        <v>107278</v>
      </c>
      <c r="H971">
        <v>20</v>
      </c>
      <c r="I971">
        <v>5</v>
      </c>
      <c r="J971">
        <v>2024</v>
      </c>
      <c r="K971" t="s">
        <v>40</v>
      </c>
      <c r="L971" t="s">
        <v>41</v>
      </c>
      <c r="M971">
        <v>2.7469642440274926</v>
      </c>
    </row>
    <row r="972" spans="1:13" x14ac:dyDescent="0.35">
      <c r="A972" t="s">
        <v>1967</v>
      </c>
      <c r="B972" t="s">
        <v>1968</v>
      </c>
      <c r="C972" t="s">
        <v>22</v>
      </c>
      <c r="D972">
        <v>43</v>
      </c>
      <c r="E972" t="s">
        <v>16</v>
      </c>
      <c r="F972" t="s">
        <v>24</v>
      </c>
      <c r="G972">
        <v>85796</v>
      </c>
      <c r="H972">
        <v>9</v>
      </c>
      <c r="I972">
        <v>1</v>
      </c>
      <c r="J972">
        <v>2017</v>
      </c>
      <c r="K972" t="s">
        <v>30</v>
      </c>
      <c r="L972" t="s">
        <v>26</v>
      </c>
      <c r="M972">
        <v>4.8869277451918016</v>
      </c>
    </row>
    <row r="973" spans="1:13" x14ac:dyDescent="0.35">
      <c r="A973" t="s">
        <v>1969</v>
      </c>
      <c r="B973" t="s">
        <v>1970</v>
      </c>
      <c r="C973" t="s">
        <v>80</v>
      </c>
      <c r="D973">
        <v>53</v>
      </c>
      <c r="E973" t="s">
        <v>23</v>
      </c>
      <c r="F973" t="s">
        <v>63</v>
      </c>
      <c r="G973">
        <v>76118</v>
      </c>
      <c r="H973">
        <v>34</v>
      </c>
      <c r="I973">
        <v>4</v>
      </c>
      <c r="J973">
        <v>2020</v>
      </c>
      <c r="K973" t="s">
        <v>34</v>
      </c>
      <c r="L973" t="s">
        <v>41</v>
      </c>
      <c r="M973">
        <v>4.8459196456475535</v>
      </c>
    </row>
    <row r="974" spans="1:13" x14ac:dyDescent="0.35">
      <c r="A974" t="s">
        <v>1971</v>
      </c>
      <c r="B974" t="s">
        <v>1972</v>
      </c>
      <c r="C974" t="s">
        <v>33</v>
      </c>
      <c r="D974">
        <v>31</v>
      </c>
      <c r="E974" t="s">
        <v>16</v>
      </c>
      <c r="F974" t="s">
        <v>17</v>
      </c>
      <c r="G974">
        <v>30753</v>
      </c>
      <c r="H974">
        <v>9</v>
      </c>
      <c r="I974">
        <v>3</v>
      </c>
      <c r="J974">
        <v>0</v>
      </c>
      <c r="K974" t="s">
        <v>18</v>
      </c>
      <c r="L974" t="s">
        <v>19</v>
      </c>
      <c r="M974">
        <v>2.7935781659775558</v>
      </c>
    </row>
    <row r="975" spans="1:13" x14ac:dyDescent="0.35">
      <c r="A975" t="s">
        <v>1973</v>
      </c>
      <c r="B975" t="s">
        <v>1974</v>
      </c>
      <c r="C975" t="s">
        <v>22</v>
      </c>
      <c r="D975">
        <v>57</v>
      </c>
      <c r="E975" t="s">
        <v>16</v>
      </c>
      <c r="F975" t="s">
        <v>24</v>
      </c>
      <c r="G975">
        <v>94870</v>
      </c>
      <c r="H975">
        <v>22</v>
      </c>
      <c r="I975">
        <v>2</v>
      </c>
      <c r="J975">
        <v>0</v>
      </c>
      <c r="K975" t="s">
        <v>25</v>
      </c>
      <c r="L975" t="s">
        <v>41</v>
      </c>
      <c r="M975">
        <v>4.1044719360213948</v>
      </c>
    </row>
    <row r="976" spans="1:13" x14ac:dyDescent="0.35">
      <c r="A976" t="s">
        <v>1975</v>
      </c>
      <c r="B976" t="s">
        <v>1976</v>
      </c>
      <c r="C976" t="s">
        <v>58</v>
      </c>
      <c r="D976">
        <v>33</v>
      </c>
      <c r="E976" t="s">
        <v>16</v>
      </c>
      <c r="F976" t="s">
        <v>24</v>
      </c>
      <c r="G976">
        <v>81559</v>
      </c>
      <c r="H976">
        <v>25</v>
      </c>
      <c r="I976">
        <v>1</v>
      </c>
      <c r="J976">
        <v>2015</v>
      </c>
      <c r="K976" t="s">
        <v>30</v>
      </c>
      <c r="L976" t="s">
        <v>41</v>
      </c>
      <c r="M976">
        <v>2.3271903092817112</v>
      </c>
    </row>
    <row r="977" spans="1:13" x14ac:dyDescent="0.35">
      <c r="A977" t="s">
        <v>1977</v>
      </c>
      <c r="B977" t="s">
        <v>1978</v>
      </c>
      <c r="C977" t="s">
        <v>80</v>
      </c>
      <c r="D977">
        <v>28</v>
      </c>
      <c r="E977" t="s">
        <v>16</v>
      </c>
      <c r="F977" t="s">
        <v>63</v>
      </c>
      <c r="G977">
        <v>43077</v>
      </c>
      <c r="H977">
        <v>11</v>
      </c>
      <c r="I977">
        <v>5</v>
      </c>
      <c r="J977">
        <v>2015</v>
      </c>
      <c r="K977" t="s">
        <v>30</v>
      </c>
      <c r="L977" t="s">
        <v>26</v>
      </c>
      <c r="M977">
        <v>3.2259788950669899</v>
      </c>
    </row>
    <row r="978" spans="1:13" x14ac:dyDescent="0.35">
      <c r="A978" t="s">
        <v>1979</v>
      </c>
      <c r="B978" t="s">
        <v>1980</v>
      </c>
      <c r="C978" t="s">
        <v>46</v>
      </c>
      <c r="D978">
        <v>27</v>
      </c>
      <c r="E978" t="s">
        <v>23</v>
      </c>
      <c r="F978" t="s">
        <v>77</v>
      </c>
      <c r="G978">
        <v>70865</v>
      </c>
      <c r="H978">
        <v>17</v>
      </c>
      <c r="I978">
        <v>5</v>
      </c>
      <c r="J978">
        <v>2015</v>
      </c>
      <c r="K978" t="s">
        <v>25</v>
      </c>
      <c r="L978" t="s">
        <v>41</v>
      </c>
      <c r="M978">
        <v>1.0231900532316436</v>
      </c>
    </row>
    <row r="979" spans="1:13" x14ac:dyDescent="0.35">
      <c r="A979" t="s">
        <v>1981</v>
      </c>
      <c r="B979" t="s">
        <v>1982</v>
      </c>
      <c r="C979" t="s">
        <v>33</v>
      </c>
      <c r="D979">
        <v>55</v>
      </c>
      <c r="E979" t="s">
        <v>23</v>
      </c>
      <c r="F979" t="s">
        <v>77</v>
      </c>
      <c r="G979">
        <v>89796</v>
      </c>
      <c r="H979">
        <v>15</v>
      </c>
      <c r="I979">
        <v>5</v>
      </c>
      <c r="J979">
        <v>2020</v>
      </c>
      <c r="K979" t="s">
        <v>30</v>
      </c>
      <c r="L979" t="s">
        <v>19</v>
      </c>
      <c r="M979">
        <v>2.2816378637182622</v>
      </c>
    </row>
    <row r="980" spans="1:13" x14ac:dyDescent="0.35">
      <c r="A980" t="s">
        <v>1983</v>
      </c>
      <c r="B980" t="s">
        <v>1984</v>
      </c>
      <c r="C980" t="s">
        <v>15</v>
      </c>
      <c r="D980">
        <v>51</v>
      </c>
      <c r="E980" t="s">
        <v>16</v>
      </c>
      <c r="F980" t="s">
        <v>29</v>
      </c>
      <c r="G980">
        <v>110555</v>
      </c>
      <c r="H980">
        <v>1</v>
      </c>
      <c r="I980">
        <v>3</v>
      </c>
      <c r="J980">
        <v>0</v>
      </c>
      <c r="K980" t="s">
        <v>40</v>
      </c>
      <c r="L980" t="s">
        <v>19</v>
      </c>
      <c r="M980">
        <v>1.6712078957186116</v>
      </c>
    </row>
    <row r="981" spans="1:13" x14ac:dyDescent="0.35">
      <c r="A981" t="s">
        <v>1985</v>
      </c>
      <c r="B981" t="s">
        <v>1986</v>
      </c>
      <c r="C981" t="s">
        <v>15</v>
      </c>
      <c r="D981">
        <v>44</v>
      </c>
      <c r="E981" t="s">
        <v>23</v>
      </c>
      <c r="F981" t="s">
        <v>77</v>
      </c>
      <c r="G981">
        <v>119298</v>
      </c>
      <c r="H981">
        <v>4</v>
      </c>
      <c r="I981">
        <v>3</v>
      </c>
      <c r="J981">
        <v>2024</v>
      </c>
      <c r="K981" t="s">
        <v>30</v>
      </c>
      <c r="L981" t="s">
        <v>41</v>
      </c>
      <c r="M981">
        <v>3.1620948385947849</v>
      </c>
    </row>
    <row r="982" spans="1:13" x14ac:dyDescent="0.35">
      <c r="A982" t="s">
        <v>1987</v>
      </c>
      <c r="B982" t="s">
        <v>1988</v>
      </c>
      <c r="C982" t="s">
        <v>46</v>
      </c>
      <c r="D982">
        <v>35</v>
      </c>
      <c r="E982" t="s">
        <v>23</v>
      </c>
      <c r="F982" t="s">
        <v>29</v>
      </c>
      <c r="G982">
        <v>100038</v>
      </c>
      <c r="H982">
        <v>27</v>
      </c>
      <c r="I982">
        <v>3</v>
      </c>
      <c r="J982">
        <v>2022</v>
      </c>
      <c r="K982" t="s">
        <v>34</v>
      </c>
      <c r="L982" t="s">
        <v>26</v>
      </c>
      <c r="M982">
        <v>2.8151390739265176</v>
      </c>
    </row>
    <row r="983" spans="1:13" x14ac:dyDescent="0.35">
      <c r="A983" t="s">
        <v>1989</v>
      </c>
      <c r="B983" t="s">
        <v>1990</v>
      </c>
      <c r="C983" t="s">
        <v>22</v>
      </c>
      <c r="D983">
        <v>54</v>
      </c>
      <c r="E983" t="s">
        <v>23</v>
      </c>
      <c r="F983" t="s">
        <v>63</v>
      </c>
      <c r="G983">
        <v>58886</v>
      </c>
      <c r="H983">
        <v>20</v>
      </c>
      <c r="I983">
        <v>5</v>
      </c>
      <c r="J983">
        <v>2015</v>
      </c>
      <c r="K983" t="s">
        <v>30</v>
      </c>
      <c r="L983" t="s">
        <v>141</v>
      </c>
      <c r="M983">
        <v>2.2282090879049417</v>
      </c>
    </row>
    <row r="984" spans="1:13" x14ac:dyDescent="0.35">
      <c r="A984" t="s">
        <v>1991</v>
      </c>
      <c r="B984" t="s">
        <v>1992</v>
      </c>
      <c r="C984" t="s">
        <v>58</v>
      </c>
      <c r="D984">
        <v>52</v>
      </c>
      <c r="E984" t="s">
        <v>23</v>
      </c>
      <c r="F984" t="s">
        <v>63</v>
      </c>
      <c r="G984">
        <v>57555</v>
      </c>
      <c r="H984">
        <v>28</v>
      </c>
      <c r="I984">
        <v>2</v>
      </c>
      <c r="J984">
        <v>2017</v>
      </c>
      <c r="K984" t="s">
        <v>40</v>
      </c>
      <c r="L984" t="s">
        <v>141</v>
      </c>
      <c r="M984">
        <v>2.424706671316641</v>
      </c>
    </row>
    <row r="985" spans="1:13" x14ac:dyDescent="0.35">
      <c r="A985" t="s">
        <v>1993</v>
      </c>
      <c r="B985" t="s">
        <v>1994</v>
      </c>
      <c r="C985" t="s">
        <v>58</v>
      </c>
      <c r="D985">
        <v>52</v>
      </c>
      <c r="E985" t="s">
        <v>16</v>
      </c>
      <c r="F985" t="s">
        <v>24</v>
      </c>
      <c r="G985">
        <v>77415</v>
      </c>
      <c r="H985">
        <v>23</v>
      </c>
      <c r="I985">
        <v>2</v>
      </c>
      <c r="J985">
        <v>2020</v>
      </c>
      <c r="K985" t="s">
        <v>25</v>
      </c>
      <c r="L985" t="s">
        <v>26</v>
      </c>
      <c r="M985">
        <v>1.9568683113631247</v>
      </c>
    </row>
    <row r="986" spans="1:13" x14ac:dyDescent="0.35">
      <c r="A986" t="s">
        <v>1995</v>
      </c>
      <c r="B986" t="s">
        <v>1996</v>
      </c>
      <c r="C986" t="s">
        <v>58</v>
      </c>
      <c r="D986">
        <v>44</v>
      </c>
      <c r="E986" t="s">
        <v>16</v>
      </c>
      <c r="F986" t="s">
        <v>39</v>
      </c>
      <c r="G986">
        <v>70064</v>
      </c>
      <c r="H986">
        <v>8</v>
      </c>
      <c r="I986">
        <v>1</v>
      </c>
      <c r="J986">
        <v>2017</v>
      </c>
      <c r="K986" t="s">
        <v>30</v>
      </c>
      <c r="L986" t="s">
        <v>141</v>
      </c>
      <c r="M986">
        <v>2.7018148493015293</v>
      </c>
    </row>
    <row r="987" spans="1:13" x14ac:dyDescent="0.35">
      <c r="A987" t="s">
        <v>1997</v>
      </c>
      <c r="B987" t="s">
        <v>1998</v>
      </c>
      <c r="C987" t="s">
        <v>22</v>
      </c>
      <c r="D987">
        <v>27</v>
      </c>
      <c r="E987" t="s">
        <v>16</v>
      </c>
      <c r="F987" t="s">
        <v>39</v>
      </c>
      <c r="G987">
        <v>76092</v>
      </c>
      <c r="H987">
        <v>19</v>
      </c>
      <c r="I987">
        <v>3</v>
      </c>
      <c r="J987">
        <v>2022</v>
      </c>
      <c r="K987" t="s">
        <v>30</v>
      </c>
      <c r="L987" t="s">
        <v>26</v>
      </c>
      <c r="M987">
        <v>3.7814996028904404</v>
      </c>
    </row>
    <row r="988" spans="1:13" x14ac:dyDescent="0.35">
      <c r="A988" t="s">
        <v>1999</v>
      </c>
      <c r="B988" t="s">
        <v>2000</v>
      </c>
      <c r="C988" t="s">
        <v>33</v>
      </c>
      <c r="D988">
        <v>50</v>
      </c>
      <c r="E988" t="s">
        <v>16</v>
      </c>
      <c r="F988" t="s">
        <v>39</v>
      </c>
      <c r="G988">
        <v>119821</v>
      </c>
      <c r="H988">
        <v>2</v>
      </c>
      <c r="I988">
        <v>3</v>
      </c>
      <c r="J988">
        <v>2021</v>
      </c>
      <c r="K988" t="s">
        <v>18</v>
      </c>
      <c r="L988" t="s">
        <v>41</v>
      </c>
      <c r="M988">
        <v>2.6934905706795447</v>
      </c>
    </row>
    <row r="989" spans="1:13" x14ac:dyDescent="0.35">
      <c r="A989" t="s">
        <v>2001</v>
      </c>
      <c r="B989" t="s">
        <v>2002</v>
      </c>
      <c r="C989" t="s">
        <v>33</v>
      </c>
      <c r="D989">
        <v>31</v>
      </c>
      <c r="E989" t="s">
        <v>16</v>
      </c>
      <c r="F989" t="s">
        <v>63</v>
      </c>
      <c r="G989">
        <v>61185</v>
      </c>
      <c r="H989">
        <v>31</v>
      </c>
      <c r="I989">
        <v>5</v>
      </c>
      <c r="J989">
        <v>2017</v>
      </c>
      <c r="K989" t="s">
        <v>30</v>
      </c>
      <c r="L989" t="s">
        <v>26</v>
      </c>
      <c r="M989">
        <v>1.4247936032543271</v>
      </c>
    </row>
    <row r="990" spans="1:13" x14ac:dyDescent="0.35">
      <c r="A990" t="s">
        <v>2003</v>
      </c>
      <c r="B990" t="s">
        <v>2004</v>
      </c>
      <c r="C990" t="s">
        <v>46</v>
      </c>
      <c r="D990">
        <v>42</v>
      </c>
      <c r="E990" t="s">
        <v>16</v>
      </c>
      <c r="F990" t="s">
        <v>29</v>
      </c>
      <c r="G990">
        <v>34629</v>
      </c>
      <c r="H990">
        <v>35</v>
      </c>
      <c r="I990">
        <v>5</v>
      </c>
      <c r="J990">
        <v>2023</v>
      </c>
      <c r="K990" t="s">
        <v>34</v>
      </c>
      <c r="L990" t="s">
        <v>26</v>
      </c>
      <c r="M990">
        <v>2.3825398236995885</v>
      </c>
    </row>
    <row r="991" spans="1:13" x14ac:dyDescent="0.35">
      <c r="A991" t="s">
        <v>2005</v>
      </c>
      <c r="B991" t="s">
        <v>2006</v>
      </c>
      <c r="C991" t="s">
        <v>22</v>
      </c>
      <c r="D991">
        <v>58</v>
      </c>
      <c r="E991" t="s">
        <v>16</v>
      </c>
      <c r="F991" t="s">
        <v>24</v>
      </c>
      <c r="G991">
        <v>109518</v>
      </c>
      <c r="H991">
        <v>11</v>
      </c>
      <c r="I991">
        <v>4</v>
      </c>
      <c r="J991">
        <v>2017</v>
      </c>
      <c r="K991" t="s">
        <v>51</v>
      </c>
      <c r="L991" t="s">
        <v>41</v>
      </c>
      <c r="M991">
        <v>4.2522600033471196</v>
      </c>
    </row>
    <row r="992" spans="1:13" x14ac:dyDescent="0.35">
      <c r="A992" t="s">
        <v>2007</v>
      </c>
      <c r="B992" t="s">
        <v>2008</v>
      </c>
      <c r="C992" t="s">
        <v>58</v>
      </c>
      <c r="D992">
        <v>35</v>
      </c>
      <c r="E992" t="s">
        <v>16</v>
      </c>
      <c r="F992" t="s">
        <v>63</v>
      </c>
      <c r="G992">
        <v>44616</v>
      </c>
      <c r="H992">
        <v>25</v>
      </c>
      <c r="I992">
        <v>1</v>
      </c>
      <c r="J992">
        <v>2018</v>
      </c>
      <c r="K992" t="s">
        <v>25</v>
      </c>
      <c r="L992" t="s">
        <v>41</v>
      </c>
      <c r="M992">
        <v>2.518997806418493</v>
      </c>
    </row>
    <row r="993" spans="1:13" x14ac:dyDescent="0.35">
      <c r="A993" t="s">
        <v>2009</v>
      </c>
      <c r="B993" t="s">
        <v>2010</v>
      </c>
      <c r="C993" t="s">
        <v>15</v>
      </c>
      <c r="D993">
        <v>51</v>
      </c>
      <c r="E993" t="s">
        <v>23</v>
      </c>
      <c r="F993" t="s">
        <v>17</v>
      </c>
      <c r="G993">
        <v>62408</v>
      </c>
      <c r="H993">
        <v>25</v>
      </c>
      <c r="I993">
        <v>3</v>
      </c>
      <c r="J993">
        <v>2021</v>
      </c>
      <c r="K993" t="s">
        <v>51</v>
      </c>
      <c r="L993" t="s">
        <v>41</v>
      </c>
      <c r="M993">
        <v>2.2148605371780583</v>
      </c>
    </row>
    <row r="994" spans="1:13" x14ac:dyDescent="0.35">
      <c r="A994" t="s">
        <v>2011</v>
      </c>
      <c r="B994" t="s">
        <v>2012</v>
      </c>
      <c r="C994" t="s">
        <v>33</v>
      </c>
      <c r="D994">
        <v>59</v>
      </c>
      <c r="E994" t="s">
        <v>23</v>
      </c>
      <c r="F994" t="s">
        <v>63</v>
      </c>
      <c r="G994">
        <v>69281</v>
      </c>
      <c r="H994">
        <v>25</v>
      </c>
      <c r="I994">
        <v>1</v>
      </c>
      <c r="J994">
        <v>2015</v>
      </c>
      <c r="K994" t="s">
        <v>25</v>
      </c>
      <c r="L994" t="s">
        <v>41</v>
      </c>
      <c r="M994">
        <v>3.7953392950482581</v>
      </c>
    </row>
    <row r="995" spans="1:13" x14ac:dyDescent="0.35">
      <c r="A995" t="s">
        <v>2013</v>
      </c>
      <c r="B995" t="s">
        <v>2014</v>
      </c>
      <c r="C995" t="s">
        <v>46</v>
      </c>
      <c r="D995">
        <v>27</v>
      </c>
      <c r="E995" t="s">
        <v>16</v>
      </c>
      <c r="F995" t="s">
        <v>24</v>
      </c>
      <c r="G995">
        <v>33915</v>
      </c>
      <c r="H995">
        <v>18</v>
      </c>
      <c r="I995">
        <v>4</v>
      </c>
      <c r="J995">
        <v>2024</v>
      </c>
      <c r="K995" t="s">
        <v>34</v>
      </c>
      <c r="L995" t="s">
        <v>26</v>
      </c>
      <c r="M995">
        <v>1.3236216649943637</v>
      </c>
    </row>
    <row r="996" spans="1:13" x14ac:dyDescent="0.35">
      <c r="A996" t="s">
        <v>2015</v>
      </c>
      <c r="B996" t="s">
        <v>2016</v>
      </c>
      <c r="C996" t="s">
        <v>58</v>
      </c>
      <c r="D996">
        <v>22</v>
      </c>
      <c r="E996" t="s">
        <v>16</v>
      </c>
      <c r="F996" t="s">
        <v>77</v>
      </c>
      <c r="G996">
        <v>35738</v>
      </c>
      <c r="H996">
        <v>33</v>
      </c>
      <c r="I996">
        <v>3</v>
      </c>
      <c r="J996">
        <v>2015</v>
      </c>
      <c r="K996" t="s">
        <v>18</v>
      </c>
      <c r="L996" t="s">
        <v>141</v>
      </c>
      <c r="M996">
        <v>1.0405411366629274</v>
      </c>
    </row>
    <row r="997" spans="1:13" x14ac:dyDescent="0.35">
      <c r="A997" t="s">
        <v>2017</v>
      </c>
      <c r="B997" t="s">
        <v>2018</v>
      </c>
      <c r="C997" t="s">
        <v>22</v>
      </c>
      <c r="D997">
        <v>58</v>
      </c>
      <c r="E997" t="s">
        <v>23</v>
      </c>
      <c r="F997" t="s">
        <v>39</v>
      </c>
      <c r="G997">
        <v>54461</v>
      </c>
      <c r="H997">
        <v>14</v>
      </c>
      <c r="I997">
        <v>1</v>
      </c>
      <c r="J997">
        <v>2015</v>
      </c>
      <c r="K997" t="s">
        <v>51</v>
      </c>
      <c r="L997" t="s">
        <v>26</v>
      </c>
      <c r="M997">
        <v>2.0785593570447576</v>
      </c>
    </row>
    <row r="998" spans="1:13" x14ac:dyDescent="0.35">
      <c r="A998" t="s">
        <v>2019</v>
      </c>
      <c r="B998" t="s">
        <v>2020</v>
      </c>
      <c r="C998" t="s">
        <v>46</v>
      </c>
      <c r="D998">
        <v>38</v>
      </c>
      <c r="E998" t="s">
        <v>23</v>
      </c>
      <c r="F998" t="s">
        <v>24</v>
      </c>
      <c r="G998">
        <v>116815</v>
      </c>
      <c r="H998">
        <v>22</v>
      </c>
      <c r="I998">
        <v>2</v>
      </c>
      <c r="J998">
        <v>2015</v>
      </c>
      <c r="K998" t="s">
        <v>18</v>
      </c>
      <c r="L998" t="s">
        <v>41</v>
      </c>
      <c r="M998">
        <v>1.7015224575356318</v>
      </c>
    </row>
    <row r="999" spans="1:13" x14ac:dyDescent="0.35">
      <c r="A999" t="s">
        <v>2021</v>
      </c>
      <c r="B999" t="s">
        <v>2022</v>
      </c>
      <c r="C999" t="s">
        <v>15</v>
      </c>
      <c r="D999">
        <v>43</v>
      </c>
      <c r="E999" t="s">
        <v>23</v>
      </c>
      <c r="F999" t="s">
        <v>77</v>
      </c>
      <c r="G999">
        <v>75651</v>
      </c>
      <c r="H999">
        <v>4</v>
      </c>
      <c r="I999">
        <v>2</v>
      </c>
      <c r="J999">
        <v>2023</v>
      </c>
      <c r="K999" t="s">
        <v>51</v>
      </c>
      <c r="L999" t="s">
        <v>26</v>
      </c>
      <c r="M999">
        <v>4.7818260127389074</v>
      </c>
    </row>
    <row r="1000" spans="1:13" x14ac:dyDescent="0.35">
      <c r="A1000" t="s">
        <v>2023</v>
      </c>
      <c r="B1000" t="s">
        <v>2024</v>
      </c>
      <c r="C1000" t="s">
        <v>22</v>
      </c>
      <c r="D1000">
        <v>38</v>
      </c>
      <c r="E1000" t="s">
        <v>72</v>
      </c>
      <c r="F1000" t="s">
        <v>29</v>
      </c>
      <c r="G1000">
        <v>64463</v>
      </c>
      <c r="H1000">
        <v>32</v>
      </c>
      <c r="I1000">
        <v>1</v>
      </c>
      <c r="J1000">
        <v>2021</v>
      </c>
      <c r="K1000" t="s">
        <v>18</v>
      </c>
      <c r="L1000" t="s">
        <v>41</v>
      </c>
      <c r="M1000">
        <v>4.5264545305743447</v>
      </c>
    </row>
    <row r="1001" spans="1:13" x14ac:dyDescent="0.35">
      <c r="A1001" t="s">
        <v>2025</v>
      </c>
      <c r="B1001" t="s">
        <v>2026</v>
      </c>
      <c r="C1001" t="s">
        <v>46</v>
      </c>
      <c r="D1001">
        <v>51</v>
      </c>
      <c r="E1001" t="s">
        <v>16</v>
      </c>
      <c r="F1001" t="s">
        <v>17</v>
      </c>
      <c r="G1001">
        <v>37345</v>
      </c>
      <c r="H1001">
        <v>11</v>
      </c>
      <c r="I1001">
        <v>1</v>
      </c>
      <c r="J1001">
        <v>0</v>
      </c>
      <c r="K1001" t="s">
        <v>34</v>
      </c>
      <c r="L1001" t="s">
        <v>41</v>
      </c>
      <c r="M1001">
        <v>1.6010184126834068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E3194-5D9E-467D-9610-AF1407BB4BE0}">
  <dimension ref="B1:AF1002"/>
  <sheetViews>
    <sheetView tabSelected="1" topLeftCell="K1" zoomScale="57" zoomScaleNormal="57" workbookViewId="0"/>
  </sheetViews>
  <sheetFormatPr defaultRowHeight="14.5" x14ac:dyDescent="0.35"/>
  <cols>
    <col min="1" max="1" width="2.1796875" customWidth="1"/>
    <col min="2" max="2" width="14.36328125" customWidth="1"/>
    <col min="3" max="3" width="20.36328125" bestFit="1" customWidth="1"/>
    <col min="4" max="4" width="13.90625" customWidth="1"/>
    <col min="5" max="5" width="6.36328125" style="9" customWidth="1"/>
    <col min="6" max="6" width="10.1796875" bestFit="1" customWidth="1"/>
    <col min="7" max="7" width="10.7265625" customWidth="1"/>
    <col min="8" max="8" width="16.453125" style="3" customWidth="1"/>
    <col min="9" max="9" width="18.36328125" style="9" customWidth="1"/>
    <col min="10" max="10" width="20.08984375" style="9" customWidth="1"/>
    <col min="11" max="11" width="21.81640625" customWidth="1"/>
    <col min="12" max="12" width="12" bestFit="1" customWidth="1"/>
    <col min="13" max="13" width="17.08984375" customWidth="1"/>
    <col min="14" max="14" width="25.81640625" style="6" customWidth="1"/>
    <col min="15" max="16" width="25.81640625" style="57" customWidth="1"/>
    <col min="17" max="17" width="8.90625" customWidth="1"/>
    <col min="18" max="18" width="12.08984375" bestFit="1" customWidth="1"/>
    <col min="19" max="19" width="6" bestFit="1" customWidth="1"/>
    <col min="20" max="20" width="11.26953125" bestFit="1" customWidth="1"/>
    <col min="21" max="21" width="18.08984375" bestFit="1" customWidth="1"/>
    <col min="22" max="22" width="8.90625" customWidth="1"/>
  </cols>
  <sheetData>
    <row r="1" spans="2:32" ht="21.5" customHeight="1" x14ac:dyDescent="0.35"/>
    <row r="2" spans="2:32" x14ac:dyDescent="0.35">
      <c r="B2" s="13" t="s">
        <v>0</v>
      </c>
      <c r="C2" s="13" t="s">
        <v>1</v>
      </c>
      <c r="D2" s="13" t="s">
        <v>2</v>
      </c>
      <c r="E2" s="14" t="s">
        <v>3</v>
      </c>
      <c r="F2" s="13" t="s">
        <v>4</v>
      </c>
      <c r="G2" s="13" t="s">
        <v>5</v>
      </c>
      <c r="H2" s="15" t="s">
        <v>6</v>
      </c>
      <c r="I2" s="14" t="s">
        <v>7</v>
      </c>
      <c r="J2" s="14" t="s">
        <v>8</v>
      </c>
      <c r="K2" s="13" t="s">
        <v>9</v>
      </c>
      <c r="L2" s="13" t="s">
        <v>10</v>
      </c>
      <c r="M2" s="13" t="s">
        <v>11</v>
      </c>
      <c r="N2" s="16" t="s">
        <v>12</v>
      </c>
      <c r="O2" s="56" t="s">
        <v>2064</v>
      </c>
      <c r="P2" s="56" t="s">
        <v>2070</v>
      </c>
    </row>
    <row r="3" spans="2:32" x14ac:dyDescent="0.35">
      <c r="B3" s="1" t="s">
        <v>13</v>
      </c>
      <c r="C3" s="1" t="s">
        <v>14</v>
      </c>
      <c r="D3" s="1" t="s">
        <v>15</v>
      </c>
      <c r="E3" s="10">
        <v>34</v>
      </c>
      <c r="F3" s="1" t="s">
        <v>16</v>
      </c>
      <c r="G3" s="1" t="s">
        <v>17</v>
      </c>
      <c r="H3" s="4">
        <v>102841</v>
      </c>
      <c r="I3" s="10">
        <v>34</v>
      </c>
      <c r="J3" s="10">
        <v>2</v>
      </c>
      <c r="K3" s="1">
        <v>2017</v>
      </c>
      <c r="L3" s="1" t="s">
        <v>18</v>
      </c>
      <c r="M3" s="1" t="s">
        <v>19</v>
      </c>
      <c r="N3" s="7">
        <v>1.7582488598852657</v>
      </c>
      <c r="O3" s="58">
        <f>_xlfn.IFS(Analysis1[[#This Row],[Performance_Score]] &gt;= 4, (Analysis1[[#This Row],[Monthly_Salary]])*0.05, Analysis1[[#This Row],[Performance_Score]]&gt;=3, (Analysis1[[#This Row],[Monthly_Salary]]*0.02), Analysis1[[#This Row],[Performance_Score]]&lt;3,0)</f>
        <v>0</v>
      </c>
      <c r="P3" s="58"/>
    </row>
    <row r="4" spans="2:32" x14ac:dyDescent="0.35">
      <c r="B4" s="2" t="s">
        <v>20</v>
      </c>
      <c r="C4" s="2" t="s">
        <v>21</v>
      </c>
      <c r="D4" s="2" t="s">
        <v>22</v>
      </c>
      <c r="E4" s="11">
        <v>25</v>
      </c>
      <c r="F4" s="2" t="s">
        <v>23</v>
      </c>
      <c r="G4" s="2" t="s">
        <v>24</v>
      </c>
      <c r="H4" s="5">
        <v>113025</v>
      </c>
      <c r="I4" s="11">
        <v>20</v>
      </c>
      <c r="J4" s="11">
        <v>3</v>
      </c>
      <c r="K4" s="2">
        <v>2017</v>
      </c>
      <c r="L4" s="2" t="s">
        <v>25</v>
      </c>
      <c r="M4" s="2" t="s">
        <v>26</v>
      </c>
      <c r="N4" s="8">
        <v>4.1730817174488397</v>
      </c>
      <c r="O4" s="47">
        <f>_xlfn.IFS(Analysis1[[#This Row],[Performance_Score]] &gt;= 4, (Analysis1[[#This Row],[Monthly_Salary]])*0.05, Analysis1[[#This Row],[Performance_Score]]&gt;=3, (Analysis1[[#This Row],[Monthly_Salary]]*0.02), Analysis1[[#This Row],[Performance_Score]]&lt;3,0)</f>
        <v>2260.5</v>
      </c>
      <c r="P4" s="47"/>
      <c r="Q4">
        <v>1</v>
      </c>
      <c r="R4" s="12" t="s">
        <v>2029</v>
      </c>
      <c r="S4" s="12"/>
      <c r="T4" s="12"/>
      <c r="U4" s="12"/>
      <c r="V4" s="12"/>
      <c r="W4" s="12"/>
      <c r="X4" s="12"/>
    </row>
    <row r="5" spans="2:32" x14ac:dyDescent="0.35">
      <c r="B5" s="1" t="s">
        <v>27</v>
      </c>
      <c r="C5" s="1" t="s">
        <v>28</v>
      </c>
      <c r="D5" s="1" t="s">
        <v>22</v>
      </c>
      <c r="E5" s="10">
        <v>28</v>
      </c>
      <c r="F5" s="1" t="s">
        <v>23</v>
      </c>
      <c r="G5" s="1" t="s">
        <v>29</v>
      </c>
      <c r="H5" s="4">
        <v>94554</v>
      </c>
      <c r="I5" s="10">
        <v>3</v>
      </c>
      <c r="J5" s="10">
        <v>3</v>
      </c>
      <c r="K5" s="1">
        <v>2015</v>
      </c>
      <c r="L5" s="1" t="s">
        <v>30</v>
      </c>
      <c r="M5" s="1" t="s">
        <v>26</v>
      </c>
      <c r="N5" s="7">
        <v>2.3578037284513411</v>
      </c>
      <c r="O5" s="58">
        <f>_xlfn.IFS(Analysis1[[#This Row],[Performance_Score]] &gt;= 4, (Analysis1[[#This Row],[Monthly_Salary]])*0.05, Analysis1[[#This Row],[Performance_Score]]&gt;=3, (Analysis1[[#This Row],[Monthly_Salary]]*0.02), Analysis1[[#This Row],[Performance_Score]]&lt;3,0)</f>
        <v>1891.08</v>
      </c>
      <c r="P5" s="58"/>
      <c r="R5" s="22"/>
      <c r="S5" s="22"/>
      <c r="T5" s="22"/>
      <c r="U5" s="22"/>
      <c r="V5" s="22"/>
      <c r="W5" s="22"/>
      <c r="X5" s="22"/>
      <c r="Y5" s="22"/>
      <c r="Z5" s="22"/>
      <c r="AA5" s="22"/>
      <c r="AB5" s="22"/>
      <c r="AC5" s="22"/>
      <c r="AD5" s="22"/>
      <c r="AE5" s="22"/>
      <c r="AF5" s="22"/>
    </row>
    <row r="6" spans="2:32" x14ac:dyDescent="0.35">
      <c r="B6" s="2" t="s">
        <v>31</v>
      </c>
      <c r="C6" s="2" t="s">
        <v>32</v>
      </c>
      <c r="D6" s="2" t="s">
        <v>33</v>
      </c>
      <c r="E6" s="11">
        <v>60</v>
      </c>
      <c r="F6" s="2" t="s">
        <v>23</v>
      </c>
      <c r="G6" s="2" t="s">
        <v>17</v>
      </c>
      <c r="H6" s="5">
        <v>30317</v>
      </c>
      <c r="I6" s="11">
        <v>32</v>
      </c>
      <c r="J6" s="11">
        <v>5</v>
      </c>
      <c r="K6" s="2">
        <v>2016</v>
      </c>
      <c r="L6" s="2" t="s">
        <v>34</v>
      </c>
      <c r="M6" s="2" t="s">
        <v>26</v>
      </c>
      <c r="N6" s="8">
        <v>4.5797767481268146</v>
      </c>
      <c r="O6" s="47">
        <f>_xlfn.IFS(Analysis1[[#This Row],[Performance_Score]] &gt;= 4, (Analysis1[[#This Row],[Monthly_Salary]])*0.05, Analysis1[[#This Row],[Performance_Score]]&gt;=3, (Analysis1[[#This Row],[Monthly_Salary]]*0.02), Analysis1[[#This Row],[Performance_Score]]&lt;3,0)</f>
        <v>1515.8500000000001</v>
      </c>
      <c r="P6" s="47"/>
      <c r="Q6">
        <v>2</v>
      </c>
      <c r="R6" s="12" t="s">
        <v>2027</v>
      </c>
      <c r="S6" s="12"/>
      <c r="T6" s="12"/>
      <c r="U6" s="12"/>
      <c r="V6" s="12"/>
      <c r="W6" s="12"/>
      <c r="X6" s="12"/>
    </row>
    <row r="7" spans="2:32" x14ac:dyDescent="0.35">
      <c r="B7" s="1" t="s">
        <v>35</v>
      </c>
      <c r="C7" s="1" t="s">
        <v>36</v>
      </c>
      <c r="D7" s="1" t="s">
        <v>22</v>
      </c>
      <c r="E7" s="10">
        <v>60</v>
      </c>
      <c r="F7" s="1" t="s">
        <v>16</v>
      </c>
      <c r="G7" s="1" t="s">
        <v>24</v>
      </c>
      <c r="H7" s="4">
        <v>99887</v>
      </c>
      <c r="I7" s="10">
        <v>18</v>
      </c>
      <c r="J7" s="10">
        <v>3</v>
      </c>
      <c r="K7" s="1">
        <v>2021</v>
      </c>
      <c r="L7" s="1" t="s">
        <v>18</v>
      </c>
      <c r="M7" s="1" t="s">
        <v>26</v>
      </c>
      <c r="N7" s="7">
        <v>4.5352441473058676</v>
      </c>
      <c r="O7" s="58">
        <f>_xlfn.IFS(Analysis1[[#This Row],[Performance_Score]] &gt;= 4, (Analysis1[[#This Row],[Monthly_Salary]])*0.05, Analysis1[[#This Row],[Performance_Score]]&gt;=3, (Analysis1[[#This Row],[Monthly_Salary]]*0.02), Analysis1[[#This Row],[Performance_Score]]&lt;3,0)</f>
        <v>1997.74</v>
      </c>
      <c r="P7" s="58"/>
    </row>
    <row r="8" spans="2:32" x14ac:dyDescent="0.35">
      <c r="B8" s="2" t="s">
        <v>37</v>
      </c>
      <c r="C8" s="2" t="s">
        <v>38</v>
      </c>
      <c r="D8" s="2" t="s">
        <v>33</v>
      </c>
      <c r="E8" s="11">
        <v>31</v>
      </c>
      <c r="F8" s="2" t="s">
        <v>23</v>
      </c>
      <c r="G8" s="2" t="s">
        <v>39</v>
      </c>
      <c r="H8" s="5">
        <v>53027</v>
      </c>
      <c r="I8" s="11">
        <v>3</v>
      </c>
      <c r="J8" s="11">
        <v>3</v>
      </c>
      <c r="K8" s="2">
        <v>2022</v>
      </c>
      <c r="L8" s="2" t="s">
        <v>40</v>
      </c>
      <c r="M8" s="2" t="s">
        <v>41</v>
      </c>
      <c r="N8" s="8">
        <v>4.5004676656624003</v>
      </c>
      <c r="O8" s="47">
        <f>_xlfn.IFS(Analysis1[[#This Row],[Performance_Score]] &gt;= 4, (Analysis1[[#This Row],[Monthly_Salary]])*0.05, Analysis1[[#This Row],[Performance_Score]]&gt;=3, (Analysis1[[#This Row],[Monthly_Salary]]*0.02), Analysis1[[#This Row],[Performance_Score]]&lt;3,0)</f>
        <v>1060.54</v>
      </c>
      <c r="P8" s="47"/>
      <c r="Q8">
        <v>3</v>
      </c>
      <c r="R8" s="21" t="s">
        <v>2028</v>
      </c>
      <c r="S8" s="12"/>
      <c r="T8" s="12"/>
      <c r="U8" s="12"/>
      <c r="V8" s="12"/>
      <c r="W8" s="12"/>
      <c r="X8" s="12"/>
      <c r="Y8" s="12"/>
    </row>
    <row r="9" spans="2:32" x14ac:dyDescent="0.35">
      <c r="B9" s="1" t="s">
        <v>42</v>
      </c>
      <c r="C9" s="1" t="s">
        <v>43</v>
      </c>
      <c r="D9" s="1" t="s">
        <v>33</v>
      </c>
      <c r="E9" s="10">
        <v>35</v>
      </c>
      <c r="F9" s="1" t="s">
        <v>23</v>
      </c>
      <c r="G9" s="1" t="s">
        <v>17</v>
      </c>
      <c r="H9" s="4">
        <v>32966</v>
      </c>
      <c r="I9" s="10">
        <v>26</v>
      </c>
      <c r="J9" s="10">
        <v>3</v>
      </c>
      <c r="K9" s="1">
        <v>0</v>
      </c>
      <c r="L9" s="1" t="s">
        <v>25</v>
      </c>
      <c r="M9" s="1" t="s">
        <v>41</v>
      </c>
      <c r="N9" s="7">
        <v>2.2956308532535625</v>
      </c>
      <c r="O9" s="58">
        <f>_xlfn.IFS(Analysis1[[#This Row],[Performance_Score]] &gt;= 4, (Analysis1[[#This Row],[Monthly_Salary]])*0.05, Analysis1[[#This Row],[Performance_Score]]&gt;=3, (Analysis1[[#This Row],[Monthly_Salary]]*0.02), Analysis1[[#This Row],[Performance_Score]]&lt;3,0)</f>
        <v>659.32</v>
      </c>
      <c r="P9" s="58"/>
    </row>
    <row r="10" spans="2:32" x14ac:dyDescent="0.35">
      <c r="B10" s="2" t="s">
        <v>44</v>
      </c>
      <c r="C10" s="2" t="s">
        <v>45</v>
      </c>
      <c r="D10" s="2" t="s">
        <v>46</v>
      </c>
      <c r="E10" s="11">
        <v>38</v>
      </c>
      <c r="F10" s="2" t="s">
        <v>23</v>
      </c>
      <c r="G10" s="2" t="s">
        <v>29</v>
      </c>
      <c r="H10" s="5">
        <v>73318</v>
      </c>
      <c r="I10" s="11">
        <v>25</v>
      </c>
      <c r="J10" s="11">
        <v>2</v>
      </c>
      <c r="K10" s="2">
        <v>2016</v>
      </c>
      <c r="L10" s="2" t="s">
        <v>18</v>
      </c>
      <c r="M10" s="2" t="s">
        <v>26</v>
      </c>
      <c r="N10" s="8">
        <v>3.6986329858311904</v>
      </c>
      <c r="O10" s="47">
        <f>_xlfn.IFS(Analysis1[[#This Row],[Performance_Score]] &gt;= 4, (Analysis1[[#This Row],[Monthly_Salary]])*0.05, Analysis1[[#This Row],[Performance_Score]]&gt;=3, (Analysis1[[#This Row],[Monthly_Salary]]*0.02), Analysis1[[#This Row],[Performance_Score]]&lt;3,0)</f>
        <v>0</v>
      </c>
      <c r="P10" s="47"/>
    </row>
    <row r="11" spans="2:32" x14ac:dyDescent="0.35">
      <c r="B11" s="1" t="s">
        <v>47</v>
      </c>
      <c r="C11" s="1" t="s">
        <v>48</v>
      </c>
      <c r="D11" s="1" t="s">
        <v>22</v>
      </c>
      <c r="E11" s="10">
        <v>40</v>
      </c>
      <c r="F11" s="1" t="s">
        <v>23</v>
      </c>
      <c r="G11" s="1" t="s">
        <v>29</v>
      </c>
      <c r="H11" s="4">
        <v>35022</v>
      </c>
      <c r="I11" s="10">
        <v>9</v>
      </c>
      <c r="J11" s="10">
        <v>4</v>
      </c>
      <c r="K11" s="1">
        <v>2019</v>
      </c>
      <c r="L11" s="1" t="s">
        <v>40</v>
      </c>
      <c r="M11" s="1" t="s">
        <v>26</v>
      </c>
      <c r="N11" s="7">
        <v>2.7319645096700245</v>
      </c>
      <c r="O11" s="58">
        <f>_xlfn.IFS(Analysis1[[#This Row],[Performance_Score]] &gt;= 4, (Analysis1[[#This Row],[Monthly_Salary]])*0.05, Analysis1[[#This Row],[Performance_Score]]&gt;=3, (Analysis1[[#This Row],[Monthly_Salary]]*0.02), Analysis1[[#This Row],[Performance_Score]]&lt;3,0)</f>
        <v>1751.1000000000001</v>
      </c>
      <c r="P11" s="58"/>
      <c r="Q11">
        <v>4</v>
      </c>
      <c r="R11" s="21" t="s">
        <v>2035</v>
      </c>
      <c r="S11" s="12"/>
      <c r="T11" s="12"/>
      <c r="U11" s="12"/>
      <c r="V11" s="12"/>
    </row>
    <row r="12" spans="2:32" x14ac:dyDescent="0.35">
      <c r="B12" s="2" t="s">
        <v>49</v>
      </c>
      <c r="C12" s="2" t="s">
        <v>50</v>
      </c>
      <c r="D12" s="2" t="s">
        <v>15</v>
      </c>
      <c r="E12" s="11">
        <v>58</v>
      </c>
      <c r="F12" s="2" t="s">
        <v>16</v>
      </c>
      <c r="G12" s="2" t="s">
        <v>39</v>
      </c>
      <c r="H12" s="5">
        <v>53812</v>
      </c>
      <c r="I12" s="11">
        <v>24</v>
      </c>
      <c r="J12" s="11">
        <v>3</v>
      </c>
      <c r="K12" s="2">
        <v>2016</v>
      </c>
      <c r="L12" s="2" t="s">
        <v>51</v>
      </c>
      <c r="M12" s="2" t="s">
        <v>26</v>
      </c>
      <c r="N12" s="8">
        <v>1.9933322913612344</v>
      </c>
      <c r="O12" s="47">
        <f>_xlfn.IFS(Analysis1[[#This Row],[Performance_Score]] &gt;= 4, (Analysis1[[#This Row],[Monthly_Salary]])*0.05, Analysis1[[#This Row],[Performance_Score]]&gt;=3, (Analysis1[[#This Row],[Monthly_Salary]]*0.02), Analysis1[[#This Row],[Performance_Score]]&lt;3,0)</f>
        <v>1076.24</v>
      </c>
      <c r="P12" s="47"/>
    </row>
    <row r="13" spans="2:32" x14ac:dyDescent="0.35">
      <c r="B13" s="1" t="s">
        <v>52</v>
      </c>
      <c r="C13" s="1" t="s">
        <v>53</v>
      </c>
      <c r="D13" s="1" t="s">
        <v>22</v>
      </c>
      <c r="E13" s="10">
        <v>53</v>
      </c>
      <c r="F13" s="1" t="s">
        <v>23</v>
      </c>
      <c r="G13" s="1" t="s">
        <v>39</v>
      </c>
      <c r="H13" s="4">
        <v>93692</v>
      </c>
      <c r="I13" s="10">
        <v>21</v>
      </c>
      <c r="J13" s="10">
        <v>3</v>
      </c>
      <c r="K13" s="1">
        <v>0</v>
      </c>
      <c r="L13" s="1" t="s">
        <v>25</v>
      </c>
      <c r="M13" s="1" t="s">
        <v>41</v>
      </c>
      <c r="N13" s="7">
        <v>2.4411070410091416</v>
      </c>
      <c r="O13" s="58">
        <f>_xlfn.IFS(Analysis1[[#This Row],[Performance_Score]] &gt;= 4, (Analysis1[[#This Row],[Monthly_Salary]])*0.05, Analysis1[[#This Row],[Performance_Score]]&gt;=3, (Analysis1[[#This Row],[Monthly_Salary]]*0.02), Analysis1[[#This Row],[Performance_Score]]&lt;3,0)</f>
        <v>1873.8400000000001</v>
      </c>
      <c r="P13" s="58"/>
      <c r="Q13">
        <v>5</v>
      </c>
      <c r="R13" s="21" t="s">
        <v>2034</v>
      </c>
      <c r="S13" s="12"/>
      <c r="T13" s="12"/>
      <c r="U13" s="12"/>
      <c r="V13" s="12"/>
    </row>
    <row r="14" spans="2:32" x14ac:dyDescent="0.35">
      <c r="B14" s="2" t="s">
        <v>54</v>
      </c>
      <c r="C14" s="2" t="s">
        <v>55</v>
      </c>
      <c r="D14" s="2" t="s">
        <v>46</v>
      </c>
      <c r="E14" s="11">
        <v>22</v>
      </c>
      <c r="F14" s="2" t="s">
        <v>16</v>
      </c>
      <c r="G14" s="2" t="s">
        <v>17</v>
      </c>
      <c r="H14" s="5">
        <v>79176</v>
      </c>
      <c r="I14" s="11">
        <v>18</v>
      </c>
      <c r="J14" s="11">
        <v>2</v>
      </c>
      <c r="K14" s="2">
        <v>2021</v>
      </c>
      <c r="L14" s="2" t="s">
        <v>25</v>
      </c>
      <c r="M14" s="2" t="s">
        <v>41</v>
      </c>
      <c r="N14" s="8">
        <v>4.4914138797149601</v>
      </c>
      <c r="O14" s="47">
        <f>_xlfn.IFS(Analysis1[[#This Row],[Performance_Score]] &gt;= 4, (Analysis1[[#This Row],[Monthly_Salary]])*0.05, Analysis1[[#This Row],[Performance_Score]]&gt;=3, (Analysis1[[#This Row],[Monthly_Salary]]*0.02), Analysis1[[#This Row],[Performance_Score]]&lt;3,0)</f>
        <v>0</v>
      </c>
      <c r="P14" s="47"/>
    </row>
    <row r="15" spans="2:32" x14ac:dyDescent="0.35">
      <c r="B15" s="1" t="s">
        <v>56</v>
      </c>
      <c r="C15" s="1" t="s">
        <v>57</v>
      </c>
      <c r="D15" s="1" t="s">
        <v>58</v>
      </c>
      <c r="E15" s="10">
        <v>52</v>
      </c>
      <c r="F15" s="1" t="s">
        <v>16</v>
      </c>
      <c r="G15" s="1" t="s">
        <v>17</v>
      </c>
      <c r="H15" s="4">
        <v>40209</v>
      </c>
      <c r="I15" s="10">
        <v>21</v>
      </c>
      <c r="J15" s="10">
        <v>3</v>
      </c>
      <c r="K15" s="1">
        <v>2021</v>
      </c>
      <c r="L15" s="1" t="s">
        <v>40</v>
      </c>
      <c r="M15" s="1" t="s">
        <v>26</v>
      </c>
      <c r="N15" s="7">
        <v>1.7036397863059096</v>
      </c>
      <c r="O15" s="58">
        <f>_xlfn.IFS(Analysis1[[#This Row],[Performance_Score]] &gt;= 4, (Analysis1[[#This Row],[Monthly_Salary]])*0.05, Analysis1[[#This Row],[Performance_Score]]&gt;=3, (Analysis1[[#This Row],[Monthly_Salary]]*0.02), Analysis1[[#This Row],[Performance_Score]]&lt;3,0)</f>
        <v>804.18000000000006</v>
      </c>
      <c r="P15" s="58"/>
    </row>
    <row r="16" spans="2:32" x14ac:dyDescent="0.35">
      <c r="B16" s="2" t="s">
        <v>59</v>
      </c>
      <c r="C16" s="2" t="s">
        <v>60</v>
      </c>
      <c r="D16" s="2" t="s">
        <v>58</v>
      </c>
      <c r="E16" s="11">
        <v>26</v>
      </c>
      <c r="F16" s="2" t="s">
        <v>16</v>
      </c>
      <c r="G16" s="2" t="s">
        <v>29</v>
      </c>
      <c r="H16" s="5">
        <v>34017</v>
      </c>
      <c r="I16" s="11">
        <v>15</v>
      </c>
      <c r="J16" s="11">
        <v>2</v>
      </c>
      <c r="K16" s="2">
        <v>0</v>
      </c>
      <c r="L16" s="2" t="s">
        <v>30</v>
      </c>
      <c r="M16" s="2" t="s">
        <v>26</v>
      </c>
      <c r="N16" s="8">
        <v>2.3053737462879944</v>
      </c>
      <c r="O16" s="47">
        <f>_xlfn.IFS(Analysis1[[#This Row],[Performance_Score]] &gt;= 4, (Analysis1[[#This Row],[Monthly_Salary]])*0.05, Analysis1[[#This Row],[Performance_Score]]&gt;=3, (Analysis1[[#This Row],[Monthly_Salary]]*0.02), Analysis1[[#This Row],[Performance_Score]]&lt;3,0)</f>
        <v>0</v>
      </c>
      <c r="P16" s="47"/>
      <c r="Q16">
        <v>6</v>
      </c>
      <c r="R16" s="21" t="s">
        <v>2033</v>
      </c>
      <c r="S16" s="12"/>
      <c r="T16" s="12"/>
      <c r="U16" s="12"/>
      <c r="V16" s="12"/>
      <c r="W16" s="12"/>
      <c r="X16" s="12"/>
      <c r="Y16" s="12"/>
    </row>
    <row r="17" spans="2:26" x14ac:dyDescent="0.35">
      <c r="B17" s="1" t="s">
        <v>61</v>
      </c>
      <c r="C17" s="1" t="s">
        <v>62</v>
      </c>
      <c r="D17" s="1" t="s">
        <v>58</v>
      </c>
      <c r="E17" s="10">
        <v>25</v>
      </c>
      <c r="F17" s="1" t="s">
        <v>16</v>
      </c>
      <c r="G17" s="1" t="s">
        <v>63</v>
      </c>
      <c r="H17" s="4">
        <v>38361</v>
      </c>
      <c r="I17" s="10">
        <v>29</v>
      </c>
      <c r="J17" s="10">
        <v>2</v>
      </c>
      <c r="K17" s="1">
        <v>2024</v>
      </c>
      <c r="L17" s="1" t="s">
        <v>40</v>
      </c>
      <c r="M17" s="1" t="s">
        <v>26</v>
      </c>
      <c r="N17" s="7">
        <v>1.8670660463307973</v>
      </c>
      <c r="O17" s="58">
        <f>_xlfn.IFS(Analysis1[[#This Row],[Performance_Score]] &gt;= 4, (Analysis1[[#This Row],[Monthly_Salary]])*0.05, Analysis1[[#This Row],[Performance_Score]]&gt;=3, (Analysis1[[#This Row],[Monthly_Salary]]*0.02), Analysis1[[#This Row],[Performance_Score]]&lt;3,0)</f>
        <v>0</v>
      </c>
      <c r="P17" s="58"/>
    </row>
    <row r="18" spans="2:26" x14ac:dyDescent="0.35">
      <c r="B18" s="2" t="s">
        <v>64</v>
      </c>
      <c r="C18" s="2" t="s">
        <v>65</v>
      </c>
      <c r="D18" s="2" t="s">
        <v>22</v>
      </c>
      <c r="E18" s="11">
        <v>46</v>
      </c>
      <c r="F18" s="2" t="s">
        <v>23</v>
      </c>
      <c r="G18" s="2" t="s">
        <v>63</v>
      </c>
      <c r="H18" s="5">
        <v>104819</v>
      </c>
      <c r="I18" s="11">
        <v>24</v>
      </c>
      <c r="J18" s="11">
        <v>2</v>
      </c>
      <c r="K18" s="2">
        <v>2016</v>
      </c>
      <c r="L18" s="2" t="s">
        <v>51</v>
      </c>
      <c r="M18" s="2" t="s">
        <v>26</v>
      </c>
      <c r="N18" s="8">
        <v>1.8534178078278916</v>
      </c>
      <c r="O18" s="47">
        <f>_xlfn.IFS(Analysis1[[#This Row],[Performance_Score]] &gt;= 4, (Analysis1[[#This Row],[Monthly_Salary]])*0.05, Analysis1[[#This Row],[Performance_Score]]&gt;=3, (Analysis1[[#This Row],[Monthly_Salary]]*0.02), Analysis1[[#This Row],[Performance_Score]]&lt;3,0)</f>
        <v>0</v>
      </c>
      <c r="P18" s="47"/>
      <c r="Q18">
        <v>7</v>
      </c>
      <c r="R18" s="21" t="s">
        <v>2039</v>
      </c>
      <c r="S18" s="12"/>
      <c r="T18" s="12"/>
      <c r="U18" s="12"/>
      <c r="V18" s="12"/>
      <c r="W18" s="12"/>
    </row>
    <row r="19" spans="2:26" x14ac:dyDescent="0.35">
      <c r="B19" s="1" t="s">
        <v>66</v>
      </c>
      <c r="C19" s="1" t="s">
        <v>67</v>
      </c>
      <c r="D19" s="1" t="s">
        <v>33</v>
      </c>
      <c r="E19" s="10">
        <v>46</v>
      </c>
      <c r="F19" s="1" t="s">
        <v>23</v>
      </c>
      <c r="G19" s="1" t="s">
        <v>63</v>
      </c>
      <c r="H19" s="4">
        <v>30045</v>
      </c>
      <c r="I19" s="10">
        <v>3</v>
      </c>
      <c r="J19" s="10">
        <v>5</v>
      </c>
      <c r="K19" s="1">
        <v>2019</v>
      </c>
      <c r="L19" s="1" t="s">
        <v>18</v>
      </c>
      <c r="M19" s="1" t="s">
        <v>26</v>
      </c>
      <c r="N19" s="7">
        <v>4.9858069280401214</v>
      </c>
      <c r="O19" s="58">
        <f>_xlfn.IFS(Analysis1[[#This Row],[Performance_Score]] &gt;= 4, (Analysis1[[#This Row],[Monthly_Salary]])*0.05, Analysis1[[#This Row],[Performance_Score]]&gt;=3, (Analysis1[[#This Row],[Monthly_Salary]]*0.02), Analysis1[[#This Row],[Performance_Score]]&lt;3,0)</f>
        <v>1502.25</v>
      </c>
      <c r="P19" s="58"/>
    </row>
    <row r="20" spans="2:26" x14ac:dyDescent="0.35">
      <c r="B20" s="2" t="s">
        <v>68</v>
      </c>
      <c r="C20" s="2" t="s">
        <v>69</v>
      </c>
      <c r="D20" s="2" t="s">
        <v>22</v>
      </c>
      <c r="E20" s="11">
        <v>49</v>
      </c>
      <c r="F20" s="2" t="s">
        <v>23</v>
      </c>
      <c r="G20" s="2" t="s">
        <v>39</v>
      </c>
      <c r="H20" s="5">
        <v>78209</v>
      </c>
      <c r="I20" s="11">
        <v>14</v>
      </c>
      <c r="J20" s="11">
        <v>4</v>
      </c>
      <c r="K20" s="2">
        <v>2024</v>
      </c>
      <c r="L20" s="2" t="s">
        <v>30</v>
      </c>
      <c r="M20" s="2" t="s">
        <v>41</v>
      </c>
      <c r="N20" s="8">
        <v>1.345778637160612</v>
      </c>
      <c r="O20" s="47">
        <f>_xlfn.IFS(Analysis1[[#This Row],[Performance_Score]] &gt;= 4, (Analysis1[[#This Row],[Monthly_Salary]])*0.05, Analysis1[[#This Row],[Performance_Score]]&gt;=3, (Analysis1[[#This Row],[Monthly_Salary]]*0.02), Analysis1[[#This Row],[Performance_Score]]&lt;3,0)</f>
        <v>3910.4500000000003</v>
      </c>
      <c r="P20" s="47"/>
      <c r="Q20">
        <v>8</v>
      </c>
      <c r="R20" s="21" t="s">
        <v>2042</v>
      </c>
      <c r="S20" s="12"/>
      <c r="T20" s="12"/>
      <c r="U20" s="12"/>
    </row>
    <row r="21" spans="2:26" x14ac:dyDescent="0.35">
      <c r="B21" s="1" t="s">
        <v>70</v>
      </c>
      <c r="C21" s="1" t="s">
        <v>71</v>
      </c>
      <c r="D21" s="1" t="s">
        <v>46</v>
      </c>
      <c r="E21" s="10">
        <v>43</v>
      </c>
      <c r="F21" s="1" t="s">
        <v>72</v>
      </c>
      <c r="G21" s="1" t="s">
        <v>63</v>
      </c>
      <c r="H21" s="4">
        <v>104471</v>
      </c>
      <c r="I21" s="10">
        <v>3</v>
      </c>
      <c r="J21" s="10">
        <v>3</v>
      </c>
      <c r="K21" s="1">
        <v>0</v>
      </c>
      <c r="L21" s="1" t="s">
        <v>30</v>
      </c>
      <c r="M21" s="1" t="s">
        <v>41</v>
      </c>
      <c r="N21" s="7">
        <v>3.145637858051308</v>
      </c>
      <c r="O21" s="58">
        <f>_xlfn.IFS(Analysis1[[#This Row],[Performance_Score]] &gt;= 4, (Analysis1[[#This Row],[Monthly_Salary]])*0.05, Analysis1[[#This Row],[Performance_Score]]&gt;=3, (Analysis1[[#This Row],[Monthly_Salary]]*0.02), Analysis1[[#This Row],[Performance_Score]]&lt;3,0)</f>
        <v>2089.42</v>
      </c>
      <c r="P21" s="58"/>
    </row>
    <row r="22" spans="2:26" x14ac:dyDescent="0.35">
      <c r="B22" s="2" t="s">
        <v>73</v>
      </c>
      <c r="C22" s="2" t="s">
        <v>74</v>
      </c>
      <c r="D22" s="2" t="s">
        <v>22</v>
      </c>
      <c r="E22" s="11">
        <v>53</v>
      </c>
      <c r="F22" s="2" t="s">
        <v>16</v>
      </c>
      <c r="G22" s="2" t="s">
        <v>63</v>
      </c>
      <c r="H22" s="5">
        <v>113413</v>
      </c>
      <c r="I22" s="11">
        <v>18</v>
      </c>
      <c r="J22" s="11">
        <v>5</v>
      </c>
      <c r="K22" s="2">
        <v>2018</v>
      </c>
      <c r="L22" s="2" t="s">
        <v>34</v>
      </c>
      <c r="M22" s="2" t="s">
        <v>41</v>
      </c>
      <c r="N22" s="8">
        <v>2.8159379886432436</v>
      </c>
      <c r="O22" s="47">
        <f>_xlfn.IFS(Analysis1[[#This Row],[Performance_Score]] &gt;= 4, (Analysis1[[#This Row],[Monthly_Salary]])*0.05, Analysis1[[#This Row],[Performance_Score]]&gt;=3, (Analysis1[[#This Row],[Monthly_Salary]]*0.02), Analysis1[[#This Row],[Performance_Score]]&lt;3,0)</f>
        <v>5670.6500000000005</v>
      </c>
      <c r="P22" s="47"/>
    </row>
    <row r="23" spans="2:26" x14ac:dyDescent="0.35">
      <c r="B23" s="1" t="s">
        <v>75</v>
      </c>
      <c r="C23" s="1" t="s">
        <v>76</v>
      </c>
      <c r="D23" s="1" t="s">
        <v>33</v>
      </c>
      <c r="E23" s="10">
        <v>47</v>
      </c>
      <c r="F23" s="1" t="s">
        <v>16</v>
      </c>
      <c r="G23" s="1" t="s">
        <v>77</v>
      </c>
      <c r="H23" s="4">
        <v>109792</v>
      </c>
      <c r="I23" s="10">
        <v>28</v>
      </c>
      <c r="J23" s="10">
        <v>2</v>
      </c>
      <c r="K23" s="1">
        <v>0</v>
      </c>
      <c r="L23" s="1" t="s">
        <v>51</v>
      </c>
      <c r="M23" s="1" t="s">
        <v>19</v>
      </c>
      <c r="N23" s="7">
        <v>1.5923127320387982</v>
      </c>
      <c r="O23" s="58">
        <f>_xlfn.IFS(Analysis1[[#This Row],[Performance_Score]] &gt;= 4, (Analysis1[[#This Row],[Monthly_Salary]])*0.05, Analysis1[[#This Row],[Performance_Score]]&gt;=3, (Analysis1[[#This Row],[Monthly_Salary]]*0.02), Analysis1[[#This Row],[Performance_Score]]&lt;3,0)</f>
        <v>0</v>
      </c>
      <c r="P23" s="58"/>
    </row>
    <row r="24" spans="2:26" x14ac:dyDescent="0.35">
      <c r="B24" s="2" t="s">
        <v>78</v>
      </c>
      <c r="C24" s="2" t="s">
        <v>79</v>
      </c>
      <c r="D24" s="2" t="s">
        <v>80</v>
      </c>
      <c r="E24" s="11">
        <v>37</v>
      </c>
      <c r="F24" s="2" t="s">
        <v>23</v>
      </c>
      <c r="G24" s="2" t="s">
        <v>39</v>
      </c>
      <c r="H24" s="5">
        <v>71100</v>
      </c>
      <c r="I24" s="11">
        <v>15</v>
      </c>
      <c r="J24" s="11">
        <v>5</v>
      </c>
      <c r="K24" s="2">
        <v>2017</v>
      </c>
      <c r="L24" s="2" t="s">
        <v>18</v>
      </c>
      <c r="M24" s="2" t="s">
        <v>41</v>
      </c>
      <c r="N24" s="8">
        <v>1.7002706552110745</v>
      </c>
      <c r="O24" s="47">
        <f>_xlfn.IFS(Analysis1[[#This Row],[Performance_Score]] &gt;= 4, (Analysis1[[#This Row],[Monthly_Salary]])*0.05, Analysis1[[#This Row],[Performance_Score]]&gt;=3, (Analysis1[[#This Row],[Monthly_Salary]]*0.02), Analysis1[[#This Row],[Performance_Score]]&lt;3,0)</f>
        <v>3555</v>
      </c>
      <c r="P24" s="47"/>
      <c r="Q24">
        <v>9</v>
      </c>
      <c r="R24" s="21" t="s">
        <v>2046</v>
      </c>
      <c r="S24" s="12"/>
      <c r="T24" s="12"/>
      <c r="U24" s="12"/>
      <c r="V24" s="12"/>
      <c r="W24" s="12"/>
      <c r="X24" s="12"/>
      <c r="Y24" s="12"/>
      <c r="Z24" s="12"/>
    </row>
    <row r="25" spans="2:26" x14ac:dyDescent="0.35">
      <c r="B25" s="1" t="s">
        <v>81</v>
      </c>
      <c r="C25" s="1" t="s">
        <v>82</v>
      </c>
      <c r="D25" s="1" t="s">
        <v>33</v>
      </c>
      <c r="E25" s="10">
        <v>50</v>
      </c>
      <c r="F25" s="1" t="s">
        <v>16</v>
      </c>
      <c r="G25" s="1" t="s">
        <v>39</v>
      </c>
      <c r="H25" s="4">
        <v>56844</v>
      </c>
      <c r="I25" s="10">
        <v>35</v>
      </c>
      <c r="J25" s="10">
        <v>3</v>
      </c>
      <c r="K25" s="1">
        <v>2017</v>
      </c>
      <c r="L25" s="1" t="s">
        <v>51</v>
      </c>
      <c r="M25" s="1" t="s">
        <v>19</v>
      </c>
      <c r="N25" s="7">
        <v>1.2342500883365037</v>
      </c>
      <c r="O25" s="58">
        <f>_xlfn.IFS(Analysis1[[#This Row],[Performance_Score]] &gt;= 4, (Analysis1[[#This Row],[Monthly_Salary]])*0.05, Analysis1[[#This Row],[Performance_Score]]&gt;=3, (Analysis1[[#This Row],[Monthly_Salary]]*0.02), Analysis1[[#This Row],[Performance_Score]]&lt;3,0)</f>
        <v>1136.8800000000001</v>
      </c>
      <c r="P25" s="58"/>
    </row>
    <row r="26" spans="2:26" x14ac:dyDescent="0.35">
      <c r="B26" s="2" t="s">
        <v>83</v>
      </c>
      <c r="C26" s="2" t="s">
        <v>84</v>
      </c>
      <c r="D26" s="2" t="s">
        <v>58</v>
      </c>
      <c r="E26" s="11">
        <v>37</v>
      </c>
      <c r="F26" s="2" t="s">
        <v>16</v>
      </c>
      <c r="G26" s="2" t="s">
        <v>17</v>
      </c>
      <c r="H26" s="5">
        <v>33802</v>
      </c>
      <c r="I26" s="11">
        <v>30</v>
      </c>
      <c r="J26" s="11">
        <v>2</v>
      </c>
      <c r="K26" s="2">
        <v>2018</v>
      </c>
      <c r="L26" s="2" t="s">
        <v>18</v>
      </c>
      <c r="M26" s="2" t="s">
        <v>26</v>
      </c>
      <c r="N26" s="8">
        <v>2.914795939347131</v>
      </c>
      <c r="O26" s="47">
        <f>_xlfn.IFS(Analysis1[[#This Row],[Performance_Score]] &gt;= 4, (Analysis1[[#This Row],[Monthly_Salary]])*0.05, Analysis1[[#This Row],[Performance_Score]]&gt;=3, (Analysis1[[#This Row],[Monthly_Salary]]*0.02), Analysis1[[#This Row],[Performance_Score]]&lt;3,0)</f>
        <v>0</v>
      </c>
      <c r="P26" s="47"/>
    </row>
    <row r="27" spans="2:26" x14ac:dyDescent="0.35">
      <c r="B27" s="1" t="s">
        <v>85</v>
      </c>
      <c r="C27" s="1" t="s">
        <v>86</v>
      </c>
      <c r="D27" s="1" t="s">
        <v>58</v>
      </c>
      <c r="E27" s="10">
        <v>29</v>
      </c>
      <c r="F27" s="1" t="s">
        <v>23</v>
      </c>
      <c r="G27" s="1" t="s">
        <v>77</v>
      </c>
      <c r="H27" s="4">
        <v>103013</v>
      </c>
      <c r="I27" s="10">
        <v>14</v>
      </c>
      <c r="J27" s="10">
        <v>5</v>
      </c>
      <c r="K27" s="1">
        <v>2015</v>
      </c>
      <c r="L27" s="1" t="s">
        <v>25</v>
      </c>
      <c r="M27" s="1" t="s">
        <v>19</v>
      </c>
      <c r="N27" s="7">
        <v>2.3483922770133878</v>
      </c>
      <c r="O27" s="58">
        <f>_xlfn.IFS(Analysis1[[#This Row],[Performance_Score]] &gt;= 4, (Analysis1[[#This Row],[Monthly_Salary]])*0.05, Analysis1[[#This Row],[Performance_Score]]&gt;=3, (Analysis1[[#This Row],[Monthly_Salary]]*0.02), Analysis1[[#This Row],[Performance_Score]]&lt;3,0)</f>
        <v>5150.6500000000005</v>
      </c>
      <c r="P27" s="58"/>
      <c r="Q27">
        <v>10</v>
      </c>
      <c r="R27" s="21" t="s">
        <v>2052</v>
      </c>
      <c r="S27" s="12"/>
      <c r="T27" s="12"/>
      <c r="U27" s="12"/>
      <c r="V27" s="12"/>
      <c r="W27" s="12"/>
      <c r="X27" s="12"/>
      <c r="Y27" s="12"/>
      <c r="Z27" s="12"/>
    </row>
    <row r="28" spans="2:26" x14ac:dyDescent="0.35">
      <c r="B28" s="2" t="s">
        <v>87</v>
      </c>
      <c r="C28" s="2" t="s">
        <v>88</v>
      </c>
      <c r="D28" s="2" t="s">
        <v>80</v>
      </c>
      <c r="E28" s="11">
        <v>42</v>
      </c>
      <c r="F28" s="2" t="s">
        <v>23</v>
      </c>
      <c r="G28" s="2" t="s">
        <v>77</v>
      </c>
      <c r="H28" s="5">
        <v>43373</v>
      </c>
      <c r="I28" s="11">
        <v>4</v>
      </c>
      <c r="J28" s="11">
        <v>2</v>
      </c>
      <c r="K28" s="2">
        <v>2022</v>
      </c>
      <c r="L28" s="2" t="s">
        <v>25</v>
      </c>
      <c r="M28" s="2" t="s">
        <v>41</v>
      </c>
      <c r="N28" s="8">
        <v>3.8883295575201617</v>
      </c>
      <c r="O28" s="47">
        <f>_xlfn.IFS(Analysis1[[#This Row],[Performance_Score]] &gt;= 4, (Analysis1[[#This Row],[Monthly_Salary]])*0.05, Analysis1[[#This Row],[Performance_Score]]&gt;=3, (Analysis1[[#This Row],[Monthly_Salary]]*0.02), Analysis1[[#This Row],[Performance_Score]]&lt;3,0)</f>
        <v>0</v>
      </c>
      <c r="P28" s="47"/>
    </row>
    <row r="29" spans="2:26" x14ac:dyDescent="0.35">
      <c r="B29" s="1" t="s">
        <v>89</v>
      </c>
      <c r="C29" s="1" t="s">
        <v>90</v>
      </c>
      <c r="D29" s="1" t="s">
        <v>22</v>
      </c>
      <c r="E29" s="10">
        <v>60</v>
      </c>
      <c r="F29" s="1" t="s">
        <v>16</v>
      </c>
      <c r="G29" s="1" t="s">
        <v>77</v>
      </c>
      <c r="H29" s="4">
        <v>74693</v>
      </c>
      <c r="I29" s="10">
        <v>12</v>
      </c>
      <c r="J29" s="10">
        <v>3</v>
      </c>
      <c r="K29" s="1">
        <v>0</v>
      </c>
      <c r="L29" s="1" t="s">
        <v>18</v>
      </c>
      <c r="M29" s="1" t="s">
        <v>26</v>
      </c>
      <c r="N29" s="7">
        <v>2.007080841170775</v>
      </c>
      <c r="O29" s="58">
        <f>_xlfn.IFS(Analysis1[[#This Row],[Performance_Score]] &gt;= 4, (Analysis1[[#This Row],[Monthly_Salary]])*0.05, Analysis1[[#This Row],[Performance_Score]]&gt;=3, (Analysis1[[#This Row],[Monthly_Salary]]*0.02), Analysis1[[#This Row],[Performance_Score]]&lt;3,0)</f>
        <v>1493.8600000000001</v>
      </c>
      <c r="P29" s="58"/>
      <c r="Q29">
        <v>11</v>
      </c>
      <c r="R29" s="21" t="s">
        <v>2058</v>
      </c>
      <c r="S29" s="12"/>
      <c r="T29" s="12"/>
      <c r="U29" s="12"/>
    </row>
    <row r="30" spans="2:26" x14ac:dyDescent="0.35">
      <c r="B30" s="2" t="s">
        <v>91</v>
      </c>
      <c r="C30" s="2" t="s">
        <v>92</v>
      </c>
      <c r="D30" s="2" t="s">
        <v>46</v>
      </c>
      <c r="E30" s="11">
        <v>44</v>
      </c>
      <c r="F30" s="2" t="s">
        <v>23</v>
      </c>
      <c r="G30" s="2" t="s">
        <v>17</v>
      </c>
      <c r="H30" s="5">
        <v>118660</v>
      </c>
      <c r="I30" s="11">
        <v>14</v>
      </c>
      <c r="J30" s="11">
        <v>2</v>
      </c>
      <c r="K30" s="2">
        <v>0</v>
      </c>
      <c r="L30" s="2" t="s">
        <v>18</v>
      </c>
      <c r="M30" s="2" t="s">
        <v>26</v>
      </c>
      <c r="N30" s="8">
        <v>2.9445705342939839</v>
      </c>
      <c r="O30" s="47">
        <f>_xlfn.IFS(Analysis1[[#This Row],[Performance_Score]] &gt;= 4, (Analysis1[[#This Row],[Monthly_Salary]])*0.05, Analysis1[[#This Row],[Performance_Score]]&gt;=3, (Analysis1[[#This Row],[Monthly_Salary]]*0.02), Analysis1[[#This Row],[Performance_Score]]&lt;3,0)</f>
        <v>0</v>
      </c>
      <c r="P30" s="47"/>
    </row>
    <row r="31" spans="2:26" x14ac:dyDescent="0.35">
      <c r="B31" s="1" t="s">
        <v>93</v>
      </c>
      <c r="C31" s="1" t="s">
        <v>94</v>
      </c>
      <c r="D31" s="1" t="s">
        <v>58</v>
      </c>
      <c r="E31" s="10">
        <v>29</v>
      </c>
      <c r="F31" s="1" t="s">
        <v>16</v>
      </c>
      <c r="G31" s="1" t="s">
        <v>77</v>
      </c>
      <c r="H31" s="4">
        <v>114690</v>
      </c>
      <c r="I31" s="10">
        <v>28</v>
      </c>
      <c r="J31" s="10">
        <v>2</v>
      </c>
      <c r="K31" s="1">
        <v>2021</v>
      </c>
      <c r="L31" s="1" t="s">
        <v>51</v>
      </c>
      <c r="M31" s="1" t="s">
        <v>41</v>
      </c>
      <c r="N31" s="7">
        <v>2.9938748380009783</v>
      </c>
      <c r="O31" s="58">
        <f>_xlfn.IFS(Analysis1[[#This Row],[Performance_Score]] &gt;= 4, (Analysis1[[#This Row],[Monthly_Salary]])*0.05, Analysis1[[#This Row],[Performance_Score]]&gt;=3, (Analysis1[[#This Row],[Monthly_Salary]]*0.02), Analysis1[[#This Row],[Performance_Score]]&lt;3,0)</f>
        <v>0</v>
      </c>
      <c r="P31" s="58"/>
      <c r="Q31">
        <v>12</v>
      </c>
      <c r="R31" s="43" t="s">
        <v>2056</v>
      </c>
      <c r="S31" s="24"/>
      <c r="T31" s="24"/>
      <c r="U31" s="24"/>
    </row>
    <row r="32" spans="2:26" x14ac:dyDescent="0.35">
      <c r="B32" s="2" t="s">
        <v>95</v>
      </c>
      <c r="C32" s="2" t="s">
        <v>96</v>
      </c>
      <c r="D32" s="2" t="s">
        <v>46</v>
      </c>
      <c r="E32" s="11">
        <v>57</v>
      </c>
      <c r="F32" s="2" t="s">
        <v>16</v>
      </c>
      <c r="G32" s="2" t="s">
        <v>77</v>
      </c>
      <c r="H32" s="5">
        <v>44332</v>
      </c>
      <c r="I32" s="11">
        <v>23</v>
      </c>
      <c r="J32" s="11">
        <v>1</v>
      </c>
      <c r="K32" s="2">
        <v>2021</v>
      </c>
      <c r="L32" s="2" t="s">
        <v>18</v>
      </c>
      <c r="M32" s="2" t="s">
        <v>26</v>
      </c>
      <c r="N32" s="8">
        <v>1.1502897699695671</v>
      </c>
      <c r="O32" s="47">
        <f>_xlfn.IFS(Analysis1[[#This Row],[Performance_Score]] &gt;= 4, (Analysis1[[#This Row],[Monthly_Salary]])*0.05, Analysis1[[#This Row],[Performance_Score]]&gt;=3, (Analysis1[[#This Row],[Monthly_Salary]]*0.02), Analysis1[[#This Row],[Performance_Score]]&lt;3,0)</f>
        <v>0</v>
      </c>
      <c r="P32" s="47"/>
    </row>
    <row r="33" spans="2:26" x14ac:dyDescent="0.35">
      <c r="B33" s="1" t="s">
        <v>97</v>
      </c>
      <c r="C33" s="1" t="s">
        <v>98</v>
      </c>
      <c r="D33" s="1" t="s">
        <v>22</v>
      </c>
      <c r="E33" s="10">
        <v>33</v>
      </c>
      <c r="F33" s="1" t="s">
        <v>23</v>
      </c>
      <c r="G33" s="1" t="s">
        <v>77</v>
      </c>
      <c r="H33" s="4">
        <v>73926</v>
      </c>
      <c r="I33" s="10">
        <v>14</v>
      </c>
      <c r="J33" s="10">
        <v>2</v>
      </c>
      <c r="K33" s="1">
        <v>2024</v>
      </c>
      <c r="L33" s="1" t="s">
        <v>18</v>
      </c>
      <c r="M33" s="1" t="s">
        <v>41</v>
      </c>
      <c r="N33" s="7">
        <v>2.4318781309058646</v>
      </c>
      <c r="O33" s="58">
        <f>_xlfn.IFS(Analysis1[[#This Row],[Performance_Score]] &gt;= 4, (Analysis1[[#This Row],[Monthly_Salary]])*0.05, Analysis1[[#This Row],[Performance_Score]]&gt;=3, (Analysis1[[#This Row],[Monthly_Salary]]*0.02), Analysis1[[#This Row],[Performance_Score]]&lt;3,0)</f>
        <v>0</v>
      </c>
      <c r="P33" s="58"/>
      <c r="Q33">
        <v>13</v>
      </c>
      <c r="R33" s="21" t="s">
        <v>2061</v>
      </c>
      <c r="S33" s="12"/>
      <c r="T33" s="12"/>
      <c r="U33" s="12"/>
      <c r="V33" s="12"/>
      <c r="W33" s="12"/>
      <c r="X33" s="12"/>
      <c r="Y33" s="12"/>
      <c r="Z33" s="12"/>
    </row>
    <row r="34" spans="2:26" x14ac:dyDescent="0.35">
      <c r="B34" s="2" t="s">
        <v>99</v>
      </c>
      <c r="C34" s="2" t="s">
        <v>100</v>
      </c>
      <c r="D34" s="2" t="s">
        <v>15</v>
      </c>
      <c r="E34" s="11">
        <v>41</v>
      </c>
      <c r="F34" s="2" t="s">
        <v>72</v>
      </c>
      <c r="G34" s="2" t="s">
        <v>29</v>
      </c>
      <c r="H34" s="5">
        <v>38799</v>
      </c>
      <c r="I34" s="11">
        <v>34</v>
      </c>
      <c r="J34" s="11">
        <v>2</v>
      </c>
      <c r="K34" s="2">
        <v>2017</v>
      </c>
      <c r="L34" s="2" t="s">
        <v>34</v>
      </c>
      <c r="M34" s="2" t="s">
        <v>41</v>
      </c>
      <c r="N34" s="8">
        <v>4.1181457133986914</v>
      </c>
      <c r="O34" s="47">
        <f>_xlfn.IFS(Analysis1[[#This Row],[Performance_Score]] &gt;= 4, (Analysis1[[#This Row],[Monthly_Salary]])*0.05, Analysis1[[#This Row],[Performance_Score]]&gt;=3, (Analysis1[[#This Row],[Monthly_Salary]]*0.02), Analysis1[[#This Row],[Performance_Score]]&lt;3,0)</f>
        <v>0</v>
      </c>
      <c r="P34" s="47"/>
    </row>
    <row r="35" spans="2:26" x14ac:dyDescent="0.35">
      <c r="B35" s="1" t="s">
        <v>101</v>
      </c>
      <c r="C35" s="1" t="s">
        <v>102</v>
      </c>
      <c r="D35" s="1" t="s">
        <v>33</v>
      </c>
      <c r="E35" s="10">
        <v>59</v>
      </c>
      <c r="F35" s="1" t="s">
        <v>16</v>
      </c>
      <c r="G35" s="1" t="s">
        <v>77</v>
      </c>
      <c r="H35" s="4">
        <v>91023</v>
      </c>
      <c r="I35" s="10">
        <v>24</v>
      </c>
      <c r="J35" s="10">
        <v>2</v>
      </c>
      <c r="K35" s="1">
        <v>0</v>
      </c>
      <c r="L35" s="1" t="s">
        <v>34</v>
      </c>
      <c r="M35" s="1" t="s">
        <v>26</v>
      </c>
      <c r="N35" s="7">
        <v>1.960499118918789</v>
      </c>
      <c r="O35" s="58">
        <f>_xlfn.IFS(Analysis1[[#This Row],[Performance_Score]] &gt;= 4, (Analysis1[[#This Row],[Monthly_Salary]])*0.05, Analysis1[[#This Row],[Performance_Score]]&gt;=3, (Analysis1[[#This Row],[Monthly_Salary]]*0.02), Analysis1[[#This Row],[Performance_Score]]&lt;3,0)</f>
        <v>0</v>
      </c>
      <c r="P35" s="58"/>
    </row>
    <row r="36" spans="2:26" x14ac:dyDescent="0.35">
      <c r="B36" s="2" t="s">
        <v>103</v>
      </c>
      <c r="C36" s="2" t="s">
        <v>104</v>
      </c>
      <c r="D36" s="2" t="s">
        <v>15</v>
      </c>
      <c r="E36" s="11">
        <v>38</v>
      </c>
      <c r="F36" s="2" t="s">
        <v>16</v>
      </c>
      <c r="G36" s="2" t="s">
        <v>29</v>
      </c>
      <c r="H36" s="5">
        <v>33225</v>
      </c>
      <c r="I36" s="11">
        <v>29</v>
      </c>
      <c r="J36" s="11">
        <v>4</v>
      </c>
      <c r="K36" s="2">
        <v>2018</v>
      </c>
      <c r="L36" s="2" t="s">
        <v>51</v>
      </c>
      <c r="M36" s="2" t="s">
        <v>41</v>
      </c>
      <c r="N36" s="8">
        <v>3.9866635046146688</v>
      </c>
      <c r="O36" s="47">
        <f>_xlfn.IFS(Analysis1[[#This Row],[Performance_Score]] &gt;= 4, (Analysis1[[#This Row],[Monthly_Salary]])*0.05, Analysis1[[#This Row],[Performance_Score]]&gt;=3, (Analysis1[[#This Row],[Monthly_Salary]]*0.02), Analysis1[[#This Row],[Performance_Score]]&lt;3,0)</f>
        <v>1661.25</v>
      </c>
      <c r="P36" s="47"/>
    </row>
    <row r="37" spans="2:26" x14ac:dyDescent="0.35">
      <c r="B37" s="1" t="s">
        <v>105</v>
      </c>
      <c r="C37" s="1" t="s">
        <v>106</v>
      </c>
      <c r="D37" s="1" t="s">
        <v>22</v>
      </c>
      <c r="E37" s="10">
        <v>24</v>
      </c>
      <c r="F37" s="1" t="s">
        <v>16</v>
      </c>
      <c r="G37" s="1" t="s">
        <v>63</v>
      </c>
      <c r="H37" s="4">
        <v>37498</v>
      </c>
      <c r="I37" s="10">
        <v>24</v>
      </c>
      <c r="J37" s="10">
        <v>2</v>
      </c>
      <c r="K37" s="1">
        <v>2018</v>
      </c>
      <c r="L37" s="1" t="s">
        <v>40</v>
      </c>
      <c r="M37" s="1" t="s">
        <v>41</v>
      </c>
      <c r="N37" s="7">
        <v>2.7359676002157074</v>
      </c>
      <c r="O37" s="58">
        <f>_xlfn.IFS(Analysis1[[#This Row],[Performance_Score]] &gt;= 4, (Analysis1[[#This Row],[Monthly_Salary]])*0.05, Analysis1[[#This Row],[Performance_Score]]&gt;=3, (Analysis1[[#This Row],[Monthly_Salary]]*0.02), Analysis1[[#This Row],[Performance_Score]]&lt;3,0)</f>
        <v>0</v>
      </c>
      <c r="P37" s="58"/>
    </row>
    <row r="38" spans="2:26" x14ac:dyDescent="0.35">
      <c r="B38" s="2" t="s">
        <v>107</v>
      </c>
      <c r="C38" s="2" t="s">
        <v>108</v>
      </c>
      <c r="D38" s="2" t="s">
        <v>33</v>
      </c>
      <c r="E38" s="11">
        <v>53</v>
      </c>
      <c r="F38" s="2" t="s">
        <v>16</v>
      </c>
      <c r="G38" s="2" t="s">
        <v>24</v>
      </c>
      <c r="H38" s="5">
        <v>87501</v>
      </c>
      <c r="I38" s="11">
        <v>32</v>
      </c>
      <c r="J38" s="11">
        <v>1</v>
      </c>
      <c r="K38" s="2">
        <v>0</v>
      </c>
      <c r="L38" s="2" t="s">
        <v>34</v>
      </c>
      <c r="M38" s="2" t="s">
        <v>26</v>
      </c>
      <c r="N38" s="8">
        <v>2.2699143630122798</v>
      </c>
      <c r="O38" s="47">
        <f>_xlfn.IFS(Analysis1[[#This Row],[Performance_Score]] &gt;= 4, (Analysis1[[#This Row],[Monthly_Salary]])*0.05, Analysis1[[#This Row],[Performance_Score]]&gt;=3, (Analysis1[[#This Row],[Monthly_Salary]]*0.02), Analysis1[[#This Row],[Performance_Score]]&lt;3,0)</f>
        <v>0</v>
      </c>
      <c r="P38" s="47"/>
    </row>
    <row r="39" spans="2:26" x14ac:dyDescent="0.35">
      <c r="B39" s="1" t="s">
        <v>109</v>
      </c>
      <c r="C39" s="1" t="s">
        <v>110</v>
      </c>
      <c r="D39" s="1" t="s">
        <v>15</v>
      </c>
      <c r="E39" s="10">
        <v>45</v>
      </c>
      <c r="F39" s="1" t="s">
        <v>16</v>
      </c>
      <c r="G39" s="1" t="s">
        <v>39</v>
      </c>
      <c r="H39" s="4">
        <v>114225</v>
      </c>
      <c r="I39" s="10">
        <v>3</v>
      </c>
      <c r="J39" s="10">
        <v>5</v>
      </c>
      <c r="K39" s="1">
        <v>2020</v>
      </c>
      <c r="L39" s="1" t="s">
        <v>18</v>
      </c>
      <c r="M39" s="1" t="s">
        <v>41</v>
      </c>
      <c r="N39" s="7">
        <v>3.0153223630204513</v>
      </c>
      <c r="O39" s="58">
        <f>_xlfn.IFS(Analysis1[[#This Row],[Performance_Score]] &gt;= 4, (Analysis1[[#This Row],[Monthly_Salary]])*0.05, Analysis1[[#This Row],[Performance_Score]]&gt;=3, (Analysis1[[#This Row],[Monthly_Salary]]*0.02), Analysis1[[#This Row],[Performance_Score]]&lt;3,0)</f>
        <v>5711.25</v>
      </c>
      <c r="P39" s="58"/>
    </row>
    <row r="40" spans="2:26" x14ac:dyDescent="0.35">
      <c r="B40" s="2" t="s">
        <v>111</v>
      </c>
      <c r="C40" s="2" t="s">
        <v>112</v>
      </c>
      <c r="D40" s="2" t="s">
        <v>33</v>
      </c>
      <c r="E40" s="11">
        <v>28</v>
      </c>
      <c r="F40" s="2" t="s">
        <v>16</v>
      </c>
      <c r="G40" s="2" t="s">
        <v>17</v>
      </c>
      <c r="H40" s="5">
        <v>112660</v>
      </c>
      <c r="I40" s="11">
        <v>23</v>
      </c>
      <c r="J40" s="11">
        <v>1</v>
      </c>
      <c r="K40" s="2">
        <v>2018</v>
      </c>
      <c r="L40" s="2" t="s">
        <v>51</v>
      </c>
      <c r="M40" s="2" t="s">
        <v>26</v>
      </c>
      <c r="N40" s="8">
        <v>4.3462639723922907</v>
      </c>
      <c r="O40" s="47">
        <f>_xlfn.IFS(Analysis1[[#This Row],[Performance_Score]] &gt;= 4, (Analysis1[[#This Row],[Monthly_Salary]])*0.05, Analysis1[[#This Row],[Performance_Score]]&gt;=3, (Analysis1[[#This Row],[Monthly_Salary]]*0.02), Analysis1[[#This Row],[Performance_Score]]&lt;3,0)</f>
        <v>0</v>
      </c>
      <c r="P40" s="47"/>
    </row>
    <row r="41" spans="2:26" x14ac:dyDescent="0.35">
      <c r="B41" s="1" t="s">
        <v>113</v>
      </c>
      <c r="C41" s="1" t="s">
        <v>114</v>
      </c>
      <c r="D41" s="1" t="s">
        <v>58</v>
      </c>
      <c r="E41" s="10">
        <v>41</v>
      </c>
      <c r="F41" s="1" t="s">
        <v>23</v>
      </c>
      <c r="G41" s="1" t="s">
        <v>17</v>
      </c>
      <c r="H41" s="4">
        <v>53864</v>
      </c>
      <c r="I41" s="10">
        <v>31</v>
      </c>
      <c r="J41" s="10">
        <v>3</v>
      </c>
      <c r="K41" s="1">
        <v>2022</v>
      </c>
      <c r="L41" s="1" t="s">
        <v>25</v>
      </c>
      <c r="M41" s="1" t="s">
        <v>19</v>
      </c>
      <c r="N41" s="7">
        <v>2.989885406642383</v>
      </c>
      <c r="O41" s="58">
        <f>_xlfn.IFS(Analysis1[[#This Row],[Performance_Score]] &gt;= 4, (Analysis1[[#This Row],[Monthly_Salary]])*0.05, Analysis1[[#This Row],[Performance_Score]]&gt;=3, (Analysis1[[#This Row],[Monthly_Salary]]*0.02), Analysis1[[#This Row],[Performance_Score]]&lt;3,0)</f>
        <v>1077.28</v>
      </c>
      <c r="P41" s="58"/>
    </row>
    <row r="42" spans="2:26" x14ac:dyDescent="0.35">
      <c r="B42" s="2" t="s">
        <v>115</v>
      </c>
      <c r="C42" s="2" t="s">
        <v>116</v>
      </c>
      <c r="D42" s="2" t="s">
        <v>33</v>
      </c>
      <c r="E42" s="11">
        <v>32</v>
      </c>
      <c r="F42" s="2" t="s">
        <v>23</v>
      </c>
      <c r="G42" s="2" t="s">
        <v>17</v>
      </c>
      <c r="H42" s="5">
        <v>83606</v>
      </c>
      <c r="I42" s="11">
        <v>8</v>
      </c>
      <c r="J42" s="11">
        <v>3</v>
      </c>
      <c r="K42" s="2">
        <v>2018</v>
      </c>
      <c r="L42" s="2" t="s">
        <v>18</v>
      </c>
      <c r="M42" s="2" t="s">
        <v>26</v>
      </c>
      <c r="N42" s="8">
        <v>2.1941832180420429</v>
      </c>
      <c r="O42" s="47">
        <f>_xlfn.IFS(Analysis1[[#This Row],[Performance_Score]] &gt;= 4, (Analysis1[[#This Row],[Monthly_Salary]])*0.05, Analysis1[[#This Row],[Performance_Score]]&gt;=3, (Analysis1[[#This Row],[Monthly_Salary]]*0.02), Analysis1[[#This Row],[Performance_Score]]&lt;3,0)</f>
        <v>1672.1200000000001</v>
      </c>
      <c r="P42" s="47"/>
    </row>
    <row r="43" spans="2:26" x14ac:dyDescent="0.35">
      <c r="B43" s="1" t="s">
        <v>117</v>
      </c>
      <c r="C43" s="1" t="s">
        <v>118</v>
      </c>
      <c r="D43" s="1" t="s">
        <v>46</v>
      </c>
      <c r="E43" s="10">
        <v>45</v>
      </c>
      <c r="F43" s="1" t="s">
        <v>16</v>
      </c>
      <c r="G43" s="1" t="s">
        <v>17</v>
      </c>
      <c r="H43" s="4">
        <v>112508</v>
      </c>
      <c r="I43" s="10">
        <v>27</v>
      </c>
      <c r="J43" s="10">
        <v>1</v>
      </c>
      <c r="K43" s="1">
        <v>2019</v>
      </c>
      <c r="L43" s="1" t="s">
        <v>18</v>
      </c>
      <c r="M43" s="1" t="s">
        <v>41</v>
      </c>
      <c r="N43" s="7">
        <v>2.7509605103956498</v>
      </c>
      <c r="O43" s="58">
        <f>_xlfn.IFS(Analysis1[[#This Row],[Performance_Score]] &gt;= 4, (Analysis1[[#This Row],[Monthly_Salary]])*0.05, Analysis1[[#This Row],[Performance_Score]]&gt;=3, (Analysis1[[#This Row],[Monthly_Salary]]*0.02), Analysis1[[#This Row],[Performance_Score]]&lt;3,0)</f>
        <v>0</v>
      </c>
      <c r="P43" s="58"/>
    </row>
    <row r="44" spans="2:26" x14ac:dyDescent="0.35">
      <c r="B44" s="2" t="s">
        <v>119</v>
      </c>
      <c r="C44" s="2" t="s">
        <v>120</v>
      </c>
      <c r="D44" s="2" t="s">
        <v>58</v>
      </c>
      <c r="E44" s="11">
        <v>56</v>
      </c>
      <c r="F44" s="2" t="s">
        <v>16</v>
      </c>
      <c r="G44" s="2" t="s">
        <v>24</v>
      </c>
      <c r="H44" s="5">
        <v>61646</v>
      </c>
      <c r="I44" s="11">
        <v>10</v>
      </c>
      <c r="J44" s="11">
        <v>4</v>
      </c>
      <c r="K44" s="2">
        <v>2020</v>
      </c>
      <c r="L44" s="2" t="s">
        <v>18</v>
      </c>
      <c r="M44" s="2" t="s">
        <v>26</v>
      </c>
      <c r="N44" s="8">
        <v>3.16319466887068</v>
      </c>
      <c r="O44" s="47">
        <f>_xlfn.IFS(Analysis1[[#This Row],[Performance_Score]] &gt;= 4, (Analysis1[[#This Row],[Monthly_Salary]])*0.05, Analysis1[[#This Row],[Performance_Score]]&gt;=3, (Analysis1[[#This Row],[Monthly_Salary]]*0.02), Analysis1[[#This Row],[Performance_Score]]&lt;3,0)</f>
        <v>3082.3</v>
      </c>
      <c r="P44" s="47"/>
    </row>
    <row r="45" spans="2:26" x14ac:dyDescent="0.35">
      <c r="B45" s="1" t="s">
        <v>121</v>
      </c>
      <c r="C45" s="1" t="s">
        <v>122</v>
      </c>
      <c r="D45" s="1" t="s">
        <v>33</v>
      </c>
      <c r="E45" s="10">
        <v>50</v>
      </c>
      <c r="F45" s="1" t="s">
        <v>72</v>
      </c>
      <c r="G45" s="1" t="s">
        <v>29</v>
      </c>
      <c r="H45" s="4">
        <v>91806</v>
      </c>
      <c r="I45" s="10">
        <v>3</v>
      </c>
      <c r="J45" s="10">
        <v>5</v>
      </c>
      <c r="K45" s="1">
        <v>2023</v>
      </c>
      <c r="L45" s="1" t="s">
        <v>40</v>
      </c>
      <c r="M45" s="1" t="s">
        <v>26</v>
      </c>
      <c r="N45" s="7">
        <v>2.8250113379278923</v>
      </c>
      <c r="O45" s="58">
        <f>_xlfn.IFS(Analysis1[[#This Row],[Performance_Score]] &gt;= 4, (Analysis1[[#This Row],[Monthly_Salary]])*0.05, Analysis1[[#This Row],[Performance_Score]]&gt;=3, (Analysis1[[#This Row],[Monthly_Salary]]*0.02), Analysis1[[#This Row],[Performance_Score]]&lt;3,0)</f>
        <v>4590.3</v>
      </c>
      <c r="P45" s="58"/>
    </row>
    <row r="46" spans="2:26" x14ac:dyDescent="0.35">
      <c r="B46" s="2" t="s">
        <v>123</v>
      </c>
      <c r="C46" s="2" t="s">
        <v>124</v>
      </c>
      <c r="D46" s="2" t="s">
        <v>33</v>
      </c>
      <c r="E46" s="11">
        <v>25</v>
      </c>
      <c r="F46" s="2" t="s">
        <v>23</v>
      </c>
      <c r="G46" s="2" t="s">
        <v>29</v>
      </c>
      <c r="H46" s="5">
        <v>52837</v>
      </c>
      <c r="I46" s="11">
        <v>10</v>
      </c>
      <c r="J46" s="11">
        <v>4</v>
      </c>
      <c r="K46" s="2">
        <v>2015</v>
      </c>
      <c r="L46" s="2" t="s">
        <v>18</v>
      </c>
      <c r="M46" s="2" t="s">
        <v>41</v>
      </c>
      <c r="N46" s="8">
        <v>1.256583794472288</v>
      </c>
      <c r="O46" s="47">
        <f>_xlfn.IFS(Analysis1[[#This Row],[Performance_Score]] &gt;= 4, (Analysis1[[#This Row],[Monthly_Salary]])*0.05, Analysis1[[#This Row],[Performance_Score]]&gt;=3, (Analysis1[[#This Row],[Monthly_Salary]]*0.02), Analysis1[[#This Row],[Performance_Score]]&lt;3,0)</f>
        <v>2641.8500000000004</v>
      </c>
      <c r="P46" s="47"/>
    </row>
    <row r="47" spans="2:26" x14ac:dyDescent="0.35">
      <c r="B47" s="1" t="s">
        <v>125</v>
      </c>
      <c r="C47" s="1" t="s">
        <v>126</v>
      </c>
      <c r="D47" s="1" t="s">
        <v>22</v>
      </c>
      <c r="E47" s="10">
        <v>26</v>
      </c>
      <c r="F47" s="1" t="s">
        <v>16</v>
      </c>
      <c r="G47" s="1" t="s">
        <v>24</v>
      </c>
      <c r="H47" s="4">
        <v>107648</v>
      </c>
      <c r="I47" s="10">
        <v>9</v>
      </c>
      <c r="J47" s="10">
        <v>4</v>
      </c>
      <c r="K47" s="1">
        <v>0</v>
      </c>
      <c r="L47" s="1" t="s">
        <v>25</v>
      </c>
      <c r="M47" s="1" t="s">
        <v>41</v>
      </c>
      <c r="N47" s="7">
        <v>2.2023988064530893</v>
      </c>
      <c r="O47" s="58">
        <f>_xlfn.IFS(Analysis1[[#This Row],[Performance_Score]] &gt;= 4, (Analysis1[[#This Row],[Monthly_Salary]])*0.05, Analysis1[[#This Row],[Performance_Score]]&gt;=3, (Analysis1[[#This Row],[Monthly_Salary]]*0.02), Analysis1[[#This Row],[Performance_Score]]&lt;3,0)</f>
        <v>5382.4000000000005</v>
      </c>
      <c r="P47" s="58"/>
    </row>
    <row r="48" spans="2:26" x14ac:dyDescent="0.35">
      <c r="B48" s="2" t="s">
        <v>127</v>
      </c>
      <c r="C48" s="2" t="s">
        <v>128</v>
      </c>
      <c r="D48" s="2" t="s">
        <v>15</v>
      </c>
      <c r="E48" s="11">
        <v>52</v>
      </c>
      <c r="F48" s="2" t="s">
        <v>16</v>
      </c>
      <c r="G48" s="2" t="s">
        <v>24</v>
      </c>
      <c r="H48" s="5">
        <v>31543</v>
      </c>
      <c r="I48" s="11">
        <v>16</v>
      </c>
      <c r="J48" s="11">
        <v>1</v>
      </c>
      <c r="K48" s="2">
        <v>2017</v>
      </c>
      <c r="L48" s="2" t="s">
        <v>34</v>
      </c>
      <c r="M48" s="2" t="s">
        <v>26</v>
      </c>
      <c r="N48" s="8">
        <v>3.8884059106898676</v>
      </c>
      <c r="O48" s="47">
        <f>_xlfn.IFS(Analysis1[[#This Row],[Performance_Score]] &gt;= 4, (Analysis1[[#This Row],[Monthly_Salary]])*0.05, Analysis1[[#This Row],[Performance_Score]]&gt;=3, (Analysis1[[#This Row],[Monthly_Salary]]*0.02), Analysis1[[#This Row],[Performance_Score]]&lt;3,0)</f>
        <v>0</v>
      </c>
      <c r="P48" s="47"/>
    </row>
    <row r="49" spans="2:16" x14ac:dyDescent="0.35">
      <c r="B49" s="1" t="s">
        <v>129</v>
      </c>
      <c r="C49" s="1" t="s">
        <v>130</v>
      </c>
      <c r="D49" s="1" t="s">
        <v>80</v>
      </c>
      <c r="E49" s="10">
        <v>31</v>
      </c>
      <c r="F49" s="1" t="s">
        <v>16</v>
      </c>
      <c r="G49" s="1" t="s">
        <v>17</v>
      </c>
      <c r="H49" s="4">
        <v>102988</v>
      </c>
      <c r="I49" s="10">
        <v>23</v>
      </c>
      <c r="J49" s="10">
        <v>2</v>
      </c>
      <c r="K49" s="1">
        <v>2019</v>
      </c>
      <c r="L49" s="1" t="s">
        <v>40</v>
      </c>
      <c r="M49" s="1" t="s">
        <v>26</v>
      </c>
      <c r="N49" s="7">
        <v>1.1508540896865092</v>
      </c>
      <c r="O49" s="58">
        <f>_xlfn.IFS(Analysis1[[#This Row],[Performance_Score]] &gt;= 4, (Analysis1[[#This Row],[Monthly_Salary]])*0.05, Analysis1[[#This Row],[Performance_Score]]&gt;=3, (Analysis1[[#This Row],[Monthly_Salary]]*0.02), Analysis1[[#This Row],[Performance_Score]]&lt;3,0)</f>
        <v>0</v>
      </c>
      <c r="P49" s="58"/>
    </row>
    <row r="50" spans="2:16" x14ac:dyDescent="0.35">
      <c r="B50" s="2" t="s">
        <v>131</v>
      </c>
      <c r="C50" s="2" t="s">
        <v>132</v>
      </c>
      <c r="D50" s="2" t="s">
        <v>33</v>
      </c>
      <c r="E50" s="11">
        <v>29</v>
      </c>
      <c r="F50" s="2" t="s">
        <v>23</v>
      </c>
      <c r="G50" s="2" t="s">
        <v>39</v>
      </c>
      <c r="H50" s="5">
        <v>98921</v>
      </c>
      <c r="I50" s="11">
        <v>2</v>
      </c>
      <c r="J50" s="11">
        <v>3</v>
      </c>
      <c r="K50" s="2">
        <v>2017</v>
      </c>
      <c r="L50" s="2" t="s">
        <v>51</v>
      </c>
      <c r="M50" s="2" t="s">
        <v>41</v>
      </c>
      <c r="N50" s="8">
        <v>2.6109120004220134</v>
      </c>
      <c r="O50" s="47">
        <f>_xlfn.IFS(Analysis1[[#This Row],[Performance_Score]] &gt;= 4, (Analysis1[[#This Row],[Monthly_Salary]])*0.05, Analysis1[[#This Row],[Performance_Score]]&gt;=3, (Analysis1[[#This Row],[Monthly_Salary]]*0.02), Analysis1[[#This Row],[Performance_Score]]&lt;3,0)</f>
        <v>1978.42</v>
      </c>
      <c r="P50" s="47"/>
    </row>
    <row r="51" spans="2:16" x14ac:dyDescent="0.35">
      <c r="B51" s="1" t="s">
        <v>133</v>
      </c>
      <c r="C51" s="1" t="s">
        <v>134</v>
      </c>
      <c r="D51" s="1" t="s">
        <v>58</v>
      </c>
      <c r="E51" s="10">
        <v>40</v>
      </c>
      <c r="F51" s="1" t="s">
        <v>23</v>
      </c>
      <c r="G51" s="1" t="s">
        <v>24</v>
      </c>
      <c r="H51" s="4">
        <v>97808</v>
      </c>
      <c r="I51" s="10">
        <v>34</v>
      </c>
      <c r="J51" s="10">
        <v>2</v>
      </c>
      <c r="K51" s="1">
        <v>2019</v>
      </c>
      <c r="L51" s="1" t="s">
        <v>18</v>
      </c>
      <c r="M51" s="1" t="s">
        <v>26</v>
      </c>
      <c r="N51" s="7">
        <v>3.3787875284652209</v>
      </c>
      <c r="O51" s="58">
        <f>_xlfn.IFS(Analysis1[[#This Row],[Performance_Score]] &gt;= 4, (Analysis1[[#This Row],[Monthly_Salary]])*0.05, Analysis1[[#This Row],[Performance_Score]]&gt;=3, (Analysis1[[#This Row],[Monthly_Salary]]*0.02), Analysis1[[#This Row],[Performance_Score]]&lt;3,0)</f>
        <v>0</v>
      </c>
      <c r="P51" s="58"/>
    </row>
    <row r="52" spans="2:16" x14ac:dyDescent="0.35">
      <c r="B52" s="2" t="s">
        <v>135</v>
      </c>
      <c r="C52" s="2" t="s">
        <v>136</v>
      </c>
      <c r="D52" s="2" t="s">
        <v>80</v>
      </c>
      <c r="E52" s="11">
        <v>59</v>
      </c>
      <c r="F52" s="2" t="s">
        <v>23</v>
      </c>
      <c r="G52" s="2" t="s">
        <v>24</v>
      </c>
      <c r="H52" s="5">
        <v>98859</v>
      </c>
      <c r="I52" s="11">
        <v>27</v>
      </c>
      <c r="J52" s="11">
        <v>2</v>
      </c>
      <c r="K52" s="2">
        <v>2016</v>
      </c>
      <c r="L52" s="2" t="s">
        <v>51</v>
      </c>
      <c r="M52" s="2" t="s">
        <v>26</v>
      </c>
      <c r="N52" s="8">
        <v>1.1958597326404163</v>
      </c>
      <c r="O52" s="47">
        <f>_xlfn.IFS(Analysis1[[#This Row],[Performance_Score]] &gt;= 4, (Analysis1[[#This Row],[Monthly_Salary]])*0.05, Analysis1[[#This Row],[Performance_Score]]&gt;=3, (Analysis1[[#This Row],[Monthly_Salary]]*0.02), Analysis1[[#This Row],[Performance_Score]]&lt;3,0)</f>
        <v>0</v>
      </c>
      <c r="P52" s="47"/>
    </row>
    <row r="53" spans="2:16" x14ac:dyDescent="0.35">
      <c r="B53" s="1" t="s">
        <v>137</v>
      </c>
      <c r="C53" s="1" t="s">
        <v>138</v>
      </c>
      <c r="D53" s="1" t="s">
        <v>80</v>
      </c>
      <c r="E53" s="10">
        <v>58</v>
      </c>
      <c r="F53" s="1" t="s">
        <v>23</v>
      </c>
      <c r="G53" s="1" t="s">
        <v>24</v>
      </c>
      <c r="H53" s="4">
        <v>42377</v>
      </c>
      <c r="I53" s="10">
        <v>19</v>
      </c>
      <c r="J53" s="10">
        <v>5</v>
      </c>
      <c r="K53" s="1">
        <v>2024</v>
      </c>
      <c r="L53" s="1" t="s">
        <v>30</v>
      </c>
      <c r="M53" s="1" t="s">
        <v>26</v>
      </c>
      <c r="N53" s="7">
        <v>3.4368299514500213</v>
      </c>
      <c r="O53" s="58">
        <f>_xlfn.IFS(Analysis1[[#This Row],[Performance_Score]] &gt;= 4, (Analysis1[[#This Row],[Monthly_Salary]])*0.05, Analysis1[[#This Row],[Performance_Score]]&gt;=3, (Analysis1[[#This Row],[Monthly_Salary]]*0.02), Analysis1[[#This Row],[Performance_Score]]&lt;3,0)</f>
        <v>2118.85</v>
      </c>
      <c r="P53" s="58"/>
    </row>
    <row r="54" spans="2:16" x14ac:dyDescent="0.35">
      <c r="B54" s="2" t="s">
        <v>139</v>
      </c>
      <c r="C54" s="2" t="s">
        <v>140</v>
      </c>
      <c r="D54" s="2" t="s">
        <v>58</v>
      </c>
      <c r="E54" s="11">
        <v>54</v>
      </c>
      <c r="F54" s="2" t="s">
        <v>16</v>
      </c>
      <c r="G54" s="2" t="s">
        <v>29</v>
      </c>
      <c r="H54" s="5">
        <v>109277</v>
      </c>
      <c r="I54" s="11">
        <v>8</v>
      </c>
      <c r="J54" s="11">
        <v>3</v>
      </c>
      <c r="K54" s="2">
        <v>2019</v>
      </c>
      <c r="L54" s="2" t="s">
        <v>18</v>
      </c>
      <c r="M54" s="2" t="s">
        <v>141</v>
      </c>
      <c r="N54" s="8">
        <v>3.0369515797387137</v>
      </c>
      <c r="O54" s="47">
        <f>_xlfn.IFS(Analysis1[[#This Row],[Performance_Score]] &gt;= 4, (Analysis1[[#This Row],[Monthly_Salary]])*0.05, Analysis1[[#This Row],[Performance_Score]]&gt;=3, (Analysis1[[#This Row],[Monthly_Salary]]*0.02), Analysis1[[#This Row],[Performance_Score]]&lt;3,0)</f>
        <v>2185.54</v>
      </c>
      <c r="P54" s="47"/>
    </row>
    <row r="55" spans="2:16" x14ac:dyDescent="0.35">
      <c r="B55" s="1" t="s">
        <v>142</v>
      </c>
      <c r="C55" s="1" t="s">
        <v>143</v>
      </c>
      <c r="D55" s="1" t="s">
        <v>15</v>
      </c>
      <c r="E55" s="10">
        <v>26</v>
      </c>
      <c r="F55" s="1" t="s">
        <v>23</v>
      </c>
      <c r="G55" s="1" t="s">
        <v>63</v>
      </c>
      <c r="H55" s="4">
        <v>73827</v>
      </c>
      <c r="I55" s="10">
        <v>27</v>
      </c>
      <c r="J55" s="10">
        <v>1</v>
      </c>
      <c r="K55" s="1">
        <v>2016</v>
      </c>
      <c r="L55" s="1" t="s">
        <v>34</v>
      </c>
      <c r="M55" s="1" t="s">
        <v>26</v>
      </c>
      <c r="N55" s="7">
        <v>2.1907375394970607</v>
      </c>
      <c r="O55" s="58">
        <f>_xlfn.IFS(Analysis1[[#This Row],[Performance_Score]] &gt;= 4, (Analysis1[[#This Row],[Monthly_Salary]])*0.05, Analysis1[[#This Row],[Performance_Score]]&gt;=3, (Analysis1[[#This Row],[Monthly_Salary]]*0.02), Analysis1[[#This Row],[Performance_Score]]&lt;3,0)</f>
        <v>0</v>
      </c>
      <c r="P55" s="58"/>
    </row>
    <row r="56" spans="2:16" x14ac:dyDescent="0.35">
      <c r="B56" s="2" t="s">
        <v>144</v>
      </c>
      <c r="C56" s="2" t="s">
        <v>145</v>
      </c>
      <c r="D56" s="2" t="s">
        <v>22</v>
      </c>
      <c r="E56" s="11">
        <v>38</v>
      </c>
      <c r="F56" s="2" t="s">
        <v>16</v>
      </c>
      <c r="G56" s="2" t="s">
        <v>77</v>
      </c>
      <c r="H56" s="5">
        <v>73735</v>
      </c>
      <c r="I56" s="11">
        <v>24</v>
      </c>
      <c r="J56" s="11">
        <v>3</v>
      </c>
      <c r="K56" s="2">
        <v>0</v>
      </c>
      <c r="L56" s="2" t="s">
        <v>51</v>
      </c>
      <c r="M56" s="2" t="s">
        <v>41</v>
      </c>
      <c r="N56" s="8">
        <v>1.2126909707467228</v>
      </c>
      <c r="O56" s="47">
        <f>_xlfn.IFS(Analysis1[[#This Row],[Performance_Score]] &gt;= 4, (Analysis1[[#This Row],[Monthly_Salary]])*0.05, Analysis1[[#This Row],[Performance_Score]]&gt;=3, (Analysis1[[#This Row],[Monthly_Salary]]*0.02), Analysis1[[#This Row],[Performance_Score]]&lt;3,0)</f>
        <v>1474.7</v>
      </c>
      <c r="P56" s="47"/>
    </row>
    <row r="57" spans="2:16" x14ac:dyDescent="0.35">
      <c r="B57" s="1" t="s">
        <v>146</v>
      </c>
      <c r="C57" s="1" t="s">
        <v>147</v>
      </c>
      <c r="D57" s="1" t="s">
        <v>33</v>
      </c>
      <c r="E57" s="10">
        <v>44</v>
      </c>
      <c r="F57" s="1" t="s">
        <v>23</v>
      </c>
      <c r="G57" s="1" t="s">
        <v>77</v>
      </c>
      <c r="H57" s="4">
        <v>36349</v>
      </c>
      <c r="I57" s="10">
        <v>31</v>
      </c>
      <c r="J57" s="10">
        <v>3</v>
      </c>
      <c r="K57" s="1">
        <v>2016</v>
      </c>
      <c r="L57" s="1" t="s">
        <v>34</v>
      </c>
      <c r="M57" s="1" t="s">
        <v>141</v>
      </c>
      <c r="N57" s="7">
        <v>4.2152635021920455</v>
      </c>
      <c r="O57" s="58">
        <f>_xlfn.IFS(Analysis1[[#This Row],[Performance_Score]] &gt;= 4, (Analysis1[[#This Row],[Monthly_Salary]])*0.05, Analysis1[[#This Row],[Performance_Score]]&gt;=3, (Analysis1[[#This Row],[Monthly_Salary]]*0.02), Analysis1[[#This Row],[Performance_Score]]&lt;3,0)</f>
        <v>726.98</v>
      </c>
      <c r="P57" s="58"/>
    </row>
    <row r="58" spans="2:16" x14ac:dyDescent="0.35">
      <c r="B58" s="2" t="s">
        <v>148</v>
      </c>
      <c r="C58" s="2" t="s">
        <v>149</v>
      </c>
      <c r="D58" s="2" t="s">
        <v>80</v>
      </c>
      <c r="E58" s="11">
        <v>23</v>
      </c>
      <c r="F58" s="2" t="s">
        <v>23</v>
      </c>
      <c r="G58" s="2" t="s">
        <v>39</v>
      </c>
      <c r="H58" s="5">
        <v>94523</v>
      </c>
      <c r="I58" s="11">
        <v>21</v>
      </c>
      <c r="J58" s="11">
        <v>5</v>
      </c>
      <c r="K58" s="2">
        <v>2024</v>
      </c>
      <c r="L58" s="2" t="s">
        <v>30</v>
      </c>
      <c r="M58" s="2" t="s">
        <v>26</v>
      </c>
      <c r="N58" s="8">
        <v>3.0923618310693968</v>
      </c>
      <c r="O58" s="47">
        <f>_xlfn.IFS(Analysis1[[#This Row],[Performance_Score]] &gt;= 4, (Analysis1[[#This Row],[Monthly_Salary]])*0.05, Analysis1[[#This Row],[Performance_Score]]&gt;=3, (Analysis1[[#This Row],[Monthly_Salary]]*0.02), Analysis1[[#This Row],[Performance_Score]]&lt;3,0)</f>
        <v>4726.1500000000005</v>
      </c>
      <c r="P58" s="47"/>
    </row>
    <row r="59" spans="2:16" x14ac:dyDescent="0.35">
      <c r="B59" s="1" t="s">
        <v>150</v>
      </c>
      <c r="C59" s="1" t="s">
        <v>151</v>
      </c>
      <c r="D59" s="1" t="s">
        <v>15</v>
      </c>
      <c r="E59" s="10">
        <v>50</v>
      </c>
      <c r="F59" s="1" t="s">
        <v>16</v>
      </c>
      <c r="G59" s="1" t="s">
        <v>17</v>
      </c>
      <c r="H59" s="4">
        <v>117480</v>
      </c>
      <c r="I59" s="10">
        <v>34</v>
      </c>
      <c r="J59" s="10">
        <v>1</v>
      </c>
      <c r="K59" s="1">
        <v>0</v>
      </c>
      <c r="L59" s="1" t="s">
        <v>25</v>
      </c>
      <c r="M59" s="1" t="s">
        <v>26</v>
      </c>
      <c r="N59" s="7">
        <v>2.7879922753425768</v>
      </c>
      <c r="O59" s="58">
        <f>_xlfn.IFS(Analysis1[[#This Row],[Performance_Score]] &gt;= 4, (Analysis1[[#This Row],[Monthly_Salary]])*0.05, Analysis1[[#This Row],[Performance_Score]]&gt;=3, (Analysis1[[#This Row],[Monthly_Salary]]*0.02), Analysis1[[#This Row],[Performance_Score]]&lt;3,0)</f>
        <v>0</v>
      </c>
      <c r="P59" s="58"/>
    </row>
    <row r="60" spans="2:16" x14ac:dyDescent="0.35">
      <c r="B60" s="2" t="s">
        <v>152</v>
      </c>
      <c r="C60" s="2" t="s">
        <v>153</v>
      </c>
      <c r="D60" s="2" t="s">
        <v>33</v>
      </c>
      <c r="E60" s="11">
        <v>32</v>
      </c>
      <c r="F60" s="2" t="s">
        <v>23</v>
      </c>
      <c r="G60" s="2" t="s">
        <v>29</v>
      </c>
      <c r="H60" s="5">
        <v>74890</v>
      </c>
      <c r="I60" s="11">
        <v>4</v>
      </c>
      <c r="J60" s="11">
        <v>5</v>
      </c>
      <c r="K60" s="2">
        <v>2022</v>
      </c>
      <c r="L60" s="2" t="s">
        <v>25</v>
      </c>
      <c r="M60" s="2" t="s">
        <v>26</v>
      </c>
      <c r="N60" s="8">
        <v>4.3164981962750222</v>
      </c>
      <c r="O60" s="47">
        <f>_xlfn.IFS(Analysis1[[#This Row],[Performance_Score]] &gt;= 4, (Analysis1[[#This Row],[Monthly_Salary]])*0.05, Analysis1[[#This Row],[Performance_Score]]&gt;=3, (Analysis1[[#This Row],[Monthly_Salary]]*0.02), Analysis1[[#This Row],[Performance_Score]]&lt;3,0)</f>
        <v>3744.5</v>
      </c>
      <c r="P60" s="47"/>
    </row>
    <row r="61" spans="2:16" x14ac:dyDescent="0.35">
      <c r="B61" s="1" t="s">
        <v>154</v>
      </c>
      <c r="C61" s="1" t="s">
        <v>155</v>
      </c>
      <c r="D61" s="1" t="s">
        <v>46</v>
      </c>
      <c r="E61" s="10">
        <v>49</v>
      </c>
      <c r="F61" s="1" t="s">
        <v>16</v>
      </c>
      <c r="G61" s="1" t="s">
        <v>77</v>
      </c>
      <c r="H61" s="4">
        <v>82761</v>
      </c>
      <c r="I61" s="10">
        <v>1</v>
      </c>
      <c r="J61" s="10">
        <v>2</v>
      </c>
      <c r="K61" s="1">
        <v>2023</v>
      </c>
      <c r="L61" s="1" t="s">
        <v>51</v>
      </c>
      <c r="M61" s="1" t="s">
        <v>19</v>
      </c>
      <c r="N61" s="7">
        <v>4.961185898920335</v>
      </c>
      <c r="O61" s="58">
        <f>_xlfn.IFS(Analysis1[[#This Row],[Performance_Score]] &gt;= 4, (Analysis1[[#This Row],[Monthly_Salary]])*0.05, Analysis1[[#This Row],[Performance_Score]]&gt;=3, (Analysis1[[#This Row],[Monthly_Salary]]*0.02), Analysis1[[#This Row],[Performance_Score]]&lt;3,0)</f>
        <v>0</v>
      </c>
      <c r="P61" s="58"/>
    </row>
    <row r="62" spans="2:16" x14ac:dyDescent="0.35">
      <c r="B62" s="2" t="s">
        <v>156</v>
      </c>
      <c r="C62" s="2" t="s">
        <v>157</v>
      </c>
      <c r="D62" s="2" t="s">
        <v>46</v>
      </c>
      <c r="E62" s="11">
        <v>53</v>
      </c>
      <c r="F62" s="2" t="s">
        <v>23</v>
      </c>
      <c r="G62" s="2" t="s">
        <v>24</v>
      </c>
      <c r="H62" s="5">
        <v>78089</v>
      </c>
      <c r="I62" s="11">
        <v>31</v>
      </c>
      <c r="J62" s="11">
        <v>3</v>
      </c>
      <c r="K62" s="2">
        <v>2016</v>
      </c>
      <c r="L62" s="2" t="s">
        <v>30</v>
      </c>
      <c r="M62" s="2" t="s">
        <v>26</v>
      </c>
      <c r="N62" s="8">
        <v>3.622508463043177</v>
      </c>
      <c r="O62" s="47">
        <f>_xlfn.IFS(Analysis1[[#This Row],[Performance_Score]] &gt;= 4, (Analysis1[[#This Row],[Monthly_Salary]])*0.05, Analysis1[[#This Row],[Performance_Score]]&gt;=3, (Analysis1[[#This Row],[Monthly_Salary]]*0.02), Analysis1[[#This Row],[Performance_Score]]&lt;3,0)</f>
        <v>1561.78</v>
      </c>
      <c r="P62" s="47"/>
    </row>
    <row r="63" spans="2:16" x14ac:dyDescent="0.35">
      <c r="B63" s="1" t="s">
        <v>158</v>
      </c>
      <c r="C63" s="1" t="s">
        <v>159</v>
      </c>
      <c r="D63" s="1" t="s">
        <v>58</v>
      </c>
      <c r="E63" s="10">
        <v>29</v>
      </c>
      <c r="F63" s="1" t="s">
        <v>16</v>
      </c>
      <c r="G63" s="1" t="s">
        <v>63</v>
      </c>
      <c r="H63" s="4">
        <v>112521</v>
      </c>
      <c r="I63" s="10">
        <v>1</v>
      </c>
      <c r="J63" s="10">
        <v>2</v>
      </c>
      <c r="K63" s="1">
        <v>0</v>
      </c>
      <c r="L63" s="1" t="s">
        <v>18</v>
      </c>
      <c r="M63" s="1" t="s">
        <v>41</v>
      </c>
      <c r="N63" s="7">
        <v>3.2492010925500923</v>
      </c>
      <c r="O63" s="58">
        <f>_xlfn.IFS(Analysis1[[#This Row],[Performance_Score]] &gt;= 4, (Analysis1[[#This Row],[Monthly_Salary]])*0.05, Analysis1[[#This Row],[Performance_Score]]&gt;=3, (Analysis1[[#This Row],[Monthly_Salary]]*0.02), Analysis1[[#This Row],[Performance_Score]]&lt;3,0)</f>
        <v>0</v>
      </c>
      <c r="P63" s="58"/>
    </row>
    <row r="64" spans="2:16" x14ac:dyDescent="0.35">
      <c r="B64" s="2" t="s">
        <v>160</v>
      </c>
      <c r="C64" s="2" t="s">
        <v>161</v>
      </c>
      <c r="D64" s="2" t="s">
        <v>80</v>
      </c>
      <c r="E64" s="11">
        <v>55</v>
      </c>
      <c r="F64" s="2" t="s">
        <v>23</v>
      </c>
      <c r="G64" s="2" t="s">
        <v>39</v>
      </c>
      <c r="H64" s="5">
        <v>58354</v>
      </c>
      <c r="I64" s="11">
        <v>35</v>
      </c>
      <c r="J64" s="11">
        <v>4</v>
      </c>
      <c r="K64" s="2">
        <v>2016</v>
      </c>
      <c r="L64" s="2" t="s">
        <v>25</v>
      </c>
      <c r="M64" s="2" t="s">
        <v>41</v>
      </c>
      <c r="N64" s="8">
        <v>3.2061020029067331</v>
      </c>
      <c r="O64" s="47">
        <f>_xlfn.IFS(Analysis1[[#This Row],[Performance_Score]] &gt;= 4, (Analysis1[[#This Row],[Monthly_Salary]])*0.05, Analysis1[[#This Row],[Performance_Score]]&gt;=3, (Analysis1[[#This Row],[Monthly_Salary]]*0.02), Analysis1[[#This Row],[Performance_Score]]&lt;3,0)</f>
        <v>2917.7000000000003</v>
      </c>
      <c r="P64" s="47"/>
    </row>
    <row r="65" spans="2:16" x14ac:dyDescent="0.35">
      <c r="B65" s="1" t="s">
        <v>162</v>
      </c>
      <c r="C65" s="1" t="s">
        <v>163</v>
      </c>
      <c r="D65" s="1" t="s">
        <v>80</v>
      </c>
      <c r="E65" s="10">
        <v>43</v>
      </c>
      <c r="F65" s="1" t="s">
        <v>23</v>
      </c>
      <c r="G65" s="1" t="s">
        <v>77</v>
      </c>
      <c r="H65" s="4">
        <v>111554</v>
      </c>
      <c r="I65" s="10">
        <v>16</v>
      </c>
      <c r="J65" s="10">
        <v>3</v>
      </c>
      <c r="K65" s="1">
        <v>2016</v>
      </c>
      <c r="L65" s="1" t="s">
        <v>25</v>
      </c>
      <c r="M65" s="1" t="s">
        <v>26</v>
      </c>
      <c r="N65" s="7">
        <v>1.8401613854076908</v>
      </c>
      <c r="O65" s="58">
        <f>_xlfn.IFS(Analysis1[[#This Row],[Performance_Score]] &gt;= 4, (Analysis1[[#This Row],[Monthly_Salary]])*0.05, Analysis1[[#This Row],[Performance_Score]]&gt;=3, (Analysis1[[#This Row],[Monthly_Salary]]*0.02), Analysis1[[#This Row],[Performance_Score]]&lt;3,0)</f>
        <v>2231.08</v>
      </c>
      <c r="P65" s="58"/>
    </row>
    <row r="66" spans="2:16" x14ac:dyDescent="0.35">
      <c r="B66" s="2" t="s">
        <v>164</v>
      </c>
      <c r="C66" s="2" t="s">
        <v>165</v>
      </c>
      <c r="D66" s="2" t="s">
        <v>33</v>
      </c>
      <c r="E66" s="11">
        <v>36</v>
      </c>
      <c r="F66" s="2" t="s">
        <v>23</v>
      </c>
      <c r="G66" s="2" t="s">
        <v>63</v>
      </c>
      <c r="H66" s="5">
        <v>60073</v>
      </c>
      <c r="I66" s="11">
        <v>30</v>
      </c>
      <c r="J66" s="11">
        <v>1</v>
      </c>
      <c r="K66" s="2">
        <v>2021</v>
      </c>
      <c r="L66" s="2" t="s">
        <v>30</v>
      </c>
      <c r="M66" s="2" t="s">
        <v>41</v>
      </c>
      <c r="N66" s="8">
        <v>4.1684762363488908</v>
      </c>
      <c r="O66" s="47">
        <f>_xlfn.IFS(Analysis1[[#This Row],[Performance_Score]] &gt;= 4, (Analysis1[[#This Row],[Monthly_Salary]])*0.05, Analysis1[[#This Row],[Performance_Score]]&gt;=3, (Analysis1[[#This Row],[Monthly_Salary]]*0.02), Analysis1[[#This Row],[Performance_Score]]&lt;3,0)</f>
        <v>0</v>
      </c>
      <c r="P66" s="47"/>
    </row>
    <row r="67" spans="2:16" x14ac:dyDescent="0.35">
      <c r="B67" s="1" t="s">
        <v>166</v>
      </c>
      <c r="C67" s="1" t="s">
        <v>167</v>
      </c>
      <c r="D67" s="1" t="s">
        <v>80</v>
      </c>
      <c r="E67" s="10">
        <v>51</v>
      </c>
      <c r="F67" s="1" t="s">
        <v>23</v>
      </c>
      <c r="G67" s="1" t="s">
        <v>17</v>
      </c>
      <c r="H67" s="4">
        <v>72880</v>
      </c>
      <c r="I67" s="10">
        <v>23</v>
      </c>
      <c r="J67" s="10">
        <v>1</v>
      </c>
      <c r="K67" s="1">
        <v>2023</v>
      </c>
      <c r="L67" s="1" t="s">
        <v>34</v>
      </c>
      <c r="M67" s="1" t="s">
        <v>26</v>
      </c>
      <c r="N67" s="7">
        <v>2.6811137511794585</v>
      </c>
      <c r="O67" s="58">
        <f>_xlfn.IFS(Analysis1[[#This Row],[Performance_Score]] &gt;= 4, (Analysis1[[#This Row],[Monthly_Salary]])*0.05, Analysis1[[#This Row],[Performance_Score]]&gt;=3, (Analysis1[[#This Row],[Monthly_Salary]]*0.02), Analysis1[[#This Row],[Performance_Score]]&lt;3,0)</f>
        <v>0</v>
      </c>
      <c r="P67" s="58"/>
    </row>
    <row r="68" spans="2:16" x14ac:dyDescent="0.35">
      <c r="B68" s="2" t="s">
        <v>168</v>
      </c>
      <c r="C68" s="2" t="s">
        <v>169</v>
      </c>
      <c r="D68" s="2" t="s">
        <v>80</v>
      </c>
      <c r="E68" s="11">
        <v>29</v>
      </c>
      <c r="F68" s="2" t="s">
        <v>23</v>
      </c>
      <c r="G68" s="2" t="s">
        <v>17</v>
      </c>
      <c r="H68" s="5">
        <v>93086</v>
      </c>
      <c r="I68" s="11">
        <v>2</v>
      </c>
      <c r="J68" s="11">
        <v>1</v>
      </c>
      <c r="K68" s="2">
        <v>2023</v>
      </c>
      <c r="L68" s="2" t="s">
        <v>30</v>
      </c>
      <c r="M68" s="2" t="s">
        <v>26</v>
      </c>
      <c r="N68" s="8">
        <v>3.1408682516262938</v>
      </c>
      <c r="O68" s="47">
        <f>_xlfn.IFS(Analysis1[[#This Row],[Performance_Score]] &gt;= 4, (Analysis1[[#This Row],[Monthly_Salary]])*0.05, Analysis1[[#This Row],[Performance_Score]]&gt;=3, (Analysis1[[#This Row],[Monthly_Salary]]*0.02), Analysis1[[#This Row],[Performance_Score]]&lt;3,0)</f>
        <v>0</v>
      </c>
      <c r="P68" s="47"/>
    </row>
    <row r="69" spans="2:16" x14ac:dyDescent="0.35">
      <c r="B69" s="1" t="s">
        <v>170</v>
      </c>
      <c r="C69" s="1" t="s">
        <v>171</v>
      </c>
      <c r="D69" s="1" t="s">
        <v>15</v>
      </c>
      <c r="E69" s="10">
        <v>50</v>
      </c>
      <c r="F69" s="1" t="s">
        <v>16</v>
      </c>
      <c r="G69" s="1" t="s">
        <v>17</v>
      </c>
      <c r="H69" s="4">
        <v>102454</v>
      </c>
      <c r="I69" s="10">
        <v>27</v>
      </c>
      <c r="J69" s="10">
        <v>2</v>
      </c>
      <c r="K69" s="1">
        <v>0</v>
      </c>
      <c r="L69" s="1" t="s">
        <v>34</v>
      </c>
      <c r="M69" s="1" t="s">
        <v>141</v>
      </c>
      <c r="N69" s="7">
        <v>3.2239952469487321</v>
      </c>
      <c r="O69" s="58">
        <f>_xlfn.IFS(Analysis1[[#This Row],[Performance_Score]] &gt;= 4, (Analysis1[[#This Row],[Monthly_Salary]])*0.05, Analysis1[[#This Row],[Performance_Score]]&gt;=3, (Analysis1[[#This Row],[Monthly_Salary]]*0.02), Analysis1[[#This Row],[Performance_Score]]&lt;3,0)</f>
        <v>0</v>
      </c>
      <c r="P69" s="58"/>
    </row>
    <row r="70" spans="2:16" x14ac:dyDescent="0.35">
      <c r="B70" s="2" t="s">
        <v>172</v>
      </c>
      <c r="C70" s="2" t="s">
        <v>173</v>
      </c>
      <c r="D70" s="2" t="s">
        <v>33</v>
      </c>
      <c r="E70" s="11">
        <v>43</v>
      </c>
      <c r="F70" s="2" t="s">
        <v>23</v>
      </c>
      <c r="G70" s="2" t="s">
        <v>17</v>
      </c>
      <c r="H70" s="5">
        <v>87648</v>
      </c>
      <c r="I70" s="11">
        <v>8</v>
      </c>
      <c r="J70" s="11">
        <v>3</v>
      </c>
      <c r="K70" s="2">
        <v>2020</v>
      </c>
      <c r="L70" s="2" t="s">
        <v>18</v>
      </c>
      <c r="M70" s="2" t="s">
        <v>26</v>
      </c>
      <c r="N70" s="8">
        <v>3.8739743536559552</v>
      </c>
      <c r="O70" s="47">
        <f>_xlfn.IFS(Analysis1[[#This Row],[Performance_Score]] &gt;= 4, (Analysis1[[#This Row],[Monthly_Salary]])*0.05, Analysis1[[#This Row],[Performance_Score]]&gt;=3, (Analysis1[[#This Row],[Monthly_Salary]]*0.02), Analysis1[[#This Row],[Performance_Score]]&lt;3,0)</f>
        <v>1752.96</v>
      </c>
      <c r="P70" s="47"/>
    </row>
    <row r="71" spans="2:16" x14ac:dyDescent="0.35">
      <c r="B71" s="1" t="s">
        <v>174</v>
      </c>
      <c r="C71" s="1" t="s">
        <v>175</v>
      </c>
      <c r="D71" s="1" t="s">
        <v>15</v>
      </c>
      <c r="E71" s="10">
        <v>60</v>
      </c>
      <c r="F71" s="1" t="s">
        <v>16</v>
      </c>
      <c r="G71" s="1" t="s">
        <v>24</v>
      </c>
      <c r="H71" s="4">
        <v>110426</v>
      </c>
      <c r="I71" s="10">
        <v>16</v>
      </c>
      <c r="J71" s="10">
        <v>2</v>
      </c>
      <c r="K71" s="1">
        <v>2019</v>
      </c>
      <c r="L71" s="1" t="s">
        <v>18</v>
      </c>
      <c r="M71" s="1" t="s">
        <v>41</v>
      </c>
      <c r="N71" s="7">
        <v>4.407569902884596</v>
      </c>
      <c r="O71" s="58">
        <f>_xlfn.IFS(Analysis1[[#This Row],[Performance_Score]] &gt;= 4, (Analysis1[[#This Row],[Monthly_Salary]])*0.05, Analysis1[[#This Row],[Performance_Score]]&gt;=3, (Analysis1[[#This Row],[Monthly_Salary]]*0.02), Analysis1[[#This Row],[Performance_Score]]&lt;3,0)</f>
        <v>0</v>
      </c>
      <c r="P71" s="58"/>
    </row>
    <row r="72" spans="2:16" x14ac:dyDescent="0.35">
      <c r="B72" s="2" t="s">
        <v>176</v>
      </c>
      <c r="C72" s="2" t="s">
        <v>177</v>
      </c>
      <c r="D72" s="2" t="s">
        <v>58</v>
      </c>
      <c r="E72" s="11">
        <v>27</v>
      </c>
      <c r="F72" s="2" t="s">
        <v>16</v>
      </c>
      <c r="G72" s="2" t="s">
        <v>24</v>
      </c>
      <c r="H72" s="5">
        <v>79279</v>
      </c>
      <c r="I72" s="11">
        <v>28</v>
      </c>
      <c r="J72" s="11">
        <v>3</v>
      </c>
      <c r="K72" s="2">
        <v>2023</v>
      </c>
      <c r="L72" s="2" t="s">
        <v>40</v>
      </c>
      <c r="M72" s="2" t="s">
        <v>41</v>
      </c>
      <c r="N72" s="8">
        <v>2.3881968609250865</v>
      </c>
      <c r="O72" s="47">
        <f>_xlfn.IFS(Analysis1[[#This Row],[Performance_Score]] &gt;= 4, (Analysis1[[#This Row],[Monthly_Salary]])*0.05, Analysis1[[#This Row],[Performance_Score]]&gt;=3, (Analysis1[[#This Row],[Monthly_Salary]]*0.02), Analysis1[[#This Row],[Performance_Score]]&lt;3,0)</f>
        <v>1585.58</v>
      </c>
      <c r="P72" s="47"/>
    </row>
    <row r="73" spans="2:16" x14ac:dyDescent="0.35">
      <c r="B73" s="1" t="s">
        <v>178</v>
      </c>
      <c r="C73" s="1" t="s">
        <v>179</v>
      </c>
      <c r="D73" s="1" t="s">
        <v>46</v>
      </c>
      <c r="E73" s="10">
        <v>48</v>
      </c>
      <c r="F73" s="1" t="s">
        <v>23</v>
      </c>
      <c r="G73" s="1" t="s">
        <v>17</v>
      </c>
      <c r="H73" s="4">
        <v>110914</v>
      </c>
      <c r="I73" s="10">
        <v>12</v>
      </c>
      <c r="J73" s="10">
        <v>2</v>
      </c>
      <c r="K73" s="1">
        <v>2017</v>
      </c>
      <c r="L73" s="1" t="s">
        <v>30</v>
      </c>
      <c r="M73" s="1" t="s">
        <v>41</v>
      </c>
      <c r="N73" s="7">
        <v>2.9166231753843226</v>
      </c>
      <c r="O73" s="58">
        <f>_xlfn.IFS(Analysis1[[#This Row],[Performance_Score]] &gt;= 4, (Analysis1[[#This Row],[Monthly_Salary]])*0.05, Analysis1[[#This Row],[Performance_Score]]&gt;=3, (Analysis1[[#This Row],[Monthly_Salary]]*0.02), Analysis1[[#This Row],[Performance_Score]]&lt;3,0)</f>
        <v>0</v>
      </c>
      <c r="P73" s="58"/>
    </row>
    <row r="74" spans="2:16" x14ac:dyDescent="0.35">
      <c r="B74" s="2" t="s">
        <v>180</v>
      </c>
      <c r="C74" s="2" t="s">
        <v>181</v>
      </c>
      <c r="D74" s="2" t="s">
        <v>33</v>
      </c>
      <c r="E74" s="11">
        <v>32</v>
      </c>
      <c r="F74" s="2" t="s">
        <v>23</v>
      </c>
      <c r="G74" s="2" t="s">
        <v>17</v>
      </c>
      <c r="H74" s="5">
        <v>90362</v>
      </c>
      <c r="I74" s="11">
        <v>23</v>
      </c>
      <c r="J74" s="11">
        <v>1</v>
      </c>
      <c r="K74" s="2">
        <v>0</v>
      </c>
      <c r="L74" s="2" t="s">
        <v>40</v>
      </c>
      <c r="M74" s="2" t="s">
        <v>141</v>
      </c>
      <c r="N74" s="8">
        <v>2.647796586826483</v>
      </c>
      <c r="O74" s="47">
        <f>_xlfn.IFS(Analysis1[[#This Row],[Performance_Score]] &gt;= 4, (Analysis1[[#This Row],[Monthly_Salary]])*0.05, Analysis1[[#This Row],[Performance_Score]]&gt;=3, (Analysis1[[#This Row],[Monthly_Salary]]*0.02), Analysis1[[#This Row],[Performance_Score]]&lt;3,0)</f>
        <v>0</v>
      </c>
      <c r="P74" s="47"/>
    </row>
    <row r="75" spans="2:16" x14ac:dyDescent="0.35">
      <c r="B75" s="1" t="s">
        <v>182</v>
      </c>
      <c r="C75" s="1" t="s">
        <v>183</v>
      </c>
      <c r="D75" s="1" t="s">
        <v>22</v>
      </c>
      <c r="E75" s="10">
        <v>31</v>
      </c>
      <c r="F75" s="1" t="s">
        <v>16</v>
      </c>
      <c r="G75" s="1" t="s">
        <v>17</v>
      </c>
      <c r="H75" s="4">
        <v>36838</v>
      </c>
      <c r="I75" s="10">
        <v>32</v>
      </c>
      <c r="J75" s="10">
        <v>5</v>
      </c>
      <c r="K75" s="1">
        <v>0</v>
      </c>
      <c r="L75" s="1" t="s">
        <v>25</v>
      </c>
      <c r="M75" s="1" t="s">
        <v>26</v>
      </c>
      <c r="N75" s="7">
        <v>1.2045132750936576</v>
      </c>
      <c r="O75" s="58">
        <f>_xlfn.IFS(Analysis1[[#This Row],[Performance_Score]] &gt;= 4, (Analysis1[[#This Row],[Monthly_Salary]])*0.05, Analysis1[[#This Row],[Performance_Score]]&gt;=3, (Analysis1[[#This Row],[Monthly_Salary]]*0.02), Analysis1[[#This Row],[Performance_Score]]&lt;3,0)</f>
        <v>1841.9</v>
      </c>
      <c r="P75" s="58"/>
    </row>
    <row r="76" spans="2:16" x14ac:dyDescent="0.35">
      <c r="B76" s="2" t="s">
        <v>184</v>
      </c>
      <c r="C76" s="2" t="s">
        <v>185</v>
      </c>
      <c r="D76" s="2" t="s">
        <v>22</v>
      </c>
      <c r="E76" s="11">
        <v>53</v>
      </c>
      <c r="F76" s="2" t="s">
        <v>23</v>
      </c>
      <c r="G76" s="2" t="s">
        <v>29</v>
      </c>
      <c r="H76" s="5">
        <v>90824</v>
      </c>
      <c r="I76" s="11">
        <v>19</v>
      </c>
      <c r="J76" s="11">
        <v>5</v>
      </c>
      <c r="K76" s="2">
        <v>0</v>
      </c>
      <c r="L76" s="2" t="s">
        <v>25</v>
      </c>
      <c r="M76" s="2" t="s">
        <v>41</v>
      </c>
      <c r="N76" s="8">
        <v>2.4010876189893269</v>
      </c>
      <c r="O76" s="47">
        <f>_xlfn.IFS(Analysis1[[#This Row],[Performance_Score]] &gt;= 4, (Analysis1[[#This Row],[Monthly_Salary]])*0.05, Analysis1[[#This Row],[Performance_Score]]&gt;=3, (Analysis1[[#This Row],[Monthly_Salary]]*0.02), Analysis1[[#This Row],[Performance_Score]]&lt;3,0)</f>
        <v>4541.2</v>
      </c>
      <c r="P76" s="47"/>
    </row>
    <row r="77" spans="2:16" x14ac:dyDescent="0.35">
      <c r="B77" s="1" t="s">
        <v>186</v>
      </c>
      <c r="C77" s="1" t="s">
        <v>187</v>
      </c>
      <c r="D77" s="1" t="s">
        <v>15</v>
      </c>
      <c r="E77" s="10">
        <v>47</v>
      </c>
      <c r="F77" s="1" t="s">
        <v>23</v>
      </c>
      <c r="G77" s="1" t="s">
        <v>24</v>
      </c>
      <c r="H77" s="4">
        <v>117955</v>
      </c>
      <c r="I77" s="10">
        <v>26</v>
      </c>
      <c r="J77" s="10">
        <v>5</v>
      </c>
      <c r="K77" s="1">
        <v>2020</v>
      </c>
      <c r="L77" s="1" t="s">
        <v>40</v>
      </c>
      <c r="M77" s="1" t="s">
        <v>41</v>
      </c>
      <c r="N77" s="7">
        <v>4.9007721817568806</v>
      </c>
      <c r="O77" s="58">
        <f>_xlfn.IFS(Analysis1[[#This Row],[Performance_Score]] &gt;= 4, (Analysis1[[#This Row],[Monthly_Salary]])*0.05, Analysis1[[#This Row],[Performance_Score]]&gt;=3, (Analysis1[[#This Row],[Monthly_Salary]]*0.02), Analysis1[[#This Row],[Performance_Score]]&lt;3,0)</f>
        <v>5897.75</v>
      </c>
      <c r="P77" s="58"/>
    </row>
    <row r="78" spans="2:16" x14ac:dyDescent="0.35">
      <c r="B78" s="2" t="s">
        <v>188</v>
      </c>
      <c r="C78" s="2" t="s">
        <v>189</v>
      </c>
      <c r="D78" s="2" t="s">
        <v>58</v>
      </c>
      <c r="E78" s="11">
        <v>38</v>
      </c>
      <c r="F78" s="2" t="s">
        <v>16</v>
      </c>
      <c r="G78" s="2" t="s">
        <v>17</v>
      </c>
      <c r="H78" s="5">
        <v>64423</v>
      </c>
      <c r="I78" s="11">
        <v>33</v>
      </c>
      <c r="J78" s="11">
        <v>3</v>
      </c>
      <c r="K78" s="2">
        <v>2018</v>
      </c>
      <c r="L78" s="2" t="s">
        <v>51</v>
      </c>
      <c r="M78" s="2" t="s">
        <v>26</v>
      </c>
      <c r="N78" s="8">
        <v>2.6251361734634791</v>
      </c>
      <c r="O78" s="47">
        <f>_xlfn.IFS(Analysis1[[#This Row],[Performance_Score]] &gt;= 4, (Analysis1[[#This Row],[Monthly_Salary]])*0.05, Analysis1[[#This Row],[Performance_Score]]&gt;=3, (Analysis1[[#This Row],[Monthly_Salary]]*0.02), Analysis1[[#This Row],[Performance_Score]]&lt;3,0)</f>
        <v>1288.46</v>
      </c>
      <c r="P78" s="47"/>
    </row>
    <row r="79" spans="2:16" x14ac:dyDescent="0.35">
      <c r="B79" s="1" t="s">
        <v>190</v>
      </c>
      <c r="C79" s="1" t="s">
        <v>191</v>
      </c>
      <c r="D79" s="1" t="s">
        <v>58</v>
      </c>
      <c r="E79" s="10">
        <v>54</v>
      </c>
      <c r="F79" s="1" t="s">
        <v>23</v>
      </c>
      <c r="G79" s="1" t="s">
        <v>17</v>
      </c>
      <c r="H79" s="4">
        <v>30962</v>
      </c>
      <c r="I79" s="10">
        <v>18</v>
      </c>
      <c r="J79" s="10">
        <v>2</v>
      </c>
      <c r="K79" s="1">
        <v>2021</v>
      </c>
      <c r="L79" s="1" t="s">
        <v>51</v>
      </c>
      <c r="M79" s="1" t="s">
        <v>26</v>
      </c>
      <c r="N79" s="7">
        <v>3.3838477702873089</v>
      </c>
      <c r="O79" s="58">
        <f>_xlfn.IFS(Analysis1[[#This Row],[Performance_Score]] &gt;= 4, (Analysis1[[#This Row],[Monthly_Salary]])*0.05, Analysis1[[#This Row],[Performance_Score]]&gt;=3, (Analysis1[[#This Row],[Monthly_Salary]]*0.02), Analysis1[[#This Row],[Performance_Score]]&lt;3,0)</f>
        <v>0</v>
      </c>
      <c r="P79" s="58"/>
    </row>
    <row r="80" spans="2:16" x14ac:dyDescent="0.35">
      <c r="B80" s="2" t="s">
        <v>192</v>
      </c>
      <c r="C80" s="2" t="s">
        <v>193</v>
      </c>
      <c r="D80" s="2" t="s">
        <v>58</v>
      </c>
      <c r="E80" s="11">
        <v>23</v>
      </c>
      <c r="F80" s="2" t="s">
        <v>16</v>
      </c>
      <c r="G80" s="2" t="s">
        <v>63</v>
      </c>
      <c r="H80" s="5">
        <v>99258</v>
      </c>
      <c r="I80" s="11">
        <v>26</v>
      </c>
      <c r="J80" s="11">
        <v>1</v>
      </c>
      <c r="K80" s="2">
        <v>2021</v>
      </c>
      <c r="L80" s="2" t="s">
        <v>34</v>
      </c>
      <c r="M80" s="2" t="s">
        <v>26</v>
      </c>
      <c r="N80" s="8">
        <v>4.8468977320189541</v>
      </c>
      <c r="O80" s="47">
        <f>_xlfn.IFS(Analysis1[[#This Row],[Performance_Score]] &gt;= 4, (Analysis1[[#This Row],[Monthly_Salary]])*0.05, Analysis1[[#This Row],[Performance_Score]]&gt;=3, (Analysis1[[#This Row],[Monthly_Salary]]*0.02), Analysis1[[#This Row],[Performance_Score]]&lt;3,0)</f>
        <v>0</v>
      </c>
      <c r="P80" s="47"/>
    </row>
    <row r="81" spans="2:16" x14ac:dyDescent="0.35">
      <c r="B81" s="1" t="s">
        <v>194</v>
      </c>
      <c r="C81" s="1" t="s">
        <v>195</v>
      </c>
      <c r="D81" s="1" t="s">
        <v>58</v>
      </c>
      <c r="E81" s="10">
        <v>55</v>
      </c>
      <c r="F81" s="1" t="s">
        <v>23</v>
      </c>
      <c r="G81" s="1" t="s">
        <v>29</v>
      </c>
      <c r="H81" s="4">
        <v>107555</v>
      </c>
      <c r="I81" s="10">
        <v>4</v>
      </c>
      <c r="J81" s="10">
        <v>5</v>
      </c>
      <c r="K81" s="1">
        <v>2021</v>
      </c>
      <c r="L81" s="1" t="s">
        <v>30</v>
      </c>
      <c r="M81" s="1" t="s">
        <v>141</v>
      </c>
      <c r="N81" s="7">
        <v>2.682650542312798</v>
      </c>
      <c r="O81" s="58">
        <f>_xlfn.IFS(Analysis1[[#This Row],[Performance_Score]] &gt;= 4, (Analysis1[[#This Row],[Monthly_Salary]])*0.05, Analysis1[[#This Row],[Performance_Score]]&gt;=3, (Analysis1[[#This Row],[Monthly_Salary]]*0.02), Analysis1[[#This Row],[Performance_Score]]&lt;3,0)</f>
        <v>5377.75</v>
      </c>
      <c r="P81" s="58"/>
    </row>
    <row r="82" spans="2:16" x14ac:dyDescent="0.35">
      <c r="B82" s="2" t="s">
        <v>196</v>
      </c>
      <c r="C82" s="2" t="s">
        <v>197</v>
      </c>
      <c r="D82" s="2" t="s">
        <v>80</v>
      </c>
      <c r="E82" s="11">
        <v>35</v>
      </c>
      <c r="F82" s="2" t="s">
        <v>23</v>
      </c>
      <c r="G82" s="2" t="s">
        <v>29</v>
      </c>
      <c r="H82" s="5">
        <v>68297</v>
      </c>
      <c r="I82" s="11">
        <v>3</v>
      </c>
      <c r="J82" s="11">
        <v>5</v>
      </c>
      <c r="K82" s="2">
        <v>2020</v>
      </c>
      <c r="L82" s="2" t="s">
        <v>34</v>
      </c>
      <c r="M82" s="2" t="s">
        <v>26</v>
      </c>
      <c r="N82" s="8">
        <v>1.8893871149647112</v>
      </c>
      <c r="O82" s="47">
        <f>_xlfn.IFS(Analysis1[[#This Row],[Performance_Score]] &gt;= 4, (Analysis1[[#This Row],[Monthly_Salary]])*0.05, Analysis1[[#This Row],[Performance_Score]]&gt;=3, (Analysis1[[#This Row],[Monthly_Salary]]*0.02), Analysis1[[#This Row],[Performance_Score]]&lt;3,0)</f>
        <v>3414.8500000000004</v>
      </c>
      <c r="P82" s="47"/>
    </row>
    <row r="83" spans="2:16" x14ac:dyDescent="0.35">
      <c r="B83" s="1" t="s">
        <v>198</v>
      </c>
      <c r="C83" s="1" t="s">
        <v>199</v>
      </c>
      <c r="D83" s="1" t="s">
        <v>22</v>
      </c>
      <c r="E83" s="10">
        <v>35</v>
      </c>
      <c r="F83" s="1" t="s">
        <v>16</v>
      </c>
      <c r="G83" s="1" t="s">
        <v>77</v>
      </c>
      <c r="H83" s="4">
        <v>100963</v>
      </c>
      <c r="I83" s="10">
        <v>35</v>
      </c>
      <c r="J83" s="10">
        <v>5</v>
      </c>
      <c r="K83" s="1">
        <v>2023</v>
      </c>
      <c r="L83" s="1" t="s">
        <v>51</v>
      </c>
      <c r="M83" s="1" t="s">
        <v>19</v>
      </c>
      <c r="N83" s="7">
        <v>1.1209346801701905</v>
      </c>
      <c r="O83" s="58">
        <f>_xlfn.IFS(Analysis1[[#This Row],[Performance_Score]] &gt;= 4, (Analysis1[[#This Row],[Monthly_Salary]])*0.05, Analysis1[[#This Row],[Performance_Score]]&gt;=3, (Analysis1[[#This Row],[Monthly_Salary]]*0.02), Analysis1[[#This Row],[Performance_Score]]&lt;3,0)</f>
        <v>5048.1500000000005</v>
      </c>
      <c r="P83" s="58"/>
    </row>
    <row r="84" spans="2:16" x14ac:dyDescent="0.35">
      <c r="B84" s="2" t="s">
        <v>200</v>
      </c>
      <c r="C84" s="2" t="s">
        <v>201</v>
      </c>
      <c r="D84" s="2" t="s">
        <v>58</v>
      </c>
      <c r="E84" s="11">
        <v>34</v>
      </c>
      <c r="F84" s="2" t="s">
        <v>16</v>
      </c>
      <c r="G84" s="2" t="s">
        <v>77</v>
      </c>
      <c r="H84" s="5">
        <v>74744</v>
      </c>
      <c r="I84" s="11">
        <v>29</v>
      </c>
      <c r="J84" s="11">
        <v>4</v>
      </c>
      <c r="K84" s="2">
        <v>2018</v>
      </c>
      <c r="L84" s="2" t="s">
        <v>25</v>
      </c>
      <c r="M84" s="2" t="s">
        <v>19</v>
      </c>
      <c r="N84" s="8">
        <v>3.6424725510735234</v>
      </c>
      <c r="O84" s="47">
        <f>_xlfn.IFS(Analysis1[[#This Row],[Performance_Score]] &gt;= 4, (Analysis1[[#This Row],[Monthly_Salary]])*0.05, Analysis1[[#This Row],[Performance_Score]]&gt;=3, (Analysis1[[#This Row],[Monthly_Salary]]*0.02), Analysis1[[#This Row],[Performance_Score]]&lt;3,0)</f>
        <v>3737.2000000000003</v>
      </c>
      <c r="P84" s="47"/>
    </row>
    <row r="85" spans="2:16" x14ac:dyDescent="0.35">
      <c r="B85" s="1" t="s">
        <v>202</v>
      </c>
      <c r="C85" s="1" t="s">
        <v>203</v>
      </c>
      <c r="D85" s="1" t="s">
        <v>58</v>
      </c>
      <c r="E85" s="10">
        <v>57</v>
      </c>
      <c r="F85" s="1" t="s">
        <v>16</v>
      </c>
      <c r="G85" s="1" t="s">
        <v>77</v>
      </c>
      <c r="H85" s="4">
        <v>60458</v>
      </c>
      <c r="I85" s="10">
        <v>5</v>
      </c>
      <c r="J85" s="10">
        <v>2</v>
      </c>
      <c r="K85" s="1">
        <v>0</v>
      </c>
      <c r="L85" s="1" t="s">
        <v>34</v>
      </c>
      <c r="M85" s="1" t="s">
        <v>41</v>
      </c>
      <c r="N85" s="7">
        <v>3.5934319855301231</v>
      </c>
      <c r="O85" s="58">
        <f>_xlfn.IFS(Analysis1[[#This Row],[Performance_Score]] &gt;= 4, (Analysis1[[#This Row],[Monthly_Salary]])*0.05, Analysis1[[#This Row],[Performance_Score]]&gt;=3, (Analysis1[[#This Row],[Monthly_Salary]]*0.02), Analysis1[[#This Row],[Performance_Score]]&lt;3,0)</f>
        <v>0</v>
      </c>
      <c r="P85" s="58"/>
    </row>
    <row r="86" spans="2:16" x14ac:dyDescent="0.35">
      <c r="B86" s="2" t="s">
        <v>204</v>
      </c>
      <c r="C86" s="2" t="s">
        <v>205</v>
      </c>
      <c r="D86" s="2" t="s">
        <v>46</v>
      </c>
      <c r="E86" s="11">
        <v>32</v>
      </c>
      <c r="F86" s="2" t="s">
        <v>23</v>
      </c>
      <c r="G86" s="2" t="s">
        <v>29</v>
      </c>
      <c r="H86" s="5">
        <v>86811</v>
      </c>
      <c r="I86" s="11">
        <v>20</v>
      </c>
      <c r="J86" s="11">
        <v>5</v>
      </c>
      <c r="K86" s="2">
        <v>2015</v>
      </c>
      <c r="L86" s="2" t="s">
        <v>18</v>
      </c>
      <c r="M86" s="2" t="s">
        <v>26</v>
      </c>
      <c r="N86" s="8">
        <v>2.6956526656156252</v>
      </c>
      <c r="O86" s="47">
        <f>_xlfn.IFS(Analysis1[[#This Row],[Performance_Score]] &gt;= 4, (Analysis1[[#This Row],[Monthly_Salary]])*0.05, Analysis1[[#This Row],[Performance_Score]]&gt;=3, (Analysis1[[#This Row],[Monthly_Salary]]*0.02), Analysis1[[#This Row],[Performance_Score]]&lt;3,0)</f>
        <v>4340.55</v>
      </c>
      <c r="P86" s="47"/>
    </row>
    <row r="87" spans="2:16" x14ac:dyDescent="0.35">
      <c r="B87" s="1" t="s">
        <v>206</v>
      </c>
      <c r="C87" s="1" t="s">
        <v>207</v>
      </c>
      <c r="D87" s="1" t="s">
        <v>33</v>
      </c>
      <c r="E87" s="10">
        <v>45</v>
      </c>
      <c r="F87" s="1" t="s">
        <v>23</v>
      </c>
      <c r="G87" s="1" t="s">
        <v>29</v>
      </c>
      <c r="H87" s="4">
        <v>75136</v>
      </c>
      <c r="I87" s="10">
        <v>24</v>
      </c>
      <c r="J87" s="10">
        <v>4</v>
      </c>
      <c r="K87" s="1">
        <v>2021</v>
      </c>
      <c r="L87" s="1" t="s">
        <v>25</v>
      </c>
      <c r="M87" s="1" t="s">
        <v>26</v>
      </c>
      <c r="N87" s="7">
        <v>1.2699706217386066</v>
      </c>
      <c r="O87" s="58">
        <f>_xlfn.IFS(Analysis1[[#This Row],[Performance_Score]] &gt;= 4, (Analysis1[[#This Row],[Monthly_Salary]])*0.05, Analysis1[[#This Row],[Performance_Score]]&gt;=3, (Analysis1[[#This Row],[Monthly_Salary]]*0.02), Analysis1[[#This Row],[Performance_Score]]&lt;3,0)</f>
        <v>3756.8</v>
      </c>
      <c r="P87" s="58"/>
    </row>
    <row r="88" spans="2:16" x14ac:dyDescent="0.35">
      <c r="B88" s="2" t="s">
        <v>208</v>
      </c>
      <c r="C88" s="2" t="s">
        <v>209</v>
      </c>
      <c r="D88" s="2" t="s">
        <v>80</v>
      </c>
      <c r="E88" s="11">
        <v>40</v>
      </c>
      <c r="F88" s="2" t="s">
        <v>16</v>
      </c>
      <c r="G88" s="2" t="s">
        <v>39</v>
      </c>
      <c r="H88" s="5">
        <v>113847</v>
      </c>
      <c r="I88" s="11">
        <v>1</v>
      </c>
      <c r="J88" s="11">
        <v>1</v>
      </c>
      <c r="K88" s="2">
        <v>2021</v>
      </c>
      <c r="L88" s="2" t="s">
        <v>25</v>
      </c>
      <c r="M88" s="2" t="s">
        <v>41</v>
      </c>
      <c r="N88" s="8">
        <v>1.8998280266069059</v>
      </c>
      <c r="O88" s="47">
        <f>_xlfn.IFS(Analysis1[[#This Row],[Performance_Score]] &gt;= 4, (Analysis1[[#This Row],[Monthly_Salary]])*0.05, Analysis1[[#This Row],[Performance_Score]]&gt;=3, (Analysis1[[#This Row],[Monthly_Salary]]*0.02), Analysis1[[#This Row],[Performance_Score]]&lt;3,0)</f>
        <v>0</v>
      </c>
      <c r="P88" s="47"/>
    </row>
    <row r="89" spans="2:16" x14ac:dyDescent="0.35">
      <c r="B89" s="1" t="s">
        <v>210</v>
      </c>
      <c r="C89" s="1" t="s">
        <v>211</v>
      </c>
      <c r="D89" s="1" t="s">
        <v>80</v>
      </c>
      <c r="E89" s="10">
        <v>48</v>
      </c>
      <c r="F89" s="1" t="s">
        <v>23</v>
      </c>
      <c r="G89" s="1" t="s">
        <v>29</v>
      </c>
      <c r="H89" s="4">
        <v>112777</v>
      </c>
      <c r="I89" s="10">
        <v>34</v>
      </c>
      <c r="J89" s="10">
        <v>1</v>
      </c>
      <c r="K89" s="1">
        <v>2023</v>
      </c>
      <c r="L89" s="1" t="s">
        <v>34</v>
      </c>
      <c r="M89" s="1" t="s">
        <v>141</v>
      </c>
      <c r="N89" s="7">
        <v>4.1774987213737491</v>
      </c>
      <c r="O89" s="58">
        <f>_xlfn.IFS(Analysis1[[#This Row],[Performance_Score]] &gt;= 4, (Analysis1[[#This Row],[Monthly_Salary]])*0.05, Analysis1[[#This Row],[Performance_Score]]&gt;=3, (Analysis1[[#This Row],[Monthly_Salary]]*0.02), Analysis1[[#This Row],[Performance_Score]]&lt;3,0)</f>
        <v>0</v>
      </c>
      <c r="P89" s="58"/>
    </row>
    <row r="90" spans="2:16" x14ac:dyDescent="0.35">
      <c r="B90" s="2" t="s">
        <v>212</v>
      </c>
      <c r="C90" s="2" t="s">
        <v>213</v>
      </c>
      <c r="D90" s="2" t="s">
        <v>80</v>
      </c>
      <c r="E90" s="11">
        <v>27</v>
      </c>
      <c r="F90" s="2" t="s">
        <v>23</v>
      </c>
      <c r="G90" s="2" t="s">
        <v>17</v>
      </c>
      <c r="H90" s="5">
        <v>106593</v>
      </c>
      <c r="I90" s="11">
        <v>4</v>
      </c>
      <c r="J90" s="11">
        <v>1</v>
      </c>
      <c r="K90" s="2">
        <v>2021</v>
      </c>
      <c r="L90" s="2" t="s">
        <v>30</v>
      </c>
      <c r="M90" s="2" t="s">
        <v>26</v>
      </c>
      <c r="N90" s="8">
        <v>4.6930114178783064</v>
      </c>
      <c r="O90" s="47">
        <f>_xlfn.IFS(Analysis1[[#This Row],[Performance_Score]] &gt;= 4, (Analysis1[[#This Row],[Monthly_Salary]])*0.05, Analysis1[[#This Row],[Performance_Score]]&gt;=3, (Analysis1[[#This Row],[Monthly_Salary]]*0.02), Analysis1[[#This Row],[Performance_Score]]&lt;3,0)</f>
        <v>0</v>
      </c>
      <c r="P90" s="47"/>
    </row>
    <row r="91" spans="2:16" x14ac:dyDescent="0.35">
      <c r="B91" s="1" t="s">
        <v>214</v>
      </c>
      <c r="C91" s="1" t="s">
        <v>215</v>
      </c>
      <c r="D91" s="1" t="s">
        <v>46</v>
      </c>
      <c r="E91" s="10">
        <v>44</v>
      </c>
      <c r="F91" s="1" t="s">
        <v>23</v>
      </c>
      <c r="G91" s="1" t="s">
        <v>29</v>
      </c>
      <c r="H91" s="4">
        <v>106807</v>
      </c>
      <c r="I91" s="10">
        <v>22</v>
      </c>
      <c r="J91" s="10">
        <v>2</v>
      </c>
      <c r="K91" s="1">
        <v>2024</v>
      </c>
      <c r="L91" s="1" t="s">
        <v>18</v>
      </c>
      <c r="M91" s="1" t="s">
        <v>26</v>
      </c>
      <c r="N91" s="7">
        <v>4.733607100511902</v>
      </c>
      <c r="O91" s="58">
        <f>_xlfn.IFS(Analysis1[[#This Row],[Performance_Score]] &gt;= 4, (Analysis1[[#This Row],[Monthly_Salary]])*0.05, Analysis1[[#This Row],[Performance_Score]]&gt;=3, (Analysis1[[#This Row],[Monthly_Salary]]*0.02), Analysis1[[#This Row],[Performance_Score]]&lt;3,0)</f>
        <v>0</v>
      </c>
      <c r="P91" s="58"/>
    </row>
    <row r="92" spans="2:16" x14ac:dyDescent="0.35">
      <c r="B92" s="2" t="s">
        <v>216</v>
      </c>
      <c r="C92" s="2" t="s">
        <v>217</v>
      </c>
      <c r="D92" s="2" t="s">
        <v>15</v>
      </c>
      <c r="E92" s="11">
        <v>56</v>
      </c>
      <c r="F92" s="2" t="s">
        <v>16</v>
      </c>
      <c r="G92" s="2" t="s">
        <v>29</v>
      </c>
      <c r="H92" s="5">
        <v>60118</v>
      </c>
      <c r="I92" s="11">
        <v>24</v>
      </c>
      <c r="J92" s="11">
        <v>3</v>
      </c>
      <c r="K92" s="2">
        <v>0</v>
      </c>
      <c r="L92" s="2" t="s">
        <v>34</v>
      </c>
      <c r="M92" s="2" t="s">
        <v>41</v>
      </c>
      <c r="N92" s="8">
        <v>4.5699876807454425</v>
      </c>
      <c r="O92" s="47">
        <f>_xlfn.IFS(Analysis1[[#This Row],[Performance_Score]] &gt;= 4, (Analysis1[[#This Row],[Monthly_Salary]])*0.05, Analysis1[[#This Row],[Performance_Score]]&gt;=3, (Analysis1[[#This Row],[Monthly_Salary]]*0.02), Analysis1[[#This Row],[Performance_Score]]&lt;3,0)</f>
        <v>1202.3600000000001</v>
      </c>
      <c r="P92" s="47"/>
    </row>
    <row r="93" spans="2:16" x14ac:dyDescent="0.35">
      <c r="B93" s="1" t="s">
        <v>218</v>
      </c>
      <c r="C93" s="1" t="s">
        <v>219</v>
      </c>
      <c r="D93" s="1" t="s">
        <v>80</v>
      </c>
      <c r="E93" s="10">
        <v>34</v>
      </c>
      <c r="F93" s="1" t="s">
        <v>23</v>
      </c>
      <c r="G93" s="1" t="s">
        <v>39</v>
      </c>
      <c r="H93" s="4">
        <v>54823</v>
      </c>
      <c r="I93" s="10">
        <v>2</v>
      </c>
      <c r="J93" s="10">
        <v>5</v>
      </c>
      <c r="K93" s="1">
        <v>2020</v>
      </c>
      <c r="L93" s="1" t="s">
        <v>51</v>
      </c>
      <c r="M93" s="1" t="s">
        <v>26</v>
      </c>
      <c r="N93" s="7">
        <v>4.0176516745009714</v>
      </c>
      <c r="O93" s="58">
        <f>_xlfn.IFS(Analysis1[[#This Row],[Performance_Score]] &gt;= 4, (Analysis1[[#This Row],[Monthly_Salary]])*0.05, Analysis1[[#This Row],[Performance_Score]]&gt;=3, (Analysis1[[#This Row],[Monthly_Salary]]*0.02), Analysis1[[#This Row],[Performance_Score]]&lt;3,0)</f>
        <v>2741.15</v>
      </c>
      <c r="P93" s="58"/>
    </row>
    <row r="94" spans="2:16" x14ac:dyDescent="0.35">
      <c r="B94" s="2" t="s">
        <v>220</v>
      </c>
      <c r="C94" s="2" t="s">
        <v>221</v>
      </c>
      <c r="D94" s="2" t="s">
        <v>22</v>
      </c>
      <c r="E94" s="11">
        <v>39</v>
      </c>
      <c r="F94" s="2" t="s">
        <v>23</v>
      </c>
      <c r="G94" s="2" t="s">
        <v>24</v>
      </c>
      <c r="H94" s="5">
        <v>71049</v>
      </c>
      <c r="I94" s="11">
        <v>23</v>
      </c>
      <c r="J94" s="11">
        <v>5</v>
      </c>
      <c r="K94" s="2">
        <v>2019</v>
      </c>
      <c r="L94" s="2" t="s">
        <v>18</v>
      </c>
      <c r="M94" s="2" t="s">
        <v>19</v>
      </c>
      <c r="N94" s="8">
        <v>2.1998131994668291</v>
      </c>
      <c r="O94" s="47">
        <f>_xlfn.IFS(Analysis1[[#This Row],[Performance_Score]] &gt;= 4, (Analysis1[[#This Row],[Monthly_Salary]])*0.05, Analysis1[[#This Row],[Performance_Score]]&gt;=3, (Analysis1[[#This Row],[Monthly_Salary]]*0.02), Analysis1[[#This Row],[Performance_Score]]&lt;3,0)</f>
        <v>3552.4500000000003</v>
      </c>
      <c r="P94" s="47"/>
    </row>
    <row r="95" spans="2:16" x14ac:dyDescent="0.35">
      <c r="B95" s="1" t="s">
        <v>222</v>
      </c>
      <c r="C95" s="1" t="s">
        <v>223</v>
      </c>
      <c r="D95" s="1" t="s">
        <v>22</v>
      </c>
      <c r="E95" s="10">
        <v>60</v>
      </c>
      <c r="F95" s="1" t="s">
        <v>23</v>
      </c>
      <c r="G95" s="1" t="s">
        <v>39</v>
      </c>
      <c r="H95" s="4">
        <v>31292</v>
      </c>
      <c r="I95" s="10">
        <v>10</v>
      </c>
      <c r="J95" s="10">
        <v>1</v>
      </c>
      <c r="K95" s="1">
        <v>0</v>
      </c>
      <c r="L95" s="1" t="s">
        <v>30</v>
      </c>
      <c r="M95" s="1" t="s">
        <v>41</v>
      </c>
      <c r="N95" s="7">
        <v>1.6934990474221188</v>
      </c>
      <c r="O95" s="58">
        <f>_xlfn.IFS(Analysis1[[#This Row],[Performance_Score]] &gt;= 4, (Analysis1[[#This Row],[Monthly_Salary]])*0.05, Analysis1[[#This Row],[Performance_Score]]&gt;=3, (Analysis1[[#This Row],[Monthly_Salary]]*0.02), Analysis1[[#This Row],[Performance_Score]]&lt;3,0)</f>
        <v>0</v>
      </c>
      <c r="P95" s="58"/>
    </row>
    <row r="96" spans="2:16" x14ac:dyDescent="0.35">
      <c r="B96" s="2" t="s">
        <v>224</v>
      </c>
      <c r="C96" s="2" t="s">
        <v>225</v>
      </c>
      <c r="D96" s="2" t="s">
        <v>58</v>
      </c>
      <c r="E96" s="11">
        <v>41</v>
      </c>
      <c r="F96" s="2" t="s">
        <v>16</v>
      </c>
      <c r="G96" s="2" t="s">
        <v>77</v>
      </c>
      <c r="H96" s="5">
        <v>47828</v>
      </c>
      <c r="I96" s="11">
        <v>22</v>
      </c>
      <c r="J96" s="11">
        <v>2</v>
      </c>
      <c r="K96" s="2">
        <v>2019</v>
      </c>
      <c r="L96" s="2" t="s">
        <v>30</v>
      </c>
      <c r="M96" s="2" t="s">
        <v>41</v>
      </c>
      <c r="N96" s="8">
        <v>4.1030496833143637</v>
      </c>
      <c r="O96" s="47">
        <f>_xlfn.IFS(Analysis1[[#This Row],[Performance_Score]] &gt;= 4, (Analysis1[[#This Row],[Monthly_Salary]])*0.05, Analysis1[[#This Row],[Performance_Score]]&gt;=3, (Analysis1[[#This Row],[Monthly_Salary]]*0.02), Analysis1[[#This Row],[Performance_Score]]&lt;3,0)</f>
        <v>0</v>
      </c>
      <c r="P96" s="47"/>
    </row>
    <row r="97" spans="2:16" x14ac:dyDescent="0.35">
      <c r="B97" s="1" t="s">
        <v>226</v>
      </c>
      <c r="C97" s="1" t="s">
        <v>227</v>
      </c>
      <c r="D97" s="1" t="s">
        <v>80</v>
      </c>
      <c r="E97" s="10">
        <v>26</v>
      </c>
      <c r="F97" s="1" t="s">
        <v>23</v>
      </c>
      <c r="G97" s="1" t="s">
        <v>39</v>
      </c>
      <c r="H97" s="4">
        <v>90258</v>
      </c>
      <c r="I97" s="10">
        <v>27</v>
      </c>
      <c r="J97" s="10">
        <v>5</v>
      </c>
      <c r="K97" s="1">
        <v>2018</v>
      </c>
      <c r="L97" s="1" t="s">
        <v>25</v>
      </c>
      <c r="M97" s="1" t="s">
        <v>19</v>
      </c>
      <c r="N97" s="7">
        <v>2.2466717151759874</v>
      </c>
      <c r="O97" s="58">
        <f>_xlfn.IFS(Analysis1[[#This Row],[Performance_Score]] &gt;= 4, (Analysis1[[#This Row],[Monthly_Salary]])*0.05, Analysis1[[#This Row],[Performance_Score]]&gt;=3, (Analysis1[[#This Row],[Monthly_Salary]]*0.02), Analysis1[[#This Row],[Performance_Score]]&lt;3,0)</f>
        <v>4512.9000000000005</v>
      </c>
      <c r="P97" s="58"/>
    </row>
    <row r="98" spans="2:16" x14ac:dyDescent="0.35">
      <c r="B98" s="2" t="s">
        <v>228</v>
      </c>
      <c r="C98" s="2" t="s">
        <v>229</v>
      </c>
      <c r="D98" s="2" t="s">
        <v>22</v>
      </c>
      <c r="E98" s="11">
        <v>36</v>
      </c>
      <c r="F98" s="2" t="s">
        <v>23</v>
      </c>
      <c r="G98" s="2" t="s">
        <v>77</v>
      </c>
      <c r="H98" s="5">
        <v>43191</v>
      </c>
      <c r="I98" s="11">
        <v>29</v>
      </c>
      <c r="J98" s="11">
        <v>4</v>
      </c>
      <c r="K98" s="2">
        <v>0</v>
      </c>
      <c r="L98" s="2" t="s">
        <v>40</v>
      </c>
      <c r="M98" s="2" t="s">
        <v>41</v>
      </c>
      <c r="N98" s="8">
        <v>1.2423145378791105</v>
      </c>
      <c r="O98" s="47">
        <f>_xlfn.IFS(Analysis1[[#This Row],[Performance_Score]] &gt;= 4, (Analysis1[[#This Row],[Monthly_Salary]])*0.05, Analysis1[[#This Row],[Performance_Score]]&gt;=3, (Analysis1[[#This Row],[Monthly_Salary]]*0.02), Analysis1[[#This Row],[Performance_Score]]&lt;3,0)</f>
        <v>2159.5500000000002</v>
      </c>
      <c r="P98" s="47"/>
    </row>
    <row r="99" spans="2:16" x14ac:dyDescent="0.35">
      <c r="B99" s="1" t="s">
        <v>230</v>
      </c>
      <c r="C99" s="1" t="s">
        <v>231</v>
      </c>
      <c r="D99" s="1" t="s">
        <v>58</v>
      </c>
      <c r="E99" s="10">
        <v>31</v>
      </c>
      <c r="F99" s="1" t="s">
        <v>23</v>
      </c>
      <c r="G99" s="1" t="s">
        <v>77</v>
      </c>
      <c r="H99" s="4">
        <v>39084</v>
      </c>
      <c r="I99" s="10">
        <v>22</v>
      </c>
      <c r="J99" s="10">
        <v>4</v>
      </c>
      <c r="K99" s="1">
        <v>2020</v>
      </c>
      <c r="L99" s="1" t="s">
        <v>40</v>
      </c>
      <c r="M99" s="1" t="s">
        <v>19</v>
      </c>
      <c r="N99" s="7">
        <v>4.3813343088608052</v>
      </c>
      <c r="O99" s="58">
        <f>_xlfn.IFS(Analysis1[[#This Row],[Performance_Score]] &gt;= 4, (Analysis1[[#This Row],[Monthly_Salary]])*0.05, Analysis1[[#This Row],[Performance_Score]]&gt;=3, (Analysis1[[#This Row],[Monthly_Salary]]*0.02), Analysis1[[#This Row],[Performance_Score]]&lt;3,0)</f>
        <v>1954.2</v>
      </c>
      <c r="P99" s="58"/>
    </row>
    <row r="100" spans="2:16" x14ac:dyDescent="0.35">
      <c r="B100" s="2" t="s">
        <v>232</v>
      </c>
      <c r="C100" s="2" t="s">
        <v>233</v>
      </c>
      <c r="D100" s="2" t="s">
        <v>80</v>
      </c>
      <c r="E100" s="11">
        <v>45</v>
      </c>
      <c r="F100" s="2" t="s">
        <v>23</v>
      </c>
      <c r="G100" s="2" t="s">
        <v>29</v>
      </c>
      <c r="H100" s="5">
        <v>114778</v>
      </c>
      <c r="I100" s="11">
        <v>27</v>
      </c>
      <c r="J100" s="11">
        <v>1</v>
      </c>
      <c r="K100" s="2">
        <v>2018</v>
      </c>
      <c r="L100" s="2" t="s">
        <v>25</v>
      </c>
      <c r="M100" s="2" t="s">
        <v>26</v>
      </c>
      <c r="N100" s="8">
        <v>1.0903149566168224</v>
      </c>
      <c r="O100" s="47">
        <f>_xlfn.IFS(Analysis1[[#This Row],[Performance_Score]] &gt;= 4, (Analysis1[[#This Row],[Monthly_Salary]])*0.05, Analysis1[[#This Row],[Performance_Score]]&gt;=3, (Analysis1[[#This Row],[Monthly_Salary]]*0.02), Analysis1[[#This Row],[Performance_Score]]&lt;3,0)</f>
        <v>0</v>
      </c>
      <c r="P100" s="47"/>
    </row>
    <row r="101" spans="2:16" x14ac:dyDescent="0.35">
      <c r="B101" s="1" t="s">
        <v>234</v>
      </c>
      <c r="C101" s="1" t="s">
        <v>235</v>
      </c>
      <c r="D101" s="1" t="s">
        <v>33</v>
      </c>
      <c r="E101" s="10">
        <v>39</v>
      </c>
      <c r="F101" s="1" t="s">
        <v>16</v>
      </c>
      <c r="G101" s="1" t="s">
        <v>17</v>
      </c>
      <c r="H101" s="4">
        <v>100179</v>
      </c>
      <c r="I101" s="10">
        <v>3</v>
      </c>
      <c r="J101" s="10">
        <v>1</v>
      </c>
      <c r="K101" s="1">
        <v>2024</v>
      </c>
      <c r="L101" s="1" t="s">
        <v>25</v>
      </c>
      <c r="M101" s="1" t="s">
        <v>26</v>
      </c>
      <c r="N101" s="7">
        <v>1.0630928248745883</v>
      </c>
      <c r="O101" s="58">
        <f>_xlfn.IFS(Analysis1[[#This Row],[Performance_Score]] &gt;= 4, (Analysis1[[#This Row],[Monthly_Salary]])*0.05, Analysis1[[#This Row],[Performance_Score]]&gt;=3, (Analysis1[[#This Row],[Monthly_Salary]]*0.02), Analysis1[[#This Row],[Performance_Score]]&lt;3,0)</f>
        <v>0</v>
      </c>
      <c r="P101" s="58"/>
    </row>
    <row r="102" spans="2:16" x14ac:dyDescent="0.35">
      <c r="B102" s="2" t="s">
        <v>236</v>
      </c>
      <c r="C102" s="2" t="s">
        <v>237</v>
      </c>
      <c r="D102" s="2" t="s">
        <v>15</v>
      </c>
      <c r="E102" s="11">
        <v>38</v>
      </c>
      <c r="F102" s="2" t="s">
        <v>16</v>
      </c>
      <c r="G102" s="2" t="s">
        <v>39</v>
      </c>
      <c r="H102" s="5">
        <v>85507</v>
      </c>
      <c r="I102" s="11">
        <v>17</v>
      </c>
      <c r="J102" s="11">
        <v>1</v>
      </c>
      <c r="K102" s="2">
        <v>2021</v>
      </c>
      <c r="L102" s="2" t="s">
        <v>18</v>
      </c>
      <c r="M102" s="2" t="s">
        <v>26</v>
      </c>
      <c r="N102" s="8">
        <v>4.566996262406394</v>
      </c>
      <c r="O102" s="47">
        <f>_xlfn.IFS(Analysis1[[#This Row],[Performance_Score]] &gt;= 4, (Analysis1[[#This Row],[Monthly_Salary]])*0.05, Analysis1[[#This Row],[Performance_Score]]&gt;=3, (Analysis1[[#This Row],[Monthly_Salary]]*0.02), Analysis1[[#This Row],[Performance_Score]]&lt;3,0)</f>
        <v>0</v>
      </c>
      <c r="P102" s="47"/>
    </row>
    <row r="103" spans="2:16" x14ac:dyDescent="0.35">
      <c r="B103" s="1" t="s">
        <v>238</v>
      </c>
      <c r="C103" s="1" t="s">
        <v>239</v>
      </c>
      <c r="D103" s="1" t="s">
        <v>33</v>
      </c>
      <c r="E103" s="10">
        <v>24</v>
      </c>
      <c r="F103" s="1" t="s">
        <v>23</v>
      </c>
      <c r="G103" s="1" t="s">
        <v>17</v>
      </c>
      <c r="H103" s="4">
        <v>40697</v>
      </c>
      <c r="I103" s="10">
        <v>21</v>
      </c>
      <c r="J103" s="10">
        <v>1</v>
      </c>
      <c r="K103" s="1">
        <v>2015</v>
      </c>
      <c r="L103" s="1" t="s">
        <v>34</v>
      </c>
      <c r="M103" s="1" t="s">
        <v>26</v>
      </c>
      <c r="N103" s="7">
        <v>2.4929320391635748</v>
      </c>
      <c r="O103" s="58">
        <f>_xlfn.IFS(Analysis1[[#This Row],[Performance_Score]] &gt;= 4, (Analysis1[[#This Row],[Monthly_Salary]])*0.05, Analysis1[[#This Row],[Performance_Score]]&gt;=3, (Analysis1[[#This Row],[Monthly_Salary]]*0.02), Analysis1[[#This Row],[Performance_Score]]&lt;3,0)</f>
        <v>0</v>
      </c>
      <c r="P103" s="58"/>
    </row>
    <row r="104" spans="2:16" x14ac:dyDescent="0.35">
      <c r="B104" s="2" t="s">
        <v>240</v>
      </c>
      <c r="C104" s="2" t="s">
        <v>241</v>
      </c>
      <c r="D104" s="2" t="s">
        <v>33</v>
      </c>
      <c r="E104" s="11">
        <v>35</v>
      </c>
      <c r="F104" s="2" t="s">
        <v>23</v>
      </c>
      <c r="G104" s="2" t="s">
        <v>29</v>
      </c>
      <c r="H104" s="5">
        <v>87697</v>
      </c>
      <c r="I104" s="11">
        <v>18</v>
      </c>
      <c r="J104" s="11">
        <v>1</v>
      </c>
      <c r="K104" s="2">
        <v>2019</v>
      </c>
      <c r="L104" s="2" t="s">
        <v>34</v>
      </c>
      <c r="M104" s="2" t="s">
        <v>26</v>
      </c>
      <c r="N104" s="8">
        <v>4.5793168338555681</v>
      </c>
      <c r="O104" s="47">
        <f>_xlfn.IFS(Analysis1[[#This Row],[Performance_Score]] &gt;= 4, (Analysis1[[#This Row],[Monthly_Salary]])*0.05, Analysis1[[#This Row],[Performance_Score]]&gt;=3, (Analysis1[[#This Row],[Monthly_Salary]]*0.02), Analysis1[[#This Row],[Performance_Score]]&lt;3,0)</f>
        <v>0</v>
      </c>
      <c r="P104" s="47"/>
    </row>
    <row r="105" spans="2:16" x14ac:dyDescent="0.35">
      <c r="B105" s="1" t="s">
        <v>242</v>
      </c>
      <c r="C105" s="1" t="s">
        <v>243</v>
      </c>
      <c r="D105" s="1" t="s">
        <v>22</v>
      </c>
      <c r="E105" s="10">
        <v>54</v>
      </c>
      <c r="F105" s="1" t="s">
        <v>23</v>
      </c>
      <c r="G105" s="1" t="s">
        <v>77</v>
      </c>
      <c r="H105" s="4">
        <v>52836</v>
      </c>
      <c r="I105" s="10">
        <v>21</v>
      </c>
      <c r="J105" s="10">
        <v>2</v>
      </c>
      <c r="K105" s="1">
        <v>2017</v>
      </c>
      <c r="L105" s="1" t="s">
        <v>51</v>
      </c>
      <c r="M105" s="1" t="s">
        <v>26</v>
      </c>
      <c r="N105" s="7">
        <v>2.2779085325431612</v>
      </c>
      <c r="O105" s="58">
        <f>_xlfn.IFS(Analysis1[[#This Row],[Performance_Score]] &gt;= 4, (Analysis1[[#This Row],[Monthly_Salary]])*0.05, Analysis1[[#This Row],[Performance_Score]]&gt;=3, (Analysis1[[#This Row],[Monthly_Salary]]*0.02), Analysis1[[#This Row],[Performance_Score]]&lt;3,0)</f>
        <v>0</v>
      </c>
      <c r="P105" s="58"/>
    </row>
    <row r="106" spans="2:16" x14ac:dyDescent="0.35">
      <c r="B106" s="2" t="s">
        <v>244</v>
      </c>
      <c r="C106" s="2" t="s">
        <v>245</v>
      </c>
      <c r="D106" s="2" t="s">
        <v>80</v>
      </c>
      <c r="E106" s="11">
        <v>27</v>
      </c>
      <c r="F106" s="2" t="s">
        <v>23</v>
      </c>
      <c r="G106" s="2" t="s">
        <v>63</v>
      </c>
      <c r="H106" s="5">
        <v>58723</v>
      </c>
      <c r="I106" s="11">
        <v>19</v>
      </c>
      <c r="J106" s="11">
        <v>4</v>
      </c>
      <c r="K106" s="2">
        <v>2015</v>
      </c>
      <c r="L106" s="2" t="s">
        <v>51</v>
      </c>
      <c r="M106" s="2" t="s">
        <v>26</v>
      </c>
      <c r="N106" s="8">
        <v>2.7285379019875888</v>
      </c>
      <c r="O106" s="47">
        <f>_xlfn.IFS(Analysis1[[#This Row],[Performance_Score]] &gt;= 4, (Analysis1[[#This Row],[Monthly_Salary]])*0.05, Analysis1[[#This Row],[Performance_Score]]&gt;=3, (Analysis1[[#This Row],[Monthly_Salary]]*0.02), Analysis1[[#This Row],[Performance_Score]]&lt;3,0)</f>
        <v>2936.15</v>
      </c>
      <c r="P106" s="47"/>
    </row>
    <row r="107" spans="2:16" x14ac:dyDescent="0.35">
      <c r="B107" s="1" t="s">
        <v>246</v>
      </c>
      <c r="C107" s="1" t="s">
        <v>247</v>
      </c>
      <c r="D107" s="1" t="s">
        <v>22</v>
      </c>
      <c r="E107" s="10">
        <v>37</v>
      </c>
      <c r="F107" s="1" t="s">
        <v>16</v>
      </c>
      <c r="G107" s="1" t="s">
        <v>24</v>
      </c>
      <c r="H107" s="4">
        <v>55877</v>
      </c>
      <c r="I107" s="10">
        <v>26</v>
      </c>
      <c r="J107" s="10">
        <v>5</v>
      </c>
      <c r="K107" s="1">
        <v>2020</v>
      </c>
      <c r="L107" s="1" t="s">
        <v>51</v>
      </c>
      <c r="M107" s="1" t="s">
        <v>26</v>
      </c>
      <c r="N107" s="7">
        <v>4.0347550363932747</v>
      </c>
      <c r="O107" s="58">
        <f>_xlfn.IFS(Analysis1[[#This Row],[Performance_Score]] &gt;= 4, (Analysis1[[#This Row],[Monthly_Salary]])*0.05, Analysis1[[#This Row],[Performance_Score]]&gt;=3, (Analysis1[[#This Row],[Monthly_Salary]]*0.02), Analysis1[[#This Row],[Performance_Score]]&lt;3,0)</f>
        <v>2793.8500000000004</v>
      </c>
      <c r="P107" s="58"/>
    </row>
    <row r="108" spans="2:16" x14ac:dyDescent="0.35">
      <c r="B108" s="2" t="s">
        <v>248</v>
      </c>
      <c r="C108" s="2" t="s">
        <v>249</v>
      </c>
      <c r="D108" s="2" t="s">
        <v>22</v>
      </c>
      <c r="E108" s="11">
        <v>31</v>
      </c>
      <c r="F108" s="2" t="s">
        <v>23</v>
      </c>
      <c r="G108" s="2" t="s">
        <v>39</v>
      </c>
      <c r="H108" s="5">
        <v>55866</v>
      </c>
      <c r="I108" s="11">
        <v>27</v>
      </c>
      <c r="J108" s="11">
        <v>3</v>
      </c>
      <c r="K108" s="2">
        <v>0</v>
      </c>
      <c r="L108" s="2" t="s">
        <v>40</v>
      </c>
      <c r="M108" s="2" t="s">
        <v>41</v>
      </c>
      <c r="N108" s="8">
        <v>2.6199577212718448</v>
      </c>
      <c r="O108" s="47">
        <f>_xlfn.IFS(Analysis1[[#This Row],[Performance_Score]] &gt;= 4, (Analysis1[[#This Row],[Monthly_Salary]])*0.05, Analysis1[[#This Row],[Performance_Score]]&gt;=3, (Analysis1[[#This Row],[Monthly_Salary]]*0.02), Analysis1[[#This Row],[Performance_Score]]&lt;3,0)</f>
        <v>1117.32</v>
      </c>
      <c r="P108" s="47"/>
    </row>
    <row r="109" spans="2:16" x14ac:dyDescent="0.35">
      <c r="B109" s="1" t="s">
        <v>250</v>
      </c>
      <c r="C109" s="1" t="s">
        <v>251</v>
      </c>
      <c r="D109" s="1" t="s">
        <v>15</v>
      </c>
      <c r="E109" s="10">
        <v>27</v>
      </c>
      <c r="F109" s="1" t="s">
        <v>72</v>
      </c>
      <c r="G109" s="1" t="s">
        <v>39</v>
      </c>
      <c r="H109" s="4">
        <v>98463</v>
      </c>
      <c r="I109" s="10">
        <v>21</v>
      </c>
      <c r="J109" s="10">
        <v>1</v>
      </c>
      <c r="K109" s="1">
        <v>2018</v>
      </c>
      <c r="L109" s="1" t="s">
        <v>25</v>
      </c>
      <c r="M109" s="1" t="s">
        <v>41</v>
      </c>
      <c r="N109" s="7">
        <v>1.4194094203576801</v>
      </c>
      <c r="O109" s="58">
        <f>_xlfn.IFS(Analysis1[[#This Row],[Performance_Score]] &gt;= 4, (Analysis1[[#This Row],[Monthly_Salary]])*0.05, Analysis1[[#This Row],[Performance_Score]]&gt;=3, (Analysis1[[#This Row],[Monthly_Salary]]*0.02), Analysis1[[#This Row],[Performance_Score]]&lt;3,0)</f>
        <v>0</v>
      </c>
      <c r="P109" s="58"/>
    </row>
    <row r="110" spans="2:16" x14ac:dyDescent="0.35">
      <c r="B110" s="2" t="s">
        <v>252</v>
      </c>
      <c r="C110" s="2" t="s">
        <v>253</v>
      </c>
      <c r="D110" s="2" t="s">
        <v>46</v>
      </c>
      <c r="E110" s="11">
        <v>27</v>
      </c>
      <c r="F110" s="2" t="s">
        <v>16</v>
      </c>
      <c r="G110" s="2" t="s">
        <v>39</v>
      </c>
      <c r="H110" s="5">
        <v>34968</v>
      </c>
      <c r="I110" s="11">
        <v>9</v>
      </c>
      <c r="J110" s="11">
        <v>4</v>
      </c>
      <c r="K110" s="2">
        <v>2023</v>
      </c>
      <c r="L110" s="2" t="s">
        <v>40</v>
      </c>
      <c r="M110" s="2" t="s">
        <v>26</v>
      </c>
      <c r="N110" s="8">
        <v>3.6903545904738535</v>
      </c>
      <c r="O110" s="47">
        <f>_xlfn.IFS(Analysis1[[#This Row],[Performance_Score]] &gt;= 4, (Analysis1[[#This Row],[Monthly_Salary]])*0.05, Analysis1[[#This Row],[Performance_Score]]&gt;=3, (Analysis1[[#This Row],[Monthly_Salary]]*0.02), Analysis1[[#This Row],[Performance_Score]]&lt;3,0)</f>
        <v>1748.4</v>
      </c>
      <c r="P110" s="47"/>
    </row>
    <row r="111" spans="2:16" x14ac:dyDescent="0.35">
      <c r="B111" s="1" t="s">
        <v>254</v>
      </c>
      <c r="C111" s="1" t="s">
        <v>255</v>
      </c>
      <c r="D111" s="1" t="s">
        <v>22</v>
      </c>
      <c r="E111" s="10">
        <v>42</v>
      </c>
      <c r="F111" s="1" t="s">
        <v>23</v>
      </c>
      <c r="G111" s="1" t="s">
        <v>17</v>
      </c>
      <c r="H111" s="4">
        <v>104730</v>
      </c>
      <c r="I111" s="10">
        <v>35</v>
      </c>
      <c r="J111" s="10">
        <v>1</v>
      </c>
      <c r="K111" s="1">
        <v>2018</v>
      </c>
      <c r="L111" s="1" t="s">
        <v>40</v>
      </c>
      <c r="M111" s="1" t="s">
        <v>141</v>
      </c>
      <c r="N111" s="7">
        <v>4.2675810559640377</v>
      </c>
      <c r="O111" s="58">
        <f>_xlfn.IFS(Analysis1[[#This Row],[Performance_Score]] &gt;= 4, (Analysis1[[#This Row],[Monthly_Salary]])*0.05, Analysis1[[#This Row],[Performance_Score]]&gt;=3, (Analysis1[[#This Row],[Monthly_Salary]]*0.02), Analysis1[[#This Row],[Performance_Score]]&lt;3,0)</f>
        <v>0</v>
      </c>
      <c r="P111" s="58"/>
    </row>
    <row r="112" spans="2:16" x14ac:dyDescent="0.35">
      <c r="B112" s="2" t="s">
        <v>256</v>
      </c>
      <c r="C112" s="2" t="s">
        <v>257</v>
      </c>
      <c r="D112" s="2" t="s">
        <v>33</v>
      </c>
      <c r="E112" s="11">
        <v>54</v>
      </c>
      <c r="F112" s="2" t="s">
        <v>16</v>
      </c>
      <c r="G112" s="2" t="s">
        <v>77</v>
      </c>
      <c r="H112" s="5">
        <v>30308</v>
      </c>
      <c r="I112" s="11">
        <v>21</v>
      </c>
      <c r="J112" s="11">
        <v>2</v>
      </c>
      <c r="K112" s="2">
        <v>2020</v>
      </c>
      <c r="L112" s="2" t="s">
        <v>40</v>
      </c>
      <c r="M112" s="2" t="s">
        <v>41</v>
      </c>
      <c r="N112" s="8">
        <v>2.6571166622649081</v>
      </c>
      <c r="O112" s="47">
        <f>_xlfn.IFS(Analysis1[[#This Row],[Performance_Score]] &gt;= 4, (Analysis1[[#This Row],[Monthly_Salary]])*0.05, Analysis1[[#This Row],[Performance_Score]]&gt;=3, (Analysis1[[#This Row],[Monthly_Salary]]*0.02), Analysis1[[#This Row],[Performance_Score]]&lt;3,0)</f>
        <v>0</v>
      </c>
      <c r="P112" s="47"/>
    </row>
    <row r="113" spans="2:16" x14ac:dyDescent="0.35">
      <c r="B113" s="1" t="s">
        <v>258</v>
      </c>
      <c r="C113" s="1" t="s">
        <v>259</v>
      </c>
      <c r="D113" s="1" t="s">
        <v>58</v>
      </c>
      <c r="E113" s="10">
        <v>37</v>
      </c>
      <c r="F113" s="1" t="s">
        <v>16</v>
      </c>
      <c r="G113" s="1" t="s">
        <v>39</v>
      </c>
      <c r="H113" s="4">
        <v>87025</v>
      </c>
      <c r="I113" s="10">
        <v>3</v>
      </c>
      <c r="J113" s="10">
        <v>4</v>
      </c>
      <c r="K113" s="1">
        <v>2023</v>
      </c>
      <c r="L113" s="1" t="s">
        <v>51</v>
      </c>
      <c r="M113" s="1" t="s">
        <v>26</v>
      </c>
      <c r="N113" s="7">
        <v>1.7840964164898012</v>
      </c>
      <c r="O113" s="58">
        <f>_xlfn.IFS(Analysis1[[#This Row],[Performance_Score]] &gt;= 4, (Analysis1[[#This Row],[Monthly_Salary]])*0.05, Analysis1[[#This Row],[Performance_Score]]&gt;=3, (Analysis1[[#This Row],[Monthly_Salary]]*0.02), Analysis1[[#This Row],[Performance_Score]]&lt;3,0)</f>
        <v>4351.25</v>
      </c>
      <c r="P113" s="58"/>
    </row>
    <row r="114" spans="2:16" x14ac:dyDescent="0.35">
      <c r="B114" s="2" t="s">
        <v>260</v>
      </c>
      <c r="C114" s="2" t="s">
        <v>261</v>
      </c>
      <c r="D114" s="2" t="s">
        <v>22</v>
      </c>
      <c r="E114" s="11">
        <v>36</v>
      </c>
      <c r="F114" s="2" t="s">
        <v>16</v>
      </c>
      <c r="G114" s="2" t="s">
        <v>17</v>
      </c>
      <c r="H114" s="5">
        <v>108370</v>
      </c>
      <c r="I114" s="11">
        <v>9</v>
      </c>
      <c r="J114" s="11">
        <v>5</v>
      </c>
      <c r="K114" s="2">
        <v>0</v>
      </c>
      <c r="L114" s="2" t="s">
        <v>34</v>
      </c>
      <c r="M114" s="2" t="s">
        <v>41</v>
      </c>
      <c r="N114" s="8">
        <v>2.3712231338073657</v>
      </c>
      <c r="O114" s="47">
        <f>_xlfn.IFS(Analysis1[[#This Row],[Performance_Score]] &gt;= 4, (Analysis1[[#This Row],[Monthly_Salary]])*0.05, Analysis1[[#This Row],[Performance_Score]]&gt;=3, (Analysis1[[#This Row],[Monthly_Salary]]*0.02), Analysis1[[#This Row],[Performance_Score]]&lt;3,0)</f>
        <v>5418.5</v>
      </c>
      <c r="P114" s="47"/>
    </row>
    <row r="115" spans="2:16" x14ac:dyDescent="0.35">
      <c r="B115" s="1" t="s">
        <v>262</v>
      </c>
      <c r="C115" s="1" t="s">
        <v>263</v>
      </c>
      <c r="D115" s="1" t="s">
        <v>15</v>
      </c>
      <c r="E115" s="10">
        <v>44</v>
      </c>
      <c r="F115" s="1" t="s">
        <v>16</v>
      </c>
      <c r="G115" s="1" t="s">
        <v>39</v>
      </c>
      <c r="H115" s="4">
        <v>49157</v>
      </c>
      <c r="I115" s="10">
        <v>3</v>
      </c>
      <c r="J115" s="10">
        <v>3</v>
      </c>
      <c r="K115" s="1">
        <v>2024</v>
      </c>
      <c r="L115" s="1" t="s">
        <v>51</v>
      </c>
      <c r="M115" s="1" t="s">
        <v>26</v>
      </c>
      <c r="N115" s="7">
        <v>4.57064210815909</v>
      </c>
      <c r="O115" s="58">
        <f>_xlfn.IFS(Analysis1[[#This Row],[Performance_Score]] &gt;= 4, (Analysis1[[#This Row],[Monthly_Salary]])*0.05, Analysis1[[#This Row],[Performance_Score]]&gt;=3, (Analysis1[[#This Row],[Monthly_Salary]]*0.02), Analysis1[[#This Row],[Performance_Score]]&lt;3,0)</f>
        <v>983.14</v>
      </c>
      <c r="P115" s="58"/>
    </row>
    <row r="116" spans="2:16" x14ac:dyDescent="0.35">
      <c r="B116" s="2" t="s">
        <v>264</v>
      </c>
      <c r="C116" s="2" t="s">
        <v>265</v>
      </c>
      <c r="D116" s="2" t="s">
        <v>15</v>
      </c>
      <c r="E116" s="11">
        <v>55</v>
      </c>
      <c r="F116" s="2" t="s">
        <v>23</v>
      </c>
      <c r="G116" s="2" t="s">
        <v>77</v>
      </c>
      <c r="H116" s="5">
        <v>108164</v>
      </c>
      <c r="I116" s="11">
        <v>29</v>
      </c>
      <c r="J116" s="11">
        <v>3</v>
      </c>
      <c r="K116" s="2">
        <v>0</v>
      </c>
      <c r="L116" s="2" t="s">
        <v>25</v>
      </c>
      <c r="M116" s="2" t="s">
        <v>26</v>
      </c>
      <c r="N116" s="8">
        <v>3.855337212945086</v>
      </c>
      <c r="O116" s="47">
        <f>_xlfn.IFS(Analysis1[[#This Row],[Performance_Score]] &gt;= 4, (Analysis1[[#This Row],[Monthly_Salary]])*0.05, Analysis1[[#This Row],[Performance_Score]]&gt;=3, (Analysis1[[#This Row],[Monthly_Salary]]*0.02), Analysis1[[#This Row],[Performance_Score]]&lt;3,0)</f>
        <v>2163.2800000000002</v>
      </c>
      <c r="P116" s="47"/>
    </row>
    <row r="117" spans="2:16" x14ac:dyDescent="0.35">
      <c r="B117" s="1" t="s">
        <v>266</v>
      </c>
      <c r="C117" s="1" t="s">
        <v>267</v>
      </c>
      <c r="D117" s="1" t="s">
        <v>15</v>
      </c>
      <c r="E117" s="10">
        <v>56</v>
      </c>
      <c r="F117" s="1" t="s">
        <v>23</v>
      </c>
      <c r="G117" s="1" t="s">
        <v>17</v>
      </c>
      <c r="H117" s="4">
        <v>38364</v>
      </c>
      <c r="I117" s="10">
        <v>27</v>
      </c>
      <c r="J117" s="10">
        <v>5</v>
      </c>
      <c r="K117" s="1">
        <v>2018</v>
      </c>
      <c r="L117" s="1" t="s">
        <v>34</v>
      </c>
      <c r="M117" s="1" t="s">
        <v>26</v>
      </c>
      <c r="N117" s="7">
        <v>2.0785709030628063</v>
      </c>
      <c r="O117" s="58">
        <f>_xlfn.IFS(Analysis1[[#This Row],[Performance_Score]] &gt;= 4, (Analysis1[[#This Row],[Monthly_Salary]])*0.05, Analysis1[[#This Row],[Performance_Score]]&gt;=3, (Analysis1[[#This Row],[Monthly_Salary]]*0.02), Analysis1[[#This Row],[Performance_Score]]&lt;3,0)</f>
        <v>1918.2</v>
      </c>
      <c r="P117" s="58"/>
    </row>
    <row r="118" spans="2:16" x14ac:dyDescent="0.35">
      <c r="B118" s="2" t="s">
        <v>268</v>
      </c>
      <c r="C118" s="2" t="s">
        <v>269</v>
      </c>
      <c r="D118" s="2" t="s">
        <v>80</v>
      </c>
      <c r="E118" s="11">
        <v>48</v>
      </c>
      <c r="F118" s="2" t="s">
        <v>16</v>
      </c>
      <c r="G118" s="2" t="s">
        <v>29</v>
      </c>
      <c r="H118" s="5">
        <v>88688</v>
      </c>
      <c r="I118" s="11">
        <v>9</v>
      </c>
      <c r="J118" s="11">
        <v>2</v>
      </c>
      <c r="K118" s="2">
        <v>2019</v>
      </c>
      <c r="L118" s="2" t="s">
        <v>51</v>
      </c>
      <c r="M118" s="2" t="s">
        <v>26</v>
      </c>
      <c r="N118" s="8">
        <v>4.9778168083724719</v>
      </c>
      <c r="O118" s="47">
        <f>_xlfn.IFS(Analysis1[[#This Row],[Performance_Score]] &gt;= 4, (Analysis1[[#This Row],[Monthly_Salary]])*0.05, Analysis1[[#This Row],[Performance_Score]]&gt;=3, (Analysis1[[#This Row],[Monthly_Salary]]*0.02), Analysis1[[#This Row],[Performance_Score]]&lt;3,0)</f>
        <v>0</v>
      </c>
      <c r="P118" s="47"/>
    </row>
    <row r="119" spans="2:16" x14ac:dyDescent="0.35">
      <c r="B119" s="1" t="s">
        <v>270</v>
      </c>
      <c r="C119" s="1" t="s">
        <v>271</v>
      </c>
      <c r="D119" s="1" t="s">
        <v>33</v>
      </c>
      <c r="E119" s="10">
        <v>28</v>
      </c>
      <c r="F119" s="1" t="s">
        <v>72</v>
      </c>
      <c r="G119" s="1" t="s">
        <v>29</v>
      </c>
      <c r="H119" s="4">
        <v>69709</v>
      </c>
      <c r="I119" s="10">
        <v>35</v>
      </c>
      <c r="J119" s="10">
        <v>3</v>
      </c>
      <c r="K119" s="1">
        <v>2022</v>
      </c>
      <c r="L119" s="1" t="s">
        <v>25</v>
      </c>
      <c r="M119" s="1" t="s">
        <v>26</v>
      </c>
      <c r="N119" s="7">
        <v>1.1434585362492857</v>
      </c>
      <c r="O119" s="58">
        <f>_xlfn.IFS(Analysis1[[#This Row],[Performance_Score]] &gt;= 4, (Analysis1[[#This Row],[Monthly_Salary]])*0.05, Analysis1[[#This Row],[Performance_Score]]&gt;=3, (Analysis1[[#This Row],[Monthly_Salary]]*0.02), Analysis1[[#This Row],[Performance_Score]]&lt;3,0)</f>
        <v>1394.18</v>
      </c>
      <c r="P119" s="58"/>
    </row>
    <row r="120" spans="2:16" x14ac:dyDescent="0.35">
      <c r="B120" s="2" t="s">
        <v>272</v>
      </c>
      <c r="C120" s="2" t="s">
        <v>273</v>
      </c>
      <c r="D120" s="2" t="s">
        <v>58</v>
      </c>
      <c r="E120" s="11">
        <v>56</v>
      </c>
      <c r="F120" s="2" t="s">
        <v>16</v>
      </c>
      <c r="G120" s="2" t="s">
        <v>63</v>
      </c>
      <c r="H120" s="5">
        <v>114474</v>
      </c>
      <c r="I120" s="11">
        <v>30</v>
      </c>
      <c r="J120" s="11">
        <v>5</v>
      </c>
      <c r="K120" s="2">
        <v>2015</v>
      </c>
      <c r="L120" s="2" t="s">
        <v>40</v>
      </c>
      <c r="M120" s="2" t="s">
        <v>41</v>
      </c>
      <c r="N120" s="8">
        <v>4.964739125330099</v>
      </c>
      <c r="O120" s="47">
        <f>_xlfn.IFS(Analysis1[[#This Row],[Performance_Score]] &gt;= 4, (Analysis1[[#This Row],[Monthly_Salary]])*0.05, Analysis1[[#This Row],[Performance_Score]]&gt;=3, (Analysis1[[#This Row],[Monthly_Salary]]*0.02), Analysis1[[#This Row],[Performance_Score]]&lt;3,0)</f>
        <v>5723.7000000000007</v>
      </c>
      <c r="P120" s="47"/>
    </row>
    <row r="121" spans="2:16" x14ac:dyDescent="0.35">
      <c r="B121" s="1" t="s">
        <v>274</v>
      </c>
      <c r="C121" s="1" t="s">
        <v>275</v>
      </c>
      <c r="D121" s="1" t="s">
        <v>22</v>
      </c>
      <c r="E121" s="10">
        <v>35</v>
      </c>
      <c r="F121" s="1" t="s">
        <v>16</v>
      </c>
      <c r="G121" s="1" t="s">
        <v>63</v>
      </c>
      <c r="H121" s="4">
        <v>92656</v>
      </c>
      <c r="I121" s="10">
        <v>28</v>
      </c>
      <c r="J121" s="10">
        <v>3</v>
      </c>
      <c r="K121" s="1">
        <v>2016</v>
      </c>
      <c r="L121" s="1" t="s">
        <v>51</v>
      </c>
      <c r="M121" s="1" t="s">
        <v>26</v>
      </c>
      <c r="N121" s="7">
        <v>1.2924866636570886</v>
      </c>
      <c r="O121" s="58">
        <f>_xlfn.IFS(Analysis1[[#This Row],[Performance_Score]] &gt;= 4, (Analysis1[[#This Row],[Monthly_Salary]])*0.05, Analysis1[[#This Row],[Performance_Score]]&gt;=3, (Analysis1[[#This Row],[Monthly_Salary]]*0.02), Analysis1[[#This Row],[Performance_Score]]&lt;3,0)</f>
        <v>1853.1200000000001</v>
      </c>
      <c r="P121" s="58"/>
    </row>
    <row r="122" spans="2:16" x14ac:dyDescent="0.35">
      <c r="B122" s="2" t="s">
        <v>276</v>
      </c>
      <c r="C122" s="2" t="s">
        <v>277</v>
      </c>
      <c r="D122" s="2" t="s">
        <v>15</v>
      </c>
      <c r="E122" s="11">
        <v>46</v>
      </c>
      <c r="F122" s="2" t="s">
        <v>23</v>
      </c>
      <c r="G122" s="2" t="s">
        <v>24</v>
      </c>
      <c r="H122" s="5">
        <v>75539</v>
      </c>
      <c r="I122" s="11">
        <v>3</v>
      </c>
      <c r="J122" s="11">
        <v>3</v>
      </c>
      <c r="K122" s="2">
        <v>2016</v>
      </c>
      <c r="L122" s="2" t="s">
        <v>40</v>
      </c>
      <c r="M122" s="2" t="s">
        <v>41</v>
      </c>
      <c r="N122" s="8">
        <v>2.5300833018172155</v>
      </c>
      <c r="O122" s="47">
        <f>_xlfn.IFS(Analysis1[[#This Row],[Performance_Score]] &gt;= 4, (Analysis1[[#This Row],[Monthly_Salary]])*0.05, Analysis1[[#This Row],[Performance_Score]]&gt;=3, (Analysis1[[#This Row],[Monthly_Salary]]*0.02), Analysis1[[#This Row],[Performance_Score]]&lt;3,0)</f>
        <v>1510.78</v>
      </c>
      <c r="P122" s="47"/>
    </row>
    <row r="123" spans="2:16" x14ac:dyDescent="0.35">
      <c r="B123" s="1" t="s">
        <v>278</v>
      </c>
      <c r="C123" s="1" t="s">
        <v>279</v>
      </c>
      <c r="D123" s="1" t="s">
        <v>15</v>
      </c>
      <c r="E123" s="10">
        <v>22</v>
      </c>
      <c r="F123" s="1" t="s">
        <v>23</v>
      </c>
      <c r="G123" s="1" t="s">
        <v>29</v>
      </c>
      <c r="H123" s="4">
        <v>39177</v>
      </c>
      <c r="I123" s="10">
        <v>25</v>
      </c>
      <c r="J123" s="10">
        <v>5</v>
      </c>
      <c r="K123" s="1">
        <v>0</v>
      </c>
      <c r="L123" s="1" t="s">
        <v>40</v>
      </c>
      <c r="M123" s="1" t="s">
        <v>26</v>
      </c>
      <c r="N123" s="7">
        <v>4.0539374183256776</v>
      </c>
      <c r="O123" s="58">
        <f>_xlfn.IFS(Analysis1[[#This Row],[Performance_Score]] &gt;= 4, (Analysis1[[#This Row],[Monthly_Salary]])*0.05, Analysis1[[#This Row],[Performance_Score]]&gt;=3, (Analysis1[[#This Row],[Monthly_Salary]]*0.02), Analysis1[[#This Row],[Performance_Score]]&lt;3,0)</f>
        <v>1958.8500000000001</v>
      </c>
      <c r="P123" s="58"/>
    </row>
    <row r="124" spans="2:16" x14ac:dyDescent="0.35">
      <c r="B124" s="2" t="s">
        <v>280</v>
      </c>
      <c r="C124" s="2" t="s">
        <v>281</v>
      </c>
      <c r="D124" s="2" t="s">
        <v>80</v>
      </c>
      <c r="E124" s="11">
        <v>29</v>
      </c>
      <c r="F124" s="2" t="s">
        <v>23</v>
      </c>
      <c r="G124" s="2" t="s">
        <v>39</v>
      </c>
      <c r="H124" s="5">
        <v>31552</v>
      </c>
      <c r="I124" s="11">
        <v>32</v>
      </c>
      <c r="J124" s="11">
        <v>5</v>
      </c>
      <c r="K124" s="2">
        <v>0</v>
      </c>
      <c r="L124" s="2" t="s">
        <v>34</v>
      </c>
      <c r="M124" s="2" t="s">
        <v>26</v>
      </c>
      <c r="N124" s="8">
        <v>4.9789970732090811</v>
      </c>
      <c r="O124" s="47">
        <f>_xlfn.IFS(Analysis1[[#This Row],[Performance_Score]] &gt;= 4, (Analysis1[[#This Row],[Monthly_Salary]])*0.05, Analysis1[[#This Row],[Performance_Score]]&gt;=3, (Analysis1[[#This Row],[Monthly_Salary]]*0.02), Analysis1[[#This Row],[Performance_Score]]&lt;3,0)</f>
        <v>1577.6000000000001</v>
      </c>
      <c r="P124" s="47"/>
    </row>
    <row r="125" spans="2:16" x14ac:dyDescent="0.35">
      <c r="B125" s="1" t="s">
        <v>282</v>
      </c>
      <c r="C125" s="1" t="s">
        <v>283</v>
      </c>
      <c r="D125" s="1" t="s">
        <v>15</v>
      </c>
      <c r="E125" s="10">
        <v>46</v>
      </c>
      <c r="F125" s="1" t="s">
        <v>23</v>
      </c>
      <c r="G125" s="1" t="s">
        <v>24</v>
      </c>
      <c r="H125" s="4">
        <v>53180</v>
      </c>
      <c r="I125" s="10">
        <v>17</v>
      </c>
      <c r="J125" s="10">
        <v>4</v>
      </c>
      <c r="K125" s="1">
        <v>2016</v>
      </c>
      <c r="L125" s="1" t="s">
        <v>18</v>
      </c>
      <c r="M125" s="1" t="s">
        <v>26</v>
      </c>
      <c r="N125" s="7">
        <v>1.6744666364562906</v>
      </c>
      <c r="O125" s="58">
        <f>_xlfn.IFS(Analysis1[[#This Row],[Performance_Score]] &gt;= 4, (Analysis1[[#This Row],[Monthly_Salary]])*0.05, Analysis1[[#This Row],[Performance_Score]]&gt;=3, (Analysis1[[#This Row],[Monthly_Salary]]*0.02), Analysis1[[#This Row],[Performance_Score]]&lt;3,0)</f>
        <v>2659</v>
      </c>
      <c r="P125" s="58"/>
    </row>
    <row r="126" spans="2:16" x14ac:dyDescent="0.35">
      <c r="B126" s="2" t="s">
        <v>284</v>
      </c>
      <c r="C126" s="2" t="s">
        <v>285</v>
      </c>
      <c r="D126" s="2" t="s">
        <v>33</v>
      </c>
      <c r="E126" s="11">
        <v>50</v>
      </c>
      <c r="F126" s="2" t="s">
        <v>23</v>
      </c>
      <c r="G126" s="2" t="s">
        <v>17</v>
      </c>
      <c r="H126" s="5">
        <v>102625</v>
      </c>
      <c r="I126" s="11">
        <v>8</v>
      </c>
      <c r="J126" s="11">
        <v>2</v>
      </c>
      <c r="K126" s="2">
        <v>2018</v>
      </c>
      <c r="L126" s="2" t="s">
        <v>51</v>
      </c>
      <c r="M126" s="2" t="s">
        <v>26</v>
      </c>
      <c r="N126" s="8">
        <v>1.1473425755163191</v>
      </c>
      <c r="O126" s="47">
        <f>_xlfn.IFS(Analysis1[[#This Row],[Performance_Score]] &gt;= 4, (Analysis1[[#This Row],[Monthly_Salary]])*0.05, Analysis1[[#This Row],[Performance_Score]]&gt;=3, (Analysis1[[#This Row],[Monthly_Salary]]*0.02), Analysis1[[#This Row],[Performance_Score]]&lt;3,0)</f>
        <v>0</v>
      </c>
      <c r="P126" s="47"/>
    </row>
    <row r="127" spans="2:16" x14ac:dyDescent="0.35">
      <c r="B127" s="1" t="s">
        <v>286</v>
      </c>
      <c r="C127" s="1" t="s">
        <v>287</v>
      </c>
      <c r="D127" s="1" t="s">
        <v>58</v>
      </c>
      <c r="E127" s="10">
        <v>44</v>
      </c>
      <c r="F127" s="1" t="s">
        <v>23</v>
      </c>
      <c r="G127" s="1" t="s">
        <v>17</v>
      </c>
      <c r="H127" s="4">
        <v>73844</v>
      </c>
      <c r="I127" s="10">
        <v>28</v>
      </c>
      <c r="J127" s="10">
        <v>1</v>
      </c>
      <c r="K127" s="1">
        <v>2018</v>
      </c>
      <c r="L127" s="1" t="s">
        <v>51</v>
      </c>
      <c r="M127" s="1" t="s">
        <v>26</v>
      </c>
      <c r="N127" s="7">
        <v>1.1508361452578337</v>
      </c>
      <c r="O127" s="58">
        <f>_xlfn.IFS(Analysis1[[#This Row],[Performance_Score]] &gt;= 4, (Analysis1[[#This Row],[Monthly_Salary]])*0.05, Analysis1[[#This Row],[Performance_Score]]&gt;=3, (Analysis1[[#This Row],[Monthly_Salary]]*0.02), Analysis1[[#This Row],[Performance_Score]]&lt;3,0)</f>
        <v>0</v>
      </c>
      <c r="P127" s="58"/>
    </row>
    <row r="128" spans="2:16" x14ac:dyDescent="0.35">
      <c r="B128" s="2" t="s">
        <v>288</v>
      </c>
      <c r="C128" s="2" t="s">
        <v>289</v>
      </c>
      <c r="D128" s="2" t="s">
        <v>33</v>
      </c>
      <c r="E128" s="11">
        <v>56</v>
      </c>
      <c r="F128" s="2" t="s">
        <v>23</v>
      </c>
      <c r="G128" s="2" t="s">
        <v>24</v>
      </c>
      <c r="H128" s="5">
        <v>107695</v>
      </c>
      <c r="I128" s="11">
        <v>31</v>
      </c>
      <c r="J128" s="11">
        <v>3</v>
      </c>
      <c r="K128" s="2">
        <v>2015</v>
      </c>
      <c r="L128" s="2" t="s">
        <v>30</v>
      </c>
      <c r="M128" s="2" t="s">
        <v>19</v>
      </c>
      <c r="N128" s="8">
        <v>3.4071535288866159</v>
      </c>
      <c r="O128" s="47">
        <f>_xlfn.IFS(Analysis1[[#This Row],[Performance_Score]] &gt;= 4, (Analysis1[[#This Row],[Monthly_Salary]])*0.05, Analysis1[[#This Row],[Performance_Score]]&gt;=3, (Analysis1[[#This Row],[Monthly_Salary]]*0.02), Analysis1[[#This Row],[Performance_Score]]&lt;3,0)</f>
        <v>2153.9</v>
      </c>
      <c r="P128" s="47"/>
    </row>
    <row r="129" spans="2:16" x14ac:dyDescent="0.35">
      <c r="B129" s="1" t="s">
        <v>290</v>
      </c>
      <c r="C129" s="1" t="s">
        <v>291</v>
      </c>
      <c r="D129" s="1" t="s">
        <v>33</v>
      </c>
      <c r="E129" s="10">
        <v>30</v>
      </c>
      <c r="F129" s="1" t="s">
        <v>23</v>
      </c>
      <c r="G129" s="1" t="s">
        <v>24</v>
      </c>
      <c r="H129" s="4">
        <v>64915</v>
      </c>
      <c r="I129" s="10">
        <v>8</v>
      </c>
      <c r="J129" s="10">
        <v>2</v>
      </c>
      <c r="K129" s="1">
        <v>2022</v>
      </c>
      <c r="L129" s="1" t="s">
        <v>18</v>
      </c>
      <c r="M129" s="1" t="s">
        <v>41</v>
      </c>
      <c r="N129" s="7">
        <v>3.821281447405116</v>
      </c>
      <c r="O129" s="58">
        <f>_xlfn.IFS(Analysis1[[#This Row],[Performance_Score]] &gt;= 4, (Analysis1[[#This Row],[Monthly_Salary]])*0.05, Analysis1[[#This Row],[Performance_Score]]&gt;=3, (Analysis1[[#This Row],[Monthly_Salary]]*0.02), Analysis1[[#This Row],[Performance_Score]]&lt;3,0)</f>
        <v>0</v>
      </c>
      <c r="P129" s="58"/>
    </row>
    <row r="130" spans="2:16" x14ac:dyDescent="0.35">
      <c r="B130" s="2" t="s">
        <v>292</v>
      </c>
      <c r="C130" s="2" t="s">
        <v>293</v>
      </c>
      <c r="D130" s="2" t="s">
        <v>58</v>
      </c>
      <c r="E130" s="11">
        <v>49</v>
      </c>
      <c r="F130" s="2" t="s">
        <v>16</v>
      </c>
      <c r="G130" s="2" t="s">
        <v>39</v>
      </c>
      <c r="H130" s="5">
        <v>33437</v>
      </c>
      <c r="I130" s="11">
        <v>17</v>
      </c>
      <c r="J130" s="11">
        <v>1</v>
      </c>
      <c r="K130" s="2">
        <v>2022</v>
      </c>
      <c r="L130" s="2" t="s">
        <v>34</v>
      </c>
      <c r="M130" s="2" t="s">
        <v>41</v>
      </c>
      <c r="N130" s="8">
        <v>2.5691345668369303</v>
      </c>
      <c r="O130" s="47">
        <f>_xlfn.IFS(Analysis1[[#This Row],[Performance_Score]] &gt;= 4, (Analysis1[[#This Row],[Monthly_Salary]])*0.05, Analysis1[[#This Row],[Performance_Score]]&gt;=3, (Analysis1[[#This Row],[Monthly_Salary]]*0.02), Analysis1[[#This Row],[Performance_Score]]&lt;3,0)</f>
        <v>0</v>
      </c>
      <c r="P130" s="47"/>
    </row>
    <row r="131" spans="2:16" x14ac:dyDescent="0.35">
      <c r="B131" s="1" t="s">
        <v>294</v>
      </c>
      <c r="C131" s="1" t="s">
        <v>295</v>
      </c>
      <c r="D131" s="1" t="s">
        <v>58</v>
      </c>
      <c r="E131" s="10">
        <v>45</v>
      </c>
      <c r="F131" s="1" t="s">
        <v>16</v>
      </c>
      <c r="G131" s="1" t="s">
        <v>17</v>
      </c>
      <c r="H131" s="4">
        <v>99224</v>
      </c>
      <c r="I131" s="10">
        <v>28</v>
      </c>
      <c r="J131" s="10">
        <v>5</v>
      </c>
      <c r="K131" s="1">
        <v>2019</v>
      </c>
      <c r="L131" s="1" t="s">
        <v>34</v>
      </c>
      <c r="M131" s="1" t="s">
        <v>41</v>
      </c>
      <c r="N131" s="7">
        <v>1.7397771184275697</v>
      </c>
      <c r="O131" s="58">
        <f>_xlfn.IFS(Analysis1[[#This Row],[Performance_Score]] &gt;= 4, (Analysis1[[#This Row],[Monthly_Salary]])*0.05, Analysis1[[#This Row],[Performance_Score]]&gt;=3, (Analysis1[[#This Row],[Monthly_Salary]]*0.02), Analysis1[[#This Row],[Performance_Score]]&lt;3,0)</f>
        <v>4961.2000000000007</v>
      </c>
      <c r="P131" s="58"/>
    </row>
    <row r="132" spans="2:16" x14ac:dyDescent="0.35">
      <c r="B132" s="2" t="s">
        <v>296</v>
      </c>
      <c r="C132" s="2" t="s">
        <v>297</v>
      </c>
      <c r="D132" s="2" t="s">
        <v>15</v>
      </c>
      <c r="E132" s="11">
        <v>25</v>
      </c>
      <c r="F132" s="2" t="s">
        <v>16</v>
      </c>
      <c r="G132" s="2" t="s">
        <v>39</v>
      </c>
      <c r="H132" s="5">
        <v>35659</v>
      </c>
      <c r="I132" s="11">
        <v>5</v>
      </c>
      <c r="J132" s="11">
        <v>3</v>
      </c>
      <c r="K132" s="2">
        <v>2016</v>
      </c>
      <c r="L132" s="2" t="s">
        <v>30</v>
      </c>
      <c r="M132" s="2" t="s">
        <v>41</v>
      </c>
      <c r="N132" s="8">
        <v>2.7132357403815375</v>
      </c>
      <c r="O132" s="47">
        <f>_xlfn.IFS(Analysis1[[#This Row],[Performance_Score]] &gt;= 4, (Analysis1[[#This Row],[Monthly_Salary]])*0.05, Analysis1[[#This Row],[Performance_Score]]&gt;=3, (Analysis1[[#This Row],[Monthly_Salary]]*0.02), Analysis1[[#This Row],[Performance_Score]]&lt;3,0)</f>
        <v>713.18000000000006</v>
      </c>
      <c r="P132" s="47"/>
    </row>
    <row r="133" spans="2:16" x14ac:dyDescent="0.35">
      <c r="B133" s="1" t="s">
        <v>298</v>
      </c>
      <c r="C133" s="1" t="s">
        <v>299</v>
      </c>
      <c r="D133" s="1" t="s">
        <v>22</v>
      </c>
      <c r="E133" s="10">
        <v>50</v>
      </c>
      <c r="F133" s="1" t="s">
        <v>16</v>
      </c>
      <c r="G133" s="1" t="s">
        <v>39</v>
      </c>
      <c r="H133" s="4">
        <v>114222</v>
      </c>
      <c r="I133" s="10">
        <v>26</v>
      </c>
      <c r="J133" s="10">
        <v>4</v>
      </c>
      <c r="K133" s="1">
        <v>2019</v>
      </c>
      <c r="L133" s="1" t="s">
        <v>30</v>
      </c>
      <c r="M133" s="1" t="s">
        <v>141</v>
      </c>
      <c r="N133" s="7">
        <v>2.4273225678488832</v>
      </c>
      <c r="O133" s="58">
        <f>_xlfn.IFS(Analysis1[[#This Row],[Performance_Score]] &gt;= 4, (Analysis1[[#This Row],[Monthly_Salary]])*0.05, Analysis1[[#This Row],[Performance_Score]]&gt;=3, (Analysis1[[#This Row],[Monthly_Salary]]*0.02), Analysis1[[#This Row],[Performance_Score]]&lt;3,0)</f>
        <v>5711.1</v>
      </c>
      <c r="P133" s="58"/>
    </row>
    <row r="134" spans="2:16" x14ac:dyDescent="0.35">
      <c r="B134" s="2" t="s">
        <v>300</v>
      </c>
      <c r="C134" s="2" t="s">
        <v>301</v>
      </c>
      <c r="D134" s="2" t="s">
        <v>22</v>
      </c>
      <c r="E134" s="11">
        <v>42</v>
      </c>
      <c r="F134" s="2" t="s">
        <v>16</v>
      </c>
      <c r="G134" s="2" t="s">
        <v>24</v>
      </c>
      <c r="H134" s="5">
        <v>69517</v>
      </c>
      <c r="I134" s="11">
        <v>11</v>
      </c>
      <c r="J134" s="11">
        <v>4</v>
      </c>
      <c r="K134" s="2">
        <v>2024</v>
      </c>
      <c r="L134" s="2" t="s">
        <v>18</v>
      </c>
      <c r="M134" s="2" t="s">
        <v>141</v>
      </c>
      <c r="N134" s="8">
        <v>1.4385039447749643</v>
      </c>
      <c r="O134" s="47">
        <f>_xlfn.IFS(Analysis1[[#This Row],[Performance_Score]] &gt;= 4, (Analysis1[[#This Row],[Monthly_Salary]])*0.05, Analysis1[[#This Row],[Performance_Score]]&gt;=3, (Analysis1[[#This Row],[Monthly_Salary]]*0.02), Analysis1[[#This Row],[Performance_Score]]&lt;3,0)</f>
        <v>3475.8500000000004</v>
      </c>
      <c r="P134" s="47"/>
    </row>
    <row r="135" spans="2:16" x14ac:dyDescent="0.35">
      <c r="B135" s="1" t="s">
        <v>302</v>
      </c>
      <c r="C135" s="1" t="s">
        <v>303</v>
      </c>
      <c r="D135" s="1" t="s">
        <v>15</v>
      </c>
      <c r="E135" s="10">
        <v>30</v>
      </c>
      <c r="F135" s="1" t="s">
        <v>16</v>
      </c>
      <c r="G135" s="1" t="s">
        <v>17</v>
      </c>
      <c r="H135" s="4">
        <v>74854</v>
      </c>
      <c r="I135" s="10">
        <v>29</v>
      </c>
      <c r="J135" s="10">
        <v>5</v>
      </c>
      <c r="K135" s="1">
        <v>2024</v>
      </c>
      <c r="L135" s="1" t="s">
        <v>18</v>
      </c>
      <c r="M135" s="1" t="s">
        <v>26</v>
      </c>
      <c r="N135" s="7">
        <v>3.7518103910043661</v>
      </c>
      <c r="O135" s="58">
        <f>_xlfn.IFS(Analysis1[[#This Row],[Performance_Score]] &gt;= 4, (Analysis1[[#This Row],[Monthly_Salary]])*0.05, Analysis1[[#This Row],[Performance_Score]]&gt;=3, (Analysis1[[#This Row],[Monthly_Salary]]*0.02), Analysis1[[#This Row],[Performance_Score]]&lt;3,0)</f>
        <v>3742.7000000000003</v>
      </c>
      <c r="P135" s="58"/>
    </row>
    <row r="136" spans="2:16" x14ac:dyDescent="0.35">
      <c r="B136" s="2" t="s">
        <v>304</v>
      </c>
      <c r="C136" s="2" t="s">
        <v>305</v>
      </c>
      <c r="D136" s="2" t="s">
        <v>15</v>
      </c>
      <c r="E136" s="11">
        <v>34</v>
      </c>
      <c r="F136" s="2" t="s">
        <v>23</v>
      </c>
      <c r="G136" s="2" t="s">
        <v>24</v>
      </c>
      <c r="H136" s="5">
        <v>42392</v>
      </c>
      <c r="I136" s="11">
        <v>16</v>
      </c>
      <c r="J136" s="11">
        <v>4</v>
      </c>
      <c r="K136" s="2">
        <v>2015</v>
      </c>
      <c r="L136" s="2" t="s">
        <v>18</v>
      </c>
      <c r="M136" s="2" t="s">
        <v>41</v>
      </c>
      <c r="N136" s="8">
        <v>4.5692517178059635</v>
      </c>
      <c r="O136" s="47">
        <f>_xlfn.IFS(Analysis1[[#This Row],[Performance_Score]] &gt;= 4, (Analysis1[[#This Row],[Monthly_Salary]])*0.05, Analysis1[[#This Row],[Performance_Score]]&gt;=3, (Analysis1[[#This Row],[Monthly_Salary]]*0.02), Analysis1[[#This Row],[Performance_Score]]&lt;3,0)</f>
        <v>2119.6</v>
      </c>
      <c r="P136" s="47"/>
    </row>
    <row r="137" spans="2:16" x14ac:dyDescent="0.35">
      <c r="B137" s="1" t="s">
        <v>306</v>
      </c>
      <c r="C137" s="1" t="s">
        <v>307</v>
      </c>
      <c r="D137" s="1" t="s">
        <v>22</v>
      </c>
      <c r="E137" s="10">
        <v>27</v>
      </c>
      <c r="F137" s="1" t="s">
        <v>16</v>
      </c>
      <c r="G137" s="1" t="s">
        <v>63</v>
      </c>
      <c r="H137" s="4">
        <v>97194</v>
      </c>
      <c r="I137" s="10">
        <v>1</v>
      </c>
      <c r="J137" s="10">
        <v>4</v>
      </c>
      <c r="K137" s="1">
        <v>2016</v>
      </c>
      <c r="L137" s="1" t="s">
        <v>51</v>
      </c>
      <c r="M137" s="1" t="s">
        <v>26</v>
      </c>
      <c r="N137" s="7">
        <v>1.3200015925413222</v>
      </c>
      <c r="O137" s="58">
        <f>_xlfn.IFS(Analysis1[[#This Row],[Performance_Score]] &gt;= 4, (Analysis1[[#This Row],[Monthly_Salary]])*0.05, Analysis1[[#This Row],[Performance_Score]]&gt;=3, (Analysis1[[#This Row],[Monthly_Salary]]*0.02), Analysis1[[#This Row],[Performance_Score]]&lt;3,0)</f>
        <v>4859.7</v>
      </c>
      <c r="P137" s="58"/>
    </row>
    <row r="138" spans="2:16" x14ac:dyDescent="0.35">
      <c r="B138" s="2" t="s">
        <v>308</v>
      </c>
      <c r="C138" s="2" t="s">
        <v>309</v>
      </c>
      <c r="D138" s="2" t="s">
        <v>80</v>
      </c>
      <c r="E138" s="11">
        <v>27</v>
      </c>
      <c r="F138" s="2" t="s">
        <v>16</v>
      </c>
      <c r="G138" s="2" t="s">
        <v>29</v>
      </c>
      <c r="H138" s="5">
        <v>109001</v>
      </c>
      <c r="I138" s="11">
        <v>6</v>
      </c>
      <c r="J138" s="11">
        <v>3</v>
      </c>
      <c r="K138" s="2">
        <v>2019</v>
      </c>
      <c r="L138" s="2" t="s">
        <v>18</v>
      </c>
      <c r="M138" s="2" t="s">
        <v>26</v>
      </c>
      <c r="N138" s="8">
        <v>2.2939749514952852</v>
      </c>
      <c r="O138" s="47">
        <f>_xlfn.IFS(Analysis1[[#This Row],[Performance_Score]] &gt;= 4, (Analysis1[[#This Row],[Monthly_Salary]])*0.05, Analysis1[[#This Row],[Performance_Score]]&gt;=3, (Analysis1[[#This Row],[Monthly_Salary]]*0.02), Analysis1[[#This Row],[Performance_Score]]&lt;3,0)</f>
        <v>2180.02</v>
      </c>
      <c r="P138" s="47"/>
    </row>
    <row r="139" spans="2:16" x14ac:dyDescent="0.35">
      <c r="B139" s="1" t="s">
        <v>310</v>
      </c>
      <c r="C139" s="1" t="s">
        <v>311</v>
      </c>
      <c r="D139" s="1" t="s">
        <v>58</v>
      </c>
      <c r="E139" s="10">
        <v>47</v>
      </c>
      <c r="F139" s="1" t="s">
        <v>16</v>
      </c>
      <c r="G139" s="1" t="s">
        <v>39</v>
      </c>
      <c r="H139" s="4">
        <v>73078</v>
      </c>
      <c r="I139" s="10">
        <v>14</v>
      </c>
      <c r="J139" s="10">
        <v>1</v>
      </c>
      <c r="K139" s="1">
        <v>2024</v>
      </c>
      <c r="L139" s="1" t="s">
        <v>25</v>
      </c>
      <c r="M139" s="1" t="s">
        <v>41</v>
      </c>
      <c r="N139" s="7">
        <v>3.5139285859790919</v>
      </c>
      <c r="O139" s="58">
        <f>_xlfn.IFS(Analysis1[[#This Row],[Performance_Score]] &gt;= 4, (Analysis1[[#This Row],[Monthly_Salary]])*0.05, Analysis1[[#This Row],[Performance_Score]]&gt;=3, (Analysis1[[#This Row],[Monthly_Salary]]*0.02), Analysis1[[#This Row],[Performance_Score]]&lt;3,0)</f>
        <v>0</v>
      </c>
      <c r="P139" s="58"/>
    </row>
    <row r="140" spans="2:16" x14ac:dyDescent="0.35">
      <c r="B140" s="2" t="s">
        <v>312</v>
      </c>
      <c r="C140" s="2" t="s">
        <v>136</v>
      </c>
      <c r="D140" s="2" t="s">
        <v>33</v>
      </c>
      <c r="E140" s="11">
        <v>45</v>
      </c>
      <c r="F140" s="2" t="s">
        <v>23</v>
      </c>
      <c r="G140" s="2" t="s">
        <v>17</v>
      </c>
      <c r="H140" s="5">
        <v>70245</v>
      </c>
      <c r="I140" s="11">
        <v>8</v>
      </c>
      <c r="J140" s="11">
        <v>1</v>
      </c>
      <c r="K140" s="2">
        <v>2023</v>
      </c>
      <c r="L140" s="2" t="s">
        <v>30</v>
      </c>
      <c r="M140" s="2" t="s">
        <v>26</v>
      </c>
      <c r="N140" s="8">
        <v>3.3491656356231627</v>
      </c>
      <c r="O140" s="47">
        <f>_xlfn.IFS(Analysis1[[#This Row],[Performance_Score]] &gt;= 4, (Analysis1[[#This Row],[Monthly_Salary]])*0.05, Analysis1[[#This Row],[Performance_Score]]&gt;=3, (Analysis1[[#This Row],[Monthly_Salary]]*0.02), Analysis1[[#This Row],[Performance_Score]]&lt;3,0)</f>
        <v>0</v>
      </c>
      <c r="P140" s="47"/>
    </row>
    <row r="141" spans="2:16" x14ac:dyDescent="0.35">
      <c r="B141" s="1" t="s">
        <v>313</v>
      </c>
      <c r="C141" s="1" t="s">
        <v>314</v>
      </c>
      <c r="D141" s="1" t="s">
        <v>58</v>
      </c>
      <c r="E141" s="10">
        <v>36</v>
      </c>
      <c r="F141" s="1" t="s">
        <v>23</v>
      </c>
      <c r="G141" s="1" t="s">
        <v>77</v>
      </c>
      <c r="H141" s="4">
        <v>90724</v>
      </c>
      <c r="I141" s="10">
        <v>26</v>
      </c>
      <c r="J141" s="10">
        <v>4</v>
      </c>
      <c r="K141" s="1">
        <v>2019</v>
      </c>
      <c r="L141" s="1" t="s">
        <v>34</v>
      </c>
      <c r="M141" s="1" t="s">
        <v>141</v>
      </c>
      <c r="N141" s="7">
        <v>1.5434187750856818</v>
      </c>
      <c r="O141" s="58">
        <f>_xlfn.IFS(Analysis1[[#This Row],[Performance_Score]] &gt;= 4, (Analysis1[[#This Row],[Monthly_Salary]])*0.05, Analysis1[[#This Row],[Performance_Score]]&gt;=3, (Analysis1[[#This Row],[Monthly_Salary]]*0.02), Analysis1[[#This Row],[Performance_Score]]&lt;3,0)</f>
        <v>4536.2</v>
      </c>
      <c r="P141" s="58"/>
    </row>
    <row r="142" spans="2:16" x14ac:dyDescent="0.35">
      <c r="B142" s="2" t="s">
        <v>315</v>
      </c>
      <c r="C142" s="2" t="s">
        <v>316</v>
      </c>
      <c r="D142" s="2" t="s">
        <v>22</v>
      </c>
      <c r="E142" s="11">
        <v>55</v>
      </c>
      <c r="F142" s="2" t="s">
        <v>16</v>
      </c>
      <c r="G142" s="2" t="s">
        <v>24</v>
      </c>
      <c r="H142" s="5">
        <v>94181</v>
      </c>
      <c r="I142" s="11">
        <v>14</v>
      </c>
      <c r="J142" s="11">
        <v>4</v>
      </c>
      <c r="K142" s="2">
        <v>2016</v>
      </c>
      <c r="L142" s="2" t="s">
        <v>40</v>
      </c>
      <c r="M142" s="2" t="s">
        <v>19</v>
      </c>
      <c r="N142" s="8">
        <v>4.8625587176851166</v>
      </c>
      <c r="O142" s="47">
        <f>_xlfn.IFS(Analysis1[[#This Row],[Performance_Score]] &gt;= 4, (Analysis1[[#This Row],[Monthly_Salary]])*0.05, Analysis1[[#This Row],[Performance_Score]]&gt;=3, (Analysis1[[#This Row],[Monthly_Salary]]*0.02), Analysis1[[#This Row],[Performance_Score]]&lt;3,0)</f>
        <v>4709.05</v>
      </c>
      <c r="P142" s="47"/>
    </row>
    <row r="143" spans="2:16" x14ac:dyDescent="0.35">
      <c r="B143" s="1" t="s">
        <v>317</v>
      </c>
      <c r="C143" s="1" t="s">
        <v>318</v>
      </c>
      <c r="D143" s="1" t="s">
        <v>33</v>
      </c>
      <c r="E143" s="10">
        <v>49</v>
      </c>
      <c r="F143" s="1" t="s">
        <v>16</v>
      </c>
      <c r="G143" s="1" t="s">
        <v>29</v>
      </c>
      <c r="H143" s="4">
        <v>101356</v>
      </c>
      <c r="I143" s="10">
        <v>33</v>
      </c>
      <c r="J143" s="10">
        <v>5</v>
      </c>
      <c r="K143" s="1">
        <v>2024</v>
      </c>
      <c r="L143" s="1" t="s">
        <v>34</v>
      </c>
      <c r="M143" s="1" t="s">
        <v>26</v>
      </c>
      <c r="N143" s="7">
        <v>1.1163887273622706</v>
      </c>
      <c r="O143" s="58">
        <f>_xlfn.IFS(Analysis1[[#This Row],[Performance_Score]] &gt;= 4, (Analysis1[[#This Row],[Monthly_Salary]])*0.05, Analysis1[[#This Row],[Performance_Score]]&gt;=3, (Analysis1[[#This Row],[Monthly_Salary]]*0.02), Analysis1[[#This Row],[Performance_Score]]&lt;3,0)</f>
        <v>5067.8</v>
      </c>
      <c r="P143" s="58"/>
    </row>
    <row r="144" spans="2:16" x14ac:dyDescent="0.35">
      <c r="B144" s="2" t="s">
        <v>319</v>
      </c>
      <c r="C144" s="2" t="s">
        <v>320</v>
      </c>
      <c r="D144" s="2" t="s">
        <v>22</v>
      </c>
      <c r="E144" s="11">
        <v>45</v>
      </c>
      <c r="F144" s="2" t="s">
        <v>16</v>
      </c>
      <c r="G144" s="2" t="s">
        <v>63</v>
      </c>
      <c r="H144" s="5">
        <v>118207</v>
      </c>
      <c r="I144" s="11">
        <v>7</v>
      </c>
      <c r="J144" s="11">
        <v>5</v>
      </c>
      <c r="K144" s="2">
        <v>0</v>
      </c>
      <c r="L144" s="2" t="s">
        <v>40</v>
      </c>
      <c r="M144" s="2" t="s">
        <v>19</v>
      </c>
      <c r="N144" s="8">
        <v>3.3854333328953392</v>
      </c>
      <c r="O144" s="47">
        <f>_xlfn.IFS(Analysis1[[#This Row],[Performance_Score]] &gt;= 4, (Analysis1[[#This Row],[Monthly_Salary]])*0.05, Analysis1[[#This Row],[Performance_Score]]&gt;=3, (Analysis1[[#This Row],[Monthly_Salary]]*0.02), Analysis1[[#This Row],[Performance_Score]]&lt;3,0)</f>
        <v>5910.35</v>
      </c>
      <c r="P144" s="47"/>
    </row>
    <row r="145" spans="2:16" x14ac:dyDescent="0.35">
      <c r="B145" s="1" t="s">
        <v>321</v>
      </c>
      <c r="C145" s="1" t="s">
        <v>322</v>
      </c>
      <c r="D145" s="1" t="s">
        <v>15</v>
      </c>
      <c r="E145" s="10">
        <v>47</v>
      </c>
      <c r="F145" s="1" t="s">
        <v>16</v>
      </c>
      <c r="G145" s="1" t="s">
        <v>63</v>
      </c>
      <c r="H145" s="4">
        <v>59346</v>
      </c>
      <c r="I145" s="10">
        <v>8</v>
      </c>
      <c r="J145" s="10">
        <v>5</v>
      </c>
      <c r="K145" s="1">
        <v>2018</v>
      </c>
      <c r="L145" s="1" t="s">
        <v>40</v>
      </c>
      <c r="M145" s="1" t="s">
        <v>41</v>
      </c>
      <c r="N145" s="7">
        <v>3.4330148409251811</v>
      </c>
      <c r="O145" s="58">
        <f>_xlfn.IFS(Analysis1[[#This Row],[Performance_Score]] &gt;= 4, (Analysis1[[#This Row],[Monthly_Salary]])*0.05, Analysis1[[#This Row],[Performance_Score]]&gt;=3, (Analysis1[[#This Row],[Monthly_Salary]]*0.02), Analysis1[[#This Row],[Performance_Score]]&lt;3,0)</f>
        <v>2967.3</v>
      </c>
      <c r="P145" s="58"/>
    </row>
    <row r="146" spans="2:16" x14ac:dyDescent="0.35">
      <c r="B146" s="2" t="s">
        <v>323</v>
      </c>
      <c r="C146" s="2" t="s">
        <v>324</v>
      </c>
      <c r="D146" s="2" t="s">
        <v>58</v>
      </c>
      <c r="E146" s="11">
        <v>34</v>
      </c>
      <c r="F146" s="2" t="s">
        <v>23</v>
      </c>
      <c r="G146" s="2" t="s">
        <v>39</v>
      </c>
      <c r="H146" s="5">
        <v>58457</v>
      </c>
      <c r="I146" s="11">
        <v>16</v>
      </c>
      <c r="J146" s="11">
        <v>1</v>
      </c>
      <c r="K146" s="2">
        <v>2021</v>
      </c>
      <c r="L146" s="2" t="s">
        <v>34</v>
      </c>
      <c r="M146" s="2" t="s">
        <v>41</v>
      </c>
      <c r="N146" s="8">
        <v>3.4210031828150571</v>
      </c>
      <c r="O146" s="47">
        <f>_xlfn.IFS(Analysis1[[#This Row],[Performance_Score]] &gt;= 4, (Analysis1[[#This Row],[Monthly_Salary]])*0.05, Analysis1[[#This Row],[Performance_Score]]&gt;=3, (Analysis1[[#This Row],[Monthly_Salary]]*0.02), Analysis1[[#This Row],[Performance_Score]]&lt;3,0)</f>
        <v>0</v>
      </c>
      <c r="P146" s="47"/>
    </row>
    <row r="147" spans="2:16" x14ac:dyDescent="0.35">
      <c r="B147" s="1" t="s">
        <v>325</v>
      </c>
      <c r="C147" s="1" t="s">
        <v>326</v>
      </c>
      <c r="D147" s="1" t="s">
        <v>46</v>
      </c>
      <c r="E147" s="10">
        <v>29</v>
      </c>
      <c r="F147" s="1" t="s">
        <v>72</v>
      </c>
      <c r="G147" s="1" t="s">
        <v>77</v>
      </c>
      <c r="H147" s="4">
        <v>56453</v>
      </c>
      <c r="I147" s="10">
        <v>31</v>
      </c>
      <c r="J147" s="10">
        <v>1</v>
      </c>
      <c r="K147" s="1">
        <v>2022</v>
      </c>
      <c r="L147" s="1" t="s">
        <v>51</v>
      </c>
      <c r="M147" s="1" t="s">
        <v>26</v>
      </c>
      <c r="N147" s="7">
        <v>1.1468938588312128</v>
      </c>
      <c r="O147" s="58">
        <f>_xlfn.IFS(Analysis1[[#This Row],[Performance_Score]] &gt;= 4, (Analysis1[[#This Row],[Monthly_Salary]])*0.05, Analysis1[[#This Row],[Performance_Score]]&gt;=3, (Analysis1[[#This Row],[Monthly_Salary]]*0.02), Analysis1[[#This Row],[Performance_Score]]&lt;3,0)</f>
        <v>0</v>
      </c>
      <c r="P147" s="58"/>
    </row>
    <row r="148" spans="2:16" x14ac:dyDescent="0.35">
      <c r="B148" s="2" t="s">
        <v>327</v>
      </c>
      <c r="C148" s="2" t="s">
        <v>328</v>
      </c>
      <c r="D148" s="2" t="s">
        <v>22</v>
      </c>
      <c r="E148" s="11">
        <v>50</v>
      </c>
      <c r="F148" s="2" t="s">
        <v>16</v>
      </c>
      <c r="G148" s="2" t="s">
        <v>24</v>
      </c>
      <c r="H148" s="5">
        <v>64134</v>
      </c>
      <c r="I148" s="11">
        <v>15</v>
      </c>
      <c r="J148" s="11">
        <v>3</v>
      </c>
      <c r="K148" s="2">
        <v>2020</v>
      </c>
      <c r="L148" s="2" t="s">
        <v>51</v>
      </c>
      <c r="M148" s="2" t="s">
        <v>41</v>
      </c>
      <c r="N148" s="8">
        <v>1.0832201468155445</v>
      </c>
      <c r="O148" s="47">
        <f>_xlfn.IFS(Analysis1[[#This Row],[Performance_Score]] &gt;= 4, (Analysis1[[#This Row],[Monthly_Salary]])*0.05, Analysis1[[#This Row],[Performance_Score]]&gt;=3, (Analysis1[[#This Row],[Monthly_Salary]]*0.02), Analysis1[[#This Row],[Performance_Score]]&lt;3,0)</f>
        <v>1282.68</v>
      </c>
      <c r="P148" s="47"/>
    </row>
    <row r="149" spans="2:16" x14ac:dyDescent="0.35">
      <c r="B149" s="1" t="s">
        <v>329</v>
      </c>
      <c r="C149" s="1" t="s">
        <v>330</v>
      </c>
      <c r="D149" s="1" t="s">
        <v>80</v>
      </c>
      <c r="E149" s="10">
        <v>59</v>
      </c>
      <c r="F149" s="1" t="s">
        <v>16</v>
      </c>
      <c r="G149" s="1" t="s">
        <v>63</v>
      </c>
      <c r="H149" s="4">
        <v>35130</v>
      </c>
      <c r="I149" s="10">
        <v>32</v>
      </c>
      <c r="J149" s="10">
        <v>3</v>
      </c>
      <c r="K149" s="1">
        <v>2017</v>
      </c>
      <c r="L149" s="1" t="s">
        <v>30</v>
      </c>
      <c r="M149" s="1" t="s">
        <v>41</v>
      </c>
      <c r="N149" s="7">
        <v>3.8267524941806874</v>
      </c>
      <c r="O149" s="58">
        <f>_xlfn.IFS(Analysis1[[#This Row],[Performance_Score]] &gt;= 4, (Analysis1[[#This Row],[Monthly_Salary]])*0.05, Analysis1[[#This Row],[Performance_Score]]&gt;=3, (Analysis1[[#This Row],[Monthly_Salary]]*0.02), Analysis1[[#This Row],[Performance_Score]]&lt;3,0)</f>
        <v>702.6</v>
      </c>
      <c r="P149" s="58"/>
    </row>
    <row r="150" spans="2:16" x14ac:dyDescent="0.35">
      <c r="B150" s="2" t="s">
        <v>331</v>
      </c>
      <c r="C150" s="2" t="s">
        <v>332</v>
      </c>
      <c r="D150" s="2" t="s">
        <v>80</v>
      </c>
      <c r="E150" s="11">
        <v>51</v>
      </c>
      <c r="F150" s="2" t="s">
        <v>16</v>
      </c>
      <c r="G150" s="2" t="s">
        <v>24</v>
      </c>
      <c r="H150" s="5">
        <v>66762</v>
      </c>
      <c r="I150" s="11">
        <v>6</v>
      </c>
      <c r="J150" s="11">
        <v>2</v>
      </c>
      <c r="K150" s="2">
        <v>0</v>
      </c>
      <c r="L150" s="2" t="s">
        <v>34</v>
      </c>
      <c r="M150" s="2" t="s">
        <v>26</v>
      </c>
      <c r="N150" s="8">
        <v>4.8181125895807213</v>
      </c>
      <c r="O150" s="47">
        <f>_xlfn.IFS(Analysis1[[#This Row],[Performance_Score]] &gt;= 4, (Analysis1[[#This Row],[Monthly_Salary]])*0.05, Analysis1[[#This Row],[Performance_Score]]&gt;=3, (Analysis1[[#This Row],[Monthly_Salary]]*0.02), Analysis1[[#This Row],[Performance_Score]]&lt;3,0)</f>
        <v>0</v>
      </c>
      <c r="P150" s="47"/>
    </row>
    <row r="151" spans="2:16" x14ac:dyDescent="0.35">
      <c r="B151" s="1" t="s">
        <v>333</v>
      </c>
      <c r="C151" s="1" t="s">
        <v>334</v>
      </c>
      <c r="D151" s="1" t="s">
        <v>58</v>
      </c>
      <c r="E151" s="10">
        <v>48</v>
      </c>
      <c r="F151" s="1" t="s">
        <v>16</v>
      </c>
      <c r="G151" s="1" t="s">
        <v>17</v>
      </c>
      <c r="H151" s="4">
        <v>108788</v>
      </c>
      <c r="I151" s="10">
        <v>2</v>
      </c>
      <c r="J151" s="10">
        <v>1</v>
      </c>
      <c r="K151" s="1">
        <v>2018</v>
      </c>
      <c r="L151" s="1" t="s">
        <v>40</v>
      </c>
      <c r="M151" s="1" t="s">
        <v>19</v>
      </c>
      <c r="N151" s="7">
        <v>3.6084264298126412</v>
      </c>
      <c r="O151" s="58">
        <f>_xlfn.IFS(Analysis1[[#This Row],[Performance_Score]] &gt;= 4, (Analysis1[[#This Row],[Monthly_Salary]])*0.05, Analysis1[[#This Row],[Performance_Score]]&gt;=3, (Analysis1[[#This Row],[Monthly_Salary]]*0.02), Analysis1[[#This Row],[Performance_Score]]&lt;3,0)</f>
        <v>0</v>
      </c>
      <c r="P151" s="58"/>
    </row>
    <row r="152" spans="2:16" x14ac:dyDescent="0.35">
      <c r="B152" s="2" t="s">
        <v>335</v>
      </c>
      <c r="C152" s="2" t="s">
        <v>336</v>
      </c>
      <c r="D152" s="2" t="s">
        <v>15</v>
      </c>
      <c r="E152" s="11">
        <v>43</v>
      </c>
      <c r="F152" s="2" t="s">
        <v>16</v>
      </c>
      <c r="G152" s="2" t="s">
        <v>17</v>
      </c>
      <c r="H152" s="5">
        <v>79752</v>
      </c>
      <c r="I152" s="11">
        <v>13</v>
      </c>
      <c r="J152" s="11">
        <v>5</v>
      </c>
      <c r="K152" s="2">
        <v>2022</v>
      </c>
      <c r="L152" s="2" t="s">
        <v>51</v>
      </c>
      <c r="M152" s="2" t="s">
        <v>41</v>
      </c>
      <c r="N152" s="8">
        <v>2.9039127429815146</v>
      </c>
      <c r="O152" s="47">
        <f>_xlfn.IFS(Analysis1[[#This Row],[Performance_Score]] &gt;= 4, (Analysis1[[#This Row],[Monthly_Salary]])*0.05, Analysis1[[#This Row],[Performance_Score]]&gt;=3, (Analysis1[[#This Row],[Monthly_Salary]]*0.02), Analysis1[[#This Row],[Performance_Score]]&lt;3,0)</f>
        <v>3987.6000000000004</v>
      </c>
      <c r="P152" s="47"/>
    </row>
    <row r="153" spans="2:16" x14ac:dyDescent="0.35">
      <c r="B153" s="1" t="s">
        <v>337</v>
      </c>
      <c r="C153" s="1" t="s">
        <v>338</v>
      </c>
      <c r="D153" s="1" t="s">
        <v>80</v>
      </c>
      <c r="E153" s="10">
        <v>34</v>
      </c>
      <c r="F153" s="1" t="s">
        <v>72</v>
      </c>
      <c r="G153" s="1" t="s">
        <v>63</v>
      </c>
      <c r="H153" s="4">
        <v>47036</v>
      </c>
      <c r="I153" s="10">
        <v>12</v>
      </c>
      <c r="J153" s="10">
        <v>2</v>
      </c>
      <c r="K153" s="1">
        <v>2016</v>
      </c>
      <c r="L153" s="1" t="s">
        <v>34</v>
      </c>
      <c r="M153" s="1" t="s">
        <v>41</v>
      </c>
      <c r="N153" s="7">
        <v>1.61955582872922</v>
      </c>
      <c r="O153" s="58">
        <f>_xlfn.IFS(Analysis1[[#This Row],[Performance_Score]] &gt;= 4, (Analysis1[[#This Row],[Monthly_Salary]])*0.05, Analysis1[[#This Row],[Performance_Score]]&gt;=3, (Analysis1[[#This Row],[Monthly_Salary]]*0.02), Analysis1[[#This Row],[Performance_Score]]&lt;3,0)</f>
        <v>0</v>
      </c>
      <c r="P153" s="58"/>
    </row>
    <row r="154" spans="2:16" x14ac:dyDescent="0.35">
      <c r="B154" s="2" t="s">
        <v>339</v>
      </c>
      <c r="C154" s="2" t="s">
        <v>340</v>
      </c>
      <c r="D154" s="2" t="s">
        <v>58</v>
      </c>
      <c r="E154" s="11">
        <v>27</v>
      </c>
      <c r="F154" s="2" t="s">
        <v>16</v>
      </c>
      <c r="G154" s="2" t="s">
        <v>39</v>
      </c>
      <c r="H154" s="5">
        <v>99208</v>
      </c>
      <c r="I154" s="11">
        <v>18</v>
      </c>
      <c r="J154" s="11">
        <v>5</v>
      </c>
      <c r="K154" s="2">
        <v>2016</v>
      </c>
      <c r="L154" s="2" t="s">
        <v>34</v>
      </c>
      <c r="M154" s="2" t="s">
        <v>19</v>
      </c>
      <c r="N154" s="8">
        <v>1.9305100039085508</v>
      </c>
      <c r="O154" s="47">
        <f>_xlfn.IFS(Analysis1[[#This Row],[Performance_Score]] &gt;= 4, (Analysis1[[#This Row],[Monthly_Salary]])*0.05, Analysis1[[#This Row],[Performance_Score]]&gt;=3, (Analysis1[[#This Row],[Monthly_Salary]]*0.02), Analysis1[[#This Row],[Performance_Score]]&lt;3,0)</f>
        <v>4960.4000000000005</v>
      </c>
      <c r="P154" s="47"/>
    </row>
    <row r="155" spans="2:16" x14ac:dyDescent="0.35">
      <c r="B155" s="1" t="s">
        <v>341</v>
      </c>
      <c r="C155" s="1" t="s">
        <v>342</v>
      </c>
      <c r="D155" s="1" t="s">
        <v>33</v>
      </c>
      <c r="E155" s="10">
        <v>59</v>
      </c>
      <c r="F155" s="1" t="s">
        <v>16</v>
      </c>
      <c r="G155" s="1" t="s">
        <v>77</v>
      </c>
      <c r="H155" s="4">
        <v>44767</v>
      </c>
      <c r="I155" s="10">
        <v>26</v>
      </c>
      <c r="J155" s="10">
        <v>3</v>
      </c>
      <c r="K155" s="1">
        <v>2021</v>
      </c>
      <c r="L155" s="1" t="s">
        <v>34</v>
      </c>
      <c r="M155" s="1" t="s">
        <v>26</v>
      </c>
      <c r="N155" s="7">
        <v>4.2300402924072182</v>
      </c>
      <c r="O155" s="58">
        <f>_xlfn.IFS(Analysis1[[#This Row],[Performance_Score]] &gt;= 4, (Analysis1[[#This Row],[Monthly_Salary]])*0.05, Analysis1[[#This Row],[Performance_Score]]&gt;=3, (Analysis1[[#This Row],[Monthly_Salary]]*0.02), Analysis1[[#This Row],[Performance_Score]]&lt;3,0)</f>
        <v>895.34</v>
      </c>
      <c r="P155" s="58"/>
    </row>
    <row r="156" spans="2:16" x14ac:dyDescent="0.35">
      <c r="B156" s="2" t="s">
        <v>343</v>
      </c>
      <c r="C156" s="2" t="s">
        <v>344</v>
      </c>
      <c r="D156" s="2" t="s">
        <v>33</v>
      </c>
      <c r="E156" s="11">
        <v>52</v>
      </c>
      <c r="F156" s="2" t="s">
        <v>16</v>
      </c>
      <c r="G156" s="2" t="s">
        <v>63</v>
      </c>
      <c r="H156" s="5">
        <v>78390</v>
      </c>
      <c r="I156" s="11">
        <v>13</v>
      </c>
      <c r="J156" s="11">
        <v>2</v>
      </c>
      <c r="K156" s="2">
        <v>0</v>
      </c>
      <c r="L156" s="2" t="s">
        <v>30</v>
      </c>
      <c r="M156" s="2" t="s">
        <v>19</v>
      </c>
      <c r="N156" s="8">
        <v>3.8831955289891997</v>
      </c>
      <c r="O156" s="47">
        <f>_xlfn.IFS(Analysis1[[#This Row],[Performance_Score]] &gt;= 4, (Analysis1[[#This Row],[Monthly_Salary]])*0.05, Analysis1[[#This Row],[Performance_Score]]&gt;=3, (Analysis1[[#This Row],[Monthly_Salary]]*0.02), Analysis1[[#This Row],[Performance_Score]]&lt;3,0)</f>
        <v>0</v>
      </c>
      <c r="P156" s="47"/>
    </row>
    <row r="157" spans="2:16" x14ac:dyDescent="0.35">
      <c r="B157" s="1" t="s">
        <v>345</v>
      </c>
      <c r="C157" s="1" t="s">
        <v>346</v>
      </c>
      <c r="D157" s="1" t="s">
        <v>58</v>
      </c>
      <c r="E157" s="10">
        <v>50</v>
      </c>
      <c r="F157" s="1" t="s">
        <v>23</v>
      </c>
      <c r="G157" s="1" t="s">
        <v>63</v>
      </c>
      <c r="H157" s="4">
        <v>30396</v>
      </c>
      <c r="I157" s="10">
        <v>16</v>
      </c>
      <c r="J157" s="10">
        <v>3</v>
      </c>
      <c r="K157" s="1">
        <v>0</v>
      </c>
      <c r="L157" s="1" t="s">
        <v>34</v>
      </c>
      <c r="M157" s="1" t="s">
        <v>26</v>
      </c>
      <c r="N157" s="7">
        <v>2.6964443786644905</v>
      </c>
      <c r="O157" s="58">
        <f>_xlfn.IFS(Analysis1[[#This Row],[Performance_Score]] &gt;= 4, (Analysis1[[#This Row],[Monthly_Salary]])*0.05, Analysis1[[#This Row],[Performance_Score]]&gt;=3, (Analysis1[[#This Row],[Monthly_Salary]]*0.02), Analysis1[[#This Row],[Performance_Score]]&lt;3,0)</f>
        <v>607.91999999999996</v>
      </c>
      <c r="P157" s="58"/>
    </row>
    <row r="158" spans="2:16" x14ac:dyDescent="0.35">
      <c r="B158" s="2" t="s">
        <v>347</v>
      </c>
      <c r="C158" s="2" t="s">
        <v>348</v>
      </c>
      <c r="D158" s="2" t="s">
        <v>22</v>
      </c>
      <c r="E158" s="11">
        <v>55</v>
      </c>
      <c r="F158" s="2" t="s">
        <v>23</v>
      </c>
      <c r="G158" s="2" t="s">
        <v>24</v>
      </c>
      <c r="H158" s="5">
        <v>95478</v>
      </c>
      <c r="I158" s="11">
        <v>25</v>
      </c>
      <c r="J158" s="11">
        <v>2</v>
      </c>
      <c r="K158" s="2">
        <v>0</v>
      </c>
      <c r="L158" s="2" t="s">
        <v>51</v>
      </c>
      <c r="M158" s="2" t="s">
        <v>41</v>
      </c>
      <c r="N158" s="8">
        <v>4.5114085932372276</v>
      </c>
      <c r="O158" s="47">
        <f>_xlfn.IFS(Analysis1[[#This Row],[Performance_Score]] &gt;= 4, (Analysis1[[#This Row],[Monthly_Salary]])*0.05, Analysis1[[#This Row],[Performance_Score]]&gt;=3, (Analysis1[[#This Row],[Monthly_Salary]]*0.02), Analysis1[[#This Row],[Performance_Score]]&lt;3,0)</f>
        <v>0</v>
      </c>
      <c r="P158" s="47"/>
    </row>
    <row r="159" spans="2:16" x14ac:dyDescent="0.35">
      <c r="B159" s="1" t="s">
        <v>349</v>
      </c>
      <c r="C159" s="1" t="s">
        <v>350</v>
      </c>
      <c r="D159" s="1" t="s">
        <v>46</v>
      </c>
      <c r="E159" s="10">
        <v>47</v>
      </c>
      <c r="F159" s="1" t="s">
        <v>16</v>
      </c>
      <c r="G159" s="1" t="s">
        <v>24</v>
      </c>
      <c r="H159" s="4">
        <v>44273</v>
      </c>
      <c r="I159" s="10">
        <v>18</v>
      </c>
      <c r="J159" s="10">
        <v>2</v>
      </c>
      <c r="K159" s="1">
        <v>0</v>
      </c>
      <c r="L159" s="1" t="s">
        <v>30</v>
      </c>
      <c r="M159" s="1" t="s">
        <v>26</v>
      </c>
      <c r="N159" s="7">
        <v>2.6319163600863282</v>
      </c>
      <c r="O159" s="58">
        <f>_xlfn.IFS(Analysis1[[#This Row],[Performance_Score]] &gt;= 4, (Analysis1[[#This Row],[Monthly_Salary]])*0.05, Analysis1[[#This Row],[Performance_Score]]&gt;=3, (Analysis1[[#This Row],[Monthly_Salary]]*0.02), Analysis1[[#This Row],[Performance_Score]]&lt;3,0)</f>
        <v>0</v>
      </c>
      <c r="P159" s="58"/>
    </row>
    <row r="160" spans="2:16" x14ac:dyDescent="0.35">
      <c r="B160" s="2" t="s">
        <v>351</v>
      </c>
      <c r="C160" s="2" t="s">
        <v>352</v>
      </c>
      <c r="D160" s="2" t="s">
        <v>80</v>
      </c>
      <c r="E160" s="11">
        <v>38</v>
      </c>
      <c r="F160" s="2" t="s">
        <v>23</v>
      </c>
      <c r="G160" s="2" t="s">
        <v>77</v>
      </c>
      <c r="H160" s="5">
        <v>80495</v>
      </c>
      <c r="I160" s="11">
        <v>4</v>
      </c>
      <c r="J160" s="11">
        <v>1</v>
      </c>
      <c r="K160" s="2">
        <v>2016</v>
      </c>
      <c r="L160" s="2" t="s">
        <v>34</v>
      </c>
      <c r="M160" s="2" t="s">
        <v>26</v>
      </c>
      <c r="N160" s="8">
        <v>4.2186169021716005</v>
      </c>
      <c r="O160" s="47">
        <f>_xlfn.IFS(Analysis1[[#This Row],[Performance_Score]] &gt;= 4, (Analysis1[[#This Row],[Monthly_Salary]])*0.05, Analysis1[[#This Row],[Performance_Score]]&gt;=3, (Analysis1[[#This Row],[Monthly_Salary]]*0.02), Analysis1[[#This Row],[Performance_Score]]&lt;3,0)</f>
        <v>0</v>
      </c>
      <c r="P160" s="47"/>
    </row>
    <row r="161" spans="2:16" x14ac:dyDescent="0.35">
      <c r="B161" s="1" t="s">
        <v>353</v>
      </c>
      <c r="C161" s="1" t="s">
        <v>354</v>
      </c>
      <c r="D161" s="1" t="s">
        <v>58</v>
      </c>
      <c r="E161" s="10">
        <v>22</v>
      </c>
      <c r="F161" s="1" t="s">
        <v>16</v>
      </c>
      <c r="G161" s="1" t="s">
        <v>17</v>
      </c>
      <c r="H161" s="4">
        <v>84310</v>
      </c>
      <c r="I161" s="10">
        <v>18</v>
      </c>
      <c r="J161" s="10">
        <v>3</v>
      </c>
      <c r="K161" s="1">
        <v>2021</v>
      </c>
      <c r="L161" s="1" t="s">
        <v>40</v>
      </c>
      <c r="M161" s="1" t="s">
        <v>41</v>
      </c>
      <c r="N161" s="7">
        <v>2.5264056192140938</v>
      </c>
      <c r="O161" s="58">
        <f>_xlfn.IFS(Analysis1[[#This Row],[Performance_Score]] &gt;= 4, (Analysis1[[#This Row],[Monthly_Salary]])*0.05, Analysis1[[#This Row],[Performance_Score]]&gt;=3, (Analysis1[[#This Row],[Monthly_Salary]]*0.02), Analysis1[[#This Row],[Performance_Score]]&lt;3,0)</f>
        <v>1686.2</v>
      </c>
      <c r="P161" s="58"/>
    </row>
    <row r="162" spans="2:16" x14ac:dyDescent="0.35">
      <c r="B162" s="2" t="s">
        <v>355</v>
      </c>
      <c r="C162" s="2" t="s">
        <v>356</v>
      </c>
      <c r="D162" s="2" t="s">
        <v>33</v>
      </c>
      <c r="E162" s="11">
        <v>48</v>
      </c>
      <c r="F162" s="2" t="s">
        <v>16</v>
      </c>
      <c r="G162" s="2" t="s">
        <v>29</v>
      </c>
      <c r="H162" s="5">
        <v>83332</v>
      </c>
      <c r="I162" s="11">
        <v>17</v>
      </c>
      <c r="J162" s="11">
        <v>3</v>
      </c>
      <c r="K162" s="2">
        <v>2018</v>
      </c>
      <c r="L162" s="2" t="s">
        <v>30</v>
      </c>
      <c r="M162" s="2" t="s">
        <v>26</v>
      </c>
      <c r="N162" s="8">
        <v>4.07795317238054</v>
      </c>
      <c r="O162" s="47">
        <f>_xlfn.IFS(Analysis1[[#This Row],[Performance_Score]] &gt;= 4, (Analysis1[[#This Row],[Monthly_Salary]])*0.05, Analysis1[[#This Row],[Performance_Score]]&gt;=3, (Analysis1[[#This Row],[Monthly_Salary]]*0.02), Analysis1[[#This Row],[Performance_Score]]&lt;3,0)</f>
        <v>1666.64</v>
      </c>
      <c r="P162" s="47"/>
    </row>
    <row r="163" spans="2:16" x14ac:dyDescent="0.35">
      <c r="B163" s="1" t="s">
        <v>357</v>
      </c>
      <c r="C163" s="1" t="s">
        <v>358</v>
      </c>
      <c r="D163" s="1" t="s">
        <v>15</v>
      </c>
      <c r="E163" s="10">
        <v>42</v>
      </c>
      <c r="F163" s="1" t="s">
        <v>16</v>
      </c>
      <c r="G163" s="1" t="s">
        <v>63</v>
      </c>
      <c r="H163" s="4">
        <v>97291</v>
      </c>
      <c r="I163" s="10">
        <v>28</v>
      </c>
      <c r="J163" s="10">
        <v>1</v>
      </c>
      <c r="K163" s="1">
        <v>2018</v>
      </c>
      <c r="L163" s="1" t="s">
        <v>34</v>
      </c>
      <c r="M163" s="1" t="s">
        <v>26</v>
      </c>
      <c r="N163" s="7">
        <v>3.8361193993426741</v>
      </c>
      <c r="O163" s="58">
        <f>_xlfn.IFS(Analysis1[[#This Row],[Performance_Score]] &gt;= 4, (Analysis1[[#This Row],[Monthly_Salary]])*0.05, Analysis1[[#This Row],[Performance_Score]]&gt;=3, (Analysis1[[#This Row],[Monthly_Salary]]*0.02), Analysis1[[#This Row],[Performance_Score]]&lt;3,0)</f>
        <v>0</v>
      </c>
      <c r="P163" s="58"/>
    </row>
    <row r="164" spans="2:16" x14ac:dyDescent="0.35">
      <c r="B164" s="2" t="s">
        <v>359</v>
      </c>
      <c r="C164" s="2" t="s">
        <v>360</v>
      </c>
      <c r="D164" s="2" t="s">
        <v>58</v>
      </c>
      <c r="E164" s="11">
        <v>57</v>
      </c>
      <c r="F164" s="2" t="s">
        <v>23</v>
      </c>
      <c r="G164" s="2" t="s">
        <v>17</v>
      </c>
      <c r="H164" s="5">
        <v>42038</v>
      </c>
      <c r="I164" s="11">
        <v>17</v>
      </c>
      <c r="J164" s="11">
        <v>5</v>
      </c>
      <c r="K164" s="2">
        <v>0</v>
      </c>
      <c r="L164" s="2" t="s">
        <v>40</v>
      </c>
      <c r="M164" s="2" t="s">
        <v>26</v>
      </c>
      <c r="N164" s="8">
        <v>4.708625101585973</v>
      </c>
      <c r="O164" s="47">
        <f>_xlfn.IFS(Analysis1[[#This Row],[Performance_Score]] &gt;= 4, (Analysis1[[#This Row],[Monthly_Salary]])*0.05, Analysis1[[#This Row],[Performance_Score]]&gt;=3, (Analysis1[[#This Row],[Monthly_Salary]]*0.02), Analysis1[[#This Row],[Performance_Score]]&lt;3,0)</f>
        <v>2101.9</v>
      </c>
      <c r="P164" s="47"/>
    </row>
    <row r="165" spans="2:16" x14ac:dyDescent="0.35">
      <c r="B165" s="1" t="s">
        <v>361</v>
      </c>
      <c r="C165" s="1" t="s">
        <v>362</v>
      </c>
      <c r="D165" s="1" t="s">
        <v>80</v>
      </c>
      <c r="E165" s="10">
        <v>57</v>
      </c>
      <c r="F165" s="1" t="s">
        <v>16</v>
      </c>
      <c r="G165" s="1" t="s">
        <v>29</v>
      </c>
      <c r="H165" s="4">
        <v>34834</v>
      </c>
      <c r="I165" s="10">
        <v>6</v>
      </c>
      <c r="J165" s="10">
        <v>1</v>
      </c>
      <c r="K165" s="1">
        <v>2018</v>
      </c>
      <c r="L165" s="1" t="s">
        <v>34</v>
      </c>
      <c r="M165" s="1" t="s">
        <v>26</v>
      </c>
      <c r="N165" s="7">
        <v>2.7014233803048362</v>
      </c>
      <c r="O165" s="58">
        <f>_xlfn.IFS(Analysis1[[#This Row],[Performance_Score]] &gt;= 4, (Analysis1[[#This Row],[Monthly_Salary]])*0.05, Analysis1[[#This Row],[Performance_Score]]&gt;=3, (Analysis1[[#This Row],[Monthly_Salary]]*0.02), Analysis1[[#This Row],[Performance_Score]]&lt;3,0)</f>
        <v>0</v>
      </c>
      <c r="P165" s="58"/>
    </row>
    <row r="166" spans="2:16" x14ac:dyDescent="0.35">
      <c r="B166" s="2" t="s">
        <v>363</v>
      </c>
      <c r="C166" s="2" t="s">
        <v>364</v>
      </c>
      <c r="D166" s="2" t="s">
        <v>15</v>
      </c>
      <c r="E166" s="11">
        <v>43</v>
      </c>
      <c r="F166" s="2" t="s">
        <v>16</v>
      </c>
      <c r="G166" s="2" t="s">
        <v>63</v>
      </c>
      <c r="H166" s="5">
        <v>70293</v>
      </c>
      <c r="I166" s="11">
        <v>16</v>
      </c>
      <c r="J166" s="11">
        <v>5</v>
      </c>
      <c r="K166" s="2">
        <v>2016</v>
      </c>
      <c r="L166" s="2" t="s">
        <v>25</v>
      </c>
      <c r="M166" s="2" t="s">
        <v>26</v>
      </c>
      <c r="N166" s="8">
        <v>3.5771672267513255</v>
      </c>
      <c r="O166" s="47">
        <f>_xlfn.IFS(Analysis1[[#This Row],[Performance_Score]] &gt;= 4, (Analysis1[[#This Row],[Monthly_Salary]])*0.05, Analysis1[[#This Row],[Performance_Score]]&gt;=3, (Analysis1[[#This Row],[Monthly_Salary]]*0.02), Analysis1[[#This Row],[Performance_Score]]&lt;3,0)</f>
        <v>3514.65</v>
      </c>
      <c r="P166" s="47"/>
    </row>
    <row r="167" spans="2:16" x14ac:dyDescent="0.35">
      <c r="B167" s="1" t="s">
        <v>365</v>
      </c>
      <c r="C167" s="1" t="s">
        <v>366</v>
      </c>
      <c r="D167" s="1" t="s">
        <v>80</v>
      </c>
      <c r="E167" s="10">
        <v>39</v>
      </c>
      <c r="F167" s="1" t="s">
        <v>72</v>
      </c>
      <c r="G167" s="1" t="s">
        <v>77</v>
      </c>
      <c r="H167" s="4">
        <v>79656</v>
      </c>
      <c r="I167" s="10">
        <v>24</v>
      </c>
      <c r="J167" s="10">
        <v>4</v>
      </c>
      <c r="K167" s="1">
        <v>2019</v>
      </c>
      <c r="L167" s="1" t="s">
        <v>30</v>
      </c>
      <c r="M167" s="1" t="s">
        <v>19</v>
      </c>
      <c r="N167" s="7">
        <v>2.0884269012885093</v>
      </c>
      <c r="O167" s="58">
        <f>_xlfn.IFS(Analysis1[[#This Row],[Performance_Score]] &gt;= 4, (Analysis1[[#This Row],[Monthly_Salary]])*0.05, Analysis1[[#This Row],[Performance_Score]]&gt;=3, (Analysis1[[#This Row],[Monthly_Salary]]*0.02), Analysis1[[#This Row],[Performance_Score]]&lt;3,0)</f>
        <v>3982.8</v>
      </c>
      <c r="P167" s="58"/>
    </row>
    <row r="168" spans="2:16" x14ac:dyDescent="0.35">
      <c r="B168" s="2" t="s">
        <v>367</v>
      </c>
      <c r="C168" s="2" t="s">
        <v>368</v>
      </c>
      <c r="D168" s="2" t="s">
        <v>46</v>
      </c>
      <c r="E168" s="11">
        <v>24</v>
      </c>
      <c r="F168" s="2" t="s">
        <v>23</v>
      </c>
      <c r="G168" s="2" t="s">
        <v>24</v>
      </c>
      <c r="H168" s="5">
        <v>41729</v>
      </c>
      <c r="I168" s="11">
        <v>25</v>
      </c>
      <c r="J168" s="11">
        <v>3</v>
      </c>
      <c r="K168" s="2">
        <v>2021</v>
      </c>
      <c r="L168" s="2" t="s">
        <v>18</v>
      </c>
      <c r="M168" s="2" t="s">
        <v>19</v>
      </c>
      <c r="N168" s="8">
        <v>2.4013366152551101</v>
      </c>
      <c r="O168" s="47">
        <f>_xlfn.IFS(Analysis1[[#This Row],[Performance_Score]] &gt;= 4, (Analysis1[[#This Row],[Monthly_Salary]])*0.05, Analysis1[[#This Row],[Performance_Score]]&gt;=3, (Analysis1[[#This Row],[Monthly_Salary]]*0.02), Analysis1[[#This Row],[Performance_Score]]&lt;3,0)</f>
        <v>834.58</v>
      </c>
      <c r="P168" s="47"/>
    </row>
    <row r="169" spans="2:16" x14ac:dyDescent="0.35">
      <c r="B169" s="1" t="s">
        <v>369</v>
      </c>
      <c r="C169" s="1" t="s">
        <v>370</v>
      </c>
      <c r="D169" s="1" t="s">
        <v>33</v>
      </c>
      <c r="E169" s="10">
        <v>33</v>
      </c>
      <c r="F169" s="1" t="s">
        <v>16</v>
      </c>
      <c r="G169" s="1" t="s">
        <v>29</v>
      </c>
      <c r="H169" s="4">
        <v>39598</v>
      </c>
      <c r="I169" s="10">
        <v>6</v>
      </c>
      <c r="J169" s="10">
        <v>2</v>
      </c>
      <c r="K169" s="1">
        <v>0</v>
      </c>
      <c r="L169" s="1" t="s">
        <v>18</v>
      </c>
      <c r="M169" s="1" t="s">
        <v>26</v>
      </c>
      <c r="N169" s="7">
        <v>1.6534632957724429</v>
      </c>
      <c r="O169" s="58">
        <f>_xlfn.IFS(Analysis1[[#This Row],[Performance_Score]] &gt;= 4, (Analysis1[[#This Row],[Monthly_Salary]])*0.05, Analysis1[[#This Row],[Performance_Score]]&gt;=3, (Analysis1[[#This Row],[Monthly_Salary]]*0.02), Analysis1[[#This Row],[Performance_Score]]&lt;3,0)</f>
        <v>0</v>
      </c>
      <c r="P169" s="58"/>
    </row>
    <row r="170" spans="2:16" x14ac:dyDescent="0.35">
      <c r="B170" s="2" t="s">
        <v>371</v>
      </c>
      <c r="C170" s="2" t="s">
        <v>372</v>
      </c>
      <c r="D170" s="2" t="s">
        <v>22</v>
      </c>
      <c r="E170" s="11">
        <v>56</v>
      </c>
      <c r="F170" s="2" t="s">
        <v>23</v>
      </c>
      <c r="G170" s="2" t="s">
        <v>63</v>
      </c>
      <c r="H170" s="5">
        <v>114673</v>
      </c>
      <c r="I170" s="11">
        <v>31</v>
      </c>
      <c r="J170" s="11">
        <v>1</v>
      </c>
      <c r="K170" s="2">
        <v>2015</v>
      </c>
      <c r="L170" s="2" t="s">
        <v>25</v>
      </c>
      <c r="M170" s="2" t="s">
        <v>141</v>
      </c>
      <c r="N170" s="8">
        <v>1.412916397141903</v>
      </c>
      <c r="O170" s="47">
        <f>_xlfn.IFS(Analysis1[[#This Row],[Performance_Score]] &gt;= 4, (Analysis1[[#This Row],[Monthly_Salary]])*0.05, Analysis1[[#This Row],[Performance_Score]]&gt;=3, (Analysis1[[#This Row],[Monthly_Salary]]*0.02), Analysis1[[#This Row],[Performance_Score]]&lt;3,0)</f>
        <v>0</v>
      </c>
      <c r="P170" s="47"/>
    </row>
    <row r="171" spans="2:16" x14ac:dyDescent="0.35">
      <c r="B171" s="1" t="s">
        <v>373</v>
      </c>
      <c r="C171" s="1" t="s">
        <v>374</v>
      </c>
      <c r="D171" s="1" t="s">
        <v>46</v>
      </c>
      <c r="E171" s="10">
        <v>56</v>
      </c>
      <c r="F171" s="1" t="s">
        <v>16</v>
      </c>
      <c r="G171" s="1" t="s">
        <v>77</v>
      </c>
      <c r="H171" s="4">
        <v>41654</v>
      </c>
      <c r="I171" s="10">
        <v>28</v>
      </c>
      <c r="J171" s="10">
        <v>1</v>
      </c>
      <c r="K171" s="1">
        <v>2018</v>
      </c>
      <c r="L171" s="1" t="s">
        <v>25</v>
      </c>
      <c r="M171" s="1" t="s">
        <v>41</v>
      </c>
      <c r="N171" s="7">
        <v>3.0568236189148918</v>
      </c>
      <c r="O171" s="58">
        <f>_xlfn.IFS(Analysis1[[#This Row],[Performance_Score]] &gt;= 4, (Analysis1[[#This Row],[Monthly_Salary]])*0.05, Analysis1[[#This Row],[Performance_Score]]&gt;=3, (Analysis1[[#This Row],[Monthly_Salary]]*0.02), Analysis1[[#This Row],[Performance_Score]]&lt;3,0)</f>
        <v>0</v>
      </c>
      <c r="P171" s="58"/>
    </row>
    <row r="172" spans="2:16" x14ac:dyDescent="0.35">
      <c r="B172" s="2" t="s">
        <v>375</v>
      </c>
      <c r="C172" s="2" t="s">
        <v>376</v>
      </c>
      <c r="D172" s="2" t="s">
        <v>58</v>
      </c>
      <c r="E172" s="11">
        <v>57</v>
      </c>
      <c r="F172" s="2" t="s">
        <v>16</v>
      </c>
      <c r="G172" s="2" t="s">
        <v>29</v>
      </c>
      <c r="H172" s="5">
        <v>76533</v>
      </c>
      <c r="I172" s="11">
        <v>7</v>
      </c>
      <c r="J172" s="11">
        <v>1</v>
      </c>
      <c r="K172" s="2">
        <v>0</v>
      </c>
      <c r="L172" s="2" t="s">
        <v>51</v>
      </c>
      <c r="M172" s="2" t="s">
        <v>19</v>
      </c>
      <c r="N172" s="8">
        <v>1.2865900809009143</v>
      </c>
      <c r="O172" s="47">
        <f>_xlfn.IFS(Analysis1[[#This Row],[Performance_Score]] &gt;= 4, (Analysis1[[#This Row],[Monthly_Salary]])*0.05, Analysis1[[#This Row],[Performance_Score]]&gt;=3, (Analysis1[[#This Row],[Monthly_Salary]]*0.02), Analysis1[[#This Row],[Performance_Score]]&lt;3,0)</f>
        <v>0</v>
      </c>
      <c r="P172" s="47"/>
    </row>
    <row r="173" spans="2:16" x14ac:dyDescent="0.35">
      <c r="B173" s="1" t="s">
        <v>377</v>
      </c>
      <c r="C173" s="1" t="s">
        <v>378</v>
      </c>
      <c r="D173" s="1" t="s">
        <v>22</v>
      </c>
      <c r="E173" s="10">
        <v>39</v>
      </c>
      <c r="F173" s="1" t="s">
        <v>23</v>
      </c>
      <c r="G173" s="1" t="s">
        <v>77</v>
      </c>
      <c r="H173" s="4">
        <v>64878</v>
      </c>
      <c r="I173" s="10">
        <v>7</v>
      </c>
      <c r="J173" s="10">
        <v>2</v>
      </c>
      <c r="K173" s="1">
        <v>2017</v>
      </c>
      <c r="L173" s="1" t="s">
        <v>18</v>
      </c>
      <c r="M173" s="1" t="s">
        <v>26</v>
      </c>
      <c r="N173" s="7">
        <v>1.3659797620397867</v>
      </c>
      <c r="O173" s="58">
        <f>_xlfn.IFS(Analysis1[[#This Row],[Performance_Score]] &gt;= 4, (Analysis1[[#This Row],[Monthly_Salary]])*0.05, Analysis1[[#This Row],[Performance_Score]]&gt;=3, (Analysis1[[#This Row],[Monthly_Salary]]*0.02), Analysis1[[#This Row],[Performance_Score]]&lt;3,0)</f>
        <v>0</v>
      </c>
      <c r="P173" s="58"/>
    </row>
    <row r="174" spans="2:16" x14ac:dyDescent="0.35">
      <c r="B174" s="2" t="s">
        <v>379</v>
      </c>
      <c r="C174" s="2" t="s">
        <v>380</v>
      </c>
      <c r="D174" s="2" t="s">
        <v>46</v>
      </c>
      <c r="E174" s="11">
        <v>26</v>
      </c>
      <c r="F174" s="2" t="s">
        <v>23</v>
      </c>
      <c r="G174" s="2" t="s">
        <v>77</v>
      </c>
      <c r="H174" s="5">
        <v>112886</v>
      </c>
      <c r="I174" s="11">
        <v>2</v>
      </c>
      <c r="J174" s="11">
        <v>1</v>
      </c>
      <c r="K174" s="2">
        <v>0</v>
      </c>
      <c r="L174" s="2" t="s">
        <v>25</v>
      </c>
      <c r="M174" s="2" t="s">
        <v>26</v>
      </c>
      <c r="N174" s="8">
        <v>4.1601294997120313</v>
      </c>
      <c r="O174" s="47">
        <f>_xlfn.IFS(Analysis1[[#This Row],[Performance_Score]] &gt;= 4, (Analysis1[[#This Row],[Monthly_Salary]])*0.05, Analysis1[[#This Row],[Performance_Score]]&gt;=3, (Analysis1[[#This Row],[Monthly_Salary]]*0.02), Analysis1[[#This Row],[Performance_Score]]&lt;3,0)</f>
        <v>0</v>
      </c>
      <c r="P174" s="47"/>
    </row>
    <row r="175" spans="2:16" x14ac:dyDescent="0.35">
      <c r="B175" s="1" t="s">
        <v>381</v>
      </c>
      <c r="C175" s="1" t="s">
        <v>382</v>
      </c>
      <c r="D175" s="1" t="s">
        <v>33</v>
      </c>
      <c r="E175" s="10">
        <v>31</v>
      </c>
      <c r="F175" s="1" t="s">
        <v>23</v>
      </c>
      <c r="G175" s="1" t="s">
        <v>29</v>
      </c>
      <c r="H175" s="4">
        <v>90691</v>
      </c>
      <c r="I175" s="10">
        <v>4</v>
      </c>
      <c r="J175" s="10">
        <v>1</v>
      </c>
      <c r="K175" s="1">
        <v>2024</v>
      </c>
      <c r="L175" s="1" t="s">
        <v>51</v>
      </c>
      <c r="M175" s="1" t="s">
        <v>26</v>
      </c>
      <c r="N175" s="7">
        <v>1.4336927048447188</v>
      </c>
      <c r="O175" s="58">
        <f>_xlfn.IFS(Analysis1[[#This Row],[Performance_Score]] &gt;= 4, (Analysis1[[#This Row],[Monthly_Salary]])*0.05, Analysis1[[#This Row],[Performance_Score]]&gt;=3, (Analysis1[[#This Row],[Monthly_Salary]]*0.02), Analysis1[[#This Row],[Performance_Score]]&lt;3,0)</f>
        <v>0</v>
      </c>
      <c r="P175" s="58"/>
    </row>
    <row r="176" spans="2:16" x14ac:dyDescent="0.35">
      <c r="B176" s="2" t="s">
        <v>383</v>
      </c>
      <c r="C176" s="2" t="s">
        <v>384</v>
      </c>
      <c r="D176" s="2" t="s">
        <v>46</v>
      </c>
      <c r="E176" s="11">
        <v>57</v>
      </c>
      <c r="F176" s="2" t="s">
        <v>23</v>
      </c>
      <c r="G176" s="2" t="s">
        <v>24</v>
      </c>
      <c r="H176" s="5">
        <v>67177</v>
      </c>
      <c r="I176" s="11">
        <v>32</v>
      </c>
      <c r="J176" s="11">
        <v>2</v>
      </c>
      <c r="K176" s="2">
        <v>0</v>
      </c>
      <c r="L176" s="2" t="s">
        <v>30</v>
      </c>
      <c r="M176" s="2" t="s">
        <v>26</v>
      </c>
      <c r="N176" s="8">
        <v>4.2607882511332829</v>
      </c>
      <c r="O176" s="47">
        <f>_xlfn.IFS(Analysis1[[#This Row],[Performance_Score]] &gt;= 4, (Analysis1[[#This Row],[Monthly_Salary]])*0.05, Analysis1[[#This Row],[Performance_Score]]&gt;=3, (Analysis1[[#This Row],[Monthly_Salary]]*0.02), Analysis1[[#This Row],[Performance_Score]]&lt;3,0)</f>
        <v>0</v>
      </c>
      <c r="P176" s="47"/>
    </row>
    <row r="177" spans="2:16" x14ac:dyDescent="0.35">
      <c r="B177" s="1" t="s">
        <v>385</v>
      </c>
      <c r="C177" s="1" t="s">
        <v>386</v>
      </c>
      <c r="D177" s="1" t="s">
        <v>58</v>
      </c>
      <c r="E177" s="10">
        <v>50</v>
      </c>
      <c r="F177" s="1" t="s">
        <v>16</v>
      </c>
      <c r="G177" s="1" t="s">
        <v>77</v>
      </c>
      <c r="H177" s="4">
        <v>89512</v>
      </c>
      <c r="I177" s="10">
        <v>33</v>
      </c>
      <c r="J177" s="10">
        <v>2</v>
      </c>
      <c r="K177" s="1">
        <v>2019</v>
      </c>
      <c r="L177" s="1" t="s">
        <v>30</v>
      </c>
      <c r="M177" s="1" t="s">
        <v>26</v>
      </c>
      <c r="N177" s="7">
        <v>4.3783996403721037</v>
      </c>
      <c r="O177" s="58">
        <f>_xlfn.IFS(Analysis1[[#This Row],[Performance_Score]] &gt;= 4, (Analysis1[[#This Row],[Monthly_Salary]])*0.05, Analysis1[[#This Row],[Performance_Score]]&gt;=3, (Analysis1[[#This Row],[Monthly_Salary]]*0.02), Analysis1[[#This Row],[Performance_Score]]&lt;3,0)</f>
        <v>0</v>
      </c>
      <c r="P177" s="58"/>
    </row>
    <row r="178" spans="2:16" x14ac:dyDescent="0.35">
      <c r="B178" s="2" t="s">
        <v>387</v>
      </c>
      <c r="C178" s="2" t="s">
        <v>388</v>
      </c>
      <c r="D178" s="2" t="s">
        <v>80</v>
      </c>
      <c r="E178" s="11">
        <v>56</v>
      </c>
      <c r="F178" s="2" t="s">
        <v>16</v>
      </c>
      <c r="G178" s="2" t="s">
        <v>29</v>
      </c>
      <c r="H178" s="5">
        <v>34929</v>
      </c>
      <c r="I178" s="11">
        <v>21</v>
      </c>
      <c r="J178" s="11">
        <v>3</v>
      </c>
      <c r="K178" s="2">
        <v>2024</v>
      </c>
      <c r="L178" s="2" t="s">
        <v>30</v>
      </c>
      <c r="M178" s="2" t="s">
        <v>41</v>
      </c>
      <c r="N178" s="8">
        <v>2.8055049347264402</v>
      </c>
      <c r="O178" s="47">
        <f>_xlfn.IFS(Analysis1[[#This Row],[Performance_Score]] &gt;= 4, (Analysis1[[#This Row],[Monthly_Salary]])*0.05, Analysis1[[#This Row],[Performance_Score]]&gt;=3, (Analysis1[[#This Row],[Monthly_Salary]]*0.02), Analysis1[[#This Row],[Performance_Score]]&lt;3,0)</f>
        <v>698.58</v>
      </c>
      <c r="P178" s="47"/>
    </row>
    <row r="179" spans="2:16" x14ac:dyDescent="0.35">
      <c r="B179" s="1" t="s">
        <v>389</v>
      </c>
      <c r="C179" s="1" t="s">
        <v>390</v>
      </c>
      <c r="D179" s="1" t="s">
        <v>46</v>
      </c>
      <c r="E179" s="10">
        <v>31</v>
      </c>
      <c r="F179" s="1" t="s">
        <v>23</v>
      </c>
      <c r="G179" s="1" t="s">
        <v>24</v>
      </c>
      <c r="H179" s="4">
        <v>75594</v>
      </c>
      <c r="I179" s="10">
        <v>17</v>
      </c>
      <c r="J179" s="10">
        <v>5</v>
      </c>
      <c r="K179" s="1">
        <v>2021</v>
      </c>
      <c r="L179" s="1" t="s">
        <v>18</v>
      </c>
      <c r="M179" s="1" t="s">
        <v>41</v>
      </c>
      <c r="N179" s="7">
        <v>1.3335816761761672</v>
      </c>
      <c r="O179" s="58">
        <f>_xlfn.IFS(Analysis1[[#This Row],[Performance_Score]] &gt;= 4, (Analysis1[[#This Row],[Monthly_Salary]])*0.05, Analysis1[[#This Row],[Performance_Score]]&gt;=3, (Analysis1[[#This Row],[Monthly_Salary]]*0.02), Analysis1[[#This Row],[Performance_Score]]&lt;3,0)</f>
        <v>3779.7000000000003</v>
      </c>
      <c r="P179" s="58"/>
    </row>
    <row r="180" spans="2:16" x14ac:dyDescent="0.35">
      <c r="B180" s="2" t="s">
        <v>391</v>
      </c>
      <c r="C180" s="2" t="s">
        <v>392</v>
      </c>
      <c r="D180" s="2" t="s">
        <v>58</v>
      </c>
      <c r="E180" s="11">
        <v>49</v>
      </c>
      <c r="F180" s="2" t="s">
        <v>23</v>
      </c>
      <c r="G180" s="2" t="s">
        <v>29</v>
      </c>
      <c r="H180" s="5">
        <v>85156</v>
      </c>
      <c r="I180" s="11">
        <v>13</v>
      </c>
      <c r="J180" s="11">
        <v>3</v>
      </c>
      <c r="K180" s="2">
        <v>2017</v>
      </c>
      <c r="L180" s="2" t="s">
        <v>34</v>
      </c>
      <c r="M180" s="2" t="s">
        <v>141</v>
      </c>
      <c r="N180" s="8">
        <v>3.4046160612629515</v>
      </c>
      <c r="O180" s="47">
        <f>_xlfn.IFS(Analysis1[[#This Row],[Performance_Score]] &gt;= 4, (Analysis1[[#This Row],[Monthly_Salary]])*0.05, Analysis1[[#This Row],[Performance_Score]]&gt;=3, (Analysis1[[#This Row],[Monthly_Salary]]*0.02), Analysis1[[#This Row],[Performance_Score]]&lt;3,0)</f>
        <v>1703.1200000000001</v>
      </c>
      <c r="P180" s="47"/>
    </row>
    <row r="181" spans="2:16" x14ac:dyDescent="0.35">
      <c r="B181" s="1" t="s">
        <v>393</v>
      </c>
      <c r="C181" s="1" t="s">
        <v>394</v>
      </c>
      <c r="D181" s="1" t="s">
        <v>58</v>
      </c>
      <c r="E181" s="10">
        <v>53</v>
      </c>
      <c r="F181" s="1" t="s">
        <v>16</v>
      </c>
      <c r="G181" s="1" t="s">
        <v>63</v>
      </c>
      <c r="H181" s="4">
        <v>63665</v>
      </c>
      <c r="I181" s="10">
        <v>35</v>
      </c>
      <c r="J181" s="10">
        <v>4</v>
      </c>
      <c r="K181" s="1">
        <v>2019</v>
      </c>
      <c r="L181" s="1" t="s">
        <v>51</v>
      </c>
      <c r="M181" s="1" t="s">
        <v>26</v>
      </c>
      <c r="N181" s="7">
        <v>4.3279616364187783</v>
      </c>
      <c r="O181" s="58">
        <f>_xlfn.IFS(Analysis1[[#This Row],[Performance_Score]] &gt;= 4, (Analysis1[[#This Row],[Monthly_Salary]])*0.05, Analysis1[[#This Row],[Performance_Score]]&gt;=3, (Analysis1[[#This Row],[Monthly_Salary]]*0.02), Analysis1[[#This Row],[Performance_Score]]&lt;3,0)</f>
        <v>3183.25</v>
      </c>
      <c r="P181" s="58"/>
    </row>
    <row r="182" spans="2:16" x14ac:dyDescent="0.35">
      <c r="B182" s="2" t="s">
        <v>395</v>
      </c>
      <c r="C182" s="2" t="s">
        <v>396</v>
      </c>
      <c r="D182" s="2" t="s">
        <v>15</v>
      </c>
      <c r="E182" s="11">
        <v>59</v>
      </c>
      <c r="F182" s="2" t="s">
        <v>16</v>
      </c>
      <c r="G182" s="2" t="s">
        <v>24</v>
      </c>
      <c r="H182" s="5">
        <v>92277</v>
      </c>
      <c r="I182" s="11">
        <v>30</v>
      </c>
      <c r="J182" s="11">
        <v>3</v>
      </c>
      <c r="K182" s="2">
        <v>2019</v>
      </c>
      <c r="L182" s="2" t="s">
        <v>51</v>
      </c>
      <c r="M182" s="2" t="s">
        <v>26</v>
      </c>
      <c r="N182" s="8">
        <v>2.7314773976814566</v>
      </c>
      <c r="O182" s="47">
        <f>_xlfn.IFS(Analysis1[[#This Row],[Performance_Score]] &gt;= 4, (Analysis1[[#This Row],[Monthly_Salary]])*0.05, Analysis1[[#This Row],[Performance_Score]]&gt;=3, (Analysis1[[#This Row],[Monthly_Salary]]*0.02), Analysis1[[#This Row],[Performance_Score]]&lt;3,0)</f>
        <v>1845.54</v>
      </c>
      <c r="P182" s="47"/>
    </row>
    <row r="183" spans="2:16" x14ac:dyDescent="0.35">
      <c r="B183" s="1" t="s">
        <v>397</v>
      </c>
      <c r="C183" s="1" t="s">
        <v>398</v>
      </c>
      <c r="D183" s="1" t="s">
        <v>80</v>
      </c>
      <c r="E183" s="10">
        <v>39</v>
      </c>
      <c r="F183" s="1" t="s">
        <v>23</v>
      </c>
      <c r="G183" s="1" t="s">
        <v>29</v>
      </c>
      <c r="H183" s="4">
        <v>104598</v>
      </c>
      <c r="I183" s="10">
        <v>10</v>
      </c>
      <c r="J183" s="10">
        <v>2</v>
      </c>
      <c r="K183" s="1">
        <v>2021</v>
      </c>
      <c r="L183" s="1" t="s">
        <v>51</v>
      </c>
      <c r="M183" s="1" t="s">
        <v>26</v>
      </c>
      <c r="N183" s="7">
        <v>4.4423835639672618</v>
      </c>
      <c r="O183" s="58">
        <f>_xlfn.IFS(Analysis1[[#This Row],[Performance_Score]] &gt;= 4, (Analysis1[[#This Row],[Monthly_Salary]])*0.05, Analysis1[[#This Row],[Performance_Score]]&gt;=3, (Analysis1[[#This Row],[Monthly_Salary]]*0.02), Analysis1[[#This Row],[Performance_Score]]&lt;3,0)</f>
        <v>0</v>
      </c>
      <c r="P183" s="58"/>
    </row>
    <row r="184" spans="2:16" x14ac:dyDescent="0.35">
      <c r="B184" s="2" t="s">
        <v>399</v>
      </c>
      <c r="C184" s="2" t="s">
        <v>400</v>
      </c>
      <c r="D184" s="2" t="s">
        <v>46</v>
      </c>
      <c r="E184" s="11">
        <v>49</v>
      </c>
      <c r="F184" s="2" t="s">
        <v>23</v>
      </c>
      <c r="G184" s="2" t="s">
        <v>24</v>
      </c>
      <c r="H184" s="5">
        <v>118651</v>
      </c>
      <c r="I184" s="11">
        <v>25</v>
      </c>
      <c r="J184" s="11">
        <v>2</v>
      </c>
      <c r="K184" s="2">
        <v>2022</v>
      </c>
      <c r="L184" s="2" t="s">
        <v>30</v>
      </c>
      <c r="M184" s="2" t="s">
        <v>26</v>
      </c>
      <c r="N184" s="8">
        <v>2.1790945994453219</v>
      </c>
      <c r="O184" s="47">
        <f>_xlfn.IFS(Analysis1[[#This Row],[Performance_Score]] &gt;= 4, (Analysis1[[#This Row],[Monthly_Salary]])*0.05, Analysis1[[#This Row],[Performance_Score]]&gt;=3, (Analysis1[[#This Row],[Monthly_Salary]]*0.02), Analysis1[[#This Row],[Performance_Score]]&lt;3,0)</f>
        <v>0</v>
      </c>
      <c r="P184" s="47"/>
    </row>
    <row r="185" spans="2:16" x14ac:dyDescent="0.35">
      <c r="B185" s="1" t="s">
        <v>401</v>
      </c>
      <c r="C185" s="1" t="s">
        <v>402</v>
      </c>
      <c r="D185" s="1" t="s">
        <v>58</v>
      </c>
      <c r="E185" s="10">
        <v>23</v>
      </c>
      <c r="F185" s="1" t="s">
        <v>16</v>
      </c>
      <c r="G185" s="1" t="s">
        <v>17</v>
      </c>
      <c r="H185" s="4">
        <v>115144</v>
      </c>
      <c r="I185" s="10">
        <v>18</v>
      </c>
      <c r="J185" s="10">
        <v>5</v>
      </c>
      <c r="K185" s="1">
        <v>2018</v>
      </c>
      <c r="L185" s="1" t="s">
        <v>18</v>
      </c>
      <c r="M185" s="1" t="s">
        <v>19</v>
      </c>
      <c r="N185" s="7">
        <v>3.8428882223404641</v>
      </c>
      <c r="O185" s="58">
        <f>_xlfn.IFS(Analysis1[[#This Row],[Performance_Score]] &gt;= 4, (Analysis1[[#This Row],[Monthly_Salary]])*0.05, Analysis1[[#This Row],[Performance_Score]]&gt;=3, (Analysis1[[#This Row],[Monthly_Salary]]*0.02), Analysis1[[#This Row],[Performance_Score]]&lt;3,0)</f>
        <v>5757.2000000000007</v>
      </c>
      <c r="P185" s="58"/>
    </row>
    <row r="186" spans="2:16" x14ac:dyDescent="0.35">
      <c r="B186" s="2" t="s">
        <v>403</v>
      </c>
      <c r="C186" s="2" t="s">
        <v>404</v>
      </c>
      <c r="D186" s="2" t="s">
        <v>22</v>
      </c>
      <c r="E186" s="11">
        <v>58</v>
      </c>
      <c r="F186" s="2" t="s">
        <v>16</v>
      </c>
      <c r="G186" s="2" t="s">
        <v>24</v>
      </c>
      <c r="H186" s="5">
        <v>32581</v>
      </c>
      <c r="I186" s="11">
        <v>11</v>
      </c>
      <c r="J186" s="11">
        <v>4</v>
      </c>
      <c r="K186" s="2">
        <v>0</v>
      </c>
      <c r="L186" s="2" t="s">
        <v>30</v>
      </c>
      <c r="M186" s="2" t="s">
        <v>41</v>
      </c>
      <c r="N186" s="8">
        <v>4.351705968528254</v>
      </c>
      <c r="O186" s="47">
        <f>_xlfn.IFS(Analysis1[[#This Row],[Performance_Score]] &gt;= 4, (Analysis1[[#This Row],[Monthly_Salary]])*0.05, Analysis1[[#This Row],[Performance_Score]]&gt;=3, (Analysis1[[#This Row],[Monthly_Salary]]*0.02), Analysis1[[#This Row],[Performance_Score]]&lt;3,0)</f>
        <v>1629.0500000000002</v>
      </c>
      <c r="P186" s="47"/>
    </row>
    <row r="187" spans="2:16" x14ac:dyDescent="0.35">
      <c r="B187" s="1" t="s">
        <v>405</v>
      </c>
      <c r="C187" s="1" t="s">
        <v>406</v>
      </c>
      <c r="D187" s="1" t="s">
        <v>33</v>
      </c>
      <c r="E187" s="10">
        <v>59</v>
      </c>
      <c r="F187" s="1" t="s">
        <v>23</v>
      </c>
      <c r="G187" s="1" t="s">
        <v>17</v>
      </c>
      <c r="H187" s="4">
        <v>94608</v>
      </c>
      <c r="I187" s="10">
        <v>29</v>
      </c>
      <c r="J187" s="10">
        <v>2</v>
      </c>
      <c r="K187" s="1">
        <v>2017</v>
      </c>
      <c r="L187" s="1" t="s">
        <v>18</v>
      </c>
      <c r="M187" s="1" t="s">
        <v>19</v>
      </c>
      <c r="N187" s="7">
        <v>1.3899120235490328</v>
      </c>
      <c r="O187" s="58">
        <f>_xlfn.IFS(Analysis1[[#This Row],[Performance_Score]] &gt;= 4, (Analysis1[[#This Row],[Monthly_Salary]])*0.05, Analysis1[[#This Row],[Performance_Score]]&gt;=3, (Analysis1[[#This Row],[Monthly_Salary]]*0.02), Analysis1[[#This Row],[Performance_Score]]&lt;3,0)</f>
        <v>0</v>
      </c>
      <c r="P187" s="58"/>
    </row>
    <row r="188" spans="2:16" x14ac:dyDescent="0.35">
      <c r="B188" s="2" t="s">
        <v>407</v>
      </c>
      <c r="C188" s="2" t="s">
        <v>408</v>
      </c>
      <c r="D188" s="2" t="s">
        <v>80</v>
      </c>
      <c r="E188" s="11">
        <v>48</v>
      </c>
      <c r="F188" s="2" t="s">
        <v>16</v>
      </c>
      <c r="G188" s="2" t="s">
        <v>39</v>
      </c>
      <c r="H188" s="5">
        <v>111468</v>
      </c>
      <c r="I188" s="11">
        <v>28</v>
      </c>
      <c r="J188" s="11">
        <v>1</v>
      </c>
      <c r="K188" s="2">
        <v>2019</v>
      </c>
      <c r="L188" s="2" t="s">
        <v>25</v>
      </c>
      <c r="M188" s="2" t="s">
        <v>41</v>
      </c>
      <c r="N188" s="8">
        <v>4.5793713656876456</v>
      </c>
      <c r="O188" s="47">
        <f>_xlfn.IFS(Analysis1[[#This Row],[Performance_Score]] &gt;= 4, (Analysis1[[#This Row],[Monthly_Salary]])*0.05, Analysis1[[#This Row],[Performance_Score]]&gt;=3, (Analysis1[[#This Row],[Monthly_Salary]]*0.02), Analysis1[[#This Row],[Performance_Score]]&lt;3,0)</f>
        <v>0</v>
      </c>
      <c r="P188" s="47"/>
    </row>
    <row r="189" spans="2:16" x14ac:dyDescent="0.35">
      <c r="B189" s="1" t="s">
        <v>409</v>
      </c>
      <c r="C189" s="1" t="s">
        <v>410</v>
      </c>
      <c r="D189" s="1" t="s">
        <v>33</v>
      </c>
      <c r="E189" s="10">
        <v>41</v>
      </c>
      <c r="F189" s="1" t="s">
        <v>23</v>
      </c>
      <c r="G189" s="1" t="s">
        <v>29</v>
      </c>
      <c r="H189" s="4">
        <v>51619</v>
      </c>
      <c r="I189" s="10">
        <v>23</v>
      </c>
      <c r="J189" s="10">
        <v>1</v>
      </c>
      <c r="K189" s="1">
        <v>0</v>
      </c>
      <c r="L189" s="1" t="s">
        <v>30</v>
      </c>
      <c r="M189" s="1" t="s">
        <v>26</v>
      </c>
      <c r="N189" s="7">
        <v>3.8010603315177609</v>
      </c>
      <c r="O189" s="58">
        <f>_xlfn.IFS(Analysis1[[#This Row],[Performance_Score]] &gt;= 4, (Analysis1[[#This Row],[Monthly_Salary]])*0.05, Analysis1[[#This Row],[Performance_Score]]&gt;=3, (Analysis1[[#This Row],[Monthly_Salary]]*0.02), Analysis1[[#This Row],[Performance_Score]]&lt;3,0)</f>
        <v>0</v>
      </c>
      <c r="P189" s="58"/>
    </row>
    <row r="190" spans="2:16" x14ac:dyDescent="0.35">
      <c r="B190" s="2" t="s">
        <v>411</v>
      </c>
      <c r="C190" s="2" t="s">
        <v>412</v>
      </c>
      <c r="D190" s="2" t="s">
        <v>58</v>
      </c>
      <c r="E190" s="11">
        <v>28</v>
      </c>
      <c r="F190" s="2" t="s">
        <v>16</v>
      </c>
      <c r="G190" s="2" t="s">
        <v>39</v>
      </c>
      <c r="H190" s="5">
        <v>60805</v>
      </c>
      <c r="I190" s="11">
        <v>32</v>
      </c>
      <c r="J190" s="11">
        <v>1</v>
      </c>
      <c r="K190" s="2">
        <v>2019</v>
      </c>
      <c r="L190" s="2" t="s">
        <v>18</v>
      </c>
      <c r="M190" s="2" t="s">
        <v>26</v>
      </c>
      <c r="N190" s="8">
        <v>2.752519175917155</v>
      </c>
      <c r="O190" s="47">
        <f>_xlfn.IFS(Analysis1[[#This Row],[Performance_Score]] &gt;= 4, (Analysis1[[#This Row],[Monthly_Salary]])*0.05, Analysis1[[#This Row],[Performance_Score]]&gt;=3, (Analysis1[[#This Row],[Monthly_Salary]]*0.02), Analysis1[[#This Row],[Performance_Score]]&lt;3,0)</f>
        <v>0</v>
      </c>
      <c r="P190" s="47"/>
    </row>
    <row r="191" spans="2:16" x14ac:dyDescent="0.35">
      <c r="B191" s="1" t="s">
        <v>413</v>
      </c>
      <c r="C191" s="1" t="s">
        <v>414</v>
      </c>
      <c r="D191" s="1" t="s">
        <v>22</v>
      </c>
      <c r="E191" s="10">
        <v>33</v>
      </c>
      <c r="F191" s="1" t="s">
        <v>16</v>
      </c>
      <c r="G191" s="1" t="s">
        <v>39</v>
      </c>
      <c r="H191" s="4">
        <v>30316</v>
      </c>
      <c r="I191" s="10">
        <v>17</v>
      </c>
      <c r="J191" s="10">
        <v>3</v>
      </c>
      <c r="K191" s="1">
        <v>2023</v>
      </c>
      <c r="L191" s="1" t="s">
        <v>25</v>
      </c>
      <c r="M191" s="1" t="s">
        <v>26</v>
      </c>
      <c r="N191" s="7">
        <v>1.9631354163639694</v>
      </c>
      <c r="O191" s="58">
        <f>_xlfn.IFS(Analysis1[[#This Row],[Performance_Score]] &gt;= 4, (Analysis1[[#This Row],[Monthly_Salary]])*0.05, Analysis1[[#This Row],[Performance_Score]]&gt;=3, (Analysis1[[#This Row],[Monthly_Salary]]*0.02), Analysis1[[#This Row],[Performance_Score]]&lt;3,0)</f>
        <v>606.32000000000005</v>
      </c>
      <c r="P191" s="58"/>
    </row>
    <row r="192" spans="2:16" x14ac:dyDescent="0.35">
      <c r="B192" s="2" t="s">
        <v>415</v>
      </c>
      <c r="C192" s="2" t="s">
        <v>416</v>
      </c>
      <c r="D192" s="2" t="s">
        <v>15</v>
      </c>
      <c r="E192" s="11">
        <v>23</v>
      </c>
      <c r="F192" s="2" t="s">
        <v>16</v>
      </c>
      <c r="G192" s="2" t="s">
        <v>24</v>
      </c>
      <c r="H192" s="5">
        <v>91708</v>
      </c>
      <c r="I192" s="11">
        <v>32</v>
      </c>
      <c r="J192" s="11">
        <v>5</v>
      </c>
      <c r="K192" s="2">
        <v>2019</v>
      </c>
      <c r="L192" s="2" t="s">
        <v>18</v>
      </c>
      <c r="M192" s="2" t="s">
        <v>41</v>
      </c>
      <c r="N192" s="8">
        <v>1.2882274897467636</v>
      </c>
      <c r="O192" s="47">
        <f>_xlfn.IFS(Analysis1[[#This Row],[Performance_Score]] &gt;= 4, (Analysis1[[#This Row],[Monthly_Salary]])*0.05, Analysis1[[#This Row],[Performance_Score]]&gt;=3, (Analysis1[[#This Row],[Monthly_Salary]]*0.02), Analysis1[[#This Row],[Performance_Score]]&lt;3,0)</f>
        <v>4585.4000000000005</v>
      </c>
      <c r="P192" s="47"/>
    </row>
    <row r="193" spans="2:16" x14ac:dyDescent="0.35">
      <c r="B193" s="1" t="s">
        <v>417</v>
      </c>
      <c r="C193" s="1" t="s">
        <v>418</v>
      </c>
      <c r="D193" s="1" t="s">
        <v>22</v>
      </c>
      <c r="E193" s="10">
        <v>48</v>
      </c>
      <c r="F193" s="1" t="s">
        <v>23</v>
      </c>
      <c r="G193" s="1" t="s">
        <v>63</v>
      </c>
      <c r="H193" s="4">
        <v>68496</v>
      </c>
      <c r="I193" s="10">
        <v>4</v>
      </c>
      <c r="J193" s="10">
        <v>4</v>
      </c>
      <c r="K193" s="1">
        <v>2016</v>
      </c>
      <c r="L193" s="1" t="s">
        <v>34</v>
      </c>
      <c r="M193" s="1" t="s">
        <v>141</v>
      </c>
      <c r="N193" s="7">
        <v>2.5791997486678655</v>
      </c>
      <c r="O193" s="58">
        <f>_xlfn.IFS(Analysis1[[#This Row],[Performance_Score]] &gt;= 4, (Analysis1[[#This Row],[Monthly_Salary]])*0.05, Analysis1[[#This Row],[Performance_Score]]&gt;=3, (Analysis1[[#This Row],[Monthly_Salary]]*0.02), Analysis1[[#This Row],[Performance_Score]]&lt;3,0)</f>
        <v>3424.8</v>
      </c>
      <c r="P193" s="58"/>
    </row>
    <row r="194" spans="2:16" x14ac:dyDescent="0.35">
      <c r="B194" s="2" t="s">
        <v>419</v>
      </c>
      <c r="C194" s="2" t="s">
        <v>420</v>
      </c>
      <c r="D194" s="2" t="s">
        <v>58</v>
      </c>
      <c r="E194" s="11">
        <v>43</v>
      </c>
      <c r="F194" s="2" t="s">
        <v>16</v>
      </c>
      <c r="G194" s="2" t="s">
        <v>29</v>
      </c>
      <c r="H194" s="5">
        <v>95939</v>
      </c>
      <c r="I194" s="11">
        <v>18</v>
      </c>
      <c r="J194" s="11">
        <v>3</v>
      </c>
      <c r="K194" s="2">
        <v>2016</v>
      </c>
      <c r="L194" s="2" t="s">
        <v>30</v>
      </c>
      <c r="M194" s="2" t="s">
        <v>26</v>
      </c>
      <c r="N194" s="8">
        <v>1.8284487861424248</v>
      </c>
      <c r="O194" s="47">
        <f>_xlfn.IFS(Analysis1[[#This Row],[Performance_Score]] &gt;= 4, (Analysis1[[#This Row],[Monthly_Salary]])*0.05, Analysis1[[#This Row],[Performance_Score]]&gt;=3, (Analysis1[[#This Row],[Monthly_Salary]]*0.02), Analysis1[[#This Row],[Performance_Score]]&lt;3,0)</f>
        <v>1918.78</v>
      </c>
      <c r="P194" s="47"/>
    </row>
    <row r="195" spans="2:16" x14ac:dyDescent="0.35">
      <c r="B195" s="1" t="s">
        <v>421</v>
      </c>
      <c r="C195" s="1" t="s">
        <v>422</v>
      </c>
      <c r="D195" s="1" t="s">
        <v>22</v>
      </c>
      <c r="E195" s="10">
        <v>39</v>
      </c>
      <c r="F195" s="1" t="s">
        <v>16</v>
      </c>
      <c r="G195" s="1" t="s">
        <v>63</v>
      </c>
      <c r="H195" s="4">
        <v>49089</v>
      </c>
      <c r="I195" s="10">
        <v>34</v>
      </c>
      <c r="J195" s="10">
        <v>3</v>
      </c>
      <c r="K195" s="1">
        <v>0</v>
      </c>
      <c r="L195" s="1" t="s">
        <v>51</v>
      </c>
      <c r="M195" s="1" t="s">
        <v>141</v>
      </c>
      <c r="N195" s="7">
        <v>1.2638717237535628</v>
      </c>
      <c r="O195" s="58">
        <f>_xlfn.IFS(Analysis1[[#This Row],[Performance_Score]] &gt;= 4, (Analysis1[[#This Row],[Monthly_Salary]])*0.05, Analysis1[[#This Row],[Performance_Score]]&gt;=3, (Analysis1[[#This Row],[Monthly_Salary]]*0.02), Analysis1[[#This Row],[Performance_Score]]&lt;3,0)</f>
        <v>981.78</v>
      </c>
      <c r="P195" s="58"/>
    </row>
    <row r="196" spans="2:16" x14ac:dyDescent="0.35">
      <c r="B196" s="2" t="s">
        <v>423</v>
      </c>
      <c r="C196" s="2" t="s">
        <v>424</v>
      </c>
      <c r="D196" s="2" t="s">
        <v>15</v>
      </c>
      <c r="E196" s="11">
        <v>30</v>
      </c>
      <c r="F196" s="2" t="s">
        <v>16</v>
      </c>
      <c r="G196" s="2" t="s">
        <v>63</v>
      </c>
      <c r="H196" s="5">
        <v>42776</v>
      </c>
      <c r="I196" s="11">
        <v>29</v>
      </c>
      <c r="J196" s="11">
        <v>3</v>
      </c>
      <c r="K196" s="2">
        <v>2016</v>
      </c>
      <c r="L196" s="2" t="s">
        <v>40</v>
      </c>
      <c r="M196" s="2" t="s">
        <v>19</v>
      </c>
      <c r="N196" s="8">
        <v>2.0060105581833758</v>
      </c>
      <c r="O196" s="47">
        <f>_xlfn.IFS(Analysis1[[#This Row],[Performance_Score]] &gt;= 4, (Analysis1[[#This Row],[Monthly_Salary]])*0.05, Analysis1[[#This Row],[Performance_Score]]&gt;=3, (Analysis1[[#This Row],[Monthly_Salary]]*0.02), Analysis1[[#This Row],[Performance_Score]]&lt;3,0)</f>
        <v>855.52</v>
      </c>
      <c r="P196" s="47"/>
    </row>
    <row r="197" spans="2:16" x14ac:dyDescent="0.35">
      <c r="B197" s="1" t="s">
        <v>425</v>
      </c>
      <c r="C197" s="1" t="s">
        <v>426</v>
      </c>
      <c r="D197" s="1" t="s">
        <v>22</v>
      </c>
      <c r="E197" s="10">
        <v>55</v>
      </c>
      <c r="F197" s="1" t="s">
        <v>16</v>
      </c>
      <c r="G197" s="1" t="s">
        <v>17</v>
      </c>
      <c r="H197" s="4">
        <v>52858</v>
      </c>
      <c r="I197" s="10">
        <v>32</v>
      </c>
      <c r="J197" s="10">
        <v>1</v>
      </c>
      <c r="K197" s="1">
        <v>2024</v>
      </c>
      <c r="L197" s="1" t="s">
        <v>18</v>
      </c>
      <c r="M197" s="1" t="s">
        <v>41</v>
      </c>
      <c r="N197" s="7">
        <v>2.194518076697848</v>
      </c>
      <c r="O197" s="58">
        <f>_xlfn.IFS(Analysis1[[#This Row],[Performance_Score]] &gt;= 4, (Analysis1[[#This Row],[Monthly_Salary]])*0.05, Analysis1[[#This Row],[Performance_Score]]&gt;=3, (Analysis1[[#This Row],[Monthly_Salary]]*0.02), Analysis1[[#This Row],[Performance_Score]]&lt;3,0)</f>
        <v>0</v>
      </c>
      <c r="P197" s="58"/>
    </row>
    <row r="198" spans="2:16" x14ac:dyDescent="0.35">
      <c r="B198" s="2" t="s">
        <v>427</v>
      </c>
      <c r="C198" s="2" t="s">
        <v>428</v>
      </c>
      <c r="D198" s="2" t="s">
        <v>46</v>
      </c>
      <c r="E198" s="11">
        <v>31</v>
      </c>
      <c r="F198" s="2" t="s">
        <v>23</v>
      </c>
      <c r="G198" s="2" t="s">
        <v>24</v>
      </c>
      <c r="H198" s="5">
        <v>72950</v>
      </c>
      <c r="I198" s="11">
        <v>4</v>
      </c>
      <c r="J198" s="11">
        <v>5</v>
      </c>
      <c r="K198" s="2">
        <v>2018</v>
      </c>
      <c r="L198" s="2" t="s">
        <v>34</v>
      </c>
      <c r="M198" s="2" t="s">
        <v>141</v>
      </c>
      <c r="N198" s="8">
        <v>4.0310993754579805</v>
      </c>
      <c r="O198" s="47">
        <f>_xlfn.IFS(Analysis1[[#This Row],[Performance_Score]] &gt;= 4, (Analysis1[[#This Row],[Monthly_Salary]])*0.05, Analysis1[[#This Row],[Performance_Score]]&gt;=3, (Analysis1[[#This Row],[Monthly_Salary]]*0.02), Analysis1[[#This Row],[Performance_Score]]&lt;3,0)</f>
        <v>3647.5</v>
      </c>
      <c r="P198" s="47"/>
    </row>
    <row r="199" spans="2:16" x14ac:dyDescent="0.35">
      <c r="B199" s="1" t="s">
        <v>429</v>
      </c>
      <c r="C199" s="1" t="s">
        <v>430</v>
      </c>
      <c r="D199" s="1" t="s">
        <v>80</v>
      </c>
      <c r="E199" s="10">
        <v>43</v>
      </c>
      <c r="F199" s="1" t="s">
        <v>16</v>
      </c>
      <c r="G199" s="1" t="s">
        <v>63</v>
      </c>
      <c r="H199" s="4">
        <v>37590</v>
      </c>
      <c r="I199" s="10">
        <v>26</v>
      </c>
      <c r="J199" s="10">
        <v>3</v>
      </c>
      <c r="K199" s="1">
        <v>2019</v>
      </c>
      <c r="L199" s="1" t="s">
        <v>18</v>
      </c>
      <c r="M199" s="1" t="s">
        <v>41</v>
      </c>
      <c r="N199" s="7">
        <v>4.287552204075002</v>
      </c>
      <c r="O199" s="58">
        <f>_xlfn.IFS(Analysis1[[#This Row],[Performance_Score]] &gt;= 4, (Analysis1[[#This Row],[Monthly_Salary]])*0.05, Analysis1[[#This Row],[Performance_Score]]&gt;=3, (Analysis1[[#This Row],[Monthly_Salary]]*0.02), Analysis1[[#This Row],[Performance_Score]]&lt;3,0)</f>
        <v>751.80000000000007</v>
      </c>
      <c r="P199" s="58"/>
    </row>
    <row r="200" spans="2:16" x14ac:dyDescent="0.35">
      <c r="B200" s="2" t="s">
        <v>431</v>
      </c>
      <c r="C200" s="2" t="s">
        <v>432</v>
      </c>
      <c r="D200" s="2" t="s">
        <v>22</v>
      </c>
      <c r="E200" s="11">
        <v>40</v>
      </c>
      <c r="F200" s="2" t="s">
        <v>16</v>
      </c>
      <c r="G200" s="2" t="s">
        <v>77</v>
      </c>
      <c r="H200" s="5">
        <v>115553</v>
      </c>
      <c r="I200" s="11">
        <v>23</v>
      </c>
      <c r="J200" s="11">
        <v>2</v>
      </c>
      <c r="K200" s="2">
        <v>2020</v>
      </c>
      <c r="L200" s="2" t="s">
        <v>51</v>
      </c>
      <c r="M200" s="2" t="s">
        <v>41</v>
      </c>
      <c r="N200" s="8">
        <v>3.5276399581702274</v>
      </c>
      <c r="O200" s="47">
        <f>_xlfn.IFS(Analysis1[[#This Row],[Performance_Score]] &gt;= 4, (Analysis1[[#This Row],[Monthly_Salary]])*0.05, Analysis1[[#This Row],[Performance_Score]]&gt;=3, (Analysis1[[#This Row],[Monthly_Salary]]*0.02), Analysis1[[#This Row],[Performance_Score]]&lt;3,0)</f>
        <v>0</v>
      </c>
      <c r="P200" s="47"/>
    </row>
    <row r="201" spans="2:16" x14ac:dyDescent="0.35">
      <c r="B201" s="1" t="s">
        <v>433</v>
      </c>
      <c r="C201" s="1" t="s">
        <v>434</v>
      </c>
      <c r="D201" s="1" t="s">
        <v>58</v>
      </c>
      <c r="E201" s="10">
        <v>57</v>
      </c>
      <c r="F201" s="1" t="s">
        <v>23</v>
      </c>
      <c r="G201" s="1" t="s">
        <v>24</v>
      </c>
      <c r="H201" s="4">
        <v>49579</v>
      </c>
      <c r="I201" s="10">
        <v>3</v>
      </c>
      <c r="J201" s="10">
        <v>1</v>
      </c>
      <c r="K201" s="1">
        <v>2015</v>
      </c>
      <c r="L201" s="1" t="s">
        <v>25</v>
      </c>
      <c r="M201" s="1" t="s">
        <v>26</v>
      </c>
      <c r="N201" s="7">
        <v>2.7036762381136286</v>
      </c>
      <c r="O201" s="58">
        <f>_xlfn.IFS(Analysis1[[#This Row],[Performance_Score]] &gt;= 4, (Analysis1[[#This Row],[Monthly_Salary]])*0.05, Analysis1[[#This Row],[Performance_Score]]&gt;=3, (Analysis1[[#This Row],[Monthly_Salary]]*0.02), Analysis1[[#This Row],[Performance_Score]]&lt;3,0)</f>
        <v>0</v>
      </c>
      <c r="P201" s="58"/>
    </row>
    <row r="202" spans="2:16" x14ac:dyDescent="0.35">
      <c r="B202" s="2" t="s">
        <v>435</v>
      </c>
      <c r="C202" s="2" t="s">
        <v>436</v>
      </c>
      <c r="D202" s="2" t="s">
        <v>46</v>
      </c>
      <c r="E202" s="11">
        <v>29</v>
      </c>
      <c r="F202" s="2" t="s">
        <v>23</v>
      </c>
      <c r="G202" s="2" t="s">
        <v>29</v>
      </c>
      <c r="H202" s="5">
        <v>110701</v>
      </c>
      <c r="I202" s="11">
        <v>35</v>
      </c>
      <c r="J202" s="11">
        <v>2</v>
      </c>
      <c r="K202" s="2">
        <v>0</v>
      </c>
      <c r="L202" s="2" t="s">
        <v>25</v>
      </c>
      <c r="M202" s="2" t="s">
        <v>26</v>
      </c>
      <c r="N202" s="8">
        <v>4.3728537917016865</v>
      </c>
      <c r="O202" s="47">
        <f>_xlfn.IFS(Analysis1[[#This Row],[Performance_Score]] &gt;= 4, (Analysis1[[#This Row],[Monthly_Salary]])*0.05, Analysis1[[#This Row],[Performance_Score]]&gt;=3, (Analysis1[[#This Row],[Monthly_Salary]]*0.02), Analysis1[[#This Row],[Performance_Score]]&lt;3,0)</f>
        <v>0</v>
      </c>
      <c r="P202" s="47"/>
    </row>
    <row r="203" spans="2:16" x14ac:dyDescent="0.35">
      <c r="B203" s="1" t="s">
        <v>437</v>
      </c>
      <c r="C203" s="1" t="s">
        <v>438</v>
      </c>
      <c r="D203" s="1" t="s">
        <v>80</v>
      </c>
      <c r="E203" s="10">
        <v>26</v>
      </c>
      <c r="F203" s="1" t="s">
        <v>16</v>
      </c>
      <c r="G203" s="1" t="s">
        <v>39</v>
      </c>
      <c r="H203" s="4">
        <v>91026</v>
      </c>
      <c r="I203" s="10">
        <v>7</v>
      </c>
      <c r="J203" s="10">
        <v>4</v>
      </c>
      <c r="K203" s="1">
        <v>2015</v>
      </c>
      <c r="L203" s="1" t="s">
        <v>18</v>
      </c>
      <c r="M203" s="1" t="s">
        <v>41</v>
      </c>
      <c r="N203" s="7">
        <v>3.8894170351331967</v>
      </c>
      <c r="O203" s="58">
        <f>_xlfn.IFS(Analysis1[[#This Row],[Performance_Score]] &gt;= 4, (Analysis1[[#This Row],[Monthly_Salary]])*0.05, Analysis1[[#This Row],[Performance_Score]]&gt;=3, (Analysis1[[#This Row],[Monthly_Salary]]*0.02), Analysis1[[#This Row],[Performance_Score]]&lt;3,0)</f>
        <v>4551.3</v>
      </c>
      <c r="P203" s="58"/>
    </row>
    <row r="204" spans="2:16" x14ac:dyDescent="0.35">
      <c r="B204" s="2" t="s">
        <v>439</v>
      </c>
      <c r="C204" s="2" t="s">
        <v>440</v>
      </c>
      <c r="D204" s="2" t="s">
        <v>22</v>
      </c>
      <c r="E204" s="11">
        <v>45</v>
      </c>
      <c r="F204" s="2" t="s">
        <v>23</v>
      </c>
      <c r="G204" s="2" t="s">
        <v>29</v>
      </c>
      <c r="H204" s="5">
        <v>55350</v>
      </c>
      <c r="I204" s="11">
        <v>4</v>
      </c>
      <c r="J204" s="11">
        <v>4</v>
      </c>
      <c r="K204" s="2">
        <v>2016</v>
      </c>
      <c r="L204" s="2" t="s">
        <v>25</v>
      </c>
      <c r="M204" s="2" t="s">
        <v>141</v>
      </c>
      <c r="N204" s="8">
        <v>4.4428403666054841</v>
      </c>
      <c r="O204" s="47">
        <f>_xlfn.IFS(Analysis1[[#This Row],[Performance_Score]] &gt;= 4, (Analysis1[[#This Row],[Monthly_Salary]])*0.05, Analysis1[[#This Row],[Performance_Score]]&gt;=3, (Analysis1[[#This Row],[Monthly_Salary]]*0.02), Analysis1[[#This Row],[Performance_Score]]&lt;3,0)</f>
        <v>2767.5</v>
      </c>
      <c r="P204" s="47"/>
    </row>
    <row r="205" spans="2:16" x14ac:dyDescent="0.35">
      <c r="B205" s="1" t="s">
        <v>441</v>
      </c>
      <c r="C205" s="1" t="s">
        <v>442</v>
      </c>
      <c r="D205" s="1" t="s">
        <v>33</v>
      </c>
      <c r="E205" s="10">
        <v>24</v>
      </c>
      <c r="F205" s="1" t="s">
        <v>16</v>
      </c>
      <c r="G205" s="1" t="s">
        <v>24</v>
      </c>
      <c r="H205" s="4">
        <v>97779</v>
      </c>
      <c r="I205" s="10">
        <v>26</v>
      </c>
      <c r="J205" s="10">
        <v>2</v>
      </c>
      <c r="K205" s="1">
        <v>0</v>
      </c>
      <c r="L205" s="1" t="s">
        <v>51</v>
      </c>
      <c r="M205" s="1" t="s">
        <v>26</v>
      </c>
      <c r="N205" s="7">
        <v>2.4667196391340123</v>
      </c>
      <c r="O205" s="58">
        <f>_xlfn.IFS(Analysis1[[#This Row],[Performance_Score]] &gt;= 4, (Analysis1[[#This Row],[Monthly_Salary]])*0.05, Analysis1[[#This Row],[Performance_Score]]&gt;=3, (Analysis1[[#This Row],[Monthly_Salary]]*0.02), Analysis1[[#This Row],[Performance_Score]]&lt;3,0)</f>
        <v>0</v>
      </c>
      <c r="P205" s="58"/>
    </row>
    <row r="206" spans="2:16" x14ac:dyDescent="0.35">
      <c r="B206" s="2" t="s">
        <v>443</v>
      </c>
      <c r="C206" s="2" t="s">
        <v>444</v>
      </c>
      <c r="D206" s="2" t="s">
        <v>15</v>
      </c>
      <c r="E206" s="11">
        <v>24</v>
      </c>
      <c r="F206" s="2" t="s">
        <v>16</v>
      </c>
      <c r="G206" s="2" t="s">
        <v>39</v>
      </c>
      <c r="H206" s="5">
        <v>45497</v>
      </c>
      <c r="I206" s="11">
        <v>17</v>
      </c>
      <c r="J206" s="11">
        <v>5</v>
      </c>
      <c r="K206" s="2">
        <v>2022</v>
      </c>
      <c r="L206" s="2" t="s">
        <v>25</v>
      </c>
      <c r="M206" s="2" t="s">
        <v>41</v>
      </c>
      <c r="N206" s="8">
        <v>4.9090889303256233</v>
      </c>
      <c r="O206" s="47">
        <f>_xlfn.IFS(Analysis1[[#This Row],[Performance_Score]] &gt;= 4, (Analysis1[[#This Row],[Monthly_Salary]])*0.05, Analysis1[[#This Row],[Performance_Score]]&gt;=3, (Analysis1[[#This Row],[Monthly_Salary]]*0.02), Analysis1[[#This Row],[Performance_Score]]&lt;3,0)</f>
        <v>2274.85</v>
      </c>
      <c r="P206" s="47"/>
    </row>
    <row r="207" spans="2:16" x14ac:dyDescent="0.35">
      <c r="B207" s="1" t="s">
        <v>445</v>
      </c>
      <c r="C207" s="1" t="s">
        <v>446</v>
      </c>
      <c r="D207" s="1" t="s">
        <v>46</v>
      </c>
      <c r="E207" s="10">
        <v>58</v>
      </c>
      <c r="F207" s="1" t="s">
        <v>16</v>
      </c>
      <c r="G207" s="1" t="s">
        <v>24</v>
      </c>
      <c r="H207" s="4">
        <v>108182</v>
      </c>
      <c r="I207" s="10">
        <v>15</v>
      </c>
      <c r="J207" s="10">
        <v>3</v>
      </c>
      <c r="K207" s="1">
        <v>2022</v>
      </c>
      <c r="L207" s="1" t="s">
        <v>34</v>
      </c>
      <c r="M207" s="1" t="s">
        <v>26</v>
      </c>
      <c r="N207" s="7">
        <v>3.0682301477414886</v>
      </c>
      <c r="O207" s="58">
        <f>_xlfn.IFS(Analysis1[[#This Row],[Performance_Score]] &gt;= 4, (Analysis1[[#This Row],[Monthly_Salary]])*0.05, Analysis1[[#This Row],[Performance_Score]]&gt;=3, (Analysis1[[#This Row],[Monthly_Salary]]*0.02), Analysis1[[#This Row],[Performance_Score]]&lt;3,0)</f>
        <v>2163.64</v>
      </c>
      <c r="P207" s="58"/>
    </row>
    <row r="208" spans="2:16" x14ac:dyDescent="0.35">
      <c r="B208" s="2" t="s">
        <v>447</v>
      </c>
      <c r="C208" s="2" t="s">
        <v>448</v>
      </c>
      <c r="D208" s="2" t="s">
        <v>15</v>
      </c>
      <c r="E208" s="11">
        <v>46</v>
      </c>
      <c r="F208" s="2" t="s">
        <v>16</v>
      </c>
      <c r="G208" s="2" t="s">
        <v>29</v>
      </c>
      <c r="H208" s="5">
        <v>90451</v>
      </c>
      <c r="I208" s="11">
        <v>33</v>
      </c>
      <c r="J208" s="11">
        <v>5</v>
      </c>
      <c r="K208" s="2">
        <v>0</v>
      </c>
      <c r="L208" s="2" t="s">
        <v>30</v>
      </c>
      <c r="M208" s="2" t="s">
        <v>26</v>
      </c>
      <c r="N208" s="8">
        <v>2.4177098862332556</v>
      </c>
      <c r="O208" s="47">
        <f>_xlfn.IFS(Analysis1[[#This Row],[Performance_Score]] &gt;= 4, (Analysis1[[#This Row],[Monthly_Salary]])*0.05, Analysis1[[#This Row],[Performance_Score]]&gt;=3, (Analysis1[[#This Row],[Monthly_Salary]]*0.02), Analysis1[[#This Row],[Performance_Score]]&lt;3,0)</f>
        <v>4522.55</v>
      </c>
      <c r="P208" s="47"/>
    </row>
    <row r="209" spans="2:16" x14ac:dyDescent="0.35">
      <c r="B209" s="1" t="s">
        <v>449</v>
      </c>
      <c r="C209" s="1" t="s">
        <v>450</v>
      </c>
      <c r="D209" s="1" t="s">
        <v>22</v>
      </c>
      <c r="E209" s="10">
        <v>36</v>
      </c>
      <c r="F209" s="1" t="s">
        <v>16</v>
      </c>
      <c r="G209" s="1" t="s">
        <v>29</v>
      </c>
      <c r="H209" s="4">
        <v>87967</v>
      </c>
      <c r="I209" s="10">
        <v>12</v>
      </c>
      <c r="J209" s="10">
        <v>3</v>
      </c>
      <c r="K209" s="1">
        <v>2024</v>
      </c>
      <c r="L209" s="1" t="s">
        <v>25</v>
      </c>
      <c r="M209" s="1" t="s">
        <v>41</v>
      </c>
      <c r="N209" s="7">
        <v>1.5218863401205107</v>
      </c>
      <c r="O209" s="58">
        <f>_xlfn.IFS(Analysis1[[#This Row],[Performance_Score]] &gt;= 4, (Analysis1[[#This Row],[Monthly_Salary]])*0.05, Analysis1[[#This Row],[Performance_Score]]&gt;=3, (Analysis1[[#This Row],[Monthly_Salary]]*0.02), Analysis1[[#This Row],[Performance_Score]]&lt;3,0)</f>
        <v>1759.3400000000001</v>
      </c>
      <c r="P209" s="58"/>
    </row>
    <row r="210" spans="2:16" x14ac:dyDescent="0.35">
      <c r="B210" s="2" t="s">
        <v>451</v>
      </c>
      <c r="C210" s="2" t="s">
        <v>452</v>
      </c>
      <c r="D210" s="2" t="s">
        <v>15</v>
      </c>
      <c r="E210" s="11">
        <v>47</v>
      </c>
      <c r="F210" s="2" t="s">
        <v>16</v>
      </c>
      <c r="G210" s="2" t="s">
        <v>77</v>
      </c>
      <c r="H210" s="5">
        <v>62733</v>
      </c>
      <c r="I210" s="11">
        <v>28</v>
      </c>
      <c r="J210" s="11">
        <v>3</v>
      </c>
      <c r="K210" s="2">
        <v>2015</v>
      </c>
      <c r="L210" s="2" t="s">
        <v>18</v>
      </c>
      <c r="M210" s="2" t="s">
        <v>26</v>
      </c>
      <c r="N210" s="8">
        <v>4.6550543148821397</v>
      </c>
      <c r="O210" s="47">
        <f>_xlfn.IFS(Analysis1[[#This Row],[Performance_Score]] &gt;= 4, (Analysis1[[#This Row],[Monthly_Salary]])*0.05, Analysis1[[#This Row],[Performance_Score]]&gt;=3, (Analysis1[[#This Row],[Monthly_Salary]]*0.02), Analysis1[[#This Row],[Performance_Score]]&lt;3,0)</f>
        <v>1254.6600000000001</v>
      </c>
      <c r="P210" s="47"/>
    </row>
    <row r="211" spans="2:16" x14ac:dyDescent="0.35">
      <c r="B211" s="1" t="s">
        <v>453</v>
      </c>
      <c r="C211" s="1" t="s">
        <v>454</v>
      </c>
      <c r="D211" s="1" t="s">
        <v>46</v>
      </c>
      <c r="E211" s="10">
        <v>25</v>
      </c>
      <c r="F211" s="1" t="s">
        <v>16</v>
      </c>
      <c r="G211" s="1" t="s">
        <v>29</v>
      </c>
      <c r="H211" s="4">
        <v>92793</v>
      </c>
      <c r="I211" s="10">
        <v>8</v>
      </c>
      <c r="J211" s="10">
        <v>5</v>
      </c>
      <c r="K211" s="1">
        <v>0</v>
      </c>
      <c r="L211" s="1" t="s">
        <v>30</v>
      </c>
      <c r="M211" s="1" t="s">
        <v>26</v>
      </c>
      <c r="N211" s="7">
        <v>4.2299830526017317</v>
      </c>
      <c r="O211" s="58">
        <f>_xlfn.IFS(Analysis1[[#This Row],[Performance_Score]] &gt;= 4, (Analysis1[[#This Row],[Monthly_Salary]])*0.05, Analysis1[[#This Row],[Performance_Score]]&gt;=3, (Analysis1[[#This Row],[Monthly_Salary]]*0.02), Analysis1[[#This Row],[Performance_Score]]&lt;3,0)</f>
        <v>4639.6500000000005</v>
      </c>
      <c r="P211" s="58"/>
    </row>
    <row r="212" spans="2:16" x14ac:dyDescent="0.35">
      <c r="B212" s="2" t="s">
        <v>455</v>
      </c>
      <c r="C212" s="2" t="s">
        <v>456</v>
      </c>
      <c r="D212" s="2" t="s">
        <v>22</v>
      </c>
      <c r="E212" s="11">
        <v>31</v>
      </c>
      <c r="F212" s="2" t="s">
        <v>16</v>
      </c>
      <c r="G212" s="2" t="s">
        <v>63</v>
      </c>
      <c r="H212" s="5">
        <v>34686</v>
      </c>
      <c r="I212" s="11">
        <v>20</v>
      </c>
      <c r="J212" s="11">
        <v>1</v>
      </c>
      <c r="K212" s="2">
        <v>2019</v>
      </c>
      <c r="L212" s="2" t="s">
        <v>25</v>
      </c>
      <c r="M212" s="2" t="s">
        <v>141</v>
      </c>
      <c r="N212" s="8">
        <v>3.7482197441670762</v>
      </c>
      <c r="O212" s="47">
        <f>_xlfn.IFS(Analysis1[[#This Row],[Performance_Score]] &gt;= 4, (Analysis1[[#This Row],[Monthly_Salary]])*0.05, Analysis1[[#This Row],[Performance_Score]]&gt;=3, (Analysis1[[#This Row],[Monthly_Salary]]*0.02), Analysis1[[#This Row],[Performance_Score]]&lt;3,0)</f>
        <v>0</v>
      </c>
      <c r="P212" s="47"/>
    </row>
    <row r="213" spans="2:16" x14ac:dyDescent="0.35">
      <c r="B213" s="1" t="s">
        <v>457</v>
      </c>
      <c r="C213" s="1" t="s">
        <v>458</v>
      </c>
      <c r="D213" s="1" t="s">
        <v>33</v>
      </c>
      <c r="E213" s="10">
        <v>38</v>
      </c>
      <c r="F213" s="1" t="s">
        <v>16</v>
      </c>
      <c r="G213" s="1" t="s">
        <v>29</v>
      </c>
      <c r="H213" s="4">
        <v>100965</v>
      </c>
      <c r="I213" s="10">
        <v>15</v>
      </c>
      <c r="J213" s="10">
        <v>2</v>
      </c>
      <c r="K213" s="1">
        <v>2020</v>
      </c>
      <c r="L213" s="1" t="s">
        <v>40</v>
      </c>
      <c r="M213" s="1" t="s">
        <v>26</v>
      </c>
      <c r="N213" s="7">
        <v>2.6279981889819135</v>
      </c>
      <c r="O213" s="58">
        <f>_xlfn.IFS(Analysis1[[#This Row],[Performance_Score]] &gt;= 4, (Analysis1[[#This Row],[Monthly_Salary]])*0.05, Analysis1[[#This Row],[Performance_Score]]&gt;=3, (Analysis1[[#This Row],[Monthly_Salary]]*0.02), Analysis1[[#This Row],[Performance_Score]]&lt;3,0)</f>
        <v>0</v>
      </c>
      <c r="P213" s="58"/>
    </row>
    <row r="214" spans="2:16" x14ac:dyDescent="0.35">
      <c r="B214" s="2" t="s">
        <v>459</v>
      </c>
      <c r="C214" s="2" t="s">
        <v>460</v>
      </c>
      <c r="D214" s="2" t="s">
        <v>80</v>
      </c>
      <c r="E214" s="11">
        <v>43</v>
      </c>
      <c r="F214" s="2" t="s">
        <v>72</v>
      </c>
      <c r="G214" s="2" t="s">
        <v>17</v>
      </c>
      <c r="H214" s="5">
        <v>100785</v>
      </c>
      <c r="I214" s="11">
        <v>15</v>
      </c>
      <c r="J214" s="11">
        <v>1</v>
      </c>
      <c r="K214" s="2">
        <v>2019</v>
      </c>
      <c r="L214" s="2" t="s">
        <v>30</v>
      </c>
      <c r="M214" s="2" t="s">
        <v>26</v>
      </c>
      <c r="N214" s="8">
        <v>2.6970467736441401</v>
      </c>
      <c r="O214" s="47">
        <f>_xlfn.IFS(Analysis1[[#This Row],[Performance_Score]] &gt;= 4, (Analysis1[[#This Row],[Monthly_Salary]])*0.05, Analysis1[[#This Row],[Performance_Score]]&gt;=3, (Analysis1[[#This Row],[Monthly_Salary]]*0.02), Analysis1[[#This Row],[Performance_Score]]&lt;3,0)</f>
        <v>0</v>
      </c>
      <c r="P214" s="47"/>
    </row>
    <row r="215" spans="2:16" x14ac:dyDescent="0.35">
      <c r="B215" s="1" t="s">
        <v>461</v>
      </c>
      <c r="C215" s="1" t="s">
        <v>462</v>
      </c>
      <c r="D215" s="1" t="s">
        <v>22</v>
      </c>
      <c r="E215" s="10">
        <v>27</v>
      </c>
      <c r="F215" s="1" t="s">
        <v>23</v>
      </c>
      <c r="G215" s="1" t="s">
        <v>63</v>
      </c>
      <c r="H215" s="4">
        <v>57934</v>
      </c>
      <c r="I215" s="10">
        <v>17</v>
      </c>
      <c r="J215" s="10">
        <v>2</v>
      </c>
      <c r="K215" s="1">
        <v>2019</v>
      </c>
      <c r="L215" s="1" t="s">
        <v>51</v>
      </c>
      <c r="M215" s="1" t="s">
        <v>41</v>
      </c>
      <c r="N215" s="7">
        <v>2.1821048296661578</v>
      </c>
      <c r="O215" s="58">
        <f>_xlfn.IFS(Analysis1[[#This Row],[Performance_Score]] &gt;= 4, (Analysis1[[#This Row],[Monthly_Salary]])*0.05, Analysis1[[#This Row],[Performance_Score]]&gt;=3, (Analysis1[[#This Row],[Monthly_Salary]]*0.02), Analysis1[[#This Row],[Performance_Score]]&lt;3,0)</f>
        <v>0</v>
      </c>
      <c r="P215" s="58"/>
    </row>
    <row r="216" spans="2:16" x14ac:dyDescent="0.35">
      <c r="B216" s="2" t="s">
        <v>463</v>
      </c>
      <c r="C216" s="2" t="s">
        <v>464</v>
      </c>
      <c r="D216" s="2" t="s">
        <v>58</v>
      </c>
      <c r="E216" s="11">
        <v>25</v>
      </c>
      <c r="F216" s="2" t="s">
        <v>72</v>
      </c>
      <c r="G216" s="2" t="s">
        <v>77</v>
      </c>
      <c r="H216" s="5">
        <v>77827</v>
      </c>
      <c r="I216" s="11">
        <v>16</v>
      </c>
      <c r="J216" s="11">
        <v>5</v>
      </c>
      <c r="K216" s="2">
        <v>0</v>
      </c>
      <c r="L216" s="2" t="s">
        <v>34</v>
      </c>
      <c r="M216" s="2" t="s">
        <v>26</v>
      </c>
      <c r="N216" s="8">
        <v>2.9045611321525624</v>
      </c>
      <c r="O216" s="47">
        <f>_xlfn.IFS(Analysis1[[#This Row],[Performance_Score]] &gt;= 4, (Analysis1[[#This Row],[Monthly_Salary]])*0.05, Analysis1[[#This Row],[Performance_Score]]&gt;=3, (Analysis1[[#This Row],[Monthly_Salary]]*0.02), Analysis1[[#This Row],[Performance_Score]]&lt;3,0)</f>
        <v>3891.3500000000004</v>
      </c>
      <c r="P216" s="47"/>
    </row>
    <row r="217" spans="2:16" x14ac:dyDescent="0.35">
      <c r="B217" s="1" t="s">
        <v>465</v>
      </c>
      <c r="C217" s="1" t="s">
        <v>466</v>
      </c>
      <c r="D217" s="1" t="s">
        <v>33</v>
      </c>
      <c r="E217" s="10">
        <v>39</v>
      </c>
      <c r="F217" s="1" t="s">
        <v>16</v>
      </c>
      <c r="G217" s="1" t="s">
        <v>24</v>
      </c>
      <c r="H217" s="4">
        <v>92327</v>
      </c>
      <c r="I217" s="10">
        <v>7</v>
      </c>
      <c r="J217" s="10">
        <v>3</v>
      </c>
      <c r="K217" s="1">
        <v>2024</v>
      </c>
      <c r="L217" s="1" t="s">
        <v>34</v>
      </c>
      <c r="M217" s="1" t="s">
        <v>41</v>
      </c>
      <c r="N217" s="7">
        <v>4.8750908614963642</v>
      </c>
      <c r="O217" s="58">
        <f>_xlfn.IFS(Analysis1[[#This Row],[Performance_Score]] &gt;= 4, (Analysis1[[#This Row],[Monthly_Salary]])*0.05, Analysis1[[#This Row],[Performance_Score]]&gt;=3, (Analysis1[[#This Row],[Monthly_Salary]]*0.02), Analysis1[[#This Row],[Performance_Score]]&lt;3,0)</f>
        <v>1846.54</v>
      </c>
      <c r="P217" s="58"/>
    </row>
    <row r="218" spans="2:16" x14ac:dyDescent="0.35">
      <c r="B218" s="2" t="s">
        <v>467</v>
      </c>
      <c r="C218" s="2" t="s">
        <v>468</v>
      </c>
      <c r="D218" s="2" t="s">
        <v>80</v>
      </c>
      <c r="E218" s="11">
        <v>29</v>
      </c>
      <c r="F218" s="2" t="s">
        <v>23</v>
      </c>
      <c r="G218" s="2" t="s">
        <v>39</v>
      </c>
      <c r="H218" s="5">
        <v>58169</v>
      </c>
      <c r="I218" s="11">
        <v>10</v>
      </c>
      <c r="J218" s="11">
        <v>1</v>
      </c>
      <c r="K218" s="2">
        <v>2015</v>
      </c>
      <c r="L218" s="2" t="s">
        <v>34</v>
      </c>
      <c r="M218" s="2" t="s">
        <v>26</v>
      </c>
      <c r="N218" s="8">
        <v>2.1562416488208558</v>
      </c>
      <c r="O218" s="47">
        <f>_xlfn.IFS(Analysis1[[#This Row],[Performance_Score]] &gt;= 4, (Analysis1[[#This Row],[Monthly_Salary]])*0.05, Analysis1[[#This Row],[Performance_Score]]&gt;=3, (Analysis1[[#This Row],[Monthly_Salary]]*0.02), Analysis1[[#This Row],[Performance_Score]]&lt;3,0)</f>
        <v>0</v>
      </c>
      <c r="P218" s="47"/>
    </row>
    <row r="219" spans="2:16" x14ac:dyDescent="0.35">
      <c r="B219" s="1" t="s">
        <v>469</v>
      </c>
      <c r="C219" s="1" t="s">
        <v>470</v>
      </c>
      <c r="D219" s="1" t="s">
        <v>22</v>
      </c>
      <c r="E219" s="10">
        <v>28</v>
      </c>
      <c r="F219" s="1" t="s">
        <v>16</v>
      </c>
      <c r="G219" s="1" t="s">
        <v>77</v>
      </c>
      <c r="H219" s="4">
        <v>88782</v>
      </c>
      <c r="I219" s="10">
        <v>15</v>
      </c>
      <c r="J219" s="10">
        <v>2</v>
      </c>
      <c r="K219" s="1">
        <v>2021</v>
      </c>
      <c r="L219" s="1" t="s">
        <v>25</v>
      </c>
      <c r="M219" s="1" t="s">
        <v>26</v>
      </c>
      <c r="N219" s="7">
        <v>3.5204696387351575</v>
      </c>
      <c r="O219" s="58">
        <f>_xlfn.IFS(Analysis1[[#This Row],[Performance_Score]] &gt;= 4, (Analysis1[[#This Row],[Monthly_Salary]])*0.05, Analysis1[[#This Row],[Performance_Score]]&gt;=3, (Analysis1[[#This Row],[Monthly_Salary]]*0.02), Analysis1[[#This Row],[Performance_Score]]&lt;3,0)</f>
        <v>0</v>
      </c>
      <c r="P219" s="58"/>
    </row>
    <row r="220" spans="2:16" x14ac:dyDescent="0.35">
      <c r="B220" s="2" t="s">
        <v>471</v>
      </c>
      <c r="C220" s="2" t="s">
        <v>472</v>
      </c>
      <c r="D220" s="2" t="s">
        <v>22</v>
      </c>
      <c r="E220" s="11">
        <v>32</v>
      </c>
      <c r="F220" s="2" t="s">
        <v>16</v>
      </c>
      <c r="G220" s="2" t="s">
        <v>24</v>
      </c>
      <c r="H220" s="5">
        <v>41507</v>
      </c>
      <c r="I220" s="11">
        <v>16</v>
      </c>
      <c r="J220" s="11">
        <v>3</v>
      </c>
      <c r="K220" s="2">
        <v>0</v>
      </c>
      <c r="L220" s="2" t="s">
        <v>40</v>
      </c>
      <c r="M220" s="2" t="s">
        <v>26</v>
      </c>
      <c r="N220" s="8">
        <v>2.2445713607325022</v>
      </c>
      <c r="O220" s="47">
        <f>_xlfn.IFS(Analysis1[[#This Row],[Performance_Score]] &gt;= 4, (Analysis1[[#This Row],[Monthly_Salary]])*0.05, Analysis1[[#This Row],[Performance_Score]]&gt;=3, (Analysis1[[#This Row],[Monthly_Salary]]*0.02), Analysis1[[#This Row],[Performance_Score]]&lt;3,0)</f>
        <v>830.14</v>
      </c>
      <c r="P220" s="47"/>
    </row>
    <row r="221" spans="2:16" x14ac:dyDescent="0.35">
      <c r="B221" s="1" t="s">
        <v>473</v>
      </c>
      <c r="C221" s="1" t="s">
        <v>474</v>
      </c>
      <c r="D221" s="1" t="s">
        <v>46</v>
      </c>
      <c r="E221" s="10">
        <v>28</v>
      </c>
      <c r="F221" s="1" t="s">
        <v>16</v>
      </c>
      <c r="G221" s="1" t="s">
        <v>17</v>
      </c>
      <c r="H221" s="4">
        <v>41061</v>
      </c>
      <c r="I221" s="10">
        <v>29</v>
      </c>
      <c r="J221" s="10">
        <v>1</v>
      </c>
      <c r="K221" s="1">
        <v>2024</v>
      </c>
      <c r="L221" s="1" t="s">
        <v>34</v>
      </c>
      <c r="M221" s="1" t="s">
        <v>26</v>
      </c>
      <c r="N221" s="7">
        <v>1.6829105749754749</v>
      </c>
      <c r="O221" s="58">
        <f>_xlfn.IFS(Analysis1[[#This Row],[Performance_Score]] &gt;= 4, (Analysis1[[#This Row],[Monthly_Salary]])*0.05, Analysis1[[#This Row],[Performance_Score]]&gt;=3, (Analysis1[[#This Row],[Monthly_Salary]]*0.02), Analysis1[[#This Row],[Performance_Score]]&lt;3,0)</f>
        <v>0</v>
      </c>
      <c r="P221" s="58"/>
    </row>
    <row r="222" spans="2:16" x14ac:dyDescent="0.35">
      <c r="B222" s="2" t="s">
        <v>475</v>
      </c>
      <c r="C222" s="2" t="s">
        <v>476</v>
      </c>
      <c r="D222" s="2" t="s">
        <v>33</v>
      </c>
      <c r="E222" s="11">
        <v>56</v>
      </c>
      <c r="F222" s="2" t="s">
        <v>16</v>
      </c>
      <c r="G222" s="2" t="s">
        <v>29</v>
      </c>
      <c r="H222" s="5">
        <v>64408</v>
      </c>
      <c r="I222" s="11">
        <v>28</v>
      </c>
      <c r="J222" s="11">
        <v>5</v>
      </c>
      <c r="K222" s="2">
        <v>0</v>
      </c>
      <c r="L222" s="2" t="s">
        <v>40</v>
      </c>
      <c r="M222" s="2" t="s">
        <v>41</v>
      </c>
      <c r="N222" s="8">
        <v>1.8209568179385545</v>
      </c>
      <c r="O222" s="47">
        <f>_xlfn.IFS(Analysis1[[#This Row],[Performance_Score]] &gt;= 4, (Analysis1[[#This Row],[Monthly_Salary]])*0.05, Analysis1[[#This Row],[Performance_Score]]&gt;=3, (Analysis1[[#This Row],[Monthly_Salary]]*0.02), Analysis1[[#This Row],[Performance_Score]]&lt;3,0)</f>
        <v>3220.4</v>
      </c>
      <c r="P222" s="47"/>
    </row>
    <row r="223" spans="2:16" x14ac:dyDescent="0.35">
      <c r="B223" s="1" t="s">
        <v>477</v>
      </c>
      <c r="C223" s="1" t="s">
        <v>478</v>
      </c>
      <c r="D223" s="1" t="s">
        <v>58</v>
      </c>
      <c r="E223" s="10">
        <v>39</v>
      </c>
      <c r="F223" s="1" t="s">
        <v>16</v>
      </c>
      <c r="G223" s="1" t="s">
        <v>17</v>
      </c>
      <c r="H223" s="4">
        <v>105753</v>
      </c>
      <c r="I223" s="10">
        <v>16</v>
      </c>
      <c r="J223" s="10">
        <v>4</v>
      </c>
      <c r="K223" s="1">
        <v>2020</v>
      </c>
      <c r="L223" s="1" t="s">
        <v>34</v>
      </c>
      <c r="M223" s="1" t="s">
        <v>141</v>
      </c>
      <c r="N223" s="7">
        <v>1.3931568527647067</v>
      </c>
      <c r="O223" s="58">
        <f>_xlfn.IFS(Analysis1[[#This Row],[Performance_Score]] &gt;= 4, (Analysis1[[#This Row],[Monthly_Salary]])*0.05, Analysis1[[#This Row],[Performance_Score]]&gt;=3, (Analysis1[[#This Row],[Monthly_Salary]]*0.02), Analysis1[[#This Row],[Performance_Score]]&lt;3,0)</f>
        <v>5287.6500000000005</v>
      </c>
      <c r="P223" s="58"/>
    </row>
    <row r="224" spans="2:16" x14ac:dyDescent="0.35">
      <c r="B224" s="2" t="s">
        <v>479</v>
      </c>
      <c r="C224" s="2" t="s">
        <v>480</v>
      </c>
      <c r="D224" s="2" t="s">
        <v>58</v>
      </c>
      <c r="E224" s="11">
        <v>24</v>
      </c>
      <c r="F224" s="2" t="s">
        <v>16</v>
      </c>
      <c r="G224" s="2" t="s">
        <v>63</v>
      </c>
      <c r="H224" s="5">
        <v>93039</v>
      </c>
      <c r="I224" s="11">
        <v>12</v>
      </c>
      <c r="J224" s="11">
        <v>5</v>
      </c>
      <c r="K224" s="2">
        <v>2022</v>
      </c>
      <c r="L224" s="2" t="s">
        <v>51</v>
      </c>
      <c r="M224" s="2" t="s">
        <v>26</v>
      </c>
      <c r="N224" s="8">
        <v>4.5278420663501384</v>
      </c>
      <c r="O224" s="47">
        <f>_xlfn.IFS(Analysis1[[#This Row],[Performance_Score]] &gt;= 4, (Analysis1[[#This Row],[Monthly_Salary]])*0.05, Analysis1[[#This Row],[Performance_Score]]&gt;=3, (Analysis1[[#This Row],[Monthly_Salary]]*0.02), Analysis1[[#This Row],[Performance_Score]]&lt;3,0)</f>
        <v>4651.95</v>
      </c>
      <c r="P224" s="47"/>
    </row>
    <row r="225" spans="2:16" x14ac:dyDescent="0.35">
      <c r="B225" s="1" t="s">
        <v>481</v>
      </c>
      <c r="C225" s="1" t="s">
        <v>482</v>
      </c>
      <c r="D225" s="1" t="s">
        <v>22</v>
      </c>
      <c r="E225" s="10">
        <v>50</v>
      </c>
      <c r="F225" s="1" t="s">
        <v>16</v>
      </c>
      <c r="G225" s="1" t="s">
        <v>77</v>
      </c>
      <c r="H225" s="4">
        <v>90381</v>
      </c>
      <c r="I225" s="10">
        <v>26</v>
      </c>
      <c r="J225" s="10">
        <v>5</v>
      </c>
      <c r="K225" s="1">
        <v>2023</v>
      </c>
      <c r="L225" s="1" t="s">
        <v>25</v>
      </c>
      <c r="M225" s="1" t="s">
        <v>26</v>
      </c>
      <c r="N225" s="7">
        <v>3.7339573205862115</v>
      </c>
      <c r="O225" s="58">
        <f>_xlfn.IFS(Analysis1[[#This Row],[Performance_Score]] &gt;= 4, (Analysis1[[#This Row],[Monthly_Salary]])*0.05, Analysis1[[#This Row],[Performance_Score]]&gt;=3, (Analysis1[[#This Row],[Monthly_Salary]]*0.02), Analysis1[[#This Row],[Performance_Score]]&lt;3,0)</f>
        <v>4519.05</v>
      </c>
      <c r="P225" s="58"/>
    </row>
    <row r="226" spans="2:16" x14ac:dyDescent="0.35">
      <c r="B226" s="2" t="s">
        <v>483</v>
      </c>
      <c r="C226" s="2" t="s">
        <v>484</v>
      </c>
      <c r="D226" s="2" t="s">
        <v>46</v>
      </c>
      <c r="E226" s="11">
        <v>36</v>
      </c>
      <c r="F226" s="2" t="s">
        <v>16</v>
      </c>
      <c r="G226" s="2" t="s">
        <v>63</v>
      </c>
      <c r="H226" s="5">
        <v>91416</v>
      </c>
      <c r="I226" s="11">
        <v>18</v>
      </c>
      <c r="J226" s="11">
        <v>1</v>
      </c>
      <c r="K226" s="2">
        <v>2020</v>
      </c>
      <c r="L226" s="2" t="s">
        <v>34</v>
      </c>
      <c r="M226" s="2" t="s">
        <v>26</v>
      </c>
      <c r="N226" s="8">
        <v>3.5765373597335182</v>
      </c>
      <c r="O226" s="47">
        <f>_xlfn.IFS(Analysis1[[#This Row],[Performance_Score]] &gt;= 4, (Analysis1[[#This Row],[Monthly_Salary]])*0.05, Analysis1[[#This Row],[Performance_Score]]&gt;=3, (Analysis1[[#This Row],[Monthly_Salary]]*0.02), Analysis1[[#This Row],[Performance_Score]]&lt;3,0)</f>
        <v>0</v>
      </c>
      <c r="P226" s="47"/>
    </row>
    <row r="227" spans="2:16" x14ac:dyDescent="0.35">
      <c r="B227" s="1" t="s">
        <v>485</v>
      </c>
      <c r="C227" s="1" t="s">
        <v>486</v>
      </c>
      <c r="D227" s="1" t="s">
        <v>33</v>
      </c>
      <c r="E227" s="10">
        <v>50</v>
      </c>
      <c r="F227" s="1" t="s">
        <v>16</v>
      </c>
      <c r="G227" s="1" t="s">
        <v>77</v>
      </c>
      <c r="H227" s="4">
        <v>54523</v>
      </c>
      <c r="I227" s="10">
        <v>22</v>
      </c>
      <c r="J227" s="10">
        <v>4</v>
      </c>
      <c r="K227" s="1">
        <v>2023</v>
      </c>
      <c r="L227" s="1" t="s">
        <v>18</v>
      </c>
      <c r="M227" s="1" t="s">
        <v>19</v>
      </c>
      <c r="N227" s="7">
        <v>2.7006717067763928</v>
      </c>
      <c r="O227" s="58">
        <f>_xlfn.IFS(Analysis1[[#This Row],[Performance_Score]] &gt;= 4, (Analysis1[[#This Row],[Monthly_Salary]])*0.05, Analysis1[[#This Row],[Performance_Score]]&gt;=3, (Analysis1[[#This Row],[Monthly_Salary]]*0.02), Analysis1[[#This Row],[Performance_Score]]&lt;3,0)</f>
        <v>2726.15</v>
      </c>
      <c r="P227" s="58"/>
    </row>
    <row r="228" spans="2:16" x14ac:dyDescent="0.35">
      <c r="B228" s="2" t="s">
        <v>487</v>
      </c>
      <c r="C228" s="2" t="s">
        <v>488</v>
      </c>
      <c r="D228" s="2" t="s">
        <v>33</v>
      </c>
      <c r="E228" s="11">
        <v>25</v>
      </c>
      <c r="F228" s="2" t="s">
        <v>23</v>
      </c>
      <c r="G228" s="2" t="s">
        <v>63</v>
      </c>
      <c r="H228" s="5">
        <v>106871</v>
      </c>
      <c r="I228" s="11">
        <v>11</v>
      </c>
      <c r="J228" s="11">
        <v>3</v>
      </c>
      <c r="K228" s="2">
        <v>2015</v>
      </c>
      <c r="L228" s="2" t="s">
        <v>30</v>
      </c>
      <c r="M228" s="2" t="s">
        <v>41</v>
      </c>
      <c r="N228" s="8">
        <v>1.1597580553037159</v>
      </c>
      <c r="O228" s="47">
        <f>_xlfn.IFS(Analysis1[[#This Row],[Performance_Score]] &gt;= 4, (Analysis1[[#This Row],[Monthly_Salary]])*0.05, Analysis1[[#This Row],[Performance_Score]]&gt;=3, (Analysis1[[#This Row],[Monthly_Salary]]*0.02), Analysis1[[#This Row],[Performance_Score]]&lt;3,0)</f>
        <v>2137.42</v>
      </c>
      <c r="P228" s="47"/>
    </row>
    <row r="229" spans="2:16" x14ac:dyDescent="0.35">
      <c r="B229" s="1" t="s">
        <v>489</v>
      </c>
      <c r="C229" s="1" t="s">
        <v>490</v>
      </c>
      <c r="D229" s="1" t="s">
        <v>58</v>
      </c>
      <c r="E229" s="10">
        <v>28</v>
      </c>
      <c r="F229" s="1" t="s">
        <v>23</v>
      </c>
      <c r="G229" s="1" t="s">
        <v>24</v>
      </c>
      <c r="H229" s="4">
        <v>75295</v>
      </c>
      <c r="I229" s="10">
        <v>19</v>
      </c>
      <c r="J229" s="10">
        <v>1</v>
      </c>
      <c r="K229" s="1">
        <v>0</v>
      </c>
      <c r="L229" s="1" t="s">
        <v>40</v>
      </c>
      <c r="M229" s="1" t="s">
        <v>26</v>
      </c>
      <c r="N229" s="7">
        <v>4.5728919908871868</v>
      </c>
      <c r="O229" s="58">
        <f>_xlfn.IFS(Analysis1[[#This Row],[Performance_Score]] &gt;= 4, (Analysis1[[#This Row],[Monthly_Salary]])*0.05, Analysis1[[#This Row],[Performance_Score]]&gt;=3, (Analysis1[[#This Row],[Monthly_Salary]]*0.02), Analysis1[[#This Row],[Performance_Score]]&lt;3,0)</f>
        <v>0</v>
      </c>
      <c r="P229" s="58"/>
    </row>
    <row r="230" spans="2:16" x14ac:dyDescent="0.35">
      <c r="B230" s="2" t="s">
        <v>491</v>
      </c>
      <c r="C230" s="2" t="s">
        <v>492</v>
      </c>
      <c r="D230" s="2" t="s">
        <v>58</v>
      </c>
      <c r="E230" s="11">
        <v>28</v>
      </c>
      <c r="F230" s="2" t="s">
        <v>23</v>
      </c>
      <c r="G230" s="2" t="s">
        <v>77</v>
      </c>
      <c r="H230" s="5">
        <v>67640</v>
      </c>
      <c r="I230" s="11">
        <v>5</v>
      </c>
      <c r="J230" s="11">
        <v>5</v>
      </c>
      <c r="K230" s="2">
        <v>2016</v>
      </c>
      <c r="L230" s="2" t="s">
        <v>18</v>
      </c>
      <c r="M230" s="2" t="s">
        <v>19</v>
      </c>
      <c r="N230" s="8">
        <v>4.5391375100524947</v>
      </c>
      <c r="O230" s="47">
        <f>_xlfn.IFS(Analysis1[[#This Row],[Performance_Score]] &gt;= 4, (Analysis1[[#This Row],[Monthly_Salary]])*0.05, Analysis1[[#This Row],[Performance_Score]]&gt;=3, (Analysis1[[#This Row],[Monthly_Salary]]*0.02), Analysis1[[#This Row],[Performance_Score]]&lt;3,0)</f>
        <v>3382</v>
      </c>
      <c r="P230" s="47"/>
    </row>
    <row r="231" spans="2:16" x14ac:dyDescent="0.35">
      <c r="B231" s="1" t="s">
        <v>493</v>
      </c>
      <c r="C231" s="1" t="s">
        <v>494</v>
      </c>
      <c r="D231" s="1" t="s">
        <v>46</v>
      </c>
      <c r="E231" s="10">
        <v>51</v>
      </c>
      <c r="F231" s="1" t="s">
        <v>72</v>
      </c>
      <c r="G231" s="1" t="s">
        <v>77</v>
      </c>
      <c r="H231" s="4">
        <v>106887</v>
      </c>
      <c r="I231" s="10">
        <v>15</v>
      </c>
      <c r="J231" s="10">
        <v>2</v>
      </c>
      <c r="K231" s="1">
        <v>2022</v>
      </c>
      <c r="L231" s="1" t="s">
        <v>34</v>
      </c>
      <c r="M231" s="1" t="s">
        <v>26</v>
      </c>
      <c r="N231" s="7">
        <v>4.0731096489042002</v>
      </c>
      <c r="O231" s="58">
        <f>_xlfn.IFS(Analysis1[[#This Row],[Performance_Score]] &gt;= 4, (Analysis1[[#This Row],[Monthly_Salary]])*0.05, Analysis1[[#This Row],[Performance_Score]]&gt;=3, (Analysis1[[#This Row],[Monthly_Salary]]*0.02), Analysis1[[#This Row],[Performance_Score]]&lt;3,0)</f>
        <v>0</v>
      </c>
      <c r="P231" s="58"/>
    </row>
    <row r="232" spans="2:16" x14ac:dyDescent="0.35">
      <c r="B232" s="2" t="s">
        <v>495</v>
      </c>
      <c r="C232" s="2" t="s">
        <v>496</v>
      </c>
      <c r="D232" s="2" t="s">
        <v>33</v>
      </c>
      <c r="E232" s="11">
        <v>30</v>
      </c>
      <c r="F232" s="2" t="s">
        <v>16</v>
      </c>
      <c r="G232" s="2" t="s">
        <v>77</v>
      </c>
      <c r="H232" s="5">
        <v>117025</v>
      </c>
      <c r="I232" s="11">
        <v>17</v>
      </c>
      <c r="J232" s="11">
        <v>4</v>
      </c>
      <c r="K232" s="2">
        <v>2022</v>
      </c>
      <c r="L232" s="2" t="s">
        <v>40</v>
      </c>
      <c r="M232" s="2" t="s">
        <v>41</v>
      </c>
      <c r="N232" s="8">
        <v>2.0596693536160506</v>
      </c>
      <c r="O232" s="47">
        <f>_xlfn.IFS(Analysis1[[#This Row],[Performance_Score]] &gt;= 4, (Analysis1[[#This Row],[Monthly_Salary]])*0.05, Analysis1[[#This Row],[Performance_Score]]&gt;=3, (Analysis1[[#This Row],[Monthly_Salary]]*0.02), Analysis1[[#This Row],[Performance_Score]]&lt;3,0)</f>
        <v>5851.25</v>
      </c>
      <c r="P232" s="47"/>
    </row>
    <row r="233" spans="2:16" x14ac:dyDescent="0.35">
      <c r="B233" s="1" t="s">
        <v>497</v>
      </c>
      <c r="C233" s="1" t="s">
        <v>498</v>
      </c>
      <c r="D233" s="1" t="s">
        <v>58</v>
      </c>
      <c r="E233" s="10">
        <v>36</v>
      </c>
      <c r="F233" s="1" t="s">
        <v>72</v>
      </c>
      <c r="G233" s="1" t="s">
        <v>17</v>
      </c>
      <c r="H233" s="4">
        <v>31749</v>
      </c>
      <c r="I233" s="10">
        <v>32</v>
      </c>
      <c r="J233" s="10">
        <v>2</v>
      </c>
      <c r="K233" s="1">
        <v>2018</v>
      </c>
      <c r="L233" s="1" t="s">
        <v>51</v>
      </c>
      <c r="M233" s="1" t="s">
        <v>19</v>
      </c>
      <c r="N233" s="7">
        <v>4.9153580438373856</v>
      </c>
      <c r="O233" s="58">
        <f>_xlfn.IFS(Analysis1[[#This Row],[Performance_Score]] &gt;= 4, (Analysis1[[#This Row],[Monthly_Salary]])*0.05, Analysis1[[#This Row],[Performance_Score]]&gt;=3, (Analysis1[[#This Row],[Monthly_Salary]]*0.02), Analysis1[[#This Row],[Performance_Score]]&lt;3,0)</f>
        <v>0</v>
      </c>
      <c r="P233" s="58"/>
    </row>
    <row r="234" spans="2:16" x14ac:dyDescent="0.35">
      <c r="B234" s="2" t="s">
        <v>499</v>
      </c>
      <c r="C234" s="2" t="s">
        <v>500</v>
      </c>
      <c r="D234" s="2" t="s">
        <v>46</v>
      </c>
      <c r="E234" s="11">
        <v>24</v>
      </c>
      <c r="F234" s="2" t="s">
        <v>72</v>
      </c>
      <c r="G234" s="2" t="s">
        <v>24</v>
      </c>
      <c r="H234" s="5">
        <v>114046</v>
      </c>
      <c r="I234" s="11">
        <v>7</v>
      </c>
      <c r="J234" s="11">
        <v>5</v>
      </c>
      <c r="K234" s="2">
        <v>0</v>
      </c>
      <c r="L234" s="2" t="s">
        <v>25</v>
      </c>
      <c r="M234" s="2" t="s">
        <v>26</v>
      </c>
      <c r="N234" s="8">
        <v>3.9938896347123438</v>
      </c>
      <c r="O234" s="47">
        <f>_xlfn.IFS(Analysis1[[#This Row],[Performance_Score]] &gt;= 4, (Analysis1[[#This Row],[Monthly_Salary]])*0.05, Analysis1[[#This Row],[Performance_Score]]&gt;=3, (Analysis1[[#This Row],[Monthly_Salary]]*0.02), Analysis1[[#This Row],[Performance_Score]]&lt;3,0)</f>
        <v>5702.3</v>
      </c>
      <c r="P234" s="47"/>
    </row>
    <row r="235" spans="2:16" x14ac:dyDescent="0.35">
      <c r="B235" s="1" t="s">
        <v>501</v>
      </c>
      <c r="C235" s="1" t="s">
        <v>502</v>
      </c>
      <c r="D235" s="1" t="s">
        <v>15</v>
      </c>
      <c r="E235" s="10">
        <v>37</v>
      </c>
      <c r="F235" s="1" t="s">
        <v>16</v>
      </c>
      <c r="G235" s="1" t="s">
        <v>63</v>
      </c>
      <c r="H235" s="4">
        <v>50369</v>
      </c>
      <c r="I235" s="10">
        <v>8</v>
      </c>
      <c r="J235" s="10">
        <v>1</v>
      </c>
      <c r="K235" s="1">
        <v>2020</v>
      </c>
      <c r="L235" s="1" t="s">
        <v>30</v>
      </c>
      <c r="M235" s="1" t="s">
        <v>41</v>
      </c>
      <c r="N235" s="7">
        <v>4.6307783145948935</v>
      </c>
      <c r="O235" s="58">
        <f>_xlfn.IFS(Analysis1[[#This Row],[Performance_Score]] &gt;= 4, (Analysis1[[#This Row],[Monthly_Salary]])*0.05, Analysis1[[#This Row],[Performance_Score]]&gt;=3, (Analysis1[[#This Row],[Monthly_Salary]]*0.02), Analysis1[[#This Row],[Performance_Score]]&lt;3,0)</f>
        <v>0</v>
      </c>
      <c r="P235" s="58"/>
    </row>
    <row r="236" spans="2:16" x14ac:dyDescent="0.35">
      <c r="B236" s="2" t="s">
        <v>503</v>
      </c>
      <c r="C236" s="2" t="s">
        <v>504</v>
      </c>
      <c r="D236" s="2" t="s">
        <v>58</v>
      </c>
      <c r="E236" s="11">
        <v>46</v>
      </c>
      <c r="F236" s="2" t="s">
        <v>23</v>
      </c>
      <c r="G236" s="2" t="s">
        <v>24</v>
      </c>
      <c r="H236" s="5">
        <v>38259</v>
      </c>
      <c r="I236" s="11">
        <v>4</v>
      </c>
      <c r="J236" s="11">
        <v>4</v>
      </c>
      <c r="K236" s="2">
        <v>0</v>
      </c>
      <c r="L236" s="2" t="s">
        <v>34</v>
      </c>
      <c r="M236" s="2" t="s">
        <v>26</v>
      </c>
      <c r="N236" s="8">
        <v>2.8790504361836375</v>
      </c>
      <c r="O236" s="47">
        <f>_xlfn.IFS(Analysis1[[#This Row],[Performance_Score]] &gt;= 4, (Analysis1[[#This Row],[Monthly_Salary]])*0.05, Analysis1[[#This Row],[Performance_Score]]&gt;=3, (Analysis1[[#This Row],[Monthly_Salary]]*0.02), Analysis1[[#This Row],[Performance_Score]]&lt;3,0)</f>
        <v>1912.95</v>
      </c>
      <c r="P236" s="47"/>
    </row>
    <row r="237" spans="2:16" x14ac:dyDescent="0.35">
      <c r="B237" s="1" t="s">
        <v>505</v>
      </c>
      <c r="C237" s="1" t="s">
        <v>506</v>
      </c>
      <c r="D237" s="1" t="s">
        <v>33</v>
      </c>
      <c r="E237" s="10">
        <v>46</v>
      </c>
      <c r="F237" s="1" t="s">
        <v>16</v>
      </c>
      <c r="G237" s="1" t="s">
        <v>24</v>
      </c>
      <c r="H237" s="4">
        <v>54862</v>
      </c>
      <c r="I237" s="10">
        <v>6</v>
      </c>
      <c r="J237" s="10">
        <v>4</v>
      </c>
      <c r="K237" s="1">
        <v>0</v>
      </c>
      <c r="L237" s="1" t="s">
        <v>40</v>
      </c>
      <c r="M237" s="1" t="s">
        <v>26</v>
      </c>
      <c r="N237" s="7">
        <v>3.2330739024280724</v>
      </c>
      <c r="O237" s="58">
        <f>_xlfn.IFS(Analysis1[[#This Row],[Performance_Score]] &gt;= 4, (Analysis1[[#This Row],[Monthly_Salary]])*0.05, Analysis1[[#This Row],[Performance_Score]]&gt;=3, (Analysis1[[#This Row],[Monthly_Salary]]*0.02), Analysis1[[#This Row],[Performance_Score]]&lt;3,0)</f>
        <v>2743.1000000000004</v>
      </c>
      <c r="P237" s="58"/>
    </row>
    <row r="238" spans="2:16" x14ac:dyDescent="0.35">
      <c r="B238" s="2" t="s">
        <v>507</v>
      </c>
      <c r="C238" s="2" t="s">
        <v>508</v>
      </c>
      <c r="D238" s="2" t="s">
        <v>22</v>
      </c>
      <c r="E238" s="11">
        <v>23</v>
      </c>
      <c r="F238" s="2" t="s">
        <v>23</v>
      </c>
      <c r="G238" s="2" t="s">
        <v>17</v>
      </c>
      <c r="H238" s="5">
        <v>62952</v>
      </c>
      <c r="I238" s="11">
        <v>22</v>
      </c>
      <c r="J238" s="11">
        <v>2</v>
      </c>
      <c r="K238" s="2">
        <v>2023</v>
      </c>
      <c r="L238" s="2" t="s">
        <v>18</v>
      </c>
      <c r="M238" s="2" t="s">
        <v>41</v>
      </c>
      <c r="N238" s="8">
        <v>2.7157793801563401</v>
      </c>
      <c r="O238" s="47">
        <f>_xlfn.IFS(Analysis1[[#This Row],[Performance_Score]] &gt;= 4, (Analysis1[[#This Row],[Monthly_Salary]])*0.05, Analysis1[[#This Row],[Performance_Score]]&gt;=3, (Analysis1[[#This Row],[Monthly_Salary]]*0.02), Analysis1[[#This Row],[Performance_Score]]&lt;3,0)</f>
        <v>0</v>
      </c>
      <c r="P238" s="47"/>
    </row>
    <row r="239" spans="2:16" x14ac:dyDescent="0.35">
      <c r="B239" s="1" t="s">
        <v>509</v>
      </c>
      <c r="C239" s="1" t="s">
        <v>510</v>
      </c>
      <c r="D239" s="1" t="s">
        <v>15</v>
      </c>
      <c r="E239" s="10">
        <v>40</v>
      </c>
      <c r="F239" s="1" t="s">
        <v>16</v>
      </c>
      <c r="G239" s="1" t="s">
        <v>24</v>
      </c>
      <c r="H239" s="4">
        <v>95951</v>
      </c>
      <c r="I239" s="10">
        <v>12</v>
      </c>
      <c r="J239" s="10">
        <v>3</v>
      </c>
      <c r="K239" s="1">
        <v>0</v>
      </c>
      <c r="L239" s="1" t="s">
        <v>18</v>
      </c>
      <c r="M239" s="1" t="s">
        <v>141</v>
      </c>
      <c r="N239" s="7">
        <v>1.9305702292627593</v>
      </c>
      <c r="O239" s="58">
        <f>_xlfn.IFS(Analysis1[[#This Row],[Performance_Score]] &gt;= 4, (Analysis1[[#This Row],[Monthly_Salary]])*0.05, Analysis1[[#This Row],[Performance_Score]]&gt;=3, (Analysis1[[#This Row],[Monthly_Salary]]*0.02), Analysis1[[#This Row],[Performance_Score]]&lt;3,0)</f>
        <v>1919.02</v>
      </c>
      <c r="P239" s="58"/>
    </row>
    <row r="240" spans="2:16" x14ac:dyDescent="0.35">
      <c r="B240" s="2" t="s">
        <v>511</v>
      </c>
      <c r="C240" s="2" t="s">
        <v>512</v>
      </c>
      <c r="D240" s="2" t="s">
        <v>15</v>
      </c>
      <c r="E240" s="11">
        <v>47</v>
      </c>
      <c r="F240" s="2" t="s">
        <v>23</v>
      </c>
      <c r="G240" s="2" t="s">
        <v>77</v>
      </c>
      <c r="H240" s="5">
        <v>102499</v>
      </c>
      <c r="I240" s="11">
        <v>21</v>
      </c>
      <c r="J240" s="11">
        <v>2</v>
      </c>
      <c r="K240" s="2">
        <v>2019</v>
      </c>
      <c r="L240" s="2" t="s">
        <v>51</v>
      </c>
      <c r="M240" s="2" t="s">
        <v>41</v>
      </c>
      <c r="N240" s="8">
        <v>4.3226536531546156</v>
      </c>
      <c r="O240" s="47">
        <f>_xlfn.IFS(Analysis1[[#This Row],[Performance_Score]] &gt;= 4, (Analysis1[[#This Row],[Monthly_Salary]])*0.05, Analysis1[[#This Row],[Performance_Score]]&gt;=3, (Analysis1[[#This Row],[Monthly_Salary]]*0.02), Analysis1[[#This Row],[Performance_Score]]&lt;3,0)</f>
        <v>0</v>
      </c>
      <c r="P240" s="47"/>
    </row>
    <row r="241" spans="2:16" x14ac:dyDescent="0.35">
      <c r="B241" s="1" t="s">
        <v>513</v>
      </c>
      <c r="C241" s="1" t="s">
        <v>514</v>
      </c>
      <c r="D241" s="1" t="s">
        <v>46</v>
      </c>
      <c r="E241" s="10">
        <v>52</v>
      </c>
      <c r="F241" s="1" t="s">
        <v>23</v>
      </c>
      <c r="G241" s="1" t="s">
        <v>24</v>
      </c>
      <c r="H241" s="4">
        <v>38824</v>
      </c>
      <c r="I241" s="10">
        <v>6</v>
      </c>
      <c r="J241" s="10">
        <v>2</v>
      </c>
      <c r="K241" s="1">
        <v>0</v>
      </c>
      <c r="L241" s="1" t="s">
        <v>34</v>
      </c>
      <c r="M241" s="1" t="s">
        <v>26</v>
      </c>
      <c r="N241" s="7">
        <v>3.0237207303773723</v>
      </c>
      <c r="O241" s="58">
        <f>_xlfn.IFS(Analysis1[[#This Row],[Performance_Score]] &gt;= 4, (Analysis1[[#This Row],[Monthly_Salary]])*0.05, Analysis1[[#This Row],[Performance_Score]]&gt;=3, (Analysis1[[#This Row],[Monthly_Salary]]*0.02), Analysis1[[#This Row],[Performance_Score]]&lt;3,0)</f>
        <v>0</v>
      </c>
      <c r="P241" s="58"/>
    </row>
    <row r="242" spans="2:16" x14ac:dyDescent="0.35">
      <c r="B242" s="2" t="s">
        <v>515</v>
      </c>
      <c r="C242" s="2" t="s">
        <v>516</v>
      </c>
      <c r="D242" s="2" t="s">
        <v>46</v>
      </c>
      <c r="E242" s="11">
        <v>57</v>
      </c>
      <c r="F242" s="2" t="s">
        <v>23</v>
      </c>
      <c r="G242" s="2" t="s">
        <v>63</v>
      </c>
      <c r="H242" s="5">
        <v>85955</v>
      </c>
      <c r="I242" s="11">
        <v>14</v>
      </c>
      <c r="J242" s="11">
        <v>3</v>
      </c>
      <c r="K242" s="2">
        <v>2016</v>
      </c>
      <c r="L242" s="2" t="s">
        <v>40</v>
      </c>
      <c r="M242" s="2" t="s">
        <v>26</v>
      </c>
      <c r="N242" s="8">
        <v>1.4811714233705198</v>
      </c>
      <c r="O242" s="47">
        <f>_xlfn.IFS(Analysis1[[#This Row],[Performance_Score]] &gt;= 4, (Analysis1[[#This Row],[Monthly_Salary]])*0.05, Analysis1[[#This Row],[Performance_Score]]&gt;=3, (Analysis1[[#This Row],[Monthly_Salary]]*0.02), Analysis1[[#This Row],[Performance_Score]]&lt;3,0)</f>
        <v>1719.1000000000001</v>
      </c>
      <c r="P242" s="47"/>
    </row>
    <row r="243" spans="2:16" x14ac:dyDescent="0.35">
      <c r="B243" s="1" t="s">
        <v>517</v>
      </c>
      <c r="C243" s="1" t="s">
        <v>518</v>
      </c>
      <c r="D243" s="1" t="s">
        <v>46</v>
      </c>
      <c r="E243" s="10">
        <v>45</v>
      </c>
      <c r="F243" s="1" t="s">
        <v>23</v>
      </c>
      <c r="G243" s="1" t="s">
        <v>77</v>
      </c>
      <c r="H243" s="4">
        <v>95921</v>
      </c>
      <c r="I243" s="10">
        <v>20</v>
      </c>
      <c r="J243" s="10">
        <v>3</v>
      </c>
      <c r="K243" s="1">
        <v>2024</v>
      </c>
      <c r="L243" s="1" t="s">
        <v>34</v>
      </c>
      <c r="M243" s="1" t="s">
        <v>26</v>
      </c>
      <c r="N243" s="7">
        <v>3.2474140684407975</v>
      </c>
      <c r="O243" s="58">
        <f>_xlfn.IFS(Analysis1[[#This Row],[Performance_Score]] &gt;= 4, (Analysis1[[#This Row],[Monthly_Salary]])*0.05, Analysis1[[#This Row],[Performance_Score]]&gt;=3, (Analysis1[[#This Row],[Monthly_Salary]]*0.02), Analysis1[[#This Row],[Performance_Score]]&lt;3,0)</f>
        <v>1918.42</v>
      </c>
      <c r="P243" s="58"/>
    </row>
    <row r="244" spans="2:16" x14ac:dyDescent="0.35">
      <c r="B244" s="2" t="s">
        <v>519</v>
      </c>
      <c r="C244" s="2" t="s">
        <v>520</v>
      </c>
      <c r="D244" s="2" t="s">
        <v>80</v>
      </c>
      <c r="E244" s="11">
        <v>57</v>
      </c>
      <c r="F244" s="2" t="s">
        <v>72</v>
      </c>
      <c r="G244" s="2" t="s">
        <v>39</v>
      </c>
      <c r="H244" s="5">
        <v>76785</v>
      </c>
      <c r="I244" s="11">
        <v>3</v>
      </c>
      <c r="J244" s="11">
        <v>3</v>
      </c>
      <c r="K244" s="2">
        <v>2024</v>
      </c>
      <c r="L244" s="2" t="s">
        <v>25</v>
      </c>
      <c r="M244" s="2" t="s">
        <v>41</v>
      </c>
      <c r="N244" s="8">
        <v>1.3672105921471367</v>
      </c>
      <c r="O244" s="47">
        <f>_xlfn.IFS(Analysis1[[#This Row],[Performance_Score]] &gt;= 4, (Analysis1[[#This Row],[Monthly_Salary]])*0.05, Analysis1[[#This Row],[Performance_Score]]&gt;=3, (Analysis1[[#This Row],[Monthly_Salary]]*0.02), Analysis1[[#This Row],[Performance_Score]]&lt;3,0)</f>
        <v>1535.7</v>
      </c>
      <c r="P244" s="47"/>
    </row>
    <row r="245" spans="2:16" x14ac:dyDescent="0.35">
      <c r="B245" s="1" t="s">
        <v>521</v>
      </c>
      <c r="C245" s="1" t="s">
        <v>522</v>
      </c>
      <c r="D245" s="1" t="s">
        <v>80</v>
      </c>
      <c r="E245" s="10">
        <v>29</v>
      </c>
      <c r="F245" s="1" t="s">
        <v>16</v>
      </c>
      <c r="G245" s="1" t="s">
        <v>29</v>
      </c>
      <c r="H245" s="4">
        <v>63589</v>
      </c>
      <c r="I245" s="10">
        <v>26</v>
      </c>
      <c r="J245" s="10">
        <v>2</v>
      </c>
      <c r="K245" s="1">
        <v>2017</v>
      </c>
      <c r="L245" s="1" t="s">
        <v>25</v>
      </c>
      <c r="M245" s="1" t="s">
        <v>141</v>
      </c>
      <c r="N245" s="7">
        <v>3.6991262605328941</v>
      </c>
      <c r="O245" s="58">
        <f>_xlfn.IFS(Analysis1[[#This Row],[Performance_Score]] &gt;= 4, (Analysis1[[#This Row],[Monthly_Salary]])*0.05, Analysis1[[#This Row],[Performance_Score]]&gt;=3, (Analysis1[[#This Row],[Monthly_Salary]]*0.02), Analysis1[[#This Row],[Performance_Score]]&lt;3,0)</f>
        <v>0</v>
      </c>
      <c r="P245" s="58"/>
    </row>
    <row r="246" spans="2:16" x14ac:dyDescent="0.35">
      <c r="B246" s="2" t="s">
        <v>523</v>
      </c>
      <c r="C246" s="2" t="s">
        <v>524</v>
      </c>
      <c r="D246" s="2" t="s">
        <v>22</v>
      </c>
      <c r="E246" s="11">
        <v>32</v>
      </c>
      <c r="F246" s="2" t="s">
        <v>23</v>
      </c>
      <c r="G246" s="2" t="s">
        <v>63</v>
      </c>
      <c r="H246" s="5">
        <v>38176</v>
      </c>
      <c r="I246" s="11">
        <v>27</v>
      </c>
      <c r="J246" s="11">
        <v>3</v>
      </c>
      <c r="K246" s="2">
        <v>2024</v>
      </c>
      <c r="L246" s="2" t="s">
        <v>30</v>
      </c>
      <c r="M246" s="2" t="s">
        <v>41</v>
      </c>
      <c r="N246" s="8">
        <v>4.2623756703570219</v>
      </c>
      <c r="O246" s="47">
        <f>_xlfn.IFS(Analysis1[[#This Row],[Performance_Score]] &gt;= 4, (Analysis1[[#This Row],[Monthly_Salary]])*0.05, Analysis1[[#This Row],[Performance_Score]]&gt;=3, (Analysis1[[#This Row],[Monthly_Salary]]*0.02), Analysis1[[#This Row],[Performance_Score]]&lt;3,0)</f>
        <v>763.52</v>
      </c>
      <c r="P246" s="47"/>
    </row>
    <row r="247" spans="2:16" x14ac:dyDescent="0.35">
      <c r="B247" s="1" t="s">
        <v>525</v>
      </c>
      <c r="C247" s="1" t="s">
        <v>526</v>
      </c>
      <c r="D247" s="1" t="s">
        <v>80</v>
      </c>
      <c r="E247" s="10">
        <v>49</v>
      </c>
      <c r="F247" s="1" t="s">
        <v>16</v>
      </c>
      <c r="G247" s="1" t="s">
        <v>77</v>
      </c>
      <c r="H247" s="4">
        <v>60110</v>
      </c>
      <c r="I247" s="10">
        <v>25</v>
      </c>
      <c r="J247" s="10">
        <v>3</v>
      </c>
      <c r="K247" s="1">
        <v>2016</v>
      </c>
      <c r="L247" s="1" t="s">
        <v>30</v>
      </c>
      <c r="M247" s="1" t="s">
        <v>41</v>
      </c>
      <c r="N247" s="7">
        <v>1.1011248042399973</v>
      </c>
      <c r="O247" s="58">
        <f>_xlfn.IFS(Analysis1[[#This Row],[Performance_Score]] &gt;= 4, (Analysis1[[#This Row],[Monthly_Salary]])*0.05, Analysis1[[#This Row],[Performance_Score]]&gt;=3, (Analysis1[[#This Row],[Monthly_Salary]]*0.02), Analysis1[[#This Row],[Performance_Score]]&lt;3,0)</f>
        <v>1202.2</v>
      </c>
      <c r="P247" s="58"/>
    </row>
    <row r="248" spans="2:16" x14ac:dyDescent="0.35">
      <c r="B248" s="2" t="s">
        <v>527</v>
      </c>
      <c r="C248" s="2" t="s">
        <v>528</v>
      </c>
      <c r="D248" s="2" t="s">
        <v>80</v>
      </c>
      <c r="E248" s="11">
        <v>46</v>
      </c>
      <c r="F248" s="2" t="s">
        <v>23</v>
      </c>
      <c r="G248" s="2" t="s">
        <v>39</v>
      </c>
      <c r="H248" s="5">
        <v>67096</v>
      </c>
      <c r="I248" s="11">
        <v>18</v>
      </c>
      <c r="J248" s="11">
        <v>5</v>
      </c>
      <c r="K248" s="2">
        <v>2023</v>
      </c>
      <c r="L248" s="2" t="s">
        <v>30</v>
      </c>
      <c r="M248" s="2" t="s">
        <v>26</v>
      </c>
      <c r="N248" s="8">
        <v>4.0182689558018563</v>
      </c>
      <c r="O248" s="47">
        <f>_xlfn.IFS(Analysis1[[#This Row],[Performance_Score]] &gt;= 4, (Analysis1[[#This Row],[Monthly_Salary]])*0.05, Analysis1[[#This Row],[Performance_Score]]&gt;=3, (Analysis1[[#This Row],[Monthly_Salary]]*0.02), Analysis1[[#This Row],[Performance_Score]]&lt;3,0)</f>
        <v>3354.8</v>
      </c>
      <c r="P248" s="47"/>
    </row>
    <row r="249" spans="2:16" x14ac:dyDescent="0.35">
      <c r="B249" s="1" t="s">
        <v>529</v>
      </c>
      <c r="C249" s="1" t="s">
        <v>530</v>
      </c>
      <c r="D249" s="1" t="s">
        <v>46</v>
      </c>
      <c r="E249" s="10">
        <v>51</v>
      </c>
      <c r="F249" s="1" t="s">
        <v>16</v>
      </c>
      <c r="G249" s="1" t="s">
        <v>39</v>
      </c>
      <c r="H249" s="4">
        <v>47141</v>
      </c>
      <c r="I249" s="10">
        <v>4</v>
      </c>
      <c r="J249" s="10">
        <v>2</v>
      </c>
      <c r="K249" s="1">
        <v>0</v>
      </c>
      <c r="L249" s="1" t="s">
        <v>40</v>
      </c>
      <c r="M249" s="1" t="s">
        <v>41</v>
      </c>
      <c r="N249" s="7">
        <v>4.8546776604845636</v>
      </c>
      <c r="O249" s="58">
        <f>_xlfn.IFS(Analysis1[[#This Row],[Performance_Score]] &gt;= 4, (Analysis1[[#This Row],[Monthly_Salary]])*0.05, Analysis1[[#This Row],[Performance_Score]]&gt;=3, (Analysis1[[#This Row],[Monthly_Salary]]*0.02), Analysis1[[#This Row],[Performance_Score]]&lt;3,0)</f>
        <v>0</v>
      </c>
      <c r="P249" s="58"/>
    </row>
    <row r="250" spans="2:16" x14ac:dyDescent="0.35">
      <c r="B250" s="2" t="s">
        <v>531</v>
      </c>
      <c r="C250" s="2" t="s">
        <v>532</v>
      </c>
      <c r="D250" s="2" t="s">
        <v>33</v>
      </c>
      <c r="E250" s="11">
        <v>60</v>
      </c>
      <c r="F250" s="2" t="s">
        <v>16</v>
      </c>
      <c r="G250" s="2" t="s">
        <v>17</v>
      </c>
      <c r="H250" s="5">
        <v>79715</v>
      </c>
      <c r="I250" s="11">
        <v>22</v>
      </c>
      <c r="J250" s="11">
        <v>4</v>
      </c>
      <c r="K250" s="2">
        <v>2021</v>
      </c>
      <c r="L250" s="2" t="s">
        <v>51</v>
      </c>
      <c r="M250" s="2" t="s">
        <v>26</v>
      </c>
      <c r="N250" s="8">
        <v>1.0147656526784807</v>
      </c>
      <c r="O250" s="47">
        <f>_xlfn.IFS(Analysis1[[#This Row],[Performance_Score]] &gt;= 4, (Analysis1[[#This Row],[Monthly_Salary]])*0.05, Analysis1[[#This Row],[Performance_Score]]&gt;=3, (Analysis1[[#This Row],[Monthly_Salary]]*0.02), Analysis1[[#This Row],[Performance_Score]]&lt;3,0)</f>
        <v>3985.75</v>
      </c>
      <c r="P250" s="47"/>
    </row>
    <row r="251" spans="2:16" x14ac:dyDescent="0.35">
      <c r="B251" s="1" t="s">
        <v>533</v>
      </c>
      <c r="C251" s="1" t="s">
        <v>534</v>
      </c>
      <c r="D251" s="1" t="s">
        <v>46</v>
      </c>
      <c r="E251" s="10">
        <v>59</v>
      </c>
      <c r="F251" s="1" t="s">
        <v>16</v>
      </c>
      <c r="G251" s="1" t="s">
        <v>17</v>
      </c>
      <c r="H251" s="4">
        <v>60788</v>
      </c>
      <c r="I251" s="10">
        <v>22</v>
      </c>
      <c r="J251" s="10">
        <v>3</v>
      </c>
      <c r="K251" s="1">
        <v>2021</v>
      </c>
      <c r="L251" s="1" t="s">
        <v>51</v>
      </c>
      <c r="M251" s="1" t="s">
        <v>26</v>
      </c>
      <c r="N251" s="7">
        <v>1.8506246381075466</v>
      </c>
      <c r="O251" s="58">
        <f>_xlfn.IFS(Analysis1[[#This Row],[Performance_Score]] &gt;= 4, (Analysis1[[#This Row],[Monthly_Salary]])*0.05, Analysis1[[#This Row],[Performance_Score]]&gt;=3, (Analysis1[[#This Row],[Monthly_Salary]]*0.02), Analysis1[[#This Row],[Performance_Score]]&lt;3,0)</f>
        <v>1215.76</v>
      </c>
      <c r="P251" s="58"/>
    </row>
    <row r="252" spans="2:16" x14ac:dyDescent="0.35">
      <c r="B252" s="2" t="s">
        <v>535</v>
      </c>
      <c r="C252" s="2" t="s">
        <v>536</v>
      </c>
      <c r="D252" s="2" t="s">
        <v>46</v>
      </c>
      <c r="E252" s="11">
        <v>58</v>
      </c>
      <c r="F252" s="2" t="s">
        <v>23</v>
      </c>
      <c r="G252" s="2" t="s">
        <v>39</v>
      </c>
      <c r="H252" s="5">
        <v>102508</v>
      </c>
      <c r="I252" s="11">
        <v>4</v>
      </c>
      <c r="J252" s="11">
        <v>4</v>
      </c>
      <c r="K252" s="2">
        <v>2023</v>
      </c>
      <c r="L252" s="2" t="s">
        <v>18</v>
      </c>
      <c r="M252" s="2" t="s">
        <v>26</v>
      </c>
      <c r="N252" s="8">
        <v>3.7425422154687191</v>
      </c>
      <c r="O252" s="47">
        <f>_xlfn.IFS(Analysis1[[#This Row],[Performance_Score]] &gt;= 4, (Analysis1[[#This Row],[Monthly_Salary]])*0.05, Analysis1[[#This Row],[Performance_Score]]&gt;=3, (Analysis1[[#This Row],[Monthly_Salary]]*0.02), Analysis1[[#This Row],[Performance_Score]]&lt;3,0)</f>
        <v>5125.4000000000005</v>
      </c>
      <c r="P252" s="47"/>
    </row>
    <row r="253" spans="2:16" x14ac:dyDescent="0.35">
      <c r="B253" s="1" t="s">
        <v>537</v>
      </c>
      <c r="C253" s="1" t="s">
        <v>538</v>
      </c>
      <c r="D253" s="1" t="s">
        <v>46</v>
      </c>
      <c r="E253" s="10">
        <v>52</v>
      </c>
      <c r="F253" s="1" t="s">
        <v>16</v>
      </c>
      <c r="G253" s="1" t="s">
        <v>63</v>
      </c>
      <c r="H253" s="4">
        <v>40543</v>
      </c>
      <c r="I253" s="10">
        <v>23</v>
      </c>
      <c r="J253" s="10">
        <v>5</v>
      </c>
      <c r="K253" s="1">
        <v>2015</v>
      </c>
      <c r="L253" s="1" t="s">
        <v>51</v>
      </c>
      <c r="M253" s="1" t="s">
        <v>26</v>
      </c>
      <c r="N253" s="7">
        <v>1.9633419660106521</v>
      </c>
      <c r="O253" s="58">
        <f>_xlfn.IFS(Analysis1[[#This Row],[Performance_Score]] &gt;= 4, (Analysis1[[#This Row],[Monthly_Salary]])*0.05, Analysis1[[#This Row],[Performance_Score]]&gt;=3, (Analysis1[[#This Row],[Monthly_Salary]]*0.02), Analysis1[[#This Row],[Performance_Score]]&lt;3,0)</f>
        <v>2027.15</v>
      </c>
      <c r="P253" s="58"/>
    </row>
    <row r="254" spans="2:16" x14ac:dyDescent="0.35">
      <c r="B254" s="2" t="s">
        <v>539</v>
      </c>
      <c r="C254" s="2" t="s">
        <v>540</v>
      </c>
      <c r="D254" s="2" t="s">
        <v>22</v>
      </c>
      <c r="E254" s="11">
        <v>52</v>
      </c>
      <c r="F254" s="2" t="s">
        <v>16</v>
      </c>
      <c r="G254" s="2" t="s">
        <v>77</v>
      </c>
      <c r="H254" s="5">
        <v>85402</v>
      </c>
      <c r="I254" s="11">
        <v>15</v>
      </c>
      <c r="J254" s="11">
        <v>1</v>
      </c>
      <c r="K254" s="2">
        <v>2021</v>
      </c>
      <c r="L254" s="2" t="s">
        <v>51</v>
      </c>
      <c r="M254" s="2" t="s">
        <v>26</v>
      </c>
      <c r="N254" s="8">
        <v>2.3610364955517671</v>
      </c>
      <c r="O254" s="47">
        <f>_xlfn.IFS(Analysis1[[#This Row],[Performance_Score]] &gt;= 4, (Analysis1[[#This Row],[Monthly_Salary]])*0.05, Analysis1[[#This Row],[Performance_Score]]&gt;=3, (Analysis1[[#This Row],[Monthly_Salary]]*0.02), Analysis1[[#This Row],[Performance_Score]]&lt;3,0)</f>
        <v>0</v>
      </c>
      <c r="P254" s="47"/>
    </row>
    <row r="255" spans="2:16" x14ac:dyDescent="0.35">
      <c r="B255" s="1" t="s">
        <v>541</v>
      </c>
      <c r="C255" s="1" t="s">
        <v>542</v>
      </c>
      <c r="D255" s="1" t="s">
        <v>58</v>
      </c>
      <c r="E255" s="10">
        <v>46</v>
      </c>
      <c r="F255" s="1" t="s">
        <v>23</v>
      </c>
      <c r="G255" s="1" t="s">
        <v>39</v>
      </c>
      <c r="H255" s="4">
        <v>54658</v>
      </c>
      <c r="I255" s="10">
        <v>2</v>
      </c>
      <c r="J255" s="10">
        <v>1</v>
      </c>
      <c r="K255" s="1">
        <v>2021</v>
      </c>
      <c r="L255" s="1" t="s">
        <v>25</v>
      </c>
      <c r="M255" s="1" t="s">
        <v>41</v>
      </c>
      <c r="N255" s="7">
        <v>3.823730000345587</v>
      </c>
      <c r="O255" s="58">
        <f>_xlfn.IFS(Analysis1[[#This Row],[Performance_Score]] &gt;= 4, (Analysis1[[#This Row],[Monthly_Salary]])*0.05, Analysis1[[#This Row],[Performance_Score]]&gt;=3, (Analysis1[[#This Row],[Monthly_Salary]]*0.02), Analysis1[[#This Row],[Performance_Score]]&lt;3,0)</f>
        <v>0</v>
      </c>
      <c r="P255" s="58"/>
    </row>
    <row r="256" spans="2:16" x14ac:dyDescent="0.35">
      <c r="B256" s="2" t="s">
        <v>543</v>
      </c>
      <c r="C256" s="2" t="s">
        <v>544</v>
      </c>
      <c r="D256" s="2" t="s">
        <v>46</v>
      </c>
      <c r="E256" s="11">
        <v>51</v>
      </c>
      <c r="F256" s="2" t="s">
        <v>23</v>
      </c>
      <c r="G256" s="2" t="s">
        <v>77</v>
      </c>
      <c r="H256" s="5">
        <v>82575</v>
      </c>
      <c r="I256" s="11">
        <v>13</v>
      </c>
      <c r="J256" s="11">
        <v>5</v>
      </c>
      <c r="K256" s="2">
        <v>2020</v>
      </c>
      <c r="L256" s="2" t="s">
        <v>34</v>
      </c>
      <c r="M256" s="2" t="s">
        <v>141</v>
      </c>
      <c r="N256" s="8">
        <v>3.9557980896810236</v>
      </c>
      <c r="O256" s="47">
        <f>_xlfn.IFS(Analysis1[[#This Row],[Performance_Score]] &gt;= 4, (Analysis1[[#This Row],[Monthly_Salary]])*0.05, Analysis1[[#This Row],[Performance_Score]]&gt;=3, (Analysis1[[#This Row],[Monthly_Salary]]*0.02), Analysis1[[#This Row],[Performance_Score]]&lt;3,0)</f>
        <v>4128.75</v>
      </c>
      <c r="P256" s="47"/>
    </row>
    <row r="257" spans="2:16" x14ac:dyDescent="0.35">
      <c r="B257" s="1" t="s">
        <v>545</v>
      </c>
      <c r="C257" s="1" t="s">
        <v>546</v>
      </c>
      <c r="D257" s="1" t="s">
        <v>22</v>
      </c>
      <c r="E257" s="10">
        <v>31</v>
      </c>
      <c r="F257" s="1" t="s">
        <v>72</v>
      </c>
      <c r="G257" s="1" t="s">
        <v>63</v>
      </c>
      <c r="H257" s="4">
        <v>104928</v>
      </c>
      <c r="I257" s="10">
        <v>22</v>
      </c>
      <c r="J257" s="10">
        <v>3</v>
      </c>
      <c r="K257" s="1">
        <v>0</v>
      </c>
      <c r="L257" s="1" t="s">
        <v>25</v>
      </c>
      <c r="M257" s="1" t="s">
        <v>26</v>
      </c>
      <c r="N257" s="7">
        <v>1.8875931691739973</v>
      </c>
      <c r="O257" s="58">
        <f>_xlfn.IFS(Analysis1[[#This Row],[Performance_Score]] &gt;= 4, (Analysis1[[#This Row],[Monthly_Salary]])*0.05, Analysis1[[#This Row],[Performance_Score]]&gt;=3, (Analysis1[[#This Row],[Monthly_Salary]]*0.02), Analysis1[[#This Row],[Performance_Score]]&lt;3,0)</f>
        <v>2098.56</v>
      </c>
      <c r="P257" s="58"/>
    </row>
    <row r="258" spans="2:16" x14ac:dyDescent="0.35">
      <c r="B258" s="2" t="s">
        <v>547</v>
      </c>
      <c r="C258" s="2" t="s">
        <v>548</v>
      </c>
      <c r="D258" s="2" t="s">
        <v>15</v>
      </c>
      <c r="E258" s="11">
        <v>26</v>
      </c>
      <c r="F258" s="2" t="s">
        <v>23</v>
      </c>
      <c r="G258" s="2" t="s">
        <v>77</v>
      </c>
      <c r="H258" s="5">
        <v>106013</v>
      </c>
      <c r="I258" s="11">
        <v>19</v>
      </c>
      <c r="J258" s="11">
        <v>3</v>
      </c>
      <c r="K258" s="2">
        <v>2016</v>
      </c>
      <c r="L258" s="2" t="s">
        <v>25</v>
      </c>
      <c r="M258" s="2" t="s">
        <v>26</v>
      </c>
      <c r="N258" s="8">
        <v>4.8204542677157782</v>
      </c>
      <c r="O258" s="47">
        <f>_xlfn.IFS(Analysis1[[#This Row],[Performance_Score]] &gt;= 4, (Analysis1[[#This Row],[Monthly_Salary]])*0.05, Analysis1[[#This Row],[Performance_Score]]&gt;=3, (Analysis1[[#This Row],[Monthly_Salary]]*0.02), Analysis1[[#This Row],[Performance_Score]]&lt;3,0)</f>
        <v>2120.2600000000002</v>
      </c>
      <c r="P258" s="47"/>
    </row>
    <row r="259" spans="2:16" x14ac:dyDescent="0.35">
      <c r="B259" s="1" t="s">
        <v>549</v>
      </c>
      <c r="C259" s="1" t="s">
        <v>550</v>
      </c>
      <c r="D259" s="1" t="s">
        <v>15</v>
      </c>
      <c r="E259" s="10">
        <v>47</v>
      </c>
      <c r="F259" s="1" t="s">
        <v>23</v>
      </c>
      <c r="G259" s="1" t="s">
        <v>24</v>
      </c>
      <c r="H259" s="4">
        <v>60633</v>
      </c>
      <c r="I259" s="10">
        <v>30</v>
      </c>
      <c r="J259" s="10">
        <v>3</v>
      </c>
      <c r="K259" s="1">
        <v>2022</v>
      </c>
      <c r="L259" s="1" t="s">
        <v>30</v>
      </c>
      <c r="M259" s="1" t="s">
        <v>26</v>
      </c>
      <c r="N259" s="7">
        <v>3.3607016746059974</v>
      </c>
      <c r="O259" s="58">
        <f>_xlfn.IFS(Analysis1[[#This Row],[Performance_Score]] &gt;= 4, (Analysis1[[#This Row],[Monthly_Salary]])*0.05, Analysis1[[#This Row],[Performance_Score]]&gt;=3, (Analysis1[[#This Row],[Monthly_Salary]]*0.02), Analysis1[[#This Row],[Performance_Score]]&lt;3,0)</f>
        <v>1212.6600000000001</v>
      </c>
      <c r="P259" s="58"/>
    </row>
    <row r="260" spans="2:16" x14ac:dyDescent="0.35">
      <c r="B260" s="2" t="s">
        <v>551</v>
      </c>
      <c r="C260" s="2" t="s">
        <v>552</v>
      </c>
      <c r="D260" s="2" t="s">
        <v>58</v>
      </c>
      <c r="E260" s="11">
        <v>28</v>
      </c>
      <c r="F260" s="2" t="s">
        <v>16</v>
      </c>
      <c r="G260" s="2" t="s">
        <v>29</v>
      </c>
      <c r="H260" s="5">
        <v>36547</v>
      </c>
      <c r="I260" s="11">
        <v>7</v>
      </c>
      <c r="J260" s="11">
        <v>4</v>
      </c>
      <c r="K260" s="2">
        <v>2016</v>
      </c>
      <c r="L260" s="2" t="s">
        <v>30</v>
      </c>
      <c r="M260" s="2" t="s">
        <v>19</v>
      </c>
      <c r="N260" s="8">
        <v>3.7116370596529671</v>
      </c>
      <c r="O260" s="47">
        <f>_xlfn.IFS(Analysis1[[#This Row],[Performance_Score]] &gt;= 4, (Analysis1[[#This Row],[Monthly_Salary]])*0.05, Analysis1[[#This Row],[Performance_Score]]&gt;=3, (Analysis1[[#This Row],[Monthly_Salary]]*0.02), Analysis1[[#This Row],[Performance_Score]]&lt;3,0)</f>
        <v>1827.3500000000001</v>
      </c>
      <c r="P260" s="47"/>
    </row>
    <row r="261" spans="2:16" x14ac:dyDescent="0.35">
      <c r="B261" s="1" t="s">
        <v>553</v>
      </c>
      <c r="C261" s="1" t="s">
        <v>554</v>
      </c>
      <c r="D261" s="1" t="s">
        <v>15</v>
      </c>
      <c r="E261" s="10">
        <v>22</v>
      </c>
      <c r="F261" s="1" t="s">
        <v>23</v>
      </c>
      <c r="G261" s="1" t="s">
        <v>29</v>
      </c>
      <c r="H261" s="4">
        <v>34573</v>
      </c>
      <c r="I261" s="10">
        <v>1</v>
      </c>
      <c r="J261" s="10">
        <v>1</v>
      </c>
      <c r="K261" s="1">
        <v>2018</v>
      </c>
      <c r="L261" s="1" t="s">
        <v>34</v>
      </c>
      <c r="M261" s="1" t="s">
        <v>26</v>
      </c>
      <c r="N261" s="7">
        <v>4.5511383889592025</v>
      </c>
      <c r="O261" s="58">
        <f>_xlfn.IFS(Analysis1[[#This Row],[Performance_Score]] &gt;= 4, (Analysis1[[#This Row],[Monthly_Salary]])*0.05, Analysis1[[#This Row],[Performance_Score]]&gt;=3, (Analysis1[[#This Row],[Monthly_Salary]]*0.02), Analysis1[[#This Row],[Performance_Score]]&lt;3,0)</f>
        <v>0</v>
      </c>
      <c r="P261" s="58"/>
    </row>
    <row r="262" spans="2:16" x14ac:dyDescent="0.35">
      <c r="B262" s="2" t="s">
        <v>555</v>
      </c>
      <c r="C262" s="2" t="s">
        <v>556</v>
      </c>
      <c r="D262" s="2" t="s">
        <v>80</v>
      </c>
      <c r="E262" s="11">
        <v>48</v>
      </c>
      <c r="F262" s="2" t="s">
        <v>23</v>
      </c>
      <c r="G262" s="2" t="s">
        <v>39</v>
      </c>
      <c r="H262" s="5">
        <v>102329</v>
      </c>
      <c r="I262" s="11">
        <v>13</v>
      </c>
      <c r="J262" s="11">
        <v>4</v>
      </c>
      <c r="K262" s="2">
        <v>2016</v>
      </c>
      <c r="L262" s="2" t="s">
        <v>34</v>
      </c>
      <c r="M262" s="2" t="s">
        <v>41</v>
      </c>
      <c r="N262" s="8">
        <v>4.6704755877372239</v>
      </c>
      <c r="O262" s="47">
        <f>_xlfn.IFS(Analysis1[[#This Row],[Performance_Score]] &gt;= 4, (Analysis1[[#This Row],[Monthly_Salary]])*0.05, Analysis1[[#This Row],[Performance_Score]]&gt;=3, (Analysis1[[#This Row],[Monthly_Salary]]*0.02), Analysis1[[#This Row],[Performance_Score]]&lt;3,0)</f>
        <v>5116.4500000000007</v>
      </c>
      <c r="P262" s="47"/>
    </row>
    <row r="263" spans="2:16" x14ac:dyDescent="0.35">
      <c r="B263" s="1" t="s">
        <v>557</v>
      </c>
      <c r="C263" s="1" t="s">
        <v>558</v>
      </c>
      <c r="D263" s="1" t="s">
        <v>58</v>
      </c>
      <c r="E263" s="10">
        <v>47</v>
      </c>
      <c r="F263" s="1" t="s">
        <v>23</v>
      </c>
      <c r="G263" s="1" t="s">
        <v>24</v>
      </c>
      <c r="H263" s="4">
        <v>76231</v>
      </c>
      <c r="I263" s="10">
        <v>10</v>
      </c>
      <c r="J263" s="10">
        <v>3</v>
      </c>
      <c r="K263" s="1">
        <v>2022</v>
      </c>
      <c r="L263" s="1" t="s">
        <v>30</v>
      </c>
      <c r="M263" s="1" t="s">
        <v>41</v>
      </c>
      <c r="N263" s="7">
        <v>1.3299073481329038</v>
      </c>
      <c r="O263" s="58">
        <f>_xlfn.IFS(Analysis1[[#This Row],[Performance_Score]] &gt;= 4, (Analysis1[[#This Row],[Monthly_Salary]])*0.05, Analysis1[[#This Row],[Performance_Score]]&gt;=3, (Analysis1[[#This Row],[Monthly_Salary]]*0.02), Analysis1[[#This Row],[Performance_Score]]&lt;3,0)</f>
        <v>1524.6200000000001</v>
      </c>
      <c r="P263" s="58"/>
    </row>
    <row r="264" spans="2:16" x14ac:dyDescent="0.35">
      <c r="B264" s="2" t="s">
        <v>559</v>
      </c>
      <c r="C264" s="2" t="s">
        <v>560</v>
      </c>
      <c r="D264" s="2" t="s">
        <v>22</v>
      </c>
      <c r="E264" s="11">
        <v>30</v>
      </c>
      <c r="F264" s="2" t="s">
        <v>16</v>
      </c>
      <c r="G264" s="2" t="s">
        <v>77</v>
      </c>
      <c r="H264" s="5">
        <v>87384</v>
      </c>
      <c r="I264" s="11">
        <v>29</v>
      </c>
      <c r="J264" s="11">
        <v>2</v>
      </c>
      <c r="K264" s="2">
        <v>0</v>
      </c>
      <c r="L264" s="2" t="s">
        <v>34</v>
      </c>
      <c r="M264" s="2" t="s">
        <v>41</v>
      </c>
      <c r="N264" s="8">
        <v>3.3567081157912533</v>
      </c>
      <c r="O264" s="47">
        <f>_xlfn.IFS(Analysis1[[#This Row],[Performance_Score]] &gt;= 4, (Analysis1[[#This Row],[Monthly_Salary]])*0.05, Analysis1[[#This Row],[Performance_Score]]&gt;=3, (Analysis1[[#This Row],[Monthly_Salary]]*0.02), Analysis1[[#This Row],[Performance_Score]]&lt;3,0)</f>
        <v>0</v>
      </c>
      <c r="P264" s="47"/>
    </row>
    <row r="265" spans="2:16" x14ac:dyDescent="0.35">
      <c r="B265" s="1" t="s">
        <v>561</v>
      </c>
      <c r="C265" s="1" t="s">
        <v>227</v>
      </c>
      <c r="D265" s="1" t="s">
        <v>33</v>
      </c>
      <c r="E265" s="10">
        <v>45</v>
      </c>
      <c r="F265" s="1" t="s">
        <v>23</v>
      </c>
      <c r="G265" s="1" t="s">
        <v>39</v>
      </c>
      <c r="H265" s="4">
        <v>58661</v>
      </c>
      <c r="I265" s="10">
        <v>8</v>
      </c>
      <c r="J265" s="10">
        <v>2</v>
      </c>
      <c r="K265" s="1">
        <v>2021</v>
      </c>
      <c r="L265" s="1" t="s">
        <v>25</v>
      </c>
      <c r="M265" s="1" t="s">
        <v>19</v>
      </c>
      <c r="N265" s="7">
        <v>3.7461779632055996</v>
      </c>
      <c r="O265" s="58">
        <f>_xlfn.IFS(Analysis1[[#This Row],[Performance_Score]] &gt;= 4, (Analysis1[[#This Row],[Monthly_Salary]])*0.05, Analysis1[[#This Row],[Performance_Score]]&gt;=3, (Analysis1[[#This Row],[Monthly_Salary]]*0.02), Analysis1[[#This Row],[Performance_Score]]&lt;3,0)</f>
        <v>0</v>
      </c>
      <c r="P265" s="58"/>
    </row>
    <row r="266" spans="2:16" x14ac:dyDescent="0.35">
      <c r="B266" s="2" t="s">
        <v>562</v>
      </c>
      <c r="C266" s="2" t="s">
        <v>563</v>
      </c>
      <c r="D266" s="2" t="s">
        <v>46</v>
      </c>
      <c r="E266" s="11">
        <v>59</v>
      </c>
      <c r="F266" s="2" t="s">
        <v>72</v>
      </c>
      <c r="G266" s="2" t="s">
        <v>39</v>
      </c>
      <c r="H266" s="5">
        <v>117978</v>
      </c>
      <c r="I266" s="11">
        <v>17</v>
      </c>
      <c r="J266" s="11">
        <v>1</v>
      </c>
      <c r="K266" s="2">
        <v>0</v>
      </c>
      <c r="L266" s="2" t="s">
        <v>51</v>
      </c>
      <c r="M266" s="2" t="s">
        <v>26</v>
      </c>
      <c r="N266" s="8">
        <v>4.0896009052169466</v>
      </c>
      <c r="O266" s="47">
        <f>_xlfn.IFS(Analysis1[[#This Row],[Performance_Score]] &gt;= 4, (Analysis1[[#This Row],[Monthly_Salary]])*0.05, Analysis1[[#This Row],[Performance_Score]]&gt;=3, (Analysis1[[#This Row],[Monthly_Salary]]*0.02), Analysis1[[#This Row],[Performance_Score]]&lt;3,0)</f>
        <v>0</v>
      </c>
      <c r="P266" s="47"/>
    </row>
    <row r="267" spans="2:16" x14ac:dyDescent="0.35">
      <c r="B267" s="1" t="s">
        <v>564</v>
      </c>
      <c r="C267" s="1" t="s">
        <v>565</v>
      </c>
      <c r="D267" s="1" t="s">
        <v>33</v>
      </c>
      <c r="E267" s="10">
        <v>55</v>
      </c>
      <c r="F267" s="1" t="s">
        <v>23</v>
      </c>
      <c r="G267" s="1" t="s">
        <v>17</v>
      </c>
      <c r="H267" s="4">
        <v>106116</v>
      </c>
      <c r="I267" s="10">
        <v>35</v>
      </c>
      <c r="J267" s="10">
        <v>5</v>
      </c>
      <c r="K267" s="1">
        <v>0</v>
      </c>
      <c r="L267" s="1" t="s">
        <v>34</v>
      </c>
      <c r="M267" s="1" t="s">
        <v>19</v>
      </c>
      <c r="N267" s="7">
        <v>1.8334975241232683</v>
      </c>
      <c r="O267" s="58">
        <f>_xlfn.IFS(Analysis1[[#This Row],[Performance_Score]] &gt;= 4, (Analysis1[[#This Row],[Monthly_Salary]])*0.05, Analysis1[[#This Row],[Performance_Score]]&gt;=3, (Analysis1[[#This Row],[Monthly_Salary]]*0.02), Analysis1[[#This Row],[Performance_Score]]&lt;3,0)</f>
        <v>5305.8</v>
      </c>
      <c r="P267" s="58"/>
    </row>
    <row r="268" spans="2:16" x14ac:dyDescent="0.35">
      <c r="B268" s="2" t="s">
        <v>566</v>
      </c>
      <c r="C268" s="2" t="s">
        <v>567</v>
      </c>
      <c r="D268" s="2" t="s">
        <v>15</v>
      </c>
      <c r="E268" s="11">
        <v>40</v>
      </c>
      <c r="F268" s="2" t="s">
        <v>23</v>
      </c>
      <c r="G268" s="2" t="s">
        <v>39</v>
      </c>
      <c r="H268" s="5">
        <v>117202</v>
      </c>
      <c r="I268" s="11">
        <v>16</v>
      </c>
      <c r="J268" s="11">
        <v>2</v>
      </c>
      <c r="K268" s="2">
        <v>0</v>
      </c>
      <c r="L268" s="2" t="s">
        <v>18</v>
      </c>
      <c r="M268" s="2" t="s">
        <v>41</v>
      </c>
      <c r="N268" s="8">
        <v>4.8605456581964575</v>
      </c>
      <c r="O268" s="47">
        <f>_xlfn.IFS(Analysis1[[#This Row],[Performance_Score]] &gt;= 4, (Analysis1[[#This Row],[Monthly_Salary]])*0.05, Analysis1[[#This Row],[Performance_Score]]&gt;=3, (Analysis1[[#This Row],[Monthly_Salary]]*0.02), Analysis1[[#This Row],[Performance_Score]]&lt;3,0)</f>
        <v>0</v>
      </c>
      <c r="P268" s="47"/>
    </row>
    <row r="269" spans="2:16" x14ac:dyDescent="0.35">
      <c r="B269" s="1" t="s">
        <v>568</v>
      </c>
      <c r="C269" s="1" t="s">
        <v>569</v>
      </c>
      <c r="D269" s="1" t="s">
        <v>58</v>
      </c>
      <c r="E269" s="10">
        <v>36</v>
      </c>
      <c r="F269" s="1" t="s">
        <v>16</v>
      </c>
      <c r="G269" s="1" t="s">
        <v>63</v>
      </c>
      <c r="H269" s="4">
        <v>66419</v>
      </c>
      <c r="I269" s="10">
        <v>7</v>
      </c>
      <c r="J269" s="10">
        <v>4</v>
      </c>
      <c r="K269" s="1">
        <v>2021</v>
      </c>
      <c r="L269" s="1" t="s">
        <v>25</v>
      </c>
      <c r="M269" s="1" t="s">
        <v>26</v>
      </c>
      <c r="N269" s="7">
        <v>2.7814013796446946</v>
      </c>
      <c r="O269" s="58">
        <f>_xlfn.IFS(Analysis1[[#This Row],[Performance_Score]] &gt;= 4, (Analysis1[[#This Row],[Monthly_Salary]])*0.05, Analysis1[[#This Row],[Performance_Score]]&gt;=3, (Analysis1[[#This Row],[Monthly_Salary]]*0.02), Analysis1[[#This Row],[Performance_Score]]&lt;3,0)</f>
        <v>3320.9500000000003</v>
      </c>
      <c r="P269" s="58"/>
    </row>
    <row r="270" spans="2:16" x14ac:dyDescent="0.35">
      <c r="B270" s="2" t="s">
        <v>570</v>
      </c>
      <c r="C270" s="2" t="s">
        <v>571</v>
      </c>
      <c r="D270" s="2" t="s">
        <v>33</v>
      </c>
      <c r="E270" s="11">
        <v>42</v>
      </c>
      <c r="F270" s="2" t="s">
        <v>16</v>
      </c>
      <c r="G270" s="2" t="s">
        <v>29</v>
      </c>
      <c r="H270" s="5">
        <v>115899</v>
      </c>
      <c r="I270" s="11">
        <v>31</v>
      </c>
      <c r="J270" s="11">
        <v>3</v>
      </c>
      <c r="K270" s="2">
        <v>2019</v>
      </c>
      <c r="L270" s="2" t="s">
        <v>40</v>
      </c>
      <c r="M270" s="2" t="s">
        <v>26</v>
      </c>
      <c r="N270" s="8">
        <v>4.6586719727956405</v>
      </c>
      <c r="O270" s="47">
        <f>_xlfn.IFS(Analysis1[[#This Row],[Performance_Score]] &gt;= 4, (Analysis1[[#This Row],[Monthly_Salary]])*0.05, Analysis1[[#This Row],[Performance_Score]]&gt;=3, (Analysis1[[#This Row],[Monthly_Salary]]*0.02), Analysis1[[#This Row],[Performance_Score]]&lt;3,0)</f>
        <v>2317.98</v>
      </c>
      <c r="P270" s="47"/>
    </row>
    <row r="271" spans="2:16" x14ac:dyDescent="0.35">
      <c r="B271" s="1" t="s">
        <v>572</v>
      </c>
      <c r="C271" s="1" t="s">
        <v>573</v>
      </c>
      <c r="D271" s="1" t="s">
        <v>46</v>
      </c>
      <c r="E271" s="10">
        <v>25</v>
      </c>
      <c r="F271" s="1" t="s">
        <v>16</v>
      </c>
      <c r="G271" s="1" t="s">
        <v>63</v>
      </c>
      <c r="H271" s="4">
        <v>46096</v>
      </c>
      <c r="I271" s="10">
        <v>19</v>
      </c>
      <c r="J271" s="10">
        <v>1</v>
      </c>
      <c r="K271" s="1">
        <v>2022</v>
      </c>
      <c r="L271" s="1" t="s">
        <v>40</v>
      </c>
      <c r="M271" s="1" t="s">
        <v>26</v>
      </c>
      <c r="N271" s="7">
        <v>4.1896830045499067</v>
      </c>
      <c r="O271" s="58">
        <f>_xlfn.IFS(Analysis1[[#This Row],[Performance_Score]] &gt;= 4, (Analysis1[[#This Row],[Monthly_Salary]])*0.05, Analysis1[[#This Row],[Performance_Score]]&gt;=3, (Analysis1[[#This Row],[Monthly_Salary]]*0.02), Analysis1[[#This Row],[Performance_Score]]&lt;3,0)</f>
        <v>0</v>
      </c>
      <c r="P271" s="58"/>
    </row>
    <row r="272" spans="2:16" x14ac:dyDescent="0.35">
      <c r="B272" s="2" t="s">
        <v>574</v>
      </c>
      <c r="C272" s="2" t="s">
        <v>575</v>
      </c>
      <c r="D272" s="2" t="s">
        <v>58</v>
      </c>
      <c r="E272" s="11">
        <v>44</v>
      </c>
      <c r="F272" s="2" t="s">
        <v>16</v>
      </c>
      <c r="G272" s="2" t="s">
        <v>39</v>
      </c>
      <c r="H272" s="5">
        <v>103655</v>
      </c>
      <c r="I272" s="11">
        <v>13</v>
      </c>
      <c r="J272" s="11">
        <v>1</v>
      </c>
      <c r="K272" s="2">
        <v>2021</v>
      </c>
      <c r="L272" s="2" t="s">
        <v>30</v>
      </c>
      <c r="M272" s="2" t="s">
        <v>26</v>
      </c>
      <c r="N272" s="8">
        <v>3.7375317331766853</v>
      </c>
      <c r="O272" s="47">
        <f>_xlfn.IFS(Analysis1[[#This Row],[Performance_Score]] &gt;= 4, (Analysis1[[#This Row],[Monthly_Salary]])*0.05, Analysis1[[#This Row],[Performance_Score]]&gt;=3, (Analysis1[[#This Row],[Monthly_Salary]]*0.02), Analysis1[[#This Row],[Performance_Score]]&lt;3,0)</f>
        <v>0</v>
      </c>
      <c r="P272" s="47"/>
    </row>
    <row r="273" spans="2:16" x14ac:dyDescent="0.35">
      <c r="B273" s="1" t="s">
        <v>576</v>
      </c>
      <c r="C273" s="1" t="s">
        <v>577</v>
      </c>
      <c r="D273" s="1" t="s">
        <v>58</v>
      </c>
      <c r="E273" s="10">
        <v>27</v>
      </c>
      <c r="F273" s="1" t="s">
        <v>23</v>
      </c>
      <c r="G273" s="1" t="s">
        <v>77</v>
      </c>
      <c r="H273" s="4">
        <v>118472</v>
      </c>
      <c r="I273" s="10">
        <v>8</v>
      </c>
      <c r="J273" s="10">
        <v>2</v>
      </c>
      <c r="K273" s="1">
        <v>2018</v>
      </c>
      <c r="L273" s="1" t="s">
        <v>30</v>
      </c>
      <c r="M273" s="1" t="s">
        <v>26</v>
      </c>
      <c r="N273" s="7">
        <v>3.3898563138014559</v>
      </c>
      <c r="O273" s="58">
        <f>_xlfn.IFS(Analysis1[[#This Row],[Performance_Score]] &gt;= 4, (Analysis1[[#This Row],[Monthly_Salary]])*0.05, Analysis1[[#This Row],[Performance_Score]]&gt;=3, (Analysis1[[#This Row],[Monthly_Salary]]*0.02), Analysis1[[#This Row],[Performance_Score]]&lt;3,0)</f>
        <v>0</v>
      </c>
      <c r="P273" s="58"/>
    </row>
    <row r="274" spans="2:16" x14ac:dyDescent="0.35">
      <c r="B274" s="2" t="s">
        <v>578</v>
      </c>
      <c r="C274" s="2" t="s">
        <v>579</v>
      </c>
      <c r="D274" s="2" t="s">
        <v>33</v>
      </c>
      <c r="E274" s="11">
        <v>49</v>
      </c>
      <c r="F274" s="2" t="s">
        <v>16</v>
      </c>
      <c r="G274" s="2" t="s">
        <v>24</v>
      </c>
      <c r="H274" s="5">
        <v>119561</v>
      </c>
      <c r="I274" s="11">
        <v>4</v>
      </c>
      <c r="J274" s="11">
        <v>5</v>
      </c>
      <c r="K274" s="2">
        <v>2017</v>
      </c>
      <c r="L274" s="2" t="s">
        <v>51</v>
      </c>
      <c r="M274" s="2" t="s">
        <v>26</v>
      </c>
      <c r="N274" s="8">
        <v>1.6079200258182675</v>
      </c>
      <c r="O274" s="47">
        <f>_xlfn.IFS(Analysis1[[#This Row],[Performance_Score]] &gt;= 4, (Analysis1[[#This Row],[Monthly_Salary]])*0.05, Analysis1[[#This Row],[Performance_Score]]&gt;=3, (Analysis1[[#This Row],[Monthly_Salary]]*0.02), Analysis1[[#This Row],[Performance_Score]]&lt;3,0)</f>
        <v>5978.05</v>
      </c>
      <c r="P274" s="47"/>
    </row>
    <row r="275" spans="2:16" x14ac:dyDescent="0.35">
      <c r="B275" s="1" t="s">
        <v>580</v>
      </c>
      <c r="C275" s="1" t="s">
        <v>581</v>
      </c>
      <c r="D275" s="1" t="s">
        <v>58</v>
      </c>
      <c r="E275" s="10">
        <v>27</v>
      </c>
      <c r="F275" s="1" t="s">
        <v>23</v>
      </c>
      <c r="G275" s="1" t="s">
        <v>24</v>
      </c>
      <c r="H275" s="4">
        <v>79112</v>
      </c>
      <c r="I275" s="10">
        <v>22</v>
      </c>
      <c r="J275" s="10">
        <v>4</v>
      </c>
      <c r="K275" s="1">
        <v>2024</v>
      </c>
      <c r="L275" s="1" t="s">
        <v>30</v>
      </c>
      <c r="M275" s="1" t="s">
        <v>41</v>
      </c>
      <c r="N275" s="7">
        <v>4.3376697962553443</v>
      </c>
      <c r="O275" s="58">
        <f>_xlfn.IFS(Analysis1[[#This Row],[Performance_Score]] &gt;= 4, (Analysis1[[#This Row],[Monthly_Salary]])*0.05, Analysis1[[#This Row],[Performance_Score]]&gt;=3, (Analysis1[[#This Row],[Monthly_Salary]]*0.02), Analysis1[[#This Row],[Performance_Score]]&lt;3,0)</f>
        <v>3955.6000000000004</v>
      </c>
      <c r="P275" s="58"/>
    </row>
    <row r="276" spans="2:16" x14ac:dyDescent="0.35">
      <c r="B276" s="2" t="s">
        <v>582</v>
      </c>
      <c r="C276" s="2" t="s">
        <v>583</v>
      </c>
      <c r="D276" s="2" t="s">
        <v>15</v>
      </c>
      <c r="E276" s="11">
        <v>40</v>
      </c>
      <c r="F276" s="2" t="s">
        <v>23</v>
      </c>
      <c r="G276" s="2" t="s">
        <v>77</v>
      </c>
      <c r="H276" s="5">
        <v>70200</v>
      </c>
      <c r="I276" s="11">
        <v>31</v>
      </c>
      <c r="J276" s="11">
        <v>2</v>
      </c>
      <c r="K276" s="2">
        <v>2023</v>
      </c>
      <c r="L276" s="2" t="s">
        <v>30</v>
      </c>
      <c r="M276" s="2" t="s">
        <v>26</v>
      </c>
      <c r="N276" s="8">
        <v>2.2070567394863208</v>
      </c>
      <c r="O276" s="47">
        <f>_xlfn.IFS(Analysis1[[#This Row],[Performance_Score]] &gt;= 4, (Analysis1[[#This Row],[Monthly_Salary]])*0.05, Analysis1[[#This Row],[Performance_Score]]&gt;=3, (Analysis1[[#This Row],[Monthly_Salary]]*0.02), Analysis1[[#This Row],[Performance_Score]]&lt;3,0)</f>
        <v>0</v>
      </c>
      <c r="P276" s="47"/>
    </row>
    <row r="277" spans="2:16" x14ac:dyDescent="0.35">
      <c r="B277" s="1" t="s">
        <v>584</v>
      </c>
      <c r="C277" s="1" t="s">
        <v>585</v>
      </c>
      <c r="D277" s="1" t="s">
        <v>58</v>
      </c>
      <c r="E277" s="10">
        <v>26</v>
      </c>
      <c r="F277" s="1" t="s">
        <v>23</v>
      </c>
      <c r="G277" s="1" t="s">
        <v>29</v>
      </c>
      <c r="H277" s="4">
        <v>56695</v>
      </c>
      <c r="I277" s="10">
        <v>11</v>
      </c>
      <c r="J277" s="10">
        <v>4</v>
      </c>
      <c r="K277" s="1">
        <v>2023</v>
      </c>
      <c r="L277" s="1" t="s">
        <v>30</v>
      </c>
      <c r="M277" s="1" t="s">
        <v>19</v>
      </c>
      <c r="N277" s="7">
        <v>3.3018183311163494</v>
      </c>
      <c r="O277" s="58">
        <f>_xlfn.IFS(Analysis1[[#This Row],[Performance_Score]] &gt;= 4, (Analysis1[[#This Row],[Monthly_Salary]])*0.05, Analysis1[[#This Row],[Performance_Score]]&gt;=3, (Analysis1[[#This Row],[Monthly_Salary]]*0.02), Analysis1[[#This Row],[Performance_Score]]&lt;3,0)</f>
        <v>2834.75</v>
      </c>
      <c r="P277" s="58"/>
    </row>
    <row r="278" spans="2:16" x14ac:dyDescent="0.35">
      <c r="B278" s="2" t="s">
        <v>586</v>
      </c>
      <c r="C278" s="2" t="s">
        <v>587</v>
      </c>
      <c r="D278" s="2" t="s">
        <v>22</v>
      </c>
      <c r="E278" s="11">
        <v>46</v>
      </c>
      <c r="F278" s="2" t="s">
        <v>16</v>
      </c>
      <c r="G278" s="2" t="s">
        <v>39</v>
      </c>
      <c r="H278" s="5">
        <v>39373</v>
      </c>
      <c r="I278" s="11">
        <v>12</v>
      </c>
      <c r="J278" s="11">
        <v>1</v>
      </c>
      <c r="K278" s="2">
        <v>2020</v>
      </c>
      <c r="L278" s="2" t="s">
        <v>34</v>
      </c>
      <c r="M278" s="2" t="s">
        <v>26</v>
      </c>
      <c r="N278" s="8">
        <v>3.4390730934614284</v>
      </c>
      <c r="O278" s="47">
        <f>_xlfn.IFS(Analysis1[[#This Row],[Performance_Score]] &gt;= 4, (Analysis1[[#This Row],[Monthly_Salary]])*0.05, Analysis1[[#This Row],[Performance_Score]]&gt;=3, (Analysis1[[#This Row],[Monthly_Salary]]*0.02), Analysis1[[#This Row],[Performance_Score]]&lt;3,0)</f>
        <v>0</v>
      </c>
      <c r="P278" s="47"/>
    </row>
    <row r="279" spans="2:16" x14ac:dyDescent="0.35">
      <c r="B279" s="1" t="s">
        <v>588</v>
      </c>
      <c r="C279" s="1" t="s">
        <v>589</v>
      </c>
      <c r="D279" s="1" t="s">
        <v>58</v>
      </c>
      <c r="E279" s="10">
        <v>28</v>
      </c>
      <c r="F279" s="1" t="s">
        <v>16</v>
      </c>
      <c r="G279" s="1" t="s">
        <v>24</v>
      </c>
      <c r="H279" s="4">
        <v>42312</v>
      </c>
      <c r="I279" s="10">
        <v>2</v>
      </c>
      <c r="J279" s="10">
        <v>4</v>
      </c>
      <c r="K279" s="1">
        <v>2017</v>
      </c>
      <c r="L279" s="1" t="s">
        <v>25</v>
      </c>
      <c r="M279" s="1" t="s">
        <v>26</v>
      </c>
      <c r="N279" s="7">
        <v>2.0990619930312739</v>
      </c>
      <c r="O279" s="58">
        <f>_xlfn.IFS(Analysis1[[#This Row],[Performance_Score]] &gt;= 4, (Analysis1[[#This Row],[Monthly_Salary]])*0.05, Analysis1[[#This Row],[Performance_Score]]&gt;=3, (Analysis1[[#This Row],[Monthly_Salary]]*0.02), Analysis1[[#This Row],[Performance_Score]]&lt;3,0)</f>
        <v>2115.6</v>
      </c>
      <c r="P279" s="58"/>
    </row>
    <row r="280" spans="2:16" x14ac:dyDescent="0.35">
      <c r="B280" s="2" t="s">
        <v>590</v>
      </c>
      <c r="C280" s="2" t="s">
        <v>591</v>
      </c>
      <c r="D280" s="2" t="s">
        <v>22</v>
      </c>
      <c r="E280" s="11">
        <v>37</v>
      </c>
      <c r="F280" s="2" t="s">
        <v>16</v>
      </c>
      <c r="G280" s="2" t="s">
        <v>39</v>
      </c>
      <c r="H280" s="5">
        <v>91257</v>
      </c>
      <c r="I280" s="11">
        <v>4</v>
      </c>
      <c r="J280" s="11">
        <v>5</v>
      </c>
      <c r="K280" s="2">
        <v>2024</v>
      </c>
      <c r="L280" s="2" t="s">
        <v>34</v>
      </c>
      <c r="M280" s="2" t="s">
        <v>41</v>
      </c>
      <c r="N280" s="8">
        <v>3.7773969375156562</v>
      </c>
      <c r="O280" s="47">
        <f>_xlfn.IFS(Analysis1[[#This Row],[Performance_Score]] &gt;= 4, (Analysis1[[#This Row],[Monthly_Salary]])*0.05, Analysis1[[#This Row],[Performance_Score]]&gt;=3, (Analysis1[[#This Row],[Monthly_Salary]]*0.02), Analysis1[[#This Row],[Performance_Score]]&lt;3,0)</f>
        <v>4562.8500000000004</v>
      </c>
      <c r="P280" s="47"/>
    </row>
    <row r="281" spans="2:16" x14ac:dyDescent="0.35">
      <c r="B281" s="1" t="s">
        <v>592</v>
      </c>
      <c r="C281" s="1" t="s">
        <v>593</v>
      </c>
      <c r="D281" s="1" t="s">
        <v>15</v>
      </c>
      <c r="E281" s="10">
        <v>24</v>
      </c>
      <c r="F281" s="1" t="s">
        <v>23</v>
      </c>
      <c r="G281" s="1" t="s">
        <v>29</v>
      </c>
      <c r="H281" s="4">
        <v>114574</v>
      </c>
      <c r="I281" s="10">
        <v>16</v>
      </c>
      <c r="J281" s="10">
        <v>2</v>
      </c>
      <c r="K281" s="1">
        <v>2020</v>
      </c>
      <c r="L281" s="1" t="s">
        <v>40</v>
      </c>
      <c r="M281" s="1" t="s">
        <v>41</v>
      </c>
      <c r="N281" s="7">
        <v>2.1888060488372409</v>
      </c>
      <c r="O281" s="58">
        <f>_xlfn.IFS(Analysis1[[#This Row],[Performance_Score]] &gt;= 4, (Analysis1[[#This Row],[Monthly_Salary]])*0.05, Analysis1[[#This Row],[Performance_Score]]&gt;=3, (Analysis1[[#This Row],[Monthly_Salary]]*0.02), Analysis1[[#This Row],[Performance_Score]]&lt;3,0)</f>
        <v>0</v>
      </c>
      <c r="P281" s="58"/>
    </row>
    <row r="282" spans="2:16" x14ac:dyDescent="0.35">
      <c r="B282" s="2" t="s">
        <v>594</v>
      </c>
      <c r="C282" s="2" t="s">
        <v>595</v>
      </c>
      <c r="D282" s="2" t="s">
        <v>33</v>
      </c>
      <c r="E282" s="11">
        <v>29</v>
      </c>
      <c r="F282" s="2" t="s">
        <v>23</v>
      </c>
      <c r="G282" s="2" t="s">
        <v>63</v>
      </c>
      <c r="H282" s="5">
        <v>81847</v>
      </c>
      <c r="I282" s="11">
        <v>14</v>
      </c>
      <c r="J282" s="11">
        <v>3</v>
      </c>
      <c r="K282" s="2">
        <v>2022</v>
      </c>
      <c r="L282" s="2" t="s">
        <v>30</v>
      </c>
      <c r="M282" s="2" t="s">
        <v>26</v>
      </c>
      <c r="N282" s="8">
        <v>4.9929602573858354</v>
      </c>
      <c r="O282" s="47">
        <f>_xlfn.IFS(Analysis1[[#This Row],[Performance_Score]] &gt;= 4, (Analysis1[[#This Row],[Monthly_Salary]])*0.05, Analysis1[[#This Row],[Performance_Score]]&gt;=3, (Analysis1[[#This Row],[Monthly_Salary]]*0.02), Analysis1[[#This Row],[Performance_Score]]&lt;3,0)</f>
        <v>1636.94</v>
      </c>
      <c r="P282" s="47"/>
    </row>
    <row r="283" spans="2:16" x14ac:dyDescent="0.35">
      <c r="B283" s="1" t="s">
        <v>596</v>
      </c>
      <c r="C283" s="1" t="s">
        <v>597</v>
      </c>
      <c r="D283" s="1" t="s">
        <v>15</v>
      </c>
      <c r="E283" s="10">
        <v>46</v>
      </c>
      <c r="F283" s="1" t="s">
        <v>23</v>
      </c>
      <c r="G283" s="1" t="s">
        <v>24</v>
      </c>
      <c r="H283" s="4">
        <v>95829</v>
      </c>
      <c r="I283" s="10">
        <v>25</v>
      </c>
      <c r="J283" s="10">
        <v>1</v>
      </c>
      <c r="K283" s="1">
        <v>2015</v>
      </c>
      <c r="L283" s="1" t="s">
        <v>51</v>
      </c>
      <c r="M283" s="1" t="s">
        <v>41</v>
      </c>
      <c r="N283" s="7">
        <v>3.8411208977491134</v>
      </c>
      <c r="O283" s="58">
        <f>_xlfn.IFS(Analysis1[[#This Row],[Performance_Score]] &gt;= 4, (Analysis1[[#This Row],[Monthly_Salary]])*0.05, Analysis1[[#This Row],[Performance_Score]]&gt;=3, (Analysis1[[#This Row],[Monthly_Salary]]*0.02), Analysis1[[#This Row],[Performance_Score]]&lt;3,0)</f>
        <v>0</v>
      </c>
      <c r="P283" s="58"/>
    </row>
    <row r="284" spans="2:16" x14ac:dyDescent="0.35">
      <c r="B284" s="2" t="s">
        <v>598</v>
      </c>
      <c r="C284" s="2" t="s">
        <v>599</v>
      </c>
      <c r="D284" s="2" t="s">
        <v>80</v>
      </c>
      <c r="E284" s="11">
        <v>52</v>
      </c>
      <c r="F284" s="2" t="s">
        <v>16</v>
      </c>
      <c r="G284" s="2" t="s">
        <v>29</v>
      </c>
      <c r="H284" s="5">
        <v>61166</v>
      </c>
      <c r="I284" s="11">
        <v>30</v>
      </c>
      <c r="J284" s="11">
        <v>3</v>
      </c>
      <c r="K284" s="2">
        <v>2017</v>
      </c>
      <c r="L284" s="2" t="s">
        <v>34</v>
      </c>
      <c r="M284" s="2" t="s">
        <v>19</v>
      </c>
      <c r="N284" s="8">
        <v>4.9809523507650777</v>
      </c>
      <c r="O284" s="47">
        <f>_xlfn.IFS(Analysis1[[#This Row],[Performance_Score]] &gt;= 4, (Analysis1[[#This Row],[Monthly_Salary]])*0.05, Analysis1[[#This Row],[Performance_Score]]&gt;=3, (Analysis1[[#This Row],[Monthly_Salary]]*0.02), Analysis1[[#This Row],[Performance_Score]]&lt;3,0)</f>
        <v>1223.32</v>
      </c>
      <c r="P284" s="47"/>
    </row>
    <row r="285" spans="2:16" x14ac:dyDescent="0.35">
      <c r="B285" s="1" t="s">
        <v>600</v>
      </c>
      <c r="C285" s="1" t="s">
        <v>601</v>
      </c>
      <c r="D285" s="1" t="s">
        <v>33</v>
      </c>
      <c r="E285" s="10">
        <v>27</v>
      </c>
      <c r="F285" s="1" t="s">
        <v>23</v>
      </c>
      <c r="G285" s="1" t="s">
        <v>77</v>
      </c>
      <c r="H285" s="4">
        <v>56080</v>
      </c>
      <c r="I285" s="10">
        <v>28</v>
      </c>
      <c r="J285" s="10">
        <v>4</v>
      </c>
      <c r="K285" s="1">
        <v>0</v>
      </c>
      <c r="L285" s="1" t="s">
        <v>51</v>
      </c>
      <c r="M285" s="1" t="s">
        <v>41</v>
      </c>
      <c r="N285" s="7">
        <v>4.0639270430175003</v>
      </c>
      <c r="O285" s="58">
        <f>_xlfn.IFS(Analysis1[[#This Row],[Performance_Score]] &gt;= 4, (Analysis1[[#This Row],[Monthly_Salary]])*0.05, Analysis1[[#This Row],[Performance_Score]]&gt;=3, (Analysis1[[#This Row],[Monthly_Salary]]*0.02), Analysis1[[#This Row],[Performance_Score]]&lt;3,0)</f>
        <v>2804</v>
      </c>
      <c r="P285" s="58"/>
    </row>
    <row r="286" spans="2:16" x14ac:dyDescent="0.35">
      <c r="B286" s="2" t="s">
        <v>602</v>
      </c>
      <c r="C286" s="2" t="s">
        <v>603</v>
      </c>
      <c r="D286" s="2" t="s">
        <v>58</v>
      </c>
      <c r="E286" s="11">
        <v>60</v>
      </c>
      <c r="F286" s="2" t="s">
        <v>23</v>
      </c>
      <c r="G286" s="2" t="s">
        <v>63</v>
      </c>
      <c r="H286" s="5">
        <v>116289</v>
      </c>
      <c r="I286" s="11">
        <v>7</v>
      </c>
      <c r="J286" s="11">
        <v>5</v>
      </c>
      <c r="K286" s="2">
        <v>2016</v>
      </c>
      <c r="L286" s="2" t="s">
        <v>30</v>
      </c>
      <c r="M286" s="2" t="s">
        <v>19</v>
      </c>
      <c r="N286" s="8">
        <v>3.3872805320037584</v>
      </c>
      <c r="O286" s="47">
        <f>_xlfn.IFS(Analysis1[[#This Row],[Performance_Score]] &gt;= 4, (Analysis1[[#This Row],[Monthly_Salary]])*0.05, Analysis1[[#This Row],[Performance_Score]]&gt;=3, (Analysis1[[#This Row],[Monthly_Salary]]*0.02), Analysis1[[#This Row],[Performance_Score]]&lt;3,0)</f>
        <v>5814.4500000000007</v>
      </c>
      <c r="P286" s="47"/>
    </row>
    <row r="287" spans="2:16" x14ac:dyDescent="0.35">
      <c r="B287" s="1" t="s">
        <v>604</v>
      </c>
      <c r="C287" s="1" t="s">
        <v>605</v>
      </c>
      <c r="D287" s="1" t="s">
        <v>58</v>
      </c>
      <c r="E287" s="10">
        <v>29</v>
      </c>
      <c r="F287" s="1" t="s">
        <v>16</v>
      </c>
      <c r="G287" s="1" t="s">
        <v>17</v>
      </c>
      <c r="H287" s="4">
        <v>104749</v>
      </c>
      <c r="I287" s="10">
        <v>24</v>
      </c>
      <c r="J287" s="10">
        <v>3</v>
      </c>
      <c r="K287" s="1">
        <v>2018</v>
      </c>
      <c r="L287" s="1" t="s">
        <v>18</v>
      </c>
      <c r="M287" s="1" t="s">
        <v>26</v>
      </c>
      <c r="N287" s="7">
        <v>1.3770356549927056</v>
      </c>
      <c r="O287" s="58">
        <f>_xlfn.IFS(Analysis1[[#This Row],[Performance_Score]] &gt;= 4, (Analysis1[[#This Row],[Monthly_Salary]])*0.05, Analysis1[[#This Row],[Performance_Score]]&gt;=3, (Analysis1[[#This Row],[Monthly_Salary]]*0.02), Analysis1[[#This Row],[Performance_Score]]&lt;3,0)</f>
        <v>2094.98</v>
      </c>
      <c r="P287" s="58"/>
    </row>
    <row r="288" spans="2:16" x14ac:dyDescent="0.35">
      <c r="B288" s="2" t="s">
        <v>606</v>
      </c>
      <c r="C288" s="2" t="s">
        <v>607</v>
      </c>
      <c r="D288" s="2" t="s">
        <v>22</v>
      </c>
      <c r="E288" s="11">
        <v>38</v>
      </c>
      <c r="F288" s="2" t="s">
        <v>16</v>
      </c>
      <c r="G288" s="2" t="s">
        <v>63</v>
      </c>
      <c r="H288" s="5">
        <v>92327</v>
      </c>
      <c r="I288" s="11">
        <v>35</v>
      </c>
      <c r="J288" s="11">
        <v>5</v>
      </c>
      <c r="K288" s="2">
        <v>2021</v>
      </c>
      <c r="L288" s="2" t="s">
        <v>51</v>
      </c>
      <c r="M288" s="2" t="s">
        <v>26</v>
      </c>
      <c r="N288" s="8">
        <v>4.4150615213344864</v>
      </c>
      <c r="O288" s="47">
        <f>_xlfn.IFS(Analysis1[[#This Row],[Performance_Score]] &gt;= 4, (Analysis1[[#This Row],[Monthly_Salary]])*0.05, Analysis1[[#This Row],[Performance_Score]]&gt;=3, (Analysis1[[#This Row],[Monthly_Salary]]*0.02), Analysis1[[#This Row],[Performance_Score]]&lt;3,0)</f>
        <v>4616.3500000000004</v>
      </c>
      <c r="P288" s="47"/>
    </row>
    <row r="289" spans="2:16" x14ac:dyDescent="0.35">
      <c r="B289" s="1" t="s">
        <v>608</v>
      </c>
      <c r="C289" s="1" t="s">
        <v>305</v>
      </c>
      <c r="D289" s="1" t="s">
        <v>15</v>
      </c>
      <c r="E289" s="10">
        <v>31</v>
      </c>
      <c r="F289" s="1" t="s">
        <v>16</v>
      </c>
      <c r="G289" s="1" t="s">
        <v>63</v>
      </c>
      <c r="H289" s="4">
        <v>96125</v>
      </c>
      <c r="I289" s="10">
        <v>32</v>
      </c>
      <c r="J289" s="10">
        <v>3</v>
      </c>
      <c r="K289" s="1">
        <v>2021</v>
      </c>
      <c r="L289" s="1" t="s">
        <v>30</v>
      </c>
      <c r="M289" s="1" t="s">
        <v>141</v>
      </c>
      <c r="N289" s="7">
        <v>1.514079996855755</v>
      </c>
      <c r="O289" s="58">
        <f>_xlfn.IFS(Analysis1[[#This Row],[Performance_Score]] &gt;= 4, (Analysis1[[#This Row],[Monthly_Salary]])*0.05, Analysis1[[#This Row],[Performance_Score]]&gt;=3, (Analysis1[[#This Row],[Monthly_Salary]]*0.02), Analysis1[[#This Row],[Performance_Score]]&lt;3,0)</f>
        <v>1922.5</v>
      </c>
      <c r="P289" s="58"/>
    </row>
    <row r="290" spans="2:16" x14ac:dyDescent="0.35">
      <c r="B290" s="2" t="s">
        <v>609</v>
      </c>
      <c r="C290" s="2" t="s">
        <v>610</v>
      </c>
      <c r="D290" s="2" t="s">
        <v>22</v>
      </c>
      <c r="E290" s="11">
        <v>55</v>
      </c>
      <c r="F290" s="2" t="s">
        <v>23</v>
      </c>
      <c r="G290" s="2" t="s">
        <v>17</v>
      </c>
      <c r="H290" s="5">
        <v>33271</v>
      </c>
      <c r="I290" s="11">
        <v>14</v>
      </c>
      <c r="J290" s="11">
        <v>3</v>
      </c>
      <c r="K290" s="2">
        <v>2023</v>
      </c>
      <c r="L290" s="2" t="s">
        <v>51</v>
      </c>
      <c r="M290" s="2" t="s">
        <v>26</v>
      </c>
      <c r="N290" s="8">
        <v>3.0980786595368097</v>
      </c>
      <c r="O290" s="47">
        <f>_xlfn.IFS(Analysis1[[#This Row],[Performance_Score]] &gt;= 4, (Analysis1[[#This Row],[Monthly_Salary]])*0.05, Analysis1[[#This Row],[Performance_Score]]&gt;=3, (Analysis1[[#This Row],[Monthly_Salary]]*0.02), Analysis1[[#This Row],[Performance_Score]]&lt;3,0)</f>
        <v>665.42</v>
      </c>
      <c r="P290" s="47"/>
    </row>
    <row r="291" spans="2:16" x14ac:dyDescent="0.35">
      <c r="B291" s="1" t="s">
        <v>611</v>
      </c>
      <c r="C291" s="1" t="s">
        <v>612</v>
      </c>
      <c r="D291" s="1" t="s">
        <v>58</v>
      </c>
      <c r="E291" s="10">
        <v>49</v>
      </c>
      <c r="F291" s="1" t="s">
        <v>23</v>
      </c>
      <c r="G291" s="1" t="s">
        <v>24</v>
      </c>
      <c r="H291" s="4">
        <v>59065</v>
      </c>
      <c r="I291" s="10">
        <v>12</v>
      </c>
      <c r="J291" s="10">
        <v>4</v>
      </c>
      <c r="K291" s="1">
        <v>2021</v>
      </c>
      <c r="L291" s="1" t="s">
        <v>40</v>
      </c>
      <c r="M291" s="1" t="s">
        <v>26</v>
      </c>
      <c r="N291" s="7">
        <v>3.9489524255319641</v>
      </c>
      <c r="O291" s="58">
        <f>_xlfn.IFS(Analysis1[[#This Row],[Performance_Score]] &gt;= 4, (Analysis1[[#This Row],[Monthly_Salary]])*0.05, Analysis1[[#This Row],[Performance_Score]]&gt;=3, (Analysis1[[#This Row],[Monthly_Salary]]*0.02), Analysis1[[#This Row],[Performance_Score]]&lt;3,0)</f>
        <v>2953.25</v>
      </c>
      <c r="P291" s="58"/>
    </row>
    <row r="292" spans="2:16" x14ac:dyDescent="0.35">
      <c r="B292" s="2" t="s">
        <v>613</v>
      </c>
      <c r="C292" s="2" t="s">
        <v>614</v>
      </c>
      <c r="D292" s="2" t="s">
        <v>80</v>
      </c>
      <c r="E292" s="11">
        <v>38</v>
      </c>
      <c r="F292" s="2" t="s">
        <v>16</v>
      </c>
      <c r="G292" s="2" t="s">
        <v>77</v>
      </c>
      <c r="H292" s="5">
        <v>43862</v>
      </c>
      <c r="I292" s="11">
        <v>27</v>
      </c>
      <c r="J292" s="11">
        <v>2</v>
      </c>
      <c r="K292" s="2">
        <v>0</v>
      </c>
      <c r="L292" s="2" t="s">
        <v>25</v>
      </c>
      <c r="M292" s="2" t="s">
        <v>41</v>
      </c>
      <c r="N292" s="8">
        <v>1.5388074552596591</v>
      </c>
      <c r="O292" s="47">
        <f>_xlfn.IFS(Analysis1[[#This Row],[Performance_Score]] &gt;= 4, (Analysis1[[#This Row],[Monthly_Salary]])*0.05, Analysis1[[#This Row],[Performance_Score]]&gt;=3, (Analysis1[[#This Row],[Monthly_Salary]]*0.02), Analysis1[[#This Row],[Performance_Score]]&lt;3,0)</f>
        <v>0</v>
      </c>
      <c r="P292" s="47"/>
    </row>
    <row r="293" spans="2:16" x14ac:dyDescent="0.35">
      <c r="B293" s="1" t="s">
        <v>615</v>
      </c>
      <c r="C293" s="1" t="s">
        <v>616</v>
      </c>
      <c r="D293" s="1" t="s">
        <v>58</v>
      </c>
      <c r="E293" s="10">
        <v>26</v>
      </c>
      <c r="F293" s="1" t="s">
        <v>16</v>
      </c>
      <c r="G293" s="1" t="s">
        <v>63</v>
      </c>
      <c r="H293" s="4">
        <v>92400</v>
      </c>
      <c r="I293" s="10">
        <v>12</v>
      </c>
      <c r="J293" s="10">
        <v>4</v>
      </c>
      <c r="K293" s="1">
        <v>2018</v>
      </c>
      <c r="L293" s="1" t="s">
        <v>30</v>
      </c>
      <c r="M293" s="1" t="s">
        <v>26</v>
      </c>
      <c r="N293" s="7">
        <v>1.9647450000635627</v>
      </c>
      <c r="O293" s="58">
        <f>_xlfn.IFS(Analysis1[[#This Row],[Performance_Score]] &gt;= 4, (Analysis1[[#This Row],[Monthly_Salary]])*0.05, Analysis1[[#This Row],[Performance_Score]]&gt;=3, (Analysis1[[#This Row],[Monthly_Salary]]*0.02), Analysis1[[#This Row],[Performance_Score]]&lt;3,0)</f>
        <v>4620</v>
      </c>
      <c r="P293" s="58"/>
    </row>
    <row r="294" spans="2:16" x14ac:dyDescent="0.35">
      <c r="B294" s="2" t="s">
        <v>617</v>
      </c>
      <c r="C294" s="2" t="s">
        <v>618</v>
      </c>
      <c r="D294" s="2" t="s">
        <v>22</v>
      </c>
      <c r="E294" s="11">
        <v>48</v>
      </c>
      <c r="F294" s="2" t="s">
        <v>23</v>
      </c>
      <c r="G294" s="2" t="s">
        <v>24</v>
      </c>
      <c r="H294" s="5">
        <v>53576</v>
      </c>
      <c r="I294" s="11">
        <v>22</v>
      </c>
      <c r="J294" s="11">
        <v>1</v>
      </c>
      <c r="K294" s="2">
        <v>2015</v>
      </c>
      <c r="L294" s="2" t="s">
        <v>18</v>
      </c>
      <c r="M294" s="2" t="s">
        <v>26</v>
      </c>
      <c r="N294" s="8">
        <v>1.9560688556479442</v>
      </c>
      <c r="O294" s="47">
        <f>_xlfn.IFS(Analysis1[[#This Row],[Performance_Score]] &gt;= 4, (Analysis1[[#This Row],[Monthly_Salary]])*0.05, Analysis1[[#This Row],[Performance_Score]]&gt;=3, (Analysis1[[#This Row],[Monthly_Salary]]*0.02), Analysis1[[#This Row],[Performance_Score]]&lt;3,0)</f>
        <v>0</v>
      </c>
      <c r="P294" s="47"/>
    </row>
    <row r="295" spans="2:16" x14ac:dyDescent="0.35">
      <c r="B295" s="1" t="s">
        <v>619</v>
      </c>
      <c r="C295" s="1" t="s">
        <v>620</v>
      </c>
      <c r="D295" s="1" t="s">
        <v>80</v>
      </c>
      <c r="E295" s="10">
        <v>56</v>
      </c>
      <c r="F295" s="1" t="s">
        <v>16</v>
      </c>
      <c r="G295" s="1" t="s">
        <v>39</v>
      </c>
      <c r="H295" s="4">
        <v>80963</v>
      </c>
      <c r="I295" s="10">
        <v>17</v>
      </c>
      <c r="J295" s="10">
        <v>4</v>
      </c>
      <c r="K295" s="1">
        <v>2023</v>
      </c>
      <c r="L295" s="1" t="s">
        <v>40</v>
      </c>
      <c r="M295" s="1" t="s">
        <v>41</v>
      </c>
      <c r="N295" s="7">
        <v>1.1500030086280639</v>
      </c>
      <c r="O295" s="58">
        <f>_xlfn.IFS(Analysis1[[#This Row],[Performance_Score]] &gt;= 4, (Analysis1[[#This Row],[Monthly_Salary]])*0.05, Analysis1[[#This Row],[Performance_Score]]&gt;=3, (Analysis1[[#This Row],[Monthly_Salary]]*0.02), Analysis1[[#This Row],[Performance_Score]]&lt;3,0)</f>
        <v>4048.15</v>
      </c>
      <c r="P295" s="58"/>
    </row>
    <row r="296" spans="2:16" x14ac:dyDescent="0.35">
      <c r="B296" s="2" t="s">
        <v>621</v>
      </c>
      <c r="C296" s="2" t="s">
        <v>622</v>
      </c>
      <c r="D296" s="2" t="s">
        <v>15</v>
      </c>
      <c r="E296" s="11">
        <v>39</v>
      </c>
      <c r="F296" s="2" t="s">
        <v>23</v>
      </c>
      <c r="G296" s="2" t="s">
        <v>63</v>
      </c>
      <c r="H296" s="5">
        <v>92598</v>
      </c>
      <c r="I296" s="11">
        <v>22</v>
      </c>
      <c r="J296" s="11">
        <v>1</v>
      </c>
      <c r="K296" s="2">
        <v>2016</v>
      </c>
      <c r="L296" s="2" t="s">
        <v>25</v>
      </c>
      <c r="M296" s="2" t="s">
        <v>26</v>
      </c>
      <c r="N296" s="8">
        <v>3.3964833404865136</v>
      </c>
      <c r="O296" s="47">
        <f>_xlfn.IFS(Analysis1[[#This Row],[Performance_Score]] &gt;= 4, (Analysis1[[#This Row],[Monthly_Salary]])*0.05, Analysis1[[#This Row],[Performance_Score]]&gt;=3, (Analysis1[[#This Row],[Monthly_Salary]]*0.02), Analysis1[[#This Row],[Performance_Score]]&lt;3,0)</f>
        <v>0</v>
      </c>
      <c r="P296" s="47"/>
    </row>
    <row r="297" spans="2:16" x14ac:dyDescent="0.35">
      <c r="B297" s="1" t="s">
        <v>623</v>
      </c>
      <c r="C297" s="1" t="s">
        <v>624</v>
      </c>
      <c r="D297" s="1" t="s">
        <v>22</v>
      </c>
      <c r="E297" s="10">
        <v>32</v>
      </c>
      <c r="F297" s="1" t="s">
        <v>72</v>
      </c>
      <c r="G297" s="1" t="s">
        <v>77</v>
      </c>
      <c r="H297" s="4">
        <v>48923</v>
      </c>
      <c r="I297" s="10">
        <v>31</v>
      </c>
      <c r="J297" s="10">
        <v>5</v>
      </c>
      <c r="K297" s="1">
        <v>2017</v>
      </c>
      <c r="L297" s="1" t="s">
        <v>18</v>
      </c>
      <c r="M297" s="1" t="s">
        <v>26</v>
      </c>
      <c r="N297" s="7">
        <v>1.4012902500765398</v>
      </c>
      <c r="O297" s="58">
        <f>_xlfn.IFS(Analysis1[[#This Row],[Performance_Score]] &gt;= 4, (Analysis1[[#This Row],[Monthly_Salary]])*0.05, Analysis1[[#This Row],[Performance_Score]]&gt;=3, (Analysis1[[#This Row],[Monthly_Salary]]*0.02), Analysis1[[#This Row],[Performance_Score]]&lt;3,0)</f>
        <v>2446.15</v>
      </c>
      <c r="P297" s="58"/>
    </row>
    <row r="298" spans="2:16" x14ac:dyDescent="0.35">
      <c r="B298" s="2" t="s">
        <v>625</v>
      </c>
      <c r="C298" s="2" t="s">
        <v>626</v>
      </c>
      <c r="D298" s="2" t="s">
        <v>80</v>
      </c>
      <c r="E298" s="11">
        <v>22</v>
      </c>
      <c r="F298" s="2" t="s">
        <v>23</v>
      </c>
      <c r="G298" s="2" t="s">
        <v>24</v>
      </c>
      <c r="H298" s="5">
        <v>82522</v>
      </c>
      <c r="I298" s="11">
        <v>33</v>
      </c>
      <c r="J298" s="11">
        <v>3</v>
      </c>
      <c r="K298" s="2">
        <v>2019</v>
      </c>
      <c r="L298" s="2" t="s">
        <v>40</v>
      </c>
      <c r="M298" s="2" t="s">
        <v>26</v>
      </c>
      <c r="N298" s="8">
        <v>1.9510781084588871</v>
      </c>
      <c r="O298" s="47">
        <f>_xlfn.IFS(Analysis1[[#This Row],[Performance_Score]] &gt;= 4, (Analysis1[[#This Row],[Monthly_Salary]])*0.05, Analysis1[[#This Row],[Performance_Score]]&gt;=3, (Analysis1[[#This Row],[Monthly_Salary]]*0.02), Analysis1[[#This Row],[Performance_Score]]&lt;3,0)</f>
        <v>1650.44</v>
      </c>
      <c r="P298" s="47"/>
    </row>
    <row r="299" spans="2:16" x14ac:dyDescent="0.35">
      <c r="B299" s="1" t="s">
        <v>627</v>
      </c>
      <c r="C299" s="1" t="s">
        <v>628</v>
      </c>
      <c r="D299" s="1" t="s">
        <v>22</v>
      </c>
      <c r="E299" s="10">
        <v>25</v>
      </c>
      <c r="F299" s="1" t="s">
        <v>23</v>
      </c>
      <c r="G299" s="1" t="s">
        <v>77</v>
      </c>
      <c r="H299" s="4">
        <v>69725</v>
      </c>
      <c r="I299" s="10">
        <v>13</v>
      </c>
      <c r="J299" s="10">
        <v>5</v>
      </c>
      <c r="K299" s="1">
        <v>2015</v>
      </c>
      <c r="L299" s="1" t="s">
        <v>40</v>
      </c>
      <c r="M299" s="1" t="s">
        <v>19</v>
      </c>
      <c r="N299" s="7">
        <v>2.9824565898282716</v>
      </c>
      <c r="O299" s="58">
        <f>_xlfn.IFS(Analysis1[[#This Row],[Performance_Score]] &gt;= 4, (Analysis1[[#This Row],[Monthly_Salary]])*0.05, Analysis1[[#This Row],[Performance_Score]]&gt;=3, (Analysis1[[#This Row],[Monthly_Salary]]*0.02), Analysis1[[#This Row],[Performance_Score]]&lt;3,0)</f>
        <v>3486.25</v>
      </c>
      <c r="P299" s="58"/>
    </row>
    <row r="300" spans="2:16" x14ac:dyDescent="0.35">
      <c r="B300" s="2" t="s">
        <v>629</v>
      </c>
      <c r="C300" s="2" t="s">
        <v>630</v>
      </c>
      <c r="D300" s="2" t="s">
        <v>33</v>
      </c>
      <c r="E300" s="11">
        <v>57</v>
      </c>
      <c r="F300" s="2" t="s">
        <v>16</v>
      </c>
      <c r="G300" s="2" t="s">
        <v>77</v>
      </c>
      <c r="H300" s="5">
        <v>118441</v>
      </c>
      <c r="I300" s="11">
        <v>30</v>
      </c>
      <c r="J300" s="11">
        <v>2</v>
      </c>
      <c r="K300" s="2">
        <v>2022</v>
      </c>
      <c r="L300" s="2" t="s">
        <v>25</v>
      </c>
      <c r="M300" s="2" t="s">
        <v>41</v>
      </c>
      <c r="N300" s="8">
        <v>4.2539169634449596</v>
      </c>
      <c r="O300" s="47">
        <f>_xlfn.IFS(Analysis1[[#This Row],[Performance_Score]] &gt;= 4, (Analysis1[[#This Row],[Monthly_Salary]])*0.05, Analysis1[[#This Row],[Performance_Score]]&gt;=3, (Analysis1[[#This Row],[Monthly_Salary]]*0.02), Analysis1[[#This Row],[Performance_Score]]&lt;3,0)</f>
        <v>0</v>
      </c>
      <c r="P300" s="47"/>
    </row>
    <row r="301" spans="2:16" x14ac:dyDescent="0.35">
      <c r="B301" s="1" t="s">
        <v>631</v>
      </c>
      <c r="C301" s="1" t="s">
        <v>632</v>
      </c>
      <c r="D301" s="1" t="s">
        <v>33</v>
      </c>
      <c r="E301" s="10">
        <v>49</v>
      </c>
      <c r="F301" s="1" t="s">
        <v>16</v>
      </c>
      <c r="G301" s="1" t="s">
        <v>63</v>
      </c>
      <c r="H301" s="4">
        <v>46732</v>
      </c>
      <c r="I301" s="10">
        <v>13</v>
      </c>
      <c r="J301" s="10">
        <v>5</v>
      </c>
      <c r="K301" s="1">
        <v>2018</v>
      </c>
      <c r="L301" s="1" t="s">
        <v>18</v>
      </c>
      <c r="M301" s="1" t="s">
        <v>26</v>
      </c>
      <c r="N301" s="7">
        <v>2.5211257235619131</v>
      </c>
      <c r="O301" s="58">
        <f>_xlfn.IFS(Analysis1[[#This Row],[Performance_Score]] &gt;= 4, (Analysis1[[#This Row],[Monthly_Salary]])*0.05, Analysis1[[#This Row],[Performance_Score]]&gt;=3, (Analysis1[[#This Row],[Monthly_Salary]]*0.02), Analysis1[[#This Row],[Performance_Score]]&lt;3,0)</f>
        <v>2336.6</v>
      </c>
      <c r="P301" s="58"/>
    </row>
    <row r="302" spans="2:16" x14ac:dyDescent="0.35">
      <c r="B302" s="2" t="s">
        <v>633</v>
      </c>
      <c r="C302" s="2" t="s">
        <v>634</v>
      </c>
      <c r="D302" s="2" t="s">
        <v>15</v>
      </c>
      <c r="E302" s="11">
        <v>29</v>
      </c>
      <c r="F302" s="2" t="s">
        <v>16</v>
      </c>
      <c r="G302" s="2" t="s">
        <v>77</v>
      </c>
      <c r="H302" s="5">
        <v>106200</v>
      </c>
      <c r="I302" s="11">
        <v>30</v>
      </c>
      <c r="J302" s="11">
        <v>4</v>
      </c>
      <c r="K302" s="2">
        <v>2020</v>
      </c>
      <c r="L302" s="2" t="s">
        <v>34</v>
      </c>
      <c r="M302" s="2" t="s">
        <v>41</v>
      </c>
      <c r="N302" s="8">
        <v>3.054912560434786</v>
      </c>
      <c r="O302" s="47">
        <f>_xlfn.IFS(Analysis1[[#This Row],[Performance_Score]] &gt;= 4, (Analysis1[[#This Row],[Monthly_Salary]])*0.05, Analysis1[[#This Row],[Performance_Score]]&gt;=3, (Analysis1[[#This Row],[Monthly_Salary]]*0.02), Analysis1[[#This Row],[Performance_Score]]&lt;3,0)</f>
        <v>5310</v>
      </c>
      <c r="P302" s="47"/>
    </row>
    <row r="303" spans="2:16" x14ac:dyDescent="0.35">
      <c r="B303" s="1" t="s">
        <v>635</v>
      </c>
      <c r="C303" s="1" t="s">
        <v>636</v>
      </c>
      <c r="D303" s="1" t="s">
        <v>15</v>
      </c>
      <c r="E303" s="10">
        <v>22</v>
      </c>
      <c r="F303" s="1" t="s">
        <v>23</v>
      </c>
      <c r="G303" s="1" t="s">
        <v>77</v>
      </c>
      <c r="H303" s="4">
        <v>86871</v>
      </c>
      <c r="I303" s="10">
        <v>10</v>
      </c>
      <c r="J303" s="10">
        <v>1</v>
      </c>
      <c r="K303" s="1">
        <v>2021</v>
      </c>
      <c r="L303" s="1" t="s">
        <v>18</v>
      </c>
      <c r="M303" s="1" t="s">
        <v>26</v>
      </c>
      <c r="N303" s="7">
        <v>4.7058209785814924</v>
      </c>
      <c r="O303" s="58">
        <f>_xlfn.IFS(Analysis1[[#This Row],[Performance_Score]] &gt;= 4, (Analysis1[[#This Row],[Monthly_Salary]])*0.05, Analysis1[[#This Row],[Performance_Score]]&gt;=3, (Analysis1[[#This Row],[Monthly_Salary]]*0.02), Analysis1[[#This Row],[Performance_Score]]&lt;3,0)</f>
        <v>0</v>
      </c>
      <c r="P303" s="58"/>
    </row>
    <row r="304" spans="2:16" x14ac:dyDescent="0.35">
      <c r="B304" s="2" t="s">
        <v>637</v>
      </c>
      <c r="C304" s="2" t="s">
        <v>638</v>
      </c>
      <c r="D304" s="2" t="s">
        <v>15</v>
      </c>
      <c r="E304" s="11">
        <v>32</v>
      </c>
      <c r="F304" s="2" t="s">
        <v>23</v>
      </c>
      <c r="G304" s="2" t="s">
        <v>24</v>
      </c>
      <c r="H304" s="5">
        <v>63358</v>
      </c>
      <c r="I304" s="11">
        <v>17</v>
      </c>
      <c r="J304" s="11">
        <v>5</v>
      </c>
      <c r="K304" s="2">
        <v>2022</v>
      </c>
      <c r="L304" s="2" t="s">
        <v>18</v>
      </c>
      <c r="M304" s="2" t="s">
        <v>41</v>
      </c>
      <c r="N304" s="8">
        <v>4.3061652366727685</v>
      </c>
      <c r="O304" s="47">
        <f>_xlfn.IFS(Analysis1[[#This Row],[Performance_Score]] &gt;= 4, (Analysis1[[#This Row],[Monthly_Salary]])*0.05, Analysis1[[#This Row],[Performance_Score]]&gt;=3, (Analysis1[[#This Row],[Monthly_Salary]]*0.02), Analysis1[[#This Row],[Performance_Score]]&lt;3,0)</f>
        <v>3167.9</v>
      </c>
      <c r="P304" s="47"/>
    </row>
    <row r="305" spans="2:16" x14ac:dyDescent="0.35">
      <c r="B305" s="1" t="s">
        <v>639</v>
      </c>
      <c r="C305" s="1" t="s">
        <v>640</v>
      </c>
      <c r="D305" s="1" t="s">
        <v>33</v>
      </c>
      <c r="E305" s="10">
        <v>24</v>
      </c>
      <c r="F305" s="1" t="s">
        <v>16</v>
      </c>
      <c r="G305" s="1" t="s">
        <v>29</v>
      </c>
      <c r="H305" s="4">
        <v>92014</v>
      </c>
      <c r="I305" s="10">
        <v>10</v>
      </c>
      <c r="J305" s="10">
        <v>5</v>
      </c>
      <c r="K305" s="1">
        <v>0</v>
      </c>
      <c r="L305" s="1" t="s">
        <v>30</v>
      </c>
      <c r="M305" s="1" t="s">
        <v>26</v>
      </c>
      <c r="N305" s="7">
        <v>4.1143540913017489</v>
      </c>
      <c r="O305" s="58">
        <f>_xlfn.IFS(Analysis1[[#This Row],[Performance_Score]] &gt;= 4, (Analysis1[[#This Row],[Monthly_Salary]])*0.05, Analysis1[[#This Row],[Performance_Score]]&gt;=3, (Analysis1[[#This Row],[Monthly_Salary]]*0.02), Analysis1[[#This Row],[Performance_Score]]&lt;3,0)</f>
        <v>4600.7</v>
      </c>
      <c r="P305" s="58"/>
    </row>
    <row r="306" spans="2:16" x14ac:dyDescent="0.35">
      <c r="B306" s="2" t="s">
        <v>641</v>
      </c>
      <c r="C306" s="2" t="s">
        <v>642</v>
      </c>
      <c r="D306" s="2" t="s">
        <v>33</v>
      </c>
      <c r="E306" s="11">
        <v>59</v>
      </c>
      <c r="F306" s="2" t="s">
        <v>23</v>
      </c>
      <c r="G306" s="2" t="s">
        <v>29</v>
      </c>
      <c r="H306" s="5">
        <v>62445</v>
      </c>
      <c r="I306" s="11">
        <v>20</v>
      </c>
      <c r="J306" s="11">
        <v>3</v>
      </c>
      <c r="K306" s="2">
        <v>2019</v>
      </c>
      <c r="L306" s="2" t="s">
        <v>34</v>
      </c>
      <c r="M306" s="2" t="s">
        <v>41</v>
      </c>
      <c r="N306" s="8">
        <v>3.2662074959559981</v>
      </c>
      <c r="O306" s="47">
        <f>_xlfn.IFS(Analysis1[[#This Row],[Performance_Score]] &gt;= 4, (Analysis1[[#This Row],[Monthly_Salary]])*0.05, Analysis1[[#This Row],[Performance_Score]]&gt;=3, (Analysis1[[#This Row],[Monthly_Salary]]*0.02), Analysis1[[#This Row],[Performance_Score]]&lt;3,0)</f>
        <v>1248.9000000000001</v>
      </c>
      <c r="P306" s="47"/>
    </row>
    <row r="307" spans="2:16" x14ac:dyDescent="0.35">
      <c r="B307" s="1" t="s">
        <v>643</v>
      </c>
      <c r="C307" s="1" t="s">
        <v>644</v>
      </c>
      <c r="D307" s="1" t="s">
        <v>46</v>
      </c>
      <c r="E307" s="10">
        <v>23</v>
      </c>
      <c r="F307" s="1" t="s">
        <v>16</v>
      </c>
      <c r="G307" s="1" t="s">
        <v>77</v>
      </c>
      <c r="H307" s="4">
        <v>64904</v>
      </c>
      <c r="I307" s="10">
        <v>15</v>
      </c>
      <c r="J307" s="10">
        <v>1</v>
      </c>
      <c r="K307" s="1">
        <v>2019</v>
      </c>
      <c r="L307" s="1" t="s">
        <v>34</v>
      </c>
      <c r="M307" s="1" t="s">
        <v>26</v>
      </c>
      <c r="N307" s="7">
        <v>2.683941403858269</v>
      </c>
      <c r="O307" s="58">
        <f>_xlfn.IFS(Analysis1[[#This Row],[Performance_Score]] &gt;= 4, (Analysis1[[#This Row],[Monthly_Salary]])*0.05, Analysis1[[#This Row],[Performance_Score]]&gt;=3, (Analysis1[[#This Row],[Monthly_Salary]]*0.02), Analysis1[[#This Row],[Performance_Score]]&lt;3,0)</f>
        <v>0</v>
      </c>
      <c r="P307" s="58"/>
    </row>
    <row r="308" spans="2:16" x14ac:dyDescent="0.35">
      <c r="B308" s="2" t="s">
        <v>645</v>
      </c>
      <c r="C308" s="2" t="s">
        <v>646</v>
      </c>
      <c r="D308" s="2" t="s">
        <v>58</v>
      </c>
      <c r="E308" s="11">
        <v>51</v>
      </c>
      <c r="F308" s="2" t="s">
        <v>72</v>
      </c>
      <c r="G308" s="2" t="s">
        <v>24</v>
      </c>
      <c r="H308" s="5">
        <v>105503</v>
      </c>
      <c r="I308" s="11">
        <v>6</v>
      </c>
      <c r="J308" s="11">
        <v>2</v>
      </c>
      <c r="K308" s="2">
        <v>2016</v>
      </c>
      <c r="L308" s="2" t="s">
        <v>30</v>
      </c>
      <c r="M308" s="2" t="s">
        <v>26</v>
      </c>
      <c r="N308" s="8">
        <v>1.7291109746591253</v>
      </c>
      <c r="O308" s="47">
        <f>_xlfn.IFS(Analysis1[[#This Row],[Performance_Score]] &gt;= 4, (Analysis1[[#This Row],[Monthly_Salary]])*0.05, Analysis1[[#This Row],[Performance_Score]]&gt;=3, (Analysis1[[#This Row],[Monthly_Salary]]*0.02), Analysis1[[#This Row],[Performance_Score]]&lt;3,0)</f>
        <v>0</v>
      </c>
      <c r="P308" s="47"/>
    </row>
    <row r="309" spans="2:16" x14ac:dyDescent="0.35">
      <c r="B309" s="1" t="s">
        <v>647</v>
      </c>
      <c r="C309" s="1" t="s">
        <v>648</v>
      </c>
      <c r="D309" s="1" t="s">
        <v>58</v>
      </c>
      <c r="E309" s="10">
        <v>48</v>
      </c>
      <c r="F309" s="1" t="s">
        <v>16</v>
      </c>
      <c r="G309" s="1" t="s">
        <v>63</v>
      </c>
      <c r="H309" s="4">
        <v>39659</v>
      </c>
      <c r="I309" s="10">
        <v>31</v>
      </c>
      <c r="J309" s="10">
        <v>1</v>
      </c>
      <c r="K309" s="1">
        <v>2021</v>
      </c>
      <c r="L309" s="1" t="s">
        <v>18</v>
      </c>
      <c r="M309" s="1" t="s">
        <v>19</v>
      </c>
      <c r="N309" s="7">
        <v>3.034621615219947</v>
      </c>
      <c r="O309" s="58">
        <f>_xlfn.IFS(Analysis1[[#This Row],[Performance_Score]] &gt;= 4, (Analysis1[[#This Row],[Monthly_Salary]])*0.05, Analysis1[[#This Row],[Performance_Score]]&gt;=3, (Analysis1[[#This Row],[Monthly_Salary]]*0.02), Analysis1[[#This Row],[Performance_Score]]&lt;3,0)</f>
        <v>0</v>
      </c>
      <c r="P309" s="58"/>
    </row>
    <row r="310" spans="2:16" x14ac:dyDescent="0.35">
      <c r="B310" s="2" t="s">
        <v>649</v>
      </c>
      <c r="C310" s="2" t="s">
        <v>650</v>
      </c>
      <c r="D310" s="2" t="s">
        <v>80</v>
      </c>
      <c r="E310" s="11">
        <v>36</v>
      </c>
      <c r="F310" s="2" t="s">
        <v>16</v>
      </c>
      <c r="G310" s="2" t="s">
        <v>39</v>
      </c>
      <c r="H310" s="5">
        <v>105366</v>
      </c>
      <c r="I310" s="11">
        <v>13</v>
      </c>
      <c r="J310" s="11">
        <v>2</v>
      </c>
      <c r="K310" s="2">
        <v>2015</v>
      </c>
      <c r="L310" s="2" t="s">
        <v>40</v>
      </c>
      <c r="M310" s="2" t="s">
        <v>19</v>
      </c>
      <c r="N310" s="8">
        <v>3.0112900515331336</v>
      </c>
      <c r="O310" s="47">
        <f>_xlfn.IFS(Analysis1[[#This Row],[Performance_Score]] &gt;= 4, (Analysis1[[#This Row],[Monthly_Salary]])*0.05, Analysis1[[#This Row],[Performance_Score]]&gt;=3, (Analysis1[[#This Row],[Monthly_Salary]]*0.02), Analysis1[[#This Row],[Performance_Score]]&lt;3,0)</f>
        <v>0</v>
      </c>
      <c r="P310" s="47"/>
    </row>
    <row r="311" spans="2:16" x14ac:dyDescent="0.35">
      <c r="B311" s="1" t="s">
        <v>651</v>
      </c>
      <c r="C311" s="1" t="s">
        <v>652</v>
      </c>
      <c r="D311" s="1" t="s">
        <v>46</v>
      </c>
      <c r="E311" s="10">
        <v>27</v>
      </c>
      <c r="F311" s="1" t="s">
        <v>23</v>
      </c>
      <c r="G311" s="1" t="s">
        <v>77</v>
      </c>
      <c r="H311" s="4">
        <v>85378</v>
      </c>
      <c r="I311" s="10">
        <v>29</v>
      </c>
      <c r="J311" s="10">
        <v>5</v>
      </c>
      <c r="K311" s="1">
        <v>0</v>
      </c>
      <c r="L311" s="1" t="s">
        <v>30</v>
      </c>
      <c r="M311" s="1" t="s">
        <v>26</v>
      </c>
      <c r="N311" s="7">
        <v>2.4095397375593155</v>
      </c>
      <c r="O311" s="58">
        <f>_xlfn.IFS(Analysis1[[#This Row],[Performance_Score]] &gt;= 4, (Analysis1[[#This Row],[Monthly_Salary]])*0.05, Analysis1[[#This Row],[Performance_Score]]&gt;=3, (Analysis1[[#This Row],[Monthly_Salary]]*0.02), Analysis1[[#This Row],[Performance_Score]]&lt;3,0)</f>
        <v>4268.9000000000005</v>
      </c>
      <c r="P311" s="58"/>
    </row>
    <row r="312" spans="2:16" x14ac:dyDescent="0.35">
      <c r="B312" s="2" t="s">
        <v>653</v>
      </c>
      <c r="C312" s="2" t="s">
        <v>654</v>
      </c>
      <c r="D312" s="2" t="s">
        <v>80</v>
      </c>
      <c r="E312" s="11">
        <v>25</v>
      </c>
      <c r="F312" s="2" t="s">
        <v>16</v>
      </c>
      <c r="G312" s="2" t="s">
        <v>17</v>
      </c>
      <c r="H312" s="5">
        <v>78623</v>
      </c>
      <c r="I312" s="11">
        <v>3</v>
      </c>
      <c r="J312" s="11">
        <v>4</v>
      </c>
      <c r="K312" s="2">
        <v>2021</v>
      </c>
      <c r="L312" s="2" t="s">
        <v>30</v>
      </c>
      <c r="M312" s="2" t="s">
        <v>41</v>
      </c>
      <c r="N312" s="8">
        <v>3.8956309297875067</v>
      </c>
      <c r="O312" s="47">
        <f>_xlfn.IFS(Analysis1[[#This Row],[Performance_Score]] &gt;= 4, (Analysis1[[#This Row],[Monthly_Salary]])*0.05, Analysis1[[#This Row],[Performance_Score]]&gt;=3, (Analysis1[[#This Row],[Monthly_Salary]]*0.02), Analysis1[[#This Row],[Performance_Score]]&lt;3,0)</f>
        <v>3931.15</v>
      </c>
      <c r="P312" s="47"/>
    </row>
    <row r="313" spans="2:16" x14ac:dyDescent="0.35">
      <c r="B313" s="1" t="s">
        <v>655</v>
      </c>
      <c r="C313" s="1" t="s">
        <v>656</v>
      </c>
      <c r="D313" s="1" t="s">
        <v>80</v>
      </c>
      <c r="E313" s="10">
        <v>24</v>
      </c>
      <c r="F313" s="1" t="s">
        <v>16</v>
      </c>
      <c r="G313" s="1" t="s">
        <v>77</v>
      </c>
      <c r="H313" s="4">
        <v>113978</v>
      </c>
      <c r="I313" s="10">
        <v>7</v>
      </c>
      <c r="J313" s="10">
        <v>5</v>
      </c>
      <c r="K313" s="1">
        <v>2020</v>
      </c>
      <c r="L313" s="1" t="s">
        <v>25</v>
      </c>
      <c r="M313" s="1" t="s">
        <v>19</v>
      </c>
      <c r="N313" s="7">
        <v>2.3673546359249467</v>
      </c>
      <c r="O313" s="58">
        <f>_xlfn.IFS(Analysis1[[#This Row],[Performance_Score]] &gt;= 4, (Analysis1[[#This Row],[Monthly_Salary]])*0.05, Analysis1[[#This Row],[Performance_Score]]&gt;=3, (Analysis1[[#This Row],[Monthly_Salary]]*0.02), Analysis1[[#This Row],[Performance_Score]]&lt;3,0)</f>
        <v>5698.9000000000005</v>
      </c>
      <c r="P313" s="58"/>
    </row>
    <row r="314" spans="2:16" x14ac:dyDescent="0.35">
      <c r="B314" s="2" t="s">
        <v>657</v>
      </c>
      <c r="C314" s="2" t="s">
        <v>658</v>
      </c>
      <c r="D314" s="2" t="s">
        <v>80</v>
      </c>
      <c r="E314" s="11">
        <v>55</v>
      </c>
      <c r="F314" s="2" t="s">
        <v>16</v>
      </c>
      <c r="G314" s="2" t="s">
        <v>39</v>
      </c>
      <c r="H314" s="5">
        <v>42145</v>
      </c>
      <c r="I314" s="11">
        <v>5</v>
      </c>
      <c r="J314" s="11">
        <v>1</v>
      </c>
      <c r="K314" s="2">
        <v>2020</v>
      </c>
      <c r="L314" s="2" t="s">
        <v>25</v>
      </c>
      <c r="M314" s="2" t="s">
        <v>41</v>
      </c>
      <c r="N314" s="8">
        <v>3.246034391702449</v>
      </c>
      <c r="O314" s="47">
        <f>_xlfn.IFS(Analysis1[[#This Row],[Performance_Score]] &gt;= 4, (Analysis1[[#This Row],[Monthly_Salary]])*0.05, Analysis1[[#This Row],[Performance_Score]]&gt;=3, (Analysis1[[#This Row],[Monthly_Salary]]*0.02), Analysis1[[#This Row],[Performance_Score]]&lt;3,0)</f>
        <v>0</v>
      </c>
      <c r="P314" s="47"/>
    </row>
    <row r="315" spans="2:16" x14ac:dyDescent="0.35">
      <c r="B315" s="1" t="s">
        <v>659</v>
      </c>
      <c r="C315" s="1" t="s">
        <v>660</v>
      </c>
      <c r="D315" s="1" t="s">
        <v>46</v>
      </c>
      <c r="E315" s="10">
        <v>28</v>
      </c>
      <c r="F315" s="1" t="s">
        <v>23</v>
      </c>
      <c r="G315" s="1" t="s">
        <v>39</v>
      </c>
      <c r="H315" s="4">
        <v>78614</v>
      </c>
      <c r="I315" s="10">
        <v>15</v>
      </c>
      <c r="J315" s="10">
        <v>4</v>
      </c>
      <c r="K315" s="1">
        <v>2022</v>
      </c>
      <c r="L315" s="1" t="s">
        <v>18</v>
      </c>
      <c r="M315" s="1" t="s">
        <v>41</v>
      </c>
      <c r="N315" s="7">
        <v>3.9695008204768292</v>
      </c>
      <c r="O315" s="58">
        <f>_xlfn.IFS(Analysis1[[#This Row],[Performance_Score]] &gt;= 4, (Analysis1[[#This Row],[Monthly_Salary]])*0.05, Analysis1[[#This Row],[Performance_Score]]&gt;=3, (Analysis1[[#This Row],[Monthly_Salary]]*0.02), Analysis1[[#This Row],[Performance_Score]]&lt;3,0)</f>
        <v>3930.7000000000003</v>
      </c>
      <c r="P315" s="58"/>
    </row>
    <row r="316" spans="2:16" x14ac:dyDescent="0.35">
      <c r="B316" s="2" t="s">
        <v>661</v>
      </c>
      <c r="C316" s="2" t="s">
        <v>662</v>
      </c>
      <c r="D316" s="2" t="s">
        <v>22</v>
      </c>
      <c r="E316" s="11">
        <v>54</v>
      </c>
      <c r="F316" s="2" t="s">
        <v>72</v>
      </c>
      <c r="G316" s="2" t="s">
        <v>29</v>
      </c>
      <c r="H316" s="5">
        <v>39154</v>
      </c>
      <c r="I316" s="11">
        <v>31</v>
      </c>
      <c r="J316" s="11">
        <v>4</v>
      </c>
      <c r="K316" s="2">
        <v>2020</v>
      </c>
      <c r="L316" s="2" t="s">
        <v>34</v>
      </c>
      <c r="M316" s="2" t="s">
        <v>19</v>
      </c>
      <c r="N316" s="8">
        <v>1.2220644157055398</v>
      </c>
      <c r="O316" s="47">
        <f>_xlfn.IFS(Analysis1[[#This Row],[Performance_Score]] &gt;= 4, (Analysis1[[#This Row],[Monthly_Salary]])*0.05, Analysis1[[#This Row],[Performance_Score]]&gt;=3, (Analysis1[[#This Row],[Monthly_Salary]]*0.02), Analysis1[[#This Row],[Performance_Score]]&lt;3,0)</f>
        <v>1957.7</v>
      </c>
      <c r="P316" s="47"/>
    </row>
    <row r="317" spans="2:16" x14ac:dyDescent="0.35">
      <c r="B317" s="1" t="s">
        <v>663</v>
      </c>
      <c r="C317" s="1" t="s">
        <v>664</v>
      </c>
      <c r="D317" s="1" t="s">
        <v>33</v>
      </c>
      <c r="E317" s="10">
        <v>42</v>
      </c>
      <c r="F317" s="1" t="s">
        <v>16</v>
      </c>
      <c r="G317" s="1" t="s">
        <v>17</v>
      </c>
      <c r="H317" s="4">
        <v>41850</v>
      </c>
      <c r="I317" s="10">
        <v>34</v>
      </c>
      <c r="J317" s="10">
        <v>2</v>
      </c>
      <c r="K317" s="1">
        <v>2019</v>
      </c>
      <c r="L317" s="1" t="s">
        <v>25</v>
      </c>
      <c r="M317" s="1" t="s">
        <v>41</v>
      </c>
      <c r="N317" s="7">
        <v>3.732556456549041</v>
      </c>
      <c r="O317" s="58">
        <f>_xlfn.IFS(Analysis1[[#This Row],[Performance_Score]] &gt;= 4, (Analysis1[[#This Row],[Monthly_Salary]])*0.05, Analysis1[[#This Row],[Performance_Score]]&gt;=3, (Analysis1[[#This Row],[Monthly_Salary]]*0.02), Analysis1[[#This Row],[Performance_Score]]&lt;3,0)</f>
        <v>0</v>
      </c>
      <c r="P317" s="58"/>
    </row>
    <row r="318" spans="2:16" x14ac:dyDescent="0.35">
      <c r="B318" s="2" t="s">
        <v>665</v>
      </c>
      <c r="C318" s="2" t="s">
        <v>666</v>
      </c>
      <c r="D318" s="2" t="s">
        <v>46</v>
      </c>
      <c r="E318" s="11">
        <v>28</v>
      </c>
      <c r="F318" s="2" t="s">
        <v>16</v>
      </c>
      <c r="G318" s="2" t="s">
        <v>17</v>
      </c>
      <c r="H318" s="5">
        <v>81823</v>
      </c>
      <c r="I318" s="11">
        <v>30</v>
      </c>
      <c r="J318" s="11">
        <v>1</v>
      </c>
      <c r="K318" s="2">
        <v>2018</v>
      </c>
      <c r="L318" s="2" t="s">
        <v>40</v>
      </c>
      <c r="M318" s="2" t="s">
        <v>141</v>
      </c>
      <c r="N318" s="8">
        <v>3.7346382193068339</v>
      </c>
      <c r="O318" s="47">
        <f>_xlfn.IFS(Analysis1[[#This Row],[Performance_Score]] &gt;= 4, (Analysis1[[#This Row],[Monthly_Salary]])*0.05, Analysis1[[#This Row],[Performance_Score]]&gt;=3, (Analysis1[[#This Row],[Monthly_Salary]]*0.02), Analysis1[[#This Row],[Performance_Score]]&lt;3,0)</f>
        <v>0</v>
      </c>
      <c r="P318" s="47"/>
    </row>
    <row r="319" spans="2:16" x14ac:dyDescent="0.35">
      <c r="B319" s="1" t="s">
        <v>667</v>
      </c>
      <c r="C319" s="1" t="s">
        <v>668</v>
      </c>
      <c r="D319" s="1" t="s">
        <v>80</v>
      </c>
      <c r="E319" s="10">
        <v>22</v>
      </c>
      <c r="F319" s="1" t="s">
        <v>16</v>
      </c>
      <c r="G319" s="1" t="s">
        <v>24</v>
      </c>
      <c r="H319" s="4">
        <v>45420</v>
      </c>
      <c r="I319" s="10">
        <v>34</v>
      </c>
      <c r="J319" s="10">
        <v>1</v>
      </c>
      <c r="K319" s="1">
        <v>2021</v>
      </c>
      <c r="L319" s="1" t="s">
        <v>34</v>
      </c>
      <c r="M319" s="1" t="s">
        <v>26</v>
      </c>
      <c r="N319" s="7">
        <v>1.9153282187094969</v>
      </c>
      <c r="O319" s="58">
        <f>_xlfn.IFS(Analysis1[[#This Row],[Performance_Score]] &gt;= 4, (Analysis1[[#This Row],[Monthly_Salary]])*0.05, Analysis1[[#This Row],[Performance_Score]]&gt;=3, (Analysis1[[#This Row],[Monthly_Salary]]*0.02), Analysis1[[#This Row],[Performance_Score]]&lt;3,0)</f>
        <v>0</v>
      </c>
      <c r="P319" s="58"/>
    </row>
    <row r="320" spans="2:16" x14ac:dyDescent="0.35">
      <c r="B320" s="2" t="s">
        <v>669</v>
      </c>
      <c r="C320" s="2" t="s">
        <v>670</v>
      </c>
      <c r="D320" s="2" t="s">
        <v>80</v>
      </c>
      <c r="E320" s="11">
        <v>55</v>
      </c>
      <c r="F320" s="2" t="s">
        <v>16</v>
      </c>
      <c r="G320" s="2" t="s">
        <v>17</v>
      </c>
      <c r="H320" s="5">
        <v>74221</v>
      </c>
      <c r="I320" s="11">
        <v>34</v>
      </c>
      <c r="J320" s="11">
        <v>3</v>
      </c>
      <c r="K320" s="2">
        <v>2018</v>
      </c>
      <c r="L320" s="2" t="s">
        <v>51</v>
      </c>
      <c r="M320" s="2" t="s">
        <v>41</v>
      </c>
      <c r="N320" s="8">
        <v>4.8025260533070409</v>
      </c>
      <c r="O320" s="47">
        <f>_xlfn.IFS(Analysis1[[#This Row],[Performance_Score]] &gt;= 4, (Analysis1[[#This Row],[Monthly_Salary]])*0.05, Analysis1[[#This Row],[Performance_Score]]&gt;=3, (Analysis1[[#This Row],[Monthly_Salary]]*0.02), Analysis1[[#This Row],[Performance_Score]]&lt;3,0)</f>
        <v>1484.42</v>
      </c>
      <c r="P320" s="47"/>
    </row>
    <row r="321" spans="2:16" x14ac:dyDescent="0.35">
      <c r="B321" s="1" t="s">
        <v>671</v>
      </c>
      <c r="C321" s="1" t="s">
        <v>672</v>
      </c>
      <c r="D321" s="1" t="s">
        <v>58</v>
      </c>
      <c r="E321" s="10">
        <v>57</v>
      </c>
      <c r="F321" s="1" t="s">
        <v>23</v>
      </c>
      <c r="G321" s="1" t="s">
        <v>63</v>
      </c>
      <c r="H321" s="4">
        <v>39514</v>
      </c>
      <c r="I321" s="10">
        <v>25</v>
      </c>
      <c r="J321" s="10">
        <v>1</v>
      </c>
      <c r="K321" s="1">
        <v>2021</v>
      </c>
      <c r="L321" s="1" t="s">
        <v>25</v>
      </c>
      <c r="M321" s="1" t="s">
        <v>26</v>
      </c>
      <c r="N321" s="7">
        <v>2.7110583215739235</v>
      </c>
      <c r="O321" s="58">
        <f>_xlfn.IFS(Analysis1[[#This Row],[Performance_Score]] &gt;= 4, (Analysis1[[#This Row],[Monthly_Salary]])*0.05, Analysis1[[#This Row],[Performance_Score]]&gt;=3, (Analysis1[[#This Row],[Monthly_Salary]]*0.02), Analysis1[[#This Row],[Performance_Score]]&lt;3,0)</f>
        <v>0</v>
      </c>
      <c r="P321" s="58"/>
    </row>
    <row r="322" spans="2:16" x14ac:dyDescent="0.35">
      <c r="B322" s="2" t="s">
        <v>673</v>
      </c>
      <c r="C322" s="2" t="s">
        <v>674</v>
      </c>
      <c r="D322" s="2" t="s">
        <v>33</v>
      </c>
      <c r="E322" s="11">
        <v>35</v>
      </c>
      <c r="F322" s="2" t="s">
        <v>16</v>
      </c>
      <c r="G322" s="2" t="s">
        <v>39</v>
      </c>
      <c r="H322" s="5">
        <v>98701</v>
      </c>
      <c r="I322" s="11">
        <v>25</v>
      </c>
      <c r="J322" s="11">
        <v>3</v>
      </c>
      <c r="K322" s="2">
        <v>2021</v>
      </c>
      <c r="L322" s="2" t="s">
        <v>51</v>
      </c>
      <c r="M322" s="2" t="s">
        <v>26</v>
      </c>
      <c r="N322" s="8">
        <v>3.8930107347760461</v>
      </c>
      <c r="O322" s="47">
        <f>_xlfn.IFS(Analysis1[[#This Row],[Performance_Score]] &gt;= 4, (Analysis1[[#This Row],[Monthly_Salary]])*0.05, Analysis1[[#This Row],[Performance_Score]]&gt;=3, (Analysis1[[#This Row],[Monthly_Salary]]*0.02), Analysis1[[#This Row],[Performance_Score]]&lt;3,0)</f>
        <v>1974.02</v>
      </c>
      <c r="P322" s="47"/>
    </row>
    <row r="323" spans="2:16" x14ac:dyDescent="0.35">
      <c r="B323" s="1" t="s">
        <v>675</v>
      </c>
      <c r="C323" s="1" t="s">
        <v>676</v>
      </c>
      <c r="D323" s="1" t="s">
        <v>15</v>
      </c>
      <c r="E323" s="10">
        <v>33</v>
      </c>
      <c r="F323" s="1" t="s">
        <v>23</v>
      </c>
      <c r="G323" s="1" t="s">
        <v>39</v>
      </c>
      <c r="H323" s="4">
        <v>116686</v>
      </c>
      <c r="I323" s="10">
        <v>11</v>
      </c>
      <c r="J323" s="10">
        <v>3</v>
      </c>
      <c r="K323" s="1">
        <v>2022</v>
      </c>
      <c r="L323" s="1" t="s">
        <v>25</v>
      </c>
      <c r="M323" s="1" t="s">
        <v>26</v>
      </c>
      <c r="N323" s="7">
        <v>1.7809799039123253</v>
      </c>
      <c r="O323" s="58">
        <f>_xlfn.IFS(Analysis1[[#This Row],[Performance_Score]] &gt;= 4, (Analysis1[[#This Row],[Monthly_Salary]])*0.05, Analysis1[[#This Row],[Performance_Score]]&gt;=3, (Analysis1[[#This Row],[Monthly_Salary]]*0.02), Analysis1[[#This Row],[Performance_Score]]&lt;3,0)</f>
        <v>2333.7200000000003</v>
      </c>
      <c r="P323" s="58"/>
    </row>
    <row r="324" spans="2:16" x14ac:dyDescent="0.35">
      <c r="B324" s="2" t="s">
        <v>677</v>
      </c>
      <c r="C324" s="2" t="s">
        <v>678</v>
      </c>
      <c r="D324" s="2" t="s">
        <v>80</v>
      </c>
      <c r="E324" s="11">
        <v>53</v>
      </c>
      <c r="F324" s="2" t="s">
        <v>23</v>
      </c>
      <c r="G324" s="2" t="s">
        <v>77</v>
      </c>
      <c r="H324" s="5">
        <v>66051</v>
      </c>
      <c r="I324" s="11">
        <v>27</v>
      </c>
      <c r="J324" s="11">
        <v>5</v>
      </c>
      <c r="K324" s="2">
        <v>0</v>
      </c>
      <c r="L324" s="2" t="s">
        <v>25</v>
      </c>
      <c r="M324" s="2" t="s">
        <v>26</v>
      </c>
      <c r="N324" s="8">
        <v>1.626616779680448</v>
      </c>
      <c r="O324" s="47">
        <f>_xlfn.IFS(Analysis1[[#This Row],[Performance_Score]] &gt;= 4, (Analysis1[[#This Row],[Monthly_Salary]])*0.05, Analysis1[[#This Row],[Performance_Score]]&gt;=3, (Analysis1[[#This Row],[Monthly_Salary]]*0.02), Analysis1[[#This Row],[Performance_Score]]&lt;3,0)</f>
        <v>3302.55</v>
      </c>
      <c r="P324" s="47"/>
    </row>
    <row r="325" spans="2:16" x14ac:dyDescent="0.35">
      <c r="B325" s="1" t="s">
        <v>679</v>
      </c>
      <c r="C325" s="1" t="s">
        <v>680</v>
      </c>
      <c r="D325" s="1" t="s">
        <v>22</v>
      </c>
      <c r="E325" s="10">
        <v>47</v>
      </c>
      <c r="F325" s="1" t="s">
        <v>23</v>
      </c>
      <c r="G325" s="1" t="s">
        <v>17</v>
      </c>
      <c r="H325" s="4">
        <v>65605</v>
      </c>
      <c r="I325" s="10">
        <v>18</v>
      </c>
      <c r="J325" s="10">
        <v>5</v>
      </c>
      <c r="K325" s="1">
        <v>2022</v>
      </c>
      <c r="L325" s="1" t="s">
        <v>34</v>
      </c>
      <c r="M325" s="1" t="s">
        <v>26</v>
      </c>
      <c r="N325" s="7">
        <v>4.9203770480505407</v>
      </c>
      <c r="O325" s="58">
        <f>_xlfn.IFS(Analysis1[[#This Row],[Performance_Score]] &gt;= 4, (Analysis1[[#This Row],[Monthly_Salary]])*0.05, Analysis1[[#This Row],[Performance_Score]]&gt;=3, (Analysis1[[#This Row],[Monthly_Salary]]*0.02), Analysis1[[#This Row],[Performance_Score]]&lt;3,0)</f>
        <v>3280.25</v>
      </c>
      <c r="P325" s="58"/>
    </row>
    <row r="326" spans="2:16" x14ac:dyDescent="0.35">
      <c r="B326" s="2" t="s">
        <v>681</v>
      </c>
      <c r="C326" s="2" t="s">
        <v>682</v>
      </c>
      <c r="D326" s="2" t="s">
        <v>80</v>
      </c>
      <c r="E326" s="11">
        <v>48</v>
      </c>
      <c r="F326" s="2" t="s">
        <v>16</v>
      </c>
      <c r="G326" s="2" t="s">
        <v>39</v>
      </c>
      <c r="H326" s="5">
        <v>96889</v>
      </c>
      <c r="I326" s="11">
        <v>23</v>
      </c>
      <c r="J326" s="11">
        <v>3</v>
      </c>
      <c r="K326" s="2">
        <v>2022</v>
      </c>
      <c r="L326" s="2" t="s">
        <v>34</v>
      </c>
      <c r="M326" s="2" t="s">
        <v>26</v>
      </c>
      <c r="N326" s="8">
        <v>2.5777793353973744</v>
      </c>
      <c r="O326" s="47">
        <f>_xlfn.IFS(Analysis1[[#This Row],[Performance_Score]] &gt;= 4, (Analysis1[[#This Row],[Monthly_Salary]])*0.05, Analysis1[[#This Row],[Performance_Score]]&gt;=3, (Analysis1[[#This Row],[Monthly_Salary]]*0.02), Analysis1[[#This Row],[Performance_Score]]&lt;3,0)</f>
        <v>1937.78</v>
      </c>
      <c r="P326" s="47"/>
    </row>
    <row r="327" spans="2:16" x14ac:dyDescent="0.35">
      <c r="B327" s="1" t="s">
        <v>683</v>
      </c>
      <c r="C327" s="1" t="s">
        <v>684</v>
      </c>
      <c r="D327" s="1" t="s">
        <v>22</v>
      </c>
      <c r="E327" s="10">
        <v>55</v>
      </c>
      <c r="F327" s="1" t="s">
        <v>23</v>
      </c>
      <c r="G327" s="1" t="s">
        <v>24</v>
      </c>
      <c r="H327" s="4">
        <v>50741</v>
      </c>
      <c r="I327" s="10">
        <v>14</v>
      </c>
      <c r="J327" s="10">
        <v>1</v>
      </c>
      <c r="K327" s="1">
        <v>2020</v>
      </c>
      <c r="L327" s="1" t="s">
        <v>34</v>
      </c>
      <c r="M327" s="1" t="s">
        <v>26</v>
      </c>
      <c r="N327" s="7">
        <v>3.5290492067779575</v>
      </c>
      <c r="O327" s="58">
        <f>_xlfn.IFS(Analysis1[[#This Row],[Performance_Score]] &gt;= 4, (Analysis1[[#This Row],[Monthly_Salary]])*0.05, Analysis1[[#This Row],[Performance_Score]]&gt;=3, (Analysis1[[#This Row],[Monthly_Salary]]*0.02), Analysis1[[#This Row],[Performance_Score]]&lt;3,0)</f>
        <v>0</v>
      </c>
      <c r="P327" s="58"/>
    </row>
    <row r="328" spans="2:16" x14ac:dyDescent="0.35">
      <c r="B328" s="2" t="s">
        <v>685</v>
      </c>
      <c r="C328" s="2" t="s">
        <v>686</v>
      </c>
      <c r="D328" s="2" t="s">
        <v>33</v>
      </c>
      <c r="E328" s="11">
        <v>49</v>
      </c>
      <c r="F328" s="2" t="s">
        <v>23</v>
      </c>
      <c r="G328" s="2" t="s">
        <v>39</v>
      </c>
      <c r="H328" s="5">
        <v>102206</v>
      </c>
      <c r="I328" s="11">
        <v>31</v>
      </c>
      <c r="J328" s="11">
        <v>1</v>
      </c>
      <c r="K328" s="2">
        <v>0</v>
      </c>
      <c r="L328" s="2" t="s">
        <v>34</v>
      </c>
      <c r="M328" s="2" t="s">
        <v>26</v>
      </c>
      <c r="N328" s="8">
        <v>3.3212770048556894</v>
      </c>
      <c r="O328" s="47">
        <f>_xlfn.IFS(Analysis1[[#This Row],[Performance_Score]] &gt;= 4, (Analysis1[[#This Row],[Monthly_Salary]])*0.05, Analysis1[[#This Row],[Performance_Score]]&gt;=3, (Analysis1[[#This Row],[Monthly_Salary]]*0.02), Analysis1[[#This Row],[Performance_Score]]&lt;3,0)</f>
        <v>0</v>
      </c>
      <c r="P328" s="47"/>
    </row>
    <row r="329" spans="2:16" x14ac:dyDescent="0.35">
      <c r="B329" s="1" t="s">
        <v>687</v>
      </c>
      <c r="C329" s="1" t="s">
        <v>688</v>
      </c>
      <c r="D329" s="1" t="s">
        <v>33</v>
      </c>
      <c r="E329" s="10">
        <v>60</v>
      </c>
      <c r="F329" s="1" t="s">
        <v>23</v>
      </c>
      <c r="G329" s="1" t="s">
        <v>63</v>
      </c>
      <c r="H329" s="4">
        <v>39470</v>
      </c>
      <c r="I329" s="10">
        <v>12</v>
      </c>
      <c r="J329" s="10">
        <v>5</v>
      </c>
      <c r="K329" s="1">
        <v>2021</v>
      </c>
      <c r="L329" s="1" t="s">
        <v>30</v>
      </c>
      <c r="M329" s="1" t="s">
        <v>26</v>
      </c>
      <c r="N329" s="7">
        <v>2.2204556161761477</v>
      </c>
      <c r="O329" s="58">
        <f>_xlfn.IFS(Analysis1[[#This Row],[Performance_Score]] &gt;= 4, (Analysis1[[#This Row],[Monthly_Salary]])*0.05, Analysis1[[#This Row],[Performance_Score]]&gt;=3, (Analysis1[[#This Row],[Monthly_Salary]]*0.02), Analysis1[[#This Row],[Performance_Score]]&lt;3,0)</f>
        <v>1973.5</v>
      </c>
      <c r="P329" s="58"/>
    </row>
    <row r="330" spans="2:16" x14ac:dyDescent="0.35">
      <c r="B330" s="2" t="s">
        <v>689</v>
      </c>
      <c r="C330" s="2" t="s">
        <v>690</v>
      </c>
      <c r="D330" s="2" t="s">
        <v>80</v>
      </c>
      <c r="E330" s="11">
        <v>50</v>
      </c>
      <c r="F330" s="2" t="s">
        <v>16</v>
      </c>
      <c r="G330" s="2" t="s">
        <v>17</v>
      </c>
      <c r="H330" s="5">
        <v>114582</v>
      </c>
      <c r="I330" s="11">
        <v>24</v>
      </c>
      <c r="J330" s="11">
        <v>1</v>
      </c>
      <c r="K330" s="2">
        <v>2016</v>
      </c>
      <c r="L330" s="2" t="s">
        <v>51</v>
      </c>
      <c r="M330" s="2" t="s">
        <v>26</v>
      </c>
      <c r="N330" s="8">
        <v>3.3017669637964868</v>
      </c>
      <c r="O330" s="47">
        <f>_xlfn.IFS(Analysis1[[#This Row],[Performance_Score]] &gt;= 4, (Analysis1[[#This Row],[Monthly_Salary]])*0.05, Analysis1[[#This Row],[Performance_Score]]&gt;=3, (Analysis1[[#This Row],[Monthly_Salary]]*0.02), Analysis1[[#This Row],[Performance_Score]]&lt;3,0)</f>
        <v>0</v>
      </c>
      <c r="P330" s="47"/>
    </row>
    <row r="331" spans="2:16" x14ac:dyDescent="0.35">
      <c r="B331" s="1" t="s">
        <v>691</v>
      </c>
      <c r="C331" s="1" t="s">
        <v>692</v>
      </c>
      <c r="D331" s="1" t="s">
        <v>33</v>
      </c>
      <c r="E331" s="10">
        <v>28</v>
      </c>
      <c r="F331" s="1" t="s">
        <v>16</v>
      </c>
      <c r="G331" s="1" t="s">
        <v>77</v>
      </c>
      <c r="H331" s="4">
        <v>105179</v>
      </c>
      <c r="I331" s="10">
        <v>11</v>
      </c>
      <c r="J331" s="10">
        <v>3</v>
      </c>
      <c r="K331" s="1">
        <v>2016</v>
      </c>
      <c r="L331" s="1" t="s">
        <v>51</v>
      </c>
      <c r="M331" s="1" t="s">
        <v>26</v>
      </c>
      <c r="N331" s="7">
        <v>2.4229058302812621</v>
      </c>
      <c r="O331" s="58">
        <f>_xlfn.IFS(Analysis1[[#This Row],[Performance_Score]] &gt;= 4, (Analysis1[[#This Row],[Monthly_Salary]])*0.05, Analysis1[[#This Row],[Performance_Score]]&gt;=3, (Analysis1[[#This Row],[Monthly_Salary]]*0.02), Analysis1[[#This Row],[Performance_Score]]&lt;3,0)</f>
        <v>2103.58</v>
      </c>
      <c r="P331" s="58"/>
    </row>
    <row r="332" spans="2:16" x14ac:dyDescent="0.35">
      <c r="B332" s="2" t="s">
        <v>693</v>
      </c>
      <c r="C332" s="2" t="s">
        <v>694</v>
      </c>
      <c r="D332" s="2" t="s">
        <v>15</v>
      </c>
      <c r="E332" s="11">
        <v>24</v>
      </c>
      <c r="F332" s="2" t="s">
        <v>16</v>
      </c>
      <c r="G332" s="2" t="s">
        <v>29</v>
      </c>
      <c r="H332" s="5">
        <v>43120</v>
      </c>
      <c r="I332" s="11">
        <v>2</v>
      </c>
      <c r="J332" s="11">
        <v>3</v>
      </c>
      <c r="K332" s="2">
        <v>2021</v>
      </c>
      <c r="L332" s="2" t="s">
        <v>51</v>
      </c>
      <c r="M332" s="2" t="s">
        <v>26</v>
      </c>
      <c r="N332" s="8">
        <v>4.7646764759498108</v>
      </c>
      <c r="O332" s="47">
        <f>_xlfn.IFS(Analysis1[[#This Row],[Performance_Score]] &gt;= 4, (Analysis1[[#This Row],[Monthly_Salary]])*0.05, Analysis1[[#This Row],[Performance_Score]]&gt;=3, (Analysis1[[#This Row],[Monthly_Salary]]*0.02), Analysis1[[#This Row],[Performance_Score]]&lt;3,0)</f>
        <v>862.4</v>
      </c>
      <c r="P332" s="47"/>
    </row>
    <row r="333" spans="2:16" x14ac:dyDescent="0.35">
      <c r="B333" s="1" t="s">
        <v>695</v>
      </c>
      <c r="C333" s="1" t="s">
        <v>696</v>
      </c>
      <c r="D333" s="1" t="s">
        <v>15</v>
      </c>
      <c r="E333" s="10">
        <v>41</v>
      </c>
      <c r="F333" s="1" t="s">
        <v>16</v>
      </c>
      <c r="G333" s="1" t="s">
        <v>29</v>
      </c>
      <c r="H333" s="4">
        <v>87444</v>
      </c>
      <c r="I333" s="10">
        <v>28</v>
      </c>
      <c r="J333" s="10">
        <v>2</v>
      </c>
      <c r="K333" s="1">
        <v>2023</v>
      </c>
      <c r="L333" s="1" t="s">
        <v>40</v>
      </c>
      <c r="M333" s="1" t="s">
        <v>19</v>
      </c>
      <c r="N333" s="7">
        <v>3.6888989879025909</v>
      </c>
      <c r="O333" s="58">
        <f>_xlfn.IFS(Analysis1[[#This Row],[Performance_Score]] &gt;= 4, (Analysis1[[#This Row],[Monthly_Salary]])*0.05, Analysis1[[#This Row],[Performance_Score]]&gt;=3, (Analysis1[[#This Row],[Monthly_Salary]]*0.02), Analysis1[[#This Row],[Performance_Score]]&lt;3,0)</f>
        <v>0</v>
      </c>
      <c r="P333" s="58"/>
    </row>
    <row r="334" spans="2:16" x14ac:dyDescent="0.35">
      <c r="B334" s="2" t="s">
        <v>697</v>
      </c>
      <c r="C334" s="2" t="s">
        <v>698</v>
      </c>
      <c r="D334" s="2" t="s">
        <v>46</v>
      </c>
      <c r="E334" s="11">
        <v>32</v>
      </c>
      <c r="F334" s="2" t="s">
        <v>16</v>
      </c>
      <c r="G334" s="2" t="s">
        <v>63</v>
      </c>
      <c r="H334" s="5">
        <v>78769</v>
      </c>
      <c r="I334" s="11">
        <v>33</v>
      </c>
      <c r="J334" s="11">
        <v>1</v>
      </c>
      <c r="K334" s="2">
        <v>2017</v>
      </c>
      <c r="L334" s="2" t="s">
        <v>40</v>
      </c>
      <c r="M334" s="2" t="s">
        <v>19</v>
      </c>
      <c r="N334" s="8">
        <v>2.941042525631457</v>
      </c>
      <c r="O334" s="47">
        <f>_xlfn.IFS(Analysis1[[#This Row],[Performance_Score]] &gt;= 4, (Analysis1[[#This Row],[Monthly_Salary]])*0.05, Analysis1[[#This Row],[Performance_Score]]&gt;=3, (Analysis1[[#This Row],[Monthly_Salary]]*0.02), Analysis1[[#This Row],[Performance_Score]]&lt;3,0)</f>
        <v>0</v>
      </c>
      <c r="P334" s="47"/>
    </row>
    <row r="335" spans="2:16" x14ac:dyDescent="0.35">
      <c r="B335" s="1" t="s">
        <v>699</v>
      </c>
      <c r="C335" s="1" t="s">
        <v>700</v>
      </c>
      <c r="D335" s="1" t="s">
        <v>22</v>
      </c>
      <c r="E335" s="10">
        <v>43</v>
      </c>
      <c r="F335" s="1" t="s">
        <v>16</v>
      </c>
      <c r="G335" s="1" t="s">
        <v>39</v>
      </c>
      <c r="H335" s="4">
        <v>100019</v>
      </c>
      <c r="I335" s="10">
        <v>22</v>
      </c>
      <c r="J335" s="10">
        <v>5</v>
      </c>
      <c r="K335" s="1">
        <v>2021</v>
      </c>
      <c r="L335" s="1" t="s">
        <v>18</v>
      </c>
      <c r="M335" s="1" t="s">
        <v>41</v>
      </c>
      <c r="N335" s="7">
        <v>1.4180064757812327</v>
      </c>
      <c r="O335" s="58">
        <f>_xlfn.IFS(Analysis1[[#This Row],[Performance_Score]] &gt;= 4, (Analysis1[[#This Row],[Monthly_Salary]])*0.05, Analysis1[[#This Row],[Performance_Score]]&gt;=3, (Analysis1[[#This Row],[Monthly_Salary]]*0.02), Analysis1[[#This Row],[Performance_Score]]&lt;3,0)</f>
        <v>5000.9500000000007</v>
      </c>
      <c r="P335" s="58"/>
    </row>
    <row r="336" spans="2:16" x14ac:dyDescent="0.35">
      <c r="B336" s="2" t="s">
        <v>701</v>
      </c>
      <c r="C336" s="2" t="s">
        <v>702</v>
      </c>
      <c r="D336" s="2" t="s">
        <v>58</v>
      </c>
      <c r="E336" s="11">
        <v>29</v>
      </c>
      <c r="F336" s="2" t="s">
        <v>23</v>
      </c>
      <c r="G336" s="2" t="s">
        <v>39</v>
      </c>
      <c r="H336" s="5">
        <v>88558</v>
      </c>
      <c r="I336" s="11">
        <v>8</v>
      </c>
      <c r="J336" s="11">
        <v>4</v>
      </c>
      <c r="K336" s="2">
        <v>0</v>
      </c>
      <c r="L336" s="2" t="s">
        <v>51</v>
      </c>
      <c r="M336" s="2" t="s">
        <v>19</v>
      </c>
      <c r="N336" s="8">
        <v>3.6795366140509538</v>
      </c>
      <c r="O336" s="47">
        <f>_xlfn.IFS(Analysis1[[#This Row],[Performance_Score]] &gt;= 4, (Analysis1[[#This Row],[Monthly_Salary]])*0.05, Analysis1[[#This Row],[Performance_Score]]&gt;=3, (Analysis1[[#This Row],[Monthly_Salary]]*0.02), Analysis1[[#This Row],[Performance_Score]]&lt;3,0)</f>
        <v>4427.9000000000005</v>
      </c>
      <c r="P336" s="47"/>
    </row>
    <row r="337" spans="2:16" x14ac:dyDescent="0.35">
      <c r="B337" s="1" t="s">
        <v>703</v>
      </c>
      <c r="C337" s="1" t="s">
        <v>704</v>
      </c>
      <c r="D337" s="1" t="s">
        <v>22</v>
      </c>
      <c r="E337" s="10">
        <v>54</v>
      </c>
      <c r="F337" s="1" t="s">
        <v>23</v>
      </c>
      <c r="G337" s="1" t="s">
        <v>17</v>
      </c>
      <c r="H337" s="4">
        <v>115295</v>
      </c>
      <c r="I337" s="10">
        <v>30</v>
      </c>
      <c r="J337" s="10">
        <v>2</v>
      </c>
      <c r="K337" s="1">
        <v>2016</v>
      </c>
      <c r="L337" s="1" t="s">
        <v>51</v>
      </c>
      <c r="M337" s="1" t="s">
        <v>26</v>
      </c>
      <c r="N337" s="7">
        <v>3.7626959225393879</v>
      </c>
      <c r="O337" s="58">
        <f>_xlfn.IFS(Analysis1[[#This Row],[Performance_Score]] &gt;= 4, (Analysis1[[#This Row],[Monthly_Salary]])*0.05, Analysis1[[#This Row],[Performance_Score]]&gt;=3, (Analysis1[[#This Row],[Monthly_Salary]]*0.02), Analysis1[[#This Row],[Performance_Score]]&lt;3,0)</f>
        <v>0</v>
      </c>
      <c r="P337" s="58"/>
    </row>
    <row r="338" spans="2:16" x14ac:dyDescent="0.35">
      <c r="B338" s="2" t="s">
        <v>705</v>
      </c>
      <c r="C338" s="2" t="s">
        <v>706</v>
      </c>
      <c r="D338" s="2" t="s">
        <v>33</v>
      </c>
      <c r="E338" s="11">
        <v>33</v>
      </c>
      <c r="F338" s="2" t="s">
        <v>23</v>
      </c>
      <c r="G338" s="2" t="s">
        <v>63</v>
      </c>
      <c r="H338" s="5">
        <v>32390</v>
      </c>
      <c r="I338" s="11">
        <v>15</v>
      </c>
      <c r="J338" s="11">
        <v>4</v>
      </c>
      <c r="K338" s="2">
        <v>2015</v>
      </c>
      <c r="L338" s="2" t="s">
        <v>18</v>
      </c>
      <c r="M338" s="2" t="s">
        <v>41</v>
      </c>
      <c r="N338" s="8">
        <v>3.2003522670985061</v>
      </c>
      <c r="O338" s="47">
        <f>_xlfn.IFS(Analysis1[[#This Row],[Performance_Score]] &gt;= 4, (Analysis1[[#This Row],[Monthly_Salary]])*0.05, Analysis1[[#This Row],[Performance_Score]]&gt;=3, (Analysis1[[#This Row],[Monthly_Salary]]*0.02), Analysis1[[#This Row],[Performance_Score]]&lt;3,0)</f>
        <v>1619.5</v>
      </c>
      <c r="P338" s="47"/>
    </row>
    <row r="339" spans="2:16" x14ac:dyDescent="0.35">
      <c r="B339" s="1" t="s">
        <v>707</v>
      </c>
      <c r="C339" s="1" t="s">
        <v>708</v>
      </c>
      <c r="D339" s="1" t="s">
        <v>80</v>
      </c>
      <c r="E339" s="10">
        <v>51</v>
      </c>
      <c r="F339" s="1" t="s">
        <v>23</v>
      </c>
      <c r="G339" s="1" t="s">
        <v>24</v>
      </c>
      <c r="H339" s="4">
        <v>89646</v>
      </c>
      <c r="I339" s="10">
        <v>9</v>
      </c>
      <c r="J339" s="10">
        <v>3</v>
      </c>
      <c r="K339" s="1">
        <v>2018</v>
      </c>
      <c r="L339" s="1" t="s">
        <v>18</v>
      </c>
      <c r="M339" s="1" t="s">
        <v>26</v>
      </c>
      <c r="N339" s="7">
        <v>1.4504920471013949</v>
      </c>
      <c r="O339" s="58">
        <f>_xlfn.IFS(Analysis1[[#This Row],[Performance_Score]] &gt;= 4, (Analysis1[[#This Row],[Monthly_Salary]])*0.05, Analysis1[[#This Row],[Performance_Score]]&gt;=3, (Analysis1[[#This Row],[Monthly_Salary]]*0.02), Analysis1[[#This Row],[Performance_Score]]&lt;3,0)</f>
        <v>1792.92</v>
      </c>
      <c r="P339" s="58"/>
    </row>
    <row r="340" spans="2:16" x14ac:dyDescent="0.35">
      <c r="B340" s="2" t="s">
        <v>709</v>
      </c>
      <c r="C340" s="2" t="s">
        <v>710</v>
      </c>
      <c r="D340" s="2" t="s">
        <v>22</v>
      </c>
      <c r="E340" s="11">
        <v>50</v>
      </c>
      <c r="F340" s="2" t="s">
        <v>23</v>
      </c>
      <c r="G340" s="2" t="s">
        <v>77</v>
      </c>
      <c r="H340" s="5">
        <v>114032</v>
      </c>
      <c r="I340" s="11">
        <v>15</v>
      </c>
      <c r="J340" s="11">
        <v>1</v>
      </c>
      <c r="K340" s="2">
        <v>2023</v>
      </c>
      <c r="L340" s="2" t="s">
        <v>34</v>
      </c>
      <c r="M340" s="2" t="s">
        <v>26</v>
      </c>
      <c r="N340" s="8">
        <v>4.639264284978962</v>
      </c>
      <c r="O340" s="47">
        <f>_xlfn.IFS(Analysis1[[#This Row],[Performance_Score]] &gt;= 4, (Analysis1[[#This Row],[Monthly_Salary]])*0.05, Analysis1[[#This Row],[Performance_Score]]&gt;=3, (Analysis1[[#This Row],[Monthly_Salary]]*0.02), Analysis1[[#This Row],[Performance_Score]]&lt;3,0)</f>
        <v>0</v>
      </c>
      <c r="P340" s="47"/>
    </row>
    <row r="341" spans="2:16" x14ac:dyDescent="0.35">
      <c r="B341" s="1" t="s">
        <v>711</v>
      </c>
      <c r="C341" s="1" t="s">
        <v>712</v>
      </c>
      <c r="D341" s="1" t="s">
        <v>46</v>
      </c>
      <c r="E341" s="10">
        <v>32</v>
      </c>
      <c r="F341" s="1" t="s">
        <v>16</v>
      </c>
      <c r="G341" s="1" t="s">
        <v>63</v>
      </c>
      <c r="H341" s="4">
        <v>67504</v>
      </c>
      <c r="I341" s="10">
        <v>7</v>
      </c>
      <c r="J341" s="10">
        <v>2</v>
      </c>
      <c r="K341" s="1">
        <v>0</v>
      </c>
      <c r="L341" s="1" t="s">
        <v>18</v>
      </c>
      <c r="M341" s="1" t="s">
        <v>141</v>
      </c>
      <c r="N341" s="7">
        <v>3.6048988748332391</v>
      </c>
      <c r="O341" s="58">
        <f>_xlfn.IFS(Analysis1[[#This Row],[Performance_Score]] &gt;= 4, (Analysis1[[#This Row],[Monthly_Salary]])*0.05, Analysis1[[#This Row],[Performance_Score]]&gt;=3, (Analysis1[[#This Row],[Monthly_Salary]]*0.02), Analysis1[[#This Row],[Performance_Score]]&lt;3,0)</f>
        <v>0</v>
      </c>
      <c r="P341" s="58"/>
    </row>
    <row r="342" spans="2:16" x14ac:dyDescent="0.35">
      <c r="B342" s="2" t="s">
        <v>713</v>
      </c>
      <c r="C342" s="2" t="s">
        <v>714</v>
      </c>
      <c r="D342" s="2" t="s">
        <v>80</v>
      </c>
      <c r="E342" s="11">
        <v>30</v>
      </c>
      <c r="F342" s="2" t="s">
        <v>16</v>
      </c>
      <c r="G342" s="2" t="s">
        <v>17</v>
      </c>
      <c r="H342" s="5">
        <v>64159</v>
      </c>
      <c r="I342" s="11">
        <v>2</v>
      </c>
      <c r="J342" s="11">
        <v>1</v>
      </c>
      <c r="K342" s="2">
        <v>0</v>
      </c>
      <c r="L342" s="2" t="s">
        <v>34</v>
      </c>
      <c r="M342" s="2" t="s">
        <v>41</v>
      </c>
      <c r="N342" s="8">
        <v>3.1498166110798138</v>
      </c>
      <c r="O342" s="47">
        <f>_xlfn.IFS(Analysis1[[#This Row],[Performance_Score]] &gt;= 4, (Analysis1[[#This Row],[Monthly_Salary]])*0.05, Analysis1[[#This Row],[Performance_Score]]&gt;=3, (Analysis1[[#This Row],[Monthly_Salary]]*0.02), Analysis1[[#This Row],[Performance_Score]]&lt;3,0)</f>
        <v>0</v>
      </c>
      <c r="P342" s="47"/>
    </row>
    <row r="343" spans="2:16" x14ac:dyDescent="0.35">
      <c r="B343" s="1" t="s">
        <v>715</v>
      </c>
      <c r="C343" s="1" t="s">
        <v>716</v>
      </c>
      <c r="D343" s="1" t="s">
        <v>33</v>
      </c>
      <c r="E343" s="10">
        <v>24</v>
      </c>
      <c r="F343" s="1" t="s">
        <v>16</v>
      </c>
      <c r="G343" s="1" t="s">
        <v>24</v>
      </c>
      <c r="H343" s="4">
        <v>44648</v>
      </c>
      <c r="I343" s="10">
        <v>13</v>
      </c>
      <c r="J343" s="10">
        <v>5</v>
      </c>
      <c r="K343" s="1">
        <v>0</v>
      </c>
      <c r="L343" s="1" t="s">
        <v>25</v>
      </c>
      <c r="M343" s="1" t="s">
        <v>26</v>
      </c>
      <c r="N343" s="7">
        <v>1.1537696688506918</v>
      </c>
      <c r="O343" s="58">
        <f>_xlfn.IFS(Analysis1[[#This Row],[Performance_Score]] &gt;= 4, (Analysis1[[#This Row],[Monthly_Salary]])*0.05, Analysis1[[#This Row],[Performance_Score]]&gt;=3, (Analysis1[[#This Row],[Monthly_Salary]]*0.02), Analysis1[[#This Row],[Performance_Score]]&lt;3,0)</f>
        <v>2232.4</v>
      </c>
      <c r="P343" s="58"/>
    </row>
    <row r="344" spans="2:16" x14ac:dyDescent="0.35">
      <c r="B344" s="2" t="s">
        <v>717</v>
      </c>
      <c r="C344" s="2" t="s">
        <v>718</v>
      </c>
      <c r="D344" s="2" t="s">
        <v>22</v>
      </c>
      <c r="E344" s="11">
        <v>28</v>
      </c>
      <c r="F344" s="2" t="s">
        <v>16</v>
      </c>
      <c r="G344" s="2" t="s">
        <v>39</v>
      </c>
      <c r="H344" s="5">
        <v>112230</v>
      </c>
      <c r="I344" s="11">
        <v>34</v>
      </c>
      <c r="J344" s="11">
        <v>4</v>
      </c>
      <c r="K344" s="2">
        <v>2015</v>
      </c>
      <c r="L344" s="2" t="s">
        <v>34</v>
      </c>
      <c r="M344" s="2" t="s">
        <v>26</v>
      </c>
      <c r="N344" s="8">
        <v>2.1888130359479909</v>
      </c>
      <c r="O344" s="47">
        <f>_xlfn.IFS(Analysis1[[#This Row],[Performance_Score]] &gt;= 4, (Analysis1[[#This Row],[Monthly_Salary]])*0.05, Analysis1[[#This Row],[Performance_Score]]&gt;=3, (Analysis1[[#This Row],[Monthly_Salary]]*0.02), Analysis1[[#This Row],[Performance_Score]]&lt;3,0)</f>
        <v>5611.5</v>
      </c>
      <c r="P344" s="47"/>
    </row>
    <row r="345" spans="2:16" x14ac:dyDescent="0.35">
      <c r="B345" s="1" t="s">
        <v>719</v>
      </c>
      <c r="C345" s="1" t="s">
        <v>720</v>
      </c>
      <c r="D345" s="1" t="s">
        <v>80</v>
      </c>
      <c r="E345" s="10">
        <v>57</v>
      </c>
      <c r="F345" s="1" t="s">
        <v>16</v>
      </c>
      <c r="G345" s="1" t="s">
        <v>77</v>
      </c>
      <c r="H345" s="4">
        <v>47537</v>
      </c>
      <c r="I345" s="10">
        <v>34</v>
      </c>
      <c r="J345" s="10">
        <v>2</v>
      </c>
      <c r="K345" s="1">
        <v>0</v>
      </c>
      <c r="L345" s="1" t="s">
        <v>30</v>
      </c>
      <c r="M345" s="1" t="s">
        <v>26</v>
      </c>
      <c r="N345" s="7">
        <v>3.4544210664869626</v>
      </c>
      <c r="O345" s="58">
        <f>_xlfn.IFS(Analysis1[[#This Row],[Performance_Score]] &gt;= 4, (Analysis1[[#This Row],[Monthly_Salary]])*0.05, Analysis1[[#This Row],[Performance_Score]]&gt;=3, (Analysis1[[#This Row],[Monthly_Salary]]*0.02), Analysis1[[#This Row],[Performance_Score]]&lt;3,0)</f>
        <v>0</v>
      </c>
      <c r="P345" s="58"/>
    </row>
    <row r="346" spans="2:16" x14ac:dyDescent="0.35">
      <c r="B346" s="2" t="s">
        <v>721</v>
      </c>
      <c r="C346" s="2" t="s">
        <v>722</v>
      </c>
      <c r="D346" s="2" t="s">
        <v>15</v>
      </c>
      <c r="E346" s="11">
        <v>47</v>
      </c>
      <c r="F346" s="2" t="s">
        <v>23</v>
      </c>
      <c r="G346" s="2" t="s">
        <v>77</v>
      </c>
      <c r="H346" s="5">
        <v>73371</v>
      </c>
      <c r="I346" s="11">
        <v>28</v>
      </c>
      <c r="J346" s="11">
        <v>4</v>
      </c>
      <c r="K346" s="2">
        <v>2017</v>
      </c>
      <c r="L346" s="2" t="s">
        <v>18</v>
      </c>
      <c r="M346" s="2" t="s">
        <v>26</v>
      </c>
      <c r="N346" s="8">
        <v>1.4469272528738752</v>
      </c>
      <c r="O346" s="47">
        <f>_xlfn.IFS(Analysis1[[#This Row],[Performance_Score]] &gt;= 4, (Analysis1[[#This Row],[Monthly_Salary]])*0.05, Analysis1[[#This Row],[Performance_Score]]&gt;=3, (Analysis1[[#This Row],[Monthly_Salary]]*0.02), Analysis1[[#This Row],[Performance_Score]]&lt;3,0)</f>
        <v>3668.55</v>
      </c>
      <c r="P346" s="47"/>
    </row>
    <row r="347" spans="2:16" x14ac:dyDescent="0.35">
      <c r="B347" s="1" t="s">
        <v>723</v>
      </c>
      <c r="C347" s="1" t="s">
        <v>724</v>
      </c>
      <c r="D347" s="1" t="s">
        <v>46</v>
      </c>
      <c r="E347" s="10">
        <v>38</v>
      </c>
      <c r="F347" s="1" t="s">
        <v>16</v>
      </c>
      <c r="G347" s="1" t="s">
        <v>17</v>
      </c>
      <c r="H347" s="4">
        <v>76266</v>
      </c>
      <c r="I347" s="10">
        <v>19</v>
      </c>
      <c r="J347" s="10">
        <v>3</v>
      </c>
      <c r="K347" s="1">
        <v>2020</v>
      </c>
      <c r="L347" s="1" t="s">
        <v>18</v>
      </c>
      <c r="M347" s="1" t="s">
        <v>26</v>
      </c>
      <c r="N347" s="7">
        <v>2.5233107997132231</v>
      </c>
      <c r="O347" s="58">
        <f>_xlfn.IFS(Analysis1[[#This Row],[Performance_Score]] &gt;= 4, (Analysis1[[#This Row],[Monthly_Salary]])*0.05, Analysis1[[#This Row],[Performance_Score]]&gt;=3, (Analysis1[[#This Row],[Monthly_Salary]]*0.02), Analysis1[[#This Row],[Performance_Score]]&lt;3,0)</f>
        <v>1525.32</v>
      </c>
      <c r="P347" s="58"/>
    </row>
    <row r="348" spans="2:16" x14ac:dyDescent="0.35">
      <c r="B348" s="2" t="s">
        <v>725</v>
      </c>
      <c r="C348" s="2" t="s">
        <v>726</v>
      </c>
      <c r="D348" s="2" t="s">
        <v>33</v>
      </c>
      <c r="E348" s="11">
        <v>28</v>
      </c>
      <c r="F348" s="2" t="s">
        <v>16</v>
      </c>
      <c r="G348" s="2" t="s">
        <v>77</v>
      </c>
      <c r="H348" s="5">
        <v>62131</v>
      </c>
      <c r="I348" s="11">
        <v>27</v>
      </c>
      <c r="J348" s="11">
        <v>1</v>
      </c>
      <c r="K348" s="2">
        <v>0</v>
      </c>
      <c r="L348" s="2" t="s">
        <v>34</v>
      </c>
      <c r="M348" s="2" t="s">
        <v>26</v>
      </c>
      <c r="N348" s="8">
        <v>4.1710524374808955</v>
      </c>
      <c r="O348" s="47">
        <f>_xlfn.IFS(Analysis1[[#This Row],[Performance_Score]] &gt;= 4, (Analysis1[[#This Row],[Monthly_Salary]])*0.05, Analysis1[[#This Row],[Performance_Score]]&gt;=3, (Analysis1[[#This Row],[Monthly_Salary]]*0.02), Analysis1[[#This Row],[Performance_Score]]&lt;3,0)</f>
        <v>0</v>
      </c>
      <c r="P348" s="47"/>
    </row>
    <row r="349" spans="2:16" x14ac:dyDescent="0.35">
      <c r="B349" s="1" t="s">
        <v>727</v>
      </c>
      <c r="C349" s="1" t="s">
        <v>728</v>
      </c>
      <c r="D349" s="1" t="s">
        <v>58</v>
      </c>
      <c r="E349" s="10">
        <v>49</v>
      </c>
      <c r="F349" s="1" t="s">
        <v>23</v>
      </c>
      <c r="G349" s="1" t="s">
        <v>17</v>
      </c>
      <c r="H349" s="4">
        <v>83920</v>
      </c>
      <c r="I349" s="10">
        <v>30</v>
      </c>
      <c r="J349" s="10">
        <v>3</v>
      </c>
      <c r="K349" s="1">
        <v>2019</v>
      </c>
      <c r="L349" s="1" t="s">
        <v>40</v>
      </c>
      <c r="M349" s="1" t="s">
        <v>26</v>
      </c>
      <c r="N349" s="7">
        <v>4.9619187795635025</v>
      </c>
      <c r="O349" s="58">
        <f>_xlfn.IFS(Analysis1[[#This Row],[Performance_Score]] &gt;= 4, (Analysis1[[#This Row],[Monthly_Salary]])*0.05, Analysis1[[#This Row],[Performance_Score]]&gt;=3, (Analysis1[[#This Row],[Monthly_Salary]]*0.02), Analysis1[[#This Row],[Performance_Score]]&lt;3,0)</f>
        <v>1678.4</v>
      </c>
      <c r="P349" s="58"/>
    </row>
    <row r="350" spans="2:16" x14ac:dyDescent="0.35">
      <c r="B350" s="2" t="s">
        <v>729</v>
      </c>
      <c r="C350" s="2" t="s">
        <v>730</v>
      </c>
      <c r="D350" s="2" t="s">
        <v>58</v>
      </c>
      <c r="E350" s="11">
        <v>24</v>
      </c>
      <c r="F350" s="2" t="s">
        <v>16</v>
      </c>
      <c r="G350" s="2" t="s">
        <v>24</v>
      </c>
      <c r="H350" s="5">
        <v>36189</v>
      </c>
      <c r="I350" s="11">
        <v>25</v>
      </c>
      <c r="J350" s="11">
        <v>4</v>
      </c>
      <c r="K350" s="2">
        <v>0</v>
      </c>
      <c r="L350" s="2" t="s">
        <v>34</v>
      </c>
      <c r="M350" s="2" t="s">
        <v>41</v>
      </c>
      <c r="N350" s="8">
        <v>1.5528532861439186</v>
      </c>
      <c r="O350" s="47">
        <f>_xlfn.IFS(Analysis1[[#This Row],[Performance_Score]] &gt;= 4, (Analysis1[[#This Row],[Monthly_Salary]])*0.05, Analysis1[[#This Row],[Performance_Score]]&gt;=3, (Analysis1[[#This Row],[Monthly_Salary]]*0.02), Analysis1[[#This Row],[Performance_Score]]&lt;3,0)</f>
        <v>1809.45</v>
      </c>
      <c r="P350" s="47"/>
    </row>
    <row r="351" spans="2:16" x14ac:dyDescent="0.35">
      <c r="B351" s="1" t="s">
        <v>731</v>
      </c>
      <c r="C351" s="1" t="s">
        <v>732</v>
      </c>
      <c r="D351" s="1" t="s">
        <v>46</v>
      </c>
      <c r="E351" s="10">
        <v>57</v>
      </c>
      <c r="F351" s="1" t="s">
        <v>16</v>
      </c>
      <c r="G351" s="1" t="s">
        <v>29</v>
      </c>
      <c r="H351" s="4">
        <v>87818</v>
      </c>
      <c r="I351" s="10">
        <v>32</v>
      </c>
      <c r="J351" s="10">
        <v>5</v>
      </c>
      <c r="K351" s="1">
        <v>2019</v>
      </c>
      <c r="L351" s="1" t="s">
        <v>34</v>
      </c>
      <c r="M351" s="1" t="s">
        <v>26</v>
      </c>
      <c r="N351" s="7">
        <v>3.4917673395504427</v>
      </c>
      <c r="O351" s="58">
        <f>_xlfn.IFS(Analysis1[[#This Row],[Performance_Score]] &gt;= 4, (Analysis1[[#This Row],[Monthly_Salary]])*0.05, Analysis1[[#This Row],[Performance_Score]]&gt;=3, (Analysis1[[#This Row],[Monthly_Salary]]*0.02), Analysis1[[#This Row],[Performance_Score]]&lt;3,0)</f>
        <v>4390.9000000000005</v>
      </c>
      <c r="P351" s="58"/>
    </row>
    <row r="352" spans="2:16" x14ac:dyDescent="0.35">
      <c r="B352" s="2" t="s">
        <v>733</v>
      </c>
      <c r="C352" s="2" t="s">
        <v>734</v>
      </c>
      <c r="D352" s="2" t="s">
        <v>33</v>
      </c>
      <c r="E352" s="11">
        <v>44</v>
      </c>
      <c r="F352" s="2" t="s">
        <v>23</v>
      </c>
      <c r="G352" s="2" t="s">
        <v>29</v>
      </c>
      <c r="H352" s="5">
        <v>38987</v>
      </c>
      <c r="I352" s="11">
        <v>23</v>
      </c>
      <c r="J352" s="11">
        <v>3</v>
      </c>
      <c r="K352" s="2">
        <v>2018</v>
      </c>
      <c r="L352" s="2" t="s">
        <v>18</v>
      </c>
      <c r="M352" s="2" t="s">
        <v>26</v>
      </c>
      <c r="N352" s="8">
        <v>4.1206463186295528</v>
      </c>
      <c r="O352" s="47">
        <f>_xlfn.IFS(Analysis1[[#This Row],[Performance_Score]] &gt;= 4, (Analysis1[[#This Row],[Monthly_Salary]])*0.05, Analysis1[[#This Row],[Performance_Score]]&gt;=3, (Analysis1[[#This Row],[Monthly_Salary]]*0.02), Analysis1[[#This Row],[Performance_Score]]&lt;3,0)</f>
        <v>779.74</v>
      </c>
      <c r="P352" s="47"/>
    </row>
    <row r="353" spans="2:16" x14ac:dyDescent="0.35">
      <c r="B353" s="1" t="s">
        <v>735</v>
      </c>
      <c r="C353" s="1" t="s">
        <v>736</v>
      </c>
      <c r="D353" s="1" t="s">
        <v>58</v>
      </c>
      <c r="E353" s="10">
        <v>54</v>
      </c>
      <c r="F353" s="1" t="s">
        <v>16</v>
      </c>
      <c r="G353" s="1" t="s">
        <v>24</v>
      </c>
      <c r="H353" s="4">
        <v>99773</v>
      </c>
      <c r="I353" s="10">
        <v>32</v>
      </c>
      <c r="J353" s="10">
        <v>2</v>
      </c>
      <c r="K353" s="1">
        <v>2022</v>
      </c>
      <c r="L353" s="1" t="s">
        <v>30</v>
      </c>
      <c r="M353" s="1" t="s">
        <v>26</v>
      </c>
      <c r="N353" s="7">
        <v>2.1359782377608507</v>
      </c>
      <c r="O353" s="58">
        <f>_xlfn.IFS(Analysis1[[#This Row],[Performance_Score]] &gt;= 4, (Analysis1[[#This Row],[Monthly_Salary]])*0.05, Analysis1[[#This Row],[Performance_Score]]&gt;=3, (Analysis1[[#This Row],[Monthly_Salary]]*0.02), Analysis1[[#This Row],[Performance_Score]]&lt;3,0)</f>
        <v>0</v>
      </c>
      <c r="P353" s="58"/>
    </row>
    <row r="354" spans="2:16" x14ac:dyDescent="0.35">
      <c r="B354" s="2" t="s">
        <v>737</v>
      </c>
      <c r="C354" s="2" t="s">
        <v>738</v>
      </c>
      <c r="D354" s="2" t="s">
        <v>15</v>
      </c>
      <c r="E354" s="11">
        <v>26</v>
      </c>
      <c r="F354" s="2" t="s">
        <v>16</v>
      </c>
      <c r="G354" s="2" t="s">
        <v>29</v>
      </c>
      <c r="H354" s="5">
        <v>92790</v>
      </c>
      <c r="I354" s="11">
        <v>30</v>
      </c>
      <c r="J354" s="11">
        <v>2</v>
      </c>
      <c r="K354" s="2">
        <v>0</v>
      </c>
      <c r="L354" s="2" t="s">
        <v>18</v>
      </c>
      <c r="M354" s="2" t="s">
        <v>26</v>
      </c>
      <c r="N354" s="8">
        <v>4.6205835673616429</v>
      </c>
      <c r="O354" s="47">
        <f>_xlfn.IFS(Analysis1[[#This Row],[Performance_Score]] &gt;= 4, (Analysis1[[#This Row],[Monthly_Salary]])*0.05, Analysis1[[#This Row],[Performance_Score]]&gt;=3, (Analysis1[[#This Row],[Monthly_Salary]]*0.02), Analysis1[[#This Row],[Performance_Score]]&lt;3,0)</f>
        <v>0</v>
      </c>
      <c r="P354" s="47"/>
    </row>
    <row r="355" spans="2:16" x14ac:dyDescent="0.35">
      <c r="B355" s="1" t="s">
        <v>739</v>
      </c>
      <c r="C355" s="1" t="s">
        <v>740</v>
      </c>
      <c r="D355" s="1" t="s">
        <v>15</v>
      </c>
      <c r="E355" s="10">
        <v>24</v>
      </c>
      <c r="F355" s="1" t="s">
        <v>16</v>
      </c>
      <c r="G355" s="1" t="s">
        <v>77</v>
      </c>
      <c r="H355" s="4">
        <v>67288</v>
      </c>
      <c r="I355" s="10">
        <v>7</v>
      </c>
      <c r="J355" s="10">
        <v>3</v>
      </c>
      <c r="K355" s="1">
        <v>0</v>
      </c>
      <c r="L355" s="1" t="s">
        <v>40</v>
      </c>
      <c r="M355" s="1" t="s">
        <v>26</v>
      </c>
      <c r="N355" s="7">
        <v>4.1155142708938364</v>
      </c>
      <c r="O355" s="58">
        <f>_xlfn.IFS(Analysis1[[#This Row],[Performance_Score]] &gt;= 4, (Analysis1[[#This Row],[Monthly_Salary]])*0.05, Analysis1[[#This Row],[Performance_Score]]&gt;=3, (Analysis1[[#This Row],[Monthly_Salary]]*0.02), Analysis1[[#This Row],[Performance_Score]]&lt;3,0)</f>
        <v>1345.76</v>
      </c>
      <c r="P355" s="58"/>
    </row>
    <row r="356" spans="2:16" x14ac:dyDescent="0.35">
      <c r="B356" s="2" t="s">
        <v>741</v>
      </c>
      <c r="C356" s="2" t="s">
        <v>742</v>
      </c>
      <c r="D356" s="2" t="s">
        <v>46</v>
      </c>
      <c r="E356" s="11">
        <v>31</v>
      </c>
      <c r="F356" s="2" t="s">
        <v>23</v>
      </c>
      <c r="G356" s="2" t="s">
        <v>77</v>
      </c>
      <c r="H356" s="5">
        <v>49291</v>
      </c>
      <c r="I356" s="11">
        <v>19</v>
      </c>
      <c r="J356" s="11">
        <v>5</v>
      </c>
      <c r="K356" s="2">
        <v>2020</v>
      </c>
      <c r="L356" s="2" t="s">
        <v>40</v>
      </c>
      <c r="M356" s="2" t="s">
        <v>19</v>
      </c>
      <c r="N356" s="8">
        <v>3.9701542803758225</v>
      </c>
      <c r="O356" s="47">
        <f>_xlfn.IFS(Analysis1[[#This Row],[Performance_Score]] &gt;= 4, (Analysis1[[#This Row],[Monthly_Salary]])*0.05, Analysis1[[#This Row],[Performance_Score]]&gt;=3, (Analysis1[[#This Row],[Monthly_Salary]]*0.02), Analysis1[[#This Row],[Performance_Score]]&lt;3,0)</f>
        <v>2464.5500000000002</v>
      </c>
      <c r="P356" s="47"/>
    </row>
    <row r="357" spans="2:16" x14ac:dyDescent="0.35">
      <c r="B357" s="1" t="s">
        <v>743</v>
      </c>
      <c r="C357" s="1" t="s">
        <v>744</v>
      </c>
      <c r="D357" s="1" t="s">
        <v>58</v>
      </c>
      <c r="E357" s="10">
        <v>49</v>
      </c>
      <c r="F357" s="1" t="s">
        <v>16</v>
      </c>
      <c r="G357" s="1" t="s">
        <v>24</v>
      </c>
      <c r="H357" s="4">
        <v>90959</v>
      </c>
      <c r="I357" s="10">
        <v>22</v>
      </c>
      <c r="J357" s="10">
        <v>2</v>
      </c>
      <c r="K357" s="1">
        <v>2021</v>
      </c>
      <c r="L357" s="1" t="s">
        <v>40</v>
      </c>
      <c r="M357" s="1" t="s">
        <v>26</v>
      </c>
      <c r="N357" s="7">
        <v>4.5534038748307051</v>
      </c>
      <c r="O357" s="58">
        <f>_xlfn.IFS(Analysis1[[#This Row],[Performance_Score]] &gt;= 4, (Analysis1[[#This Row],[Monthly_Salary]])*0.05, Analysis1[[#This Row],[Performance_Score]]&gt;=3, (Analysis1[[#This Row],[Monthly_Salary]]*0.02), Analysis1[[#This Row],[Performance_Score]]&lt;3,0)</f>
        <v>0</v>
      </c>
      <c r="P357" s="58"/>
    </row>
    <row r="358" spans="2:16" x14ac:dyDescent="0.35">
      <c r="B358" s="2" t="s">
        <v>745</v>
      </c>
      <c r="C358" s="2" t="s">
        <v>746</v>
      </c>
      <c r="D358" s="2" t="s">
        <v>46</v>
      </c>
      <c r="E358" s="11">
        <v>31</v>
      </c>
      <c r="F358" s="2" t="s">
        <v>16</v>
      </c>
      <c r="G358" s="2" t="s">
        <v>39</v>
      </c>
      <c r="H358" s="5">
        <v>116100</v>
      </c>
      <c r="I358" s="11">
        <v>19</v>
      </c>
      <c r="J358" s="11">
        <v>2</v>
      </c>
      <c r="K358" s="2">
        <v>0</v>
      </c>
      <c r="L358" s="2" t="s">
        <v>30</v>
      </c>
      <c r="M358" s="2" t="s">
        <v>26</v>
      </c>
      <c r="N358" s="8">
        <v>4.9264926542586416</v>
      </c>
      <c r="O358" s="47">
        <f>_xlfn.IFS(Analysis1[[#This Row],[Performance_Score]] &gt;= 4, (Analysis1[[#This Row],[Monthly_Salary]])*0.05, Analysis1[[#This Row],[Performance_Score]]&gt;=3, (Analysis1[[#This Row],[Monthly_Salary]]*0.02), Analysis1[[#This Row],[Performance_Score]]&lt;3,0)</f>
        <v>0</v>
      </c>
      <c r="P358" s="47"/>
    </row>
    <row r="359" spans="2:16" x14ac:dyDescent="0.35">
      <c r="B359" s="1" t="s">
        <v>747</v>
      </c>
      <c r="C359" s="1" t="s">
        <v>748</v>
      </c>
      <c r="D359" s="1" t="s">
        <v>15</v>
      </c>
      <c r="E359" s="10">
        <v>43</v>
      </c>
      <c r="F359" s="1" t="s">
        <v>23</v>
      </c>
      <c r="G359" s="1" t="s">
        <v>17</v>
      </c>
      <c r="H359" s="4">
        <v>31216</v>
      </c>
      <c r="I359" s="10">
        <v>25</v>
      </c>
      <c r="J359" s="10">
        <v>4</v>
      </c>
      <c r="K359" s="1">
        <v>0</v>
      </c>
      <c r="L359" s="1" t="s">
        <v>25</v>
      </c>
      <c r="M359" s="1" t="s">
        <v>41</v>
      </c>
      <c r="N359" s="7">
        <v>4.9587952401266051</v>
      </c>
      <c r="O359" s="58">
        <f>_xlfn.IFS(Analysis1[[#This Row],[Performance_Score]] &gt;= 4, (Analysis1[[#This Row],[Monthly_Salary]])*0.05, Analysis1[[#This Row],[Performance_Score]]&gt;=3, (Analysis1[[#This Row],[Monthly_Salary]]*0.02), Analysis1[[#This Row],[Performance_Score]]&lt;3,0)</f>
        <v>1560.8000000000002</v>
      </c>
      <c r="P359" s="58"/>
    </row>
    <row r="360" spans="2:16" x14ac:dyDescent="0.35">
      <c r="B360" s="2" t="s">
        <v>749</v>
      </c>
      <c r="C360" s="2" t="s">
        <v>750</v>
      </c>
      <c r="D360" s="2" t="s">
        <v>33</v>
      </c>
      <c r="E360" s="11">
        <v>59</v>
      </c>
      <c r="F360" s="2" t="s">
        <v>23</v>
      </c>
      <c r="G360" s="2" t="s">
        <v>77</v>
      </c>
      <c r="H360" s="5">
        <v>49223</v>
      </c>
      <c r="I360" s="11">
        <v>7</v>
      </c>
      <c r="J360" s="11">
        <v>3</v>
      </c>
      <c r="K360" s="2">
        <v>2023</v>
      </c>
      <c r="L360" s="2" t="s">
        <v>51</v>
      </c>
      <c r="M360" s="2" t="s">
        <v>141</v>
      </c>
      <c r="N360" s="8">
        <v>1.2711398217827377</v>
      </c>
      <c r="O360" s="47">
        <f>_xlfn.IFS(Analysis1[[#This Row],[Performance_Score]] &gt;= 4, (Analysis1[[#This Row],[Monthly_Salary]])*0.05, Analysis1[[#This Row],[Performance_Score]]&gt;=3, (Analysis1[[#This Row],[Monthly_Salary]]*0.02), Analysis1[[#This Row],[Performance_Score]]&lt;3,0)</f>
        <v>984.46</v>
      </c>
      <c r="P360" s="47"/>
    </row>
    <row r="361" spans="2:16" x14ac:dyDescent="0.35">
      <c r="B361" s="1" t="s">
        <v>751</v>
      </c>
      <c r="C361" s="1" t="s">
        <v>752</v>
      </c>
      <c r="D361" s="1" t="s">
        <v>15</v>
      </c>
      <c r="E361" s="10">
        <v>22</v>
      </c>
      <c r="F361" s="1" t="s">
        <v>16</v>
      </c>
      <c r="G361" s="1" t="s">
        <v>63</v>
      </c>
      <c r="H361" s="4">
        <v>31791</v>
      </c>
      <c r="I361" s="10">
        <v>1</v>
      </c>
      <c r="J361" s="10">
        <v>4</v>
      </c>
      <c r="K361" s="1">
        <v>0</v>
      </c>
      <c r="L361" s="1" t="s">
        <v>51</v>
      </c>
      <c r="M361" s="1" t="s">
        <v>141</v>
      </c>
      <c r="N361" s="7">
        <v>1.9384282135167608</v>
      </c>
      <c r="O361" s="58">
        <f>_xlfn.IFS(Analysis1[[#This Row],[Performance_Score]] &gt;= 4, (Analysis1[[#This Row],[Monthly_Salary]])*0.05, Analysis1[[#This Row],[Performance_Score]]&gt;=3, (Analysis1[[#This Row],[Monthly_Salary]]*0.02), Analysis1[[#This Row],[Performance_Score]]&lt;3,0)</f>
        <v>1589.5500000000002</v>
      </c>
      <c r="P361" s="58"/>
    </row>
    <row r="362" spans="2:16" x14ac:dyDescent="0.35">
      <c r="B362" s="2" t="s">
        <v>753</v>
      </c>
      <c r="C362" s="2" t="s">
        <v>754</v>
      </c>
      <c r="D362" s="2" t="s">
        <v>22</v>
      </c>
      <c r="E362" s="11">
        <v>31</v>
      </c>
      <c r="F362" s="2" t="s">
        <v>23</v>
      </c>
      <c r="G362" s="2" t="s">
        <v>39</v>
      </c>
      <c r="H362" s="5">
        <v>60523</v>
      </c>
      <c r="I362" s="11">
        <v>3</v>
      </c>
      <c r="J362" s="11">
        <v>2</v>
      </c>
      <c r="K362" s="2">
        <v>2021</v>
      </c>
      <c r="L362" s="2" t="s">
        <v>30</v>
      </c>
      <c r="M362" s="2" t="s">
        <v>26</v>
      </c>
      <c r="N362" s="8">
        <v>1.5327787235374202</v>
      </c>
      <c r="O362" s="47">
        <f>_xlfn.IFS(Analysis1[[#This Row],[Performance_Score]] &gt;= 4, (Analysis1[[#This Row],[Monthly_Salary]])*0.05, Analysis1[[#This Row],[Performance_Score]]&gt;=3, (Analysis1[[#This Row],[Monthly_Salary]]*0.02), Analysis1[[#This Row],[Performance_Score]]&lt;3,0)</f>
        <v>0</v>
      </c>
      <c r="P362" s="47"/>
    </row>
    <row r="363" spans="2:16" x14ac:dyDescent="0.35">
      <c r="B363" s="1" t="s">
        <v>755</v>
      </c>
      <c r="C363" s="1" t="s">
        <v>756</v>
      </c>
      <c r="D363" s="1" t="s">
        <v>15</v>
      </c>
      <c r="E363" s="10">
        <v>37</v>
      </c>
      <c r="F363" s="1" t="s">
        <v>23</v>
      </c>
      <c r="G363" s="1" t="s">
        <v>39</v>
      </c>
      <c r="H363" s="4">
        <v>41572</v>
      </c>
      <c r="I363" s="10">
        <v>9</v>
      </c>
      <c r="J363" s="10">
        <v>1</v>
      </c>
      <c r="K363" s="1">
        <v>2024</v>
      </c>
      <c r="L363" s="1" t="s">
        <v>25</v>
      </c>
      <c r="M363" s="1" t="s">
        <v>141</v>
      </c>
      <c r="N363" s="7">
        <v>3.4837598109203718</v>
      </c>
      <c r="O363" s="58">
        <f>_xlfn.IFS(Analysis1[[#This Row],[Performance_Score]] &gt;= 4, (Analysis1[[#This Row],[Monthly_Salary]])*0.05, Analysis1[[#This Row],[Performance_Score]]&gt;=3, (Analysis1[[#This Row],[Monthly_Salary]]*0.02), Analysis1[[#This Row],[Performance_Score]]&lt;3,0)</f>
        <v>0</v>
      </c>
      <c r="P363" s="58"/>
    </row>
    <row r="364" spans="2:16" x14ac:dyDescent="0.35">
      <c r="B364" s="2" t="s">
        <v>757</v>
      </c>
      <c r="C364" s="2" t="s">
        <v>758</v>
      </c>
      <c r="D364" s="2" t="s">
        <v>15</v>
      </c>
      <c r="E364" s="11">
        <v>31</v>
      </c>
      <c r="F364" s="2" t="s">
        <v>23</v>
      </c>
      <c r="G364" s="2" t="s">
        <v>39</v>
      </c>
      <c r="H364" s="5">
        <v>101722</v>
      </c>
      <c r="I364" s="11">
        <v>16</v>
      </c>
      <c r="J364" s="11">
        <v>3</v>
      </c>
      <c r="K364" s="2">
        <v>0</v>
      </c>
      <c r="L364" s="2" t="s">
        <v>51</v>
      </c>
      <c r="M364" s="2" t="s">
        <v>141</v>
      </c>
      <c r="N364" s="8">
        <v>1.9060401079849423</v>
      </c>
      <c r="O364" s="47">
        <f>_xlfn.IFS(Analysis1[[#This Row],[Performance_Score]] &gt;= 4, (Analysis1[[#This Row],[Monthly_Salary]])*0.05, Analysis1[[#This Row],[Performance_Score]]&gt;=3, (Analysis1[[#This Row],[Monthly_Salary]]*0.02), Analysis1[[#This Row],[Performance_Score]]&lt;3,0)</f>
        <v>2034.44</v>
      </c>
      <c r="P364" s="47"/>
    </row>
    <row r="365" spans="2:16" x14ac:dyDescent="0.35">
      <c r="B365" s="1" t="s">
        <v>759</v>
      </c>
      <c r="C365" s="1" t="s">
        <v>760</v>
      </c>
      <c r="D365" s="1" t="s">
        <v>80</v>
      </c>
      <c r="E365" s="10">
        <v>57</v>
      </c>
      <c r="F365" s="1" t="s">
        <v>23</v>
      </c>
      <c r="G365" s="1" t="s">
        <v>29</v>
      </c>
      <c r="H365" s="4">
        <v>68843</v>
      </c>
      <c r="I365" s="10">
        <v>11</v>
      </c>
      <c r="J365" s="10">
        <v>5</v>
      </c>
      <c r="K365" s="1">
        <v>2019</v>
      </c>
      <c r="L365" s="1" t="s">
        <v>51</v>
      </c>
      <c r="M365" s="1" t="s">
        <v>41</v>
      </c>
      <c r="N365" s="7">
        <v>1.8256188411413228</v>
      </c>
      <c r="O365" s="58">
        <f>_xlfn.IFS(Analysis1[[#This Row],[Performance_Score]] &gt;= 4, (Analysis1[[#This Row],[Monthly_Salary]])*0.05, Analysis1[[#This Row],[Performance_Score]]&gt;=3, (Analysis1[[#This Row],[Monthly_Salary]]*0.02), Analysis1[[#This Row],[Performance_Score]]&lt;3,0)</f>
        <v>3442.15</v>
      </c>
      <c r="P365" s="58"/>
    </row>
    <row r="366" spans="2:16" x14ac:dyDescent="0.35">
      <c r="B366" s="2" t="s">
        <v>761</v>
      </c>
      <c r="C366" s="2" t="s">
        <v>762</v>
      </c>
      <c r="D366" s="2" t="s">
        <v>22</v>
      </c>
      <c r="E366" s="11">
        <v>38</v>
      </c>
      <c r="F366" s="2" t="s">
        <v>16</v>
      </c>
      <c r="G366" s="2" t="s">
        <v>29</v>
      </c>
      <c r="H366" s="5">
        <v>99008</v>
      </c>
      <c r="I366" s="11">
        <v>5</v>
      </c>
      <c r="J366" s="11">
        <v>4</v>
      </c>
      <c r="K366" s="2">
        <v>2022</v>
      </c>
      <c r="L366" s="2" t="s">
        <v>51</v>
      </c>
      <c r="M366" s="2" t="s">
        <v>141</v>
      </c>
      <c r="N366" s="8">
        <v>1.9409223456946099</v>
      </c>
      <c r="O366" s="47">
        <f>_xlfn.IFS(Analysis1[[#This Row],[Performance_Score]] &gt;= 4, (Analysis1[[#This Row],[Monthly_Salary]])*0.05, Analysis1[[#This Row],[Performance_Score]]&gt;=3, (Analysis1[[#This Row],[Monthly_Salary]]*0.02), Analysis1[[#This Row],[Performance_Score]]&lt;3,0)</f>
        <v>4950.4000000000005</v>
      </c>
      <c r="P366" s="47"/>
    </row>
    <row r="367" spans="2:16" x14ac:dyDescent="0.35">
      <c r="B367" s="1" t="s">
        <v>763</v>
      </c>
      <c r="C367" s="1" t="s">
        <v>764</v>
      </c>
      <c r="D367" s="1" t="s">
        <v>15</v>
      </c>
      <c r="E367" s="10">
        <v>45</v>
      </c>
      <c r="F367" s="1" t="s">
        <v>16</v>
      </c>
      <c r="G367" s="1" t="s">
        <v>63</v>
      </c>
      <c r="H367" s="4">
        <v>57461</v>
      </c>
      <c r="I367" s="10">
        <v>28</v>
      </c>
      <c r="J367" s="10">
        <v>1</v>
      </c>
      <c r="K367" s="1">
        <v>2020</v>
      </c>
      <c r="L367" s="1" t="s">
        <v>30</v>
      </c>
      <c r="M367" s="1" t="s">
        <v>19</v>
      </c>
      <c r="N367" s="7">
        <v>4.5257983314813437</v>
      </c>
      <c r="O367" s="58">
        <f>_xlfn.IFS(Analysis1[[#This Row],[Performance_Score]] &gt;= 4, (Analysis1[[#This Row],[Monthly_Salary]])*0.05, Analysis1[[#This Row],[Performance_Score]]&gt;=3, (Analysis1[[#This Row],[Monthly_Salary]]*0.02), Analysis1[[#This Row],[Performance_Score]]&lt;3,0)</f>
        <v>0</v>
      </c>
      <c r="P367" s="58"/>
    </row>
    <row r="368" spans="2:16" x14ac:dyDescent="0.35">
      <c r="B368" s="2" t="s">
        <v>765</v>
      </c>
      <c r="C368" s="2" t="s">
        <v>766</v>
      </c>
      <c r="D368" s="2" t="s">
        <v>46</v>
      </c>
      <c r="E368" s="11">
        <v>26</v>
      </c>
      <c r="F368" s="2" t="s">
        <v>23</v>
      </c>
      <c r="G368" s="2" t="s">
        <v>17</v>
      </c>
      <c r="H368" s="5">
        <v>94434</v>
      </c>
      <c r="I368" s="11">
        <v>3</v>
      </c>
      <c r="J368" s="11">
        <v>1</v>
      </c>
      <c r="K368" s="2">
        <v>2017</v>
      </c>
      <c r="L368" s="2" t="s">
        <v>34</v>
      </c>
      <c r="M368" s="2" t="s">
        <v>141</v>
      </c>
      <c r="N368" s="8">
        <v>4.2621843837360807</v>
      </c>
      <c r="O368" s="47">
        <f>_xlfn.IFS(Analysis1[[#This Row],[Performance_Score]] &gt;= 4, (Analysis1[[#This Row],[Monthly_Salary]])*0.05, Analysis1[[#This Row],[Performance_Score]]&gt;=3, (Analysis1[[#This Row],[Monthly_Salary]]*0.02), Analysis1[[#This Row],[Performance_Score]]&lt;3,0)</f>
        <v>0</v>
      </c>
      <c r="P368" s="47"/>
    </row>
    <row r="369" spans="2:16" x14ac:dyDescent="0.35">
      <c r="B369" s="1" t="s">
        <v>767</v>
      </c>
      <c r="C369" s="1" t="s">
        <v>768</v>
      </c>
      <c r="D369" s="1" t="s">
        <v>58</v>
      </c>
      <c r="E369" s="10">
        <v>38</v>
      </c>
      <c r="F369" s="1" t="s">
        <v>72</v>
      </c>
      <c r="G369" s="1" t="s">
        <v>29</v>
      </c>
      <c r="H369" s="4">
        <v>69443</v>
      </c>
      <c r="I369" s="10">
        <v>27</v>
      </c>
      <c r="J369" s="10">
        <v>1</v>
      </c>
      <c r="K369" s="1">
        <v>2018</v>
      </c>
      <c r="L369" s="1" t="s">
        <v>34</v>
      </c>
      <c r="M369" s="1" t="s">
        <v>41</v>
      </c>
      <c r="N369" s="7">
        <v>2.0175835292559596</v>
      </c>
      <c r="O369" s="58">
        <f>_xlfn.IFS(Analysis1[[#This Row],[Performance_Score]] &gt;= 4, (Analysis1[[#This Row],[Monthly_Salary]])*0.05, Analysis1[[#This Row],[Performance_Score]]&gt;=3, (Analysis1[[#This Row],[Monthly_Salary]]*0.02), Analysis1[[#This Row],[Performance_Score]]&lt;3,0)</f>
        <v>0</v>
      </c>
      <c r="P369" s="58"/>
    </row>
    <row r="370" spans="2:16" x14ac:dyDescent="0.35">
      <c r="B370" s="2" t="s">
        <v>769</v>
      </c>
      <c r="C370" s="2" t="s">
        <v>770</v>
      </c>
      <c r="D370" s="2" t="s">
        <v>80</v>
      </c>
      <c r="E370" s="11">
        <v>59</v>
      </c>
      <c r="F370" s="2" t="s">
        <v>16</v>
      </c>
      <c r="G370" s="2" t="s">
        <v>29</v>
      </c>
      <c r="H370" s="5">
        <v>53291</v>
      </c>
      <c r="I370" s="11">
        <v>11</v>
      </c>
      <c r="J370" s="11">
        <v>5</v>
      </c>
      <c r="K370" s="2">
        <v>2018</v>
      </c>
      <c r="L370" s="2" t="s">
        <v>30</v>
      </c>
      <c r="M370" s="2" t="s">
        <v>19</v>
      </c>
      <c r="N370" s="8">
        <v>3.8607453249929797</v>
      </c>
      <c r="O370" s="47">
        <f>_xlfn.IFS(Analysis1[[#This Row],[Performance_Score]] &gt;= 4, (Analysis1[[#This Row],[Monthly_Salary]])*0.05, Analysis1[[#This Row],[Performance_Score]]&gt;=3, (Analysis1[[#This Row],[Monthly_Salary]]*0.02), Analysis1[[#This Row],[Performance_Score]]&lt;3,0)</f>
        <v>2664.55</v>
      </c>
      <c r="P370" s="47"/>
    </row>
    <row r="371" spans="2:16" x14ac:dyDescent="0.35">
      <c r="B371" s="1" t="s">
        <v>771</v>
      </c>
      <c r="C371" s="1" t="s">
        <v>772</v>
      </c>
      <c r="D371" s="1" t="s">
        <v>22</v>
      </c>
      <c r="E371" s="10">
        <v>34</v>
      </c>
      <c r="F371" s="1" t="s">
        <v>23</v>
      </c>
      <c r="G371" s="1" t="s">
        <v>39</v>
      </c>
      <c r="H371" s="4">
        <v>116774</v>
      </c>
      <c r="I371" s="10">
        <v>26</v>
      </c>
      <c r="J371" s="10">
        <v>2</v>
      </c>
      <c r="K371" s="1">
        <v>2018</v>
      </c>
      <c r="L371" s="1" t="s">
        <v>18</v>
      </c>
      <c r="M371" s="1" t="s">
        <v>41</v>
      </c>
      <c r="N371" s="7">
        <v>1.5073784092631048</v>
      </c>
      <c r="O371" s="58">
        <f>_xlfn.IFS(Analysis1[[#This Row],[Performance_Score]] &gt;= 4, (Analysis1[[#This Row],[Monthly_Salary]])*0.05, Analysis1[[#This Row],[Performance_Score]]&gt;=3, (Analysis1[[#This Row],[Monthly_Salary]]*0.02), Analysis1[[#This Row],[Performance_Score]]&lt;3,0)</f>
        <v>0</v>
      </c>
      <c r="P371" s="58"/>
    </row>
    <row r="372" spans="2:16" x14ac:dyDescent="0.35">
      <c r="B372" s="2" t="s">
        <v>773</v>
      </c>
      <c r="C372" s="2" t="s">
        <v>774</v>
      </c>
      <c r="D372" s="2" t="s">
        <v>33</v>
      </c>
      <c r="E372" s="11">
        <v>25</v>
      </c>
      <c r="F372" s="2" t="s">
        <v>16</v>
      </c>
      <c r="G372" s="2" t="s">
        <v>17</v>
      </c>
      <c r="H372" s="5">
        <v>41291</v>
      </c>
      <c r="I372" s="11">
        <v>24</v>
      </c>
      <c r="J372" s="11">
        <v>4</v>
      </c>
      <c r="K372" s="2">
        <v>2024</v>
      </c>
      <c r="L372" s="2" t="s">
        <v>30</v>
      </c>
      <c r="M372" s="2" t="s">
        <v>26</v>
      </c>
      <c r="N372" s="8">
        <v>1.6136165718973832</v>
      </c>
      <c r="O372" s="47">
        <f>_xlfn.IFS(Analysis1[[#This Row],[Performance_Score]] &gt;= 4, (Analysis1[[#This Row],[Monthly_Salary]])*0.05, Analysis1[[#This Row],[Performance_Score]]&gt;=3, (Analysis1[[#This Row],[Monthly_Salary]]*0.02), Analysis1[[#This Row],[Performance_Score]]&lt;3,0)</f>
        <v>2064.5500000000002</v>
      </c>
      <c r="P372" s="47"/>
    </row>
    <row r="373" spans="2:16" x14ac:dyDescent="0.35">
      <c r="B373" s="1" t="s">
        <v>775</v>
      </c>
      <c r="C373" s="1" t="s">
        <v>776</v>
      </c>
      <c r="D373" s="1" t="s">
        <v>46</v>
      </c>
      <c r="E373" s="10">
        <v>54</v>
      </c>
      <c r="F373" s="1" t="s">
        <v>16</v>
      </c>
      <c r="G373" s="1" t="s">
        <v>63</v>
      </c>
      <c r="H373" s="4">
        <v>61753</v>
      </c>
      <c r="I373" s="10">
        <v>10</v>
      </c>
      <c r="J373" s="10">
        <v>1</v>
      </c>
      <c r="K373" s="1">
        <v>2017</v>
      </c>
      <c r="L373" s="1" t="s">
        <v>30</v>
      </c>
      <c r="M373" s="1" t="s">
        <v>26</v>
      </c>
      <c r="N373" s="7">
        <v>1.5573192133987335</v>
      </c>
      <c r="O373" s="58">
        <f>_xlfn.IFS(Analysis1[[#This Row],[Performance_Score]] &gt;= 4, (Analysis1[[#This Row],[Monthly_Salary]])*0.05, Analysis1[[#This Row],[Performance_Score]]&gt;=3, (Analysis1[[#This Row],[Monthly_Salary]]*0.02), Analysis1[[#This Row],[Performance_Score]]&lt;3,0)</f>
        <v>0</v>
      </c>
      <c r="P373" s="58"/>
    </row>
    <row r="374" spans="2:16" x14ac:dyDescent="0.35">
      <c r="B374" s="2" t="s">
        <v>777</v>
      </c>
      <c r="C374" s="2" t="s">
        <v>778</v>
      </c>
      <c r="D374" s="2" t="s">
        <v>33</v>
      </c>
      <c r="E374" s="11">
        <v>44</v>
      </c>
      <c r="F374" s="2" t="s">
        <v>23</v>
      </c>
      <c r="G374" s="2" t="s">
        <v>63</v>
      </c>
      <c r="H374" s="5">
        <v>89498</v>
      </c>
      <c r="I374" s="11">
        <v>14</v>
      </c>
      <c r="J374" s="11">
        <v>4</v>
      </c>
      <c r="K374" s="2">
        <v>2015</v>
      </c>
      <c r="L374" s="2" t="s">
        <v>18</v>
      </c>
      <c r="M374" s="2" t="s">
        <v>26</v>
      </c>
      <c r="N374" s="8">
        <v>1.1922404550575436</v>
      </c>
      <c r="O374" s="47">
        <f>_xlfn.IFS(Analysis1[[#This Row],[Performance_Score]] &gt;= 4, (Analysis1[[#This Row],[Monthly_Salary]])*0.05, Analysis1[[#This Row],[Performance_Score]]&gt;=3, (Analysis1[[#This Row],[Monthly_Salary]]*0.02), Analysis1[[#This Row],[Performance_Score]]&lt;3,0)</f>
        <v>4474.9000000000005</v>
      </c>
      <c r="P374" s="47"/>
    </row>
    <row r="375" spans="2:16" x14ac:dyDescent="0.35">
      <c r="B375" s="1" t="s">
        <v>779</v>
      </c>
      <c r="C375" s="1" t="s">
        <v>780</v>
      </c>
      <c r="D375" s="1" t="s">
        <v>80</v>
      </c>
      <c r="E375" s="10">
        <v>34</v>
      </c>
      <c r="F375" s="1" t="s">
        <v>23</v>
      </c>
      <c r="G375" s="1" t="s">
        <v>29</v>
      </c>
      <c r="H375" s="4">
        <v>62632</v>
      </c>
      <c r="I375" s="10">
        <v>27</v>
      </c>
      <c r="J375" s="10">
        <v>5</v>
      </c>
      <c r="K375" s="1">
        <v>2020</v>
      </c>
      <c r="L375" s="1" t="s">
        <v>18</v>
      </c>
      <c r="M375" s="1" t="s">
        <v>41</v>
      </c>
      <c r="N375" s="7">
        <v>4.1237913122767651</v>
      </c>
      <c r="O375" s="58">
        <f>_xlfn.IFS(Analysis1[[#This Row],[Performance_Score]] &gt;= 4, (Analysis1[[#This Row],[Monthly_Salary]])*0.05, Analysis1[[#This Row],[Performance_Score]]&gt;=3, (Analysis1[[#This Row],[Monthly_Salary]]*0.02), Analysis1[[#This Row],[Performance_Score]]&lt;3,0)</f>
        <v>3131.6000000000004</v>
      </c>
      <c r="P375" s="58"/>
    </row>
    <row r="376" spans="2:16" x14ac:dyDescent="0.35">
      <c r="B376" s="2" t="s">
        <v>781</v>
      </c>
      <c r="C376" s="2" t="s">
        <v>782</v>
      </c>
      <c r="D376" s="2" t="s">
        <v>46</v>
      </c>
      <c r="E376" s="11">
        <v>33</v>
      </c>
      <c r="F376" s="2" t="s">
        <v>23</v>
      </c>
      <c r="G376" s="2" t="s">
        <v>77</v>
      </c>
      <c r="H376" s="5">
        <v>36683</v>
      </c>
      <c r="I376" s="11">
        <v>28</v>
      </c>
      <c r="J376" s="11">
        <v>3</v>
      </c>
      <c r="K376" s="2">
        <v>2019</v>
      </c>
      <c r="L376" s="2" t="s">
        <v>18</v>
      </c>
      <c r="M376" s="2" t="s">
        <v>26</v>
      </c>
      <c r="N376" s="8">
        <v>3.9012812807586639</v>
      </c>
      <c r="O376" s="47">
        <f>_xlfn.IFS(Analysis1[[#This Row],[Performance_Score]] &gt;= 4, (Analysis1[[#This Row],[Monthly_Salary]])*0.05, Analysis1[[#This Row],[Performance_Score]]&gt;=3, (Analysis1[[#This Row],[Monthly_Salary]]*0.02), Analysis1[[#This Row],[Performance_Score]]&lt;3,0)</f>
        <v>733.66</v>
      </c>
      <c r="P376" s="47"/>
    </row>
    <row r="377" spans="2:16" x14ac:dyDescent="0.35">
      <c r="B377" s="1" t="s">
        <v>783</v>
      </c>
      <c r="C377" s="1" t="s">
        <v>784</v>
      </c>
      <c r="D377" s="1" t="s">
        <v>33</v>
      </c>
      <c r="E377" s="10">
        <v>44</v>
      </c>
      <c r="F377" s="1" t="s">
        <v>23</v>
      </c>
      <c r="G377" s="1" t="s">
        <v>77</v>
      </c>
      <c r="H377" s="4">
        <v>80731</v>
      </c>
      <c r="I377" s="10">
        <v>25</v>
      </c>
      <c r="J377" s="10">
        <v>5</v>
      </c>
      <c r="K377" s="1">
        <v>2020</v>
      </c>
      <c r="L377" s="1" t="s">
        <v>51</v>
      </c>
      <c r="M377" s="1" t="s">
        <v>41</v>
      </c>
      <c r="N377" s="7">
        <v>3.6915616022305202</v>
      </c>
      <c r="O377" s="58">
        <f>_xlfn.IFS(Analysis1[[#This Row],[Performance_Score]] &gt;= 4, (Analysis1[[#This Row],[Monthly_Salary]])*0.05, Analysis1[[#This Row],[Performance_Score]]&gt;=3, (Analysis1[[#This Row],[Monthly_Salary]]*0.02), Analysis1[[#This Row],[Performance_Score]]&lt;3,0)</f>
        <v>4036.55</v>
      </c>
      <c r="P377" s="58"/>
    </row>
    <row r="378" spans="2:16" x14ac:dyDescent="0.35">
      <c r="B378" s="2" t="s">
        <v>785</v>
      </c>
      <c r="C378" s="2" t="s">
        <v>786</v>
      </c>
      <c r="D378" s="2" t="s">
        <v>15</v>
      </c>
      <c r="E378" s="11">
        <v>60</v>
      </c>
      <c r="F378" s="2" t="s">
        <v>23</v>
      </c>
      <c r="G378" s="2" t="s">
        <v>17</v>
      </c>
      <c r="H378" s="5">
        <v>78108</v>
      </c>
      <c r="I378" s="11">
        <v>33</v>
      </c>
      <c r="J378" s="11">
        <v>4</v>
      </c>
      <c r="K378" s="2">
        <v>2015</v>
      </c>
      <c r="L378" s="2" t="s">
        <v>34</v>
      </c>
      <c r="M378" s="2" t="s">
        <v>26</v>
      </c>
      <c r="N378" s="8">
        <v>2.4675120887931641</v>
      </c>
      <c r="O378" s="47">
        <f>_xlfn.IFS(Analysis1[[#This Row],[Performance_Score]] &gt;= 4, (Analysis1[[#This Row],[Monthly_Salary]])*0.05, Analysis1[[#This Row],[Performance_Score]]&gt;=3, (Analysis1[[#This Row],[Monthly_Salary]]*0.02), Analysis1[[#This Row],[Performance_Score]]&lt;3,0)</f>
        <v>3905.4</v>
      </c>
      <c r="P378" s="47"/>
    </row>
    <row r="379" spans="2:16" x14ac:dyDescent="0.35">
      <c r="B379" s="1" t="s">
        <v>787</v>
      </c>
      <c r="C379" s="1" t="s">
        <v>788</v>
      </c>
      <c r="D379" s="1" t="s">
        <v>46</v>
      </c>
      <c r="E379" s="10">
        <v>34</v>
      </c>
      <c r="F379" s="1" t="s">
        <v>72</v>
      </c>
      <c r="G379" s="1" t="s">
        <v>24</v>
      </c>
      <c r="H379" s="4">
        <v>109177</v>
      </c>
      <c r="I379" s="10">
        <v>17</v>
      </c>
      <c r="J379" s="10">
        <v>4</v>
      </c>
      <c r="K379" s="1">
        <v>0</v>
      </c>
      <c r="L379" s="1" t="s">
        <v>40</v>
      </c>
      <c r="M379" s="1" t="s">
        <v>19</v>
      </c>
      <c r="N379" s="7">
        <v>1.0449589294834984</v>
      </c>
      <c r="O379" s="58">
        <f>_xlfn.IFS(Analysis1[[#This Row],[Performance_Score]] &gt;= 4, (Analysis1[[#This Row],[Monthly_Salary]])*0.05, Analysis1[[#This Row],[Performance_Score]]&gt;=3, (Analysis1[[#This Row],[Monthly_Salary]]*0.02), Analysis1[[#This Row],[Performance_Score]]&lt;3,0)</f>
        <v>5458.85</v>
      </c>
      <c r="P379" s="58"/>
    </row>
    <row r="380" spans="2:16" x14ac:dyDescent="0.35">
      <c r="B380" s="2" t="s">
        <v>789</v>
      </c>
      <c r="C380" s="2" t="s">
        <v>790</v>
      </c>
      <c r="D380" s="2" t="s">
        <v>80</v>
      </c>
      <c r="E380" s="11">
        <v>48</v>
      </c>
      <c r="F380" s="2" t="s">
        <v>23</v>
      </c>
      <c r="G380" s="2" t="s">
        <v>63</v>
      </c>
      <c r="H380" s="5">
        <v>87243</v>
      </c>
      <c r="I380" s="11">
        <v>7</v>
      </c>
      <c r="J380" s="11">
        <v>2</v>
      </c>
      <c r="K380" s="2">
        <v>2017</v>
      </c>
      <c r="L380" s="2" t="s">
        <v>40</v>
      </c>
      <c r="M380" s="2" t="s">
        <v>26</v>
      </c>
      <c r="N380" s="8">
        <v>3.0073511526273893</v>
      </c>
      <c r="O380" s="47">
        <f>_xlfn.IFS(Analysis1[[#This Row],[Performance_Score]] &gt;= 4, (Analysis1[[#This Row],[Monthly_Salary]])*0.05, Analysis1[[#This Row],[Performance_Score]]&gt;=3, (Analysis1[[#This Row],[Monthly_Salary]]*0.02), Analysis1[[#This Row],[Performance_Score]]&lt;3,0)</f>
        <v>0</v>
      </c>
      <c r="P380" s="47"/>
    </row>
    <row r="381" spans="2:16" x14ac:dyDescent="0.35">
      <c r="B381" s="1" t="s">
        <v>791</v>
      </c>
      <c r="C381" s="1" t="s">
        <v>792</v>
      </c>
      <c r="D381" s="1" t="s">
        <v>15</v>
      </c>
      <c r="E381" s="10">
        <v>37</v>
      </c>
      <c r="F381" s="1" t="s">
        <v>23</v>
      </c>
      <c r="G381" s="1" t="s">
        <v>39</v>
      </c>
      <c r="H381" s="4">
        <v>84136</v>
      </c>
      <c r="I381" s="10">
        <v>3</v>
      </c>
      <c r="J381" s="10">
        <v>4</v>
      </c>
      <c r="K381" s="1">
        <v>0</v>
      </c>
      <c r="L381" s="1" t="s">
        <v>51</v>
      </c>
      <c r="M381" s="1" t="s">
        <v>26</v>
      </c>
      <c r="N381" s="7">
        <v>3.8957672198625297</v>
      </c>
      <c r="O381" s="58">
        <f>_xlfn.IFS(Analysis1[[#This Row],[Performance_Score]] &gt;= 4, (Analysis1[[#This Row],[Monthly_Salary]])*0.05, Analysis1[[#This Row],[Performance_Score]]&gt;=3, (Analysis1[[#This Row],[Monthly_Salary]]*0.02), Analysis1[[#This Row],[Performance_Score]]&lt;3,0)</f>
        <v>4206.8</v>
      </c>
      <c r="P381" s="58"/>
    </row>
    <row r="382" spans="2:16" x14ac:dyDescent="0.35">
      <c r="B382" s="2" t="s">
        <v>793</v>
      </c>
      <c r="C382" s="2" t="s">
        <v>794</v>
      </c>
      <c r="D382" s="2" t="s">
        <v>80</v>
      </c>
      <c r="E382" s="11">
        <v>59</v>
      </c>
      <c r="F382" s="2" t="s">
        <v>16</v>
      </c>
      <c r="G382" s="2" t="s">
        <v>77</v>
      </c>
      <c r="H382" s="5">
        <v>97353</v>
      </c>
      <c r="I382" s="11">
        <v>21</v>
      </c>
      <c r="J382" s="11">
        <v>2</v>
      </c>
      <c r="K382" s="2">
        <v>2019</v>
      </c>
      <c r="L382" s="2" t="s">
        <v>30</v>
      </c>
      <c r="M382" s="2" t="s">
        <v>26</v>
      </c>
      <c r="N382" s="8">
        <v>3.9528830185073596</v>
      </c>
      <c r="O382" s="47">
        <f>_xlfn.IFS(Analysis1[[#This Row],[Performance_Score]] &gt;= 4, (Analysis1[[#This Row],[Monthly_Salary]])*0.05, Analysis1[[#This Row],[Performance_Score]]&gt;=3, (Analysis1[[#This Row],[Monthly_Salary]]*0.02), Analysis1[[#This Row],[Performance_Score]]&lt;3,0)</f>
        <v>0</v>
      </c>
      <c r="P382" s="47"/>
    </row>
    <row r="383" spans="2:16" x14ac:dyDescent="0.35">
      <c r="B383" s="1" t="s">
        <v>795</v>
      </c>
      <c r="C383" s="1" t="s">
        <v>796</v>
      </c>
      <c r="D383" s="1" t="s">
        <v>33</v>
      </c>
      <c r="E383" s="10">
        <v>45</v>
      </c>
      <c r="F383" s="1" t="s">
        <v>16</v>
      </c>
      <c r="G383" s="1" t="s">
        <v>63</v>
      </c>
      <c r="H383" s="4">
        <v>76831</v>
      </c>
      <c r="I383" s="10">
        <v>33</v>
      </c>
      <c r="J383" s="10">
        <v>4</v>
      </c>
      <c r="K383" s="1">
        <v>0</v>
      </c>
      <c r="L383" s="1" t="s">
        <v>51</v>
      </c>
      <c r="M383" s="1" t="s">
        <v>41</v>
      </c>
      <c r="N383" s="7">
        <v>2.143582915679378</v>
      </c>
      <c r="O383" s="58">
        <f>_xlfn.IFS(Analysis1[[#This Row],[Performance_Score]] &gt;= 4, (Analysis1[[#This Row],[Monthly_Salary]])*0.05, Analysis1[[#This Row],[Performance_Score]]&gt;=3, (Analysis1[[#This Row],[Monthly_Salary]]*0.02), Analysis1[[#This Row],[Performance_Score]]&lt;3,0)</f>
        <v>3841.55</v>
      </c>
      <c r="P383" s="58"/>
    </row>
    <row r="384" spans="2:16" x14ac:dyDescent="0.35">
      <c r="B384" s="2" t="s">
        <v>797</v>
      </c>
      <c r="C384" s="2" t="s">
        <v>798</v>
      </c>
      <c r="D384" s="2" t="s">
        <v>80</v>
      </c>
      <c r="E384" s="11">
        <v>58</v>
      </c>
      <c r="F384" s="2" t="s">
        <v>23</v>
      </c>
      <c r="G384" s="2" t="s">
        <v>39</v>
      </c>
      <c r="H384" s="5">
        <v>110483</v>
      </c>
      <c r="I384" s="11">
        <v>12</v>
      </c>
      <c r="J384" s="11">
        <v>1</v>
      </c>
      <c r="K384" s="2">
        <v>2022</v>
      </c>
      <c r="L384" s="2" t="s">
        <v>34</v>
      </c>
      <c r="M384" s="2" t="s">
        <v>41</v>
      </c>
      <c r="N384" s="8">
        <v>1.8799790011211854</v>
      </c>
      <c r="O384" s="47">
        <f>_xlfn.IFS(Analysis1[[#This Row],[Performance_Score]] &gt;= 4, (Analysis1[[#This Row],[Monthly_Salary]])*0.05, Analysis1[[#This Row],[Performance_Score]]&gt;=3, (Analysis1[[#This Row],[Monthly_Salary]]*0.02), Analysis1[[#This Row],[Performance_Score]]&lt;3,0)</f>
        <v>0</v>
      </c>
      <c r="P384" s="47"/>
    </row>
    <row r="385" spans="2:16" x14ac:dyDescent="0.35">
      <c r="B385" s="1" t="s">
        <v>799</v>
      </c>
      <c r="C385" s="1" t="s">
        <v>800</v>
      </c>
      <c r="D385" s="1" t="s">
        <v>80</v>
      </c>
      <c r="E385" s="10">
        <v>56</v>
      </c>
      <c r="F385" s="1" t="s">
        <v>23</v>
      </c>
      <c r="G385" s="1" t="s">
        <v>77</v>
      </c>
      <c r="H385" s="4">
        <v>86966</v>
      </c>
      <c r="I385" s="10">
        <v>32</v>
      </c>
      <c r="J385" s="10">
        <v>5</v>
      </c>
      <c r="K385" s="1">
        <v>0</v>
      </c>
      <c r="L385" s="1" t="s">
        <v>25</v>
      </c>
      <c r="M385" s="1" t="s">
        <v>26</v>
      </c>
      <c r="N385" s="7">
        <v>2.4699310774328138</v>
      </c>
      <c r="O385" s="58">
        <f>_xlfn.IFS(Analysis1[[#This Row],[Performance_Score]] &gt;= 4, (Analysis1[[#This Row],[Monthly_Salary]])*0.05, Analysis1[[#This Row],[Performance_Score]]&gt;=3, (Analysis1[[#This Row],[Monthly_Salary]]*0.02), Analysis1[[#This Row],[Performance_Score]]&lt;3,0)</f>
        <v>4348.3</v>
      </c>
      <c r="P385" s="58"/>
    </row>
    <row r="386" spans="2:16" x14ac:dyDescent="0.35">
      <c r="B386" s="2" t="s">
        <v>801</v>
      </c>
      <c r="C386" s="2" t="s">
        <v>802</v>
      </c>
      <c r="D386" s="2" t="s">
        <v>80</v>
      </c>
      <c r="E386" s="11">
        <v>46</v>
      </c>
      <c r="F386" s="2" t="s">
        <v>23</v>
      </c>
      <c r="G386" s="2" t="s">
        <v>77</v>
      </c>
      <c r="H386" s="5">
        <v>58761</v>
      </c>
      <c r="I386" s="11">
        <v>11</v>
      </c>
      <c r="J386" s="11">
        <v>2</v>
      </c>
      <c r="K386" s="2">
        <v>2018</v>
      </c>
      <c r="L386" s="2" t="s">
        <v>40</v>
      </c>
      <c r="M386" s="2" t="s">
        <v>26</v>
      </c>
      <c r="N386" s="8">
        <v>1.3154615420393014</v>
      </c>
      <c r="O386" s="47">
        <f>_xlfn.IFS(Analysis1[[#This Row],[Performance_Score]] &gt;= 4, (Analysis1[[#This Row],[Monthly_Salary]])*0.05, Analysis1[[#This Row],[Performance_Score]]&gt;=3, (Analysis1[[#This Row],[Monthly_Salary]]*0.02), Analysis1[[#This Row],[Performance_Score]]&lt;3,0)</f>
        <v>0</v>
      </c>
      <c r="P386" s="47"/>
    </row>
    <row r="387" spans="2:16" x14ac:dyDescent="0.35">
      <c r="B387" s="1" t="s">
        <v>803</v>
      </c>
      <c r="C387" s="1" t="s">
        <v>804</v>
      </c>
      <c r="D387" s="1" t="s">
        <v>46</v>
      </c>
      <c r="E387" s="10">
        <v>58</v>
      </c>
      <c r="F387" s="1" t="s">
        <v>23</v>
      </c>
      <c r="G387" s="1" t="s">
        <v>63</v>
      </c>
      <c r="H387" s="4">
        <v>78007</v>
      </c>
      <c r="I387" s="10">
        <v>21</v>
      </c>
      <c r="J387" s="10">
        <v>4</v>
      </c>
      <c r="K387" s="1">
        <v>2023</v>
      </c>
      <c r="L387" s="1" t="s">
        <v>18</v>
      </c>
      <c r="M387" s="1" t="s">
        <v>26</v>
      </c>
      <c r="N387" s="7">
        <v>2.090951607617245</v>
      </c>
      <c r="O387" s="58">
        <f>_xlfn.IFS(Analysis1[[#This Row],[Performance_Score]] &gt;= 4, (Analysis1[[#This Row],[Monthly_Salary]])*0.05, Analysis1[[#This Row],[Performance_Score]]&gt;=3, (Analysis1[[#This Row],[Monthly_Salary]]*0.02), Analysis1[[#This Row],[Performance_Score]]&lt;3,0)</f>
        <v>3900.3500000000004</v>
      </c>
      <c r="P387" s="58"/>
    </row>
    <row r="388" spans="2:16" x14ac:dyDescent="0.35">
      <c r="B388" s="2" t="s">
        <v>805</v>
      </c>
      <c r="C388" s="2" t="s">
        <v>806</v>
      </c>
      <c r="D388" s="2" t="s">
        <v>15</v>
      </c>
      <c r="E388" s="11">
        <v>24</v>
      </c>
      <c r="F388" s="2" t="s">
        <v>16</v>
      </c>
      <c r="G388" s="2" t="s">
        <v>77</v>
      </c>
      <c r="H388" s="5">
        <v>63994</v>
      </c>
      <c r="I388" s="11">
        <v>19</v>
      </c>
      <c r="J388" s="11">
        <v>2</v>
      </c>
      <c r="K388" s="2">
        <v>2018</v>
      </c>
      <c r="L388" s="2" t="s">
        <v>18</v>
      </c>
      <c r="M388" s="2" t="s">
        <v>141</v>
      </c>
      <c r="N388" s="8">
        <v>4.7124259186688073</v>
      </c>
      <c r="O388" s="47">
        <f>_xlfn.IFS(Analysis1[[#This Row],[Performance_Score]] &gt;= 4, (Analysis1[[#This Row],[Monthly_Salary]])*0.05, Analysis1[[#This Row],[Performance_Score]]&gt;=3, (Analysis1[[#This Row],[Monthly_Salary]]*0.02), Analysis1[[#This Row],[Performance_Score]]&lt;3,0)</f>
        <v>0</v>
      </c>
      <c r="P388" s="47"/>
    </row>
    <row r="389" spans="2:16" x14ac:dyDescent="0.35">
      <c r="B389" s="1" t="s">
        <v>807</v>
      </c>
      <c r="C389" s="1" t="s">
        <v>808</v>
      </c>
      <c r="D389" s="1" t="s">
        <v>15</v>
      </c>
      <c r="E389" s="10">
        <v>59</v>
      </c>
      <c r="F389" s="1" t="s">
        <v>16</v>
      </c>
      <c r="G389" s="1" t="s">
        <v>63</v>
      </c>
      <c r="H389" s="4">
        <v>105491</v>
      </c>
      <c r="I389" s="10">
        <v>12</v>
      </c>
      <c r="J389" s="10">
        <v>2</v>
      </c>
      <c r="K389" s="1">
        <v>2017</v>
      </c>
      <c r="L389" s="1" t="s">
        <v>30</v>
      </c>
      <c r="M389" s="1" t="s">
        <v>41</v>
      </c>
      <c r="N389" s="7">
        <v>3.3391971013625792</v>
      </c>
      <c r="O389" s="58">
        <f>_xlfn.IFS(Analysis1[[#This Row],[Performance_Score]] &gt;= 4, (Analysis1[[#This Row],[Monthly_Salary]])*0.05, Analysis1[[#This Row],[Performance_Score]]&gt;=3, (Analysis1[[#This Row],[Monthly_Salary]]*0.02), Analysis1[[#This Row],[Performance_Score]]&lt;3,0)</f>
        <v>0</v>
      </c>
      <c r="P389" s="58"/>
    </row>
    <row r="390" spans="2:16" x14ac:dyDescent="0.35">
      <c r="B390" s="2" t="s">
        <v>809</v>
      </c>
      <c r="C390" s="2" t="s">
        <v>810</v>
      </c>
      <c r="D390" s="2" t="s">
        <v>80</v>
      </c>
      <c r="E390" s="11">
        <v>47</v>
      </c>
      <c r="F390" s="2" t="s">
        <v>23</v>
      </c>
      <c r="G390" s="2" t="s">
        <v>39</v>
      </c>
      <c r="H390" s="5">
        <v>81965</v>
      </c>
      <c r="I390" s="11">
        <v>10</v>
      </c>
      <c r="J390" s="11">
        <v>2</v>
      </c>
      <c r="K390" s="2">
        <v>0</v>
      </c>
      <c r="L390" s="2" t="s">
        <v>25</v>
      </c>
      <c r="M390" s="2" t="s">
        <v>26</v>
      </c>
      <c r="N390" s="8">
        <v>2.43031373464986</v>
      </c>
      <c r="O390" s="47">
        <f>_xlfn.IFS(Analysis1[[#This Row],[Performance_Score]] &gt;= 4, (Analysis1[[#This Row],[Monthly_Salary]])*0.05, Analysis1[[#This Row],[Performance_Score]]&gt;=3, (Analysis1[[#This Row],[Monthly_Salary]]*0.02), Analysis1[[#This Row],[Performance_Score]]&lt;3,0)</f>
        <v>0</v>
      </c>
      <c r="P390" s="47"/>
    </row>
    <row r="391" spans="2:16" x14ac:dyDescent="0.35">
      <c r="B391" s="1" t="s">
        <v>811</v>
      </c>
      <c r="C391" s="1" t="s">
        <v>812</v>
      </c>
      <c r="D391" s="1" t="s">
        <v>15</v>
      </c>
      <c r="E391" s="10">
        <v>44</v>
      </c>
      <c r="F391" s="1" t="s">
        <v>16</v>
      </c>
      <c r="G391" s="1" t="s">
        <v>39</v>
      </c>
      <c r="H391" s="4">
        <v>47965</v>
      </c>
      <c r="I391" s="10">
        <v>19</v>
      </c>
      <c r="J391" s="10">
        <v>2</v>
      </c>
      <c r="K391" s="1">
        <v>2018</v>
      </c>
      <c r="L391" s="1" t="s">
        <v>30</v>
      </c>
      <c r="M391" s="1" t="s">
        <v>141</v>
      </c>
      <c r="N391" s="7">
        <v>3.1915860905104307</v>
      </c>
      <c r="O391" s="58">
        <f>_xlfn.IFS(Analysis1[[#This Row],[Performance_Score]] &gt;= 4, (Analysis1[[#This Row],[Monthly_Salary]])*0.05, Analysis1[[#This Row],[Performance_Score]]&gt;=3, (Analysis1[[#This Row],[Monthly_Salary]]*0.02), Analysis1[[#This Row],[Performance_Score]]&lt;3,0)</f>
        <v>0</v>
      </c>
      <c r="P391" s="58"/>
    </row>
    <row r="392" spans="2:16" x14ac:dyDescent="0.35">
      <c r="B392" s="2" t="s">
        <v>813</v>
      </c>
      <c r="C392" s="2" t="s">
        <v>814</v>
      </c>
      <c r="D392" s="2" t="s">
        <v>80</v>
      </c>
      <c r="E392" s="11">
        <v>50</v>
      </c>
      <c r="F392" s="2" t="s">
        <v>23</v>
      </c>
      <c r="G392" s="2" t="s">
        <v>39</v>
      </c>
      <c r="H392" s="5">
        <v>81621</v>
      </c>
      <c r="I392" s="11">
        <v>10</v>
      </c>
      <c r="J392" s="11">
        <v>1</v>
      </c>
      <c r="K392" s="2">
        <v>2015</v>
      </c>
      <c r="L392" s="2" t="s">
        <v>18</v>
      </c>
      <c r="M392" s="2" t="s">
        <v>26</v>
      </c>
      <c r="N392" s="8">
        <v>1.0595089025068685</v>
      </c>
      <c r="O392" s="47">
        <f>_xlfn.IFS(Analysis1[[#This Row],[Performance_Score]] &gt;= 4, (Analysis1[[#This Row],[Monthly_Salary]])*0.05, Analysis1[[#This Row],[Performance_Score]]&gt;=3, (Analysis1[[#This Row],[Monthly_Salary]]*0.02), Analysis1[[#This Row],[Performance_Score]]&lt;3,0)</f>
        <v>0</v>
      </c>
      <c r="P392" s="47"/>
    </row>
    <row r="393" spans="2:16" x14ac:dyDescent="0.35">
      <c r="B393" s="1" t="s">
        <v>815</v>
      </c>
      <c r="C393" s="1" t="s">
        <v>816</v>
      </c>
      <c r="D393" s="1" t="s">
        <v>22</v>
      </c>
      <c r="E393" s="10">
        <v>32</v>
      </c>
      <c r="F393" s="1" t="s">
        <v>23</v>
      </c>
      <c r="G393" s="1" t="s">
        <v>29</v>
      </c>
      <c r="H393" s="4">
        <v>90965</v>
      </c>
      <c r="I393" s="10">
        <v>13</v>
      </c>
      <c r="J393" s="10">
        <v>3</v>
      </c>
      <c r="K393" s="1">
        <v>2016</v>
      </c>
      <c r="L393" s="1" t="s">
        <v>18</v>
      </c>
      <c r="M393" s="1" t="s">
        <v>19</v>
      </c>
      <c r="N393" s="7">
        <v>4.1617990343059477</v>
      </c>
      <c r="O393" s="58">
        <f>_xlfn.IFS(Analysis1[[#This Row],[Performance_Score]] &gt;= 4, (Analysis1[[#This Row],[Monthly_Salary]])*0.05, Analysis1[[#This Row],[Performance_Score]]&gt;=3, (Analysis1[[#This Row],[Monthly_Salary]]*0.02), Analysis1[[#This Row],[Performance_Score]]&lt;3,0)</f>
        <v>1819.3</v>
      </c>
      <c r="P393" s="58"/>
    </row>
    <row r="394" spans="2:16" x14ac:dyDescent="0.35">
      <c r="B394" s="2" t="s">
        <v>817</v>
      </c>
      <c r="C394" s="2" t="s">
        <v>818</v>
      </c>
      <c r="D394" s="2" t="s">
        <v>33</v>
      </c>
      <c r="E394" s="11">
        <v>34</v>
      </c>
      <c r="F394" s="2" t="s">
        <v>23</v>
      </c>
      <c r="G394" s="2" t="s">
        <v>29</v>
      </c>
      <c r="H394" s="5">
        <v>91671</v>
      </c>
      <c r="I394" s="11">
        <v>30</v>
      </c>
      <c r="J394" s="11">
        <v>1</v>
      </c>
      <c r="K394" s="2">
        <v>2018</v>
      </c>
      <c r="L394" s="2" t="s">
        <v>40</v>
      </c>
      <c r="M394" s="2" t="s">
        <v>19</v>
      </c>
      <c r="N394" s="8">
        <v>2.7803519085380151</v>
      </c>
      <c r="O394" s="47">
        <f>_xlfn.IFS(Analysis1[[#This Row],[Performance_Score]] &gt;= 4, (Analysis1[[#This Row],[Monthly_Salary]])*0.05, Analysis1[[#This Row],[Performance_Score]]&gt;=3, (Analysis1[[#This Row],[Monthly_Salary]]*0.02), Analysis1[[#This Row],[Performance_Score]]&lt;3,0)</f>
        <v>0</v>
      </c>
      <c r="P394" s="47"/>
    </row>
    <row r="395" spans="2:16" x14ac:dyDescent="0.35">
      <c r="B395" s="1" t="s">
        <v>819</v>
      </c>
      <c r="C395" s="1" t="s">
        <v>820</v>
      </c>
      <c r="D395" s="1" t="s">
        <v>15</v>
      </c>
      <c r="E395" s="10">
        <v>36</v>
      </c>
      <c r="F395" s="1" t="s">
        <v>23</v>
      </c>
      <c r="G395" s="1" t="s">
        <v>63</v>
      </c>
      <c r="H395" s="4">
        <v>98542</v>
      </c>
      <c r="I395" s="10">
        <v>16</v>
      </c>
      <c r="J395" s="10">
        <v>4</v>
      </c>
      <c r="K395" s="1">
        <v>2016</v>
      </c>
      <c r="L395" s="1" t="s">
        <v>34</v>
      </c>
      <c r="M395" s="1" t="s">
        <v>19</v>
      </c>
      <c r="N395" s="7">
        <v>1.2652213834585764</v>
      </c>
      <c r="O395" s="58">
        <f>_xlfn.IFS(Analysis1[[#This Row],[Performance_Score]] &gt;= 4, (Analysis1[[#This Row],[Monthly_Salary]])*0.05, Analysis1[[#This Row],[Performance_Score]]&gt;=3, (Analysis1[[#This Row],[Monthly_Salary]]*0.02), Analysis1[[#This Row],[Performance_Score]]&lt;3,0)</f>
        <v>4927.1000000000004</v>
      </c>
      <c r="P395" s="58"/>
    </row>
    <row r="396" spans="2:16" x14ac:dyDescent="0.35">
      <c r="B396" s="2" t="s">
        <v>821</v>
      </c>
      <c r="C396" s="2" t="s">
        <v>822</v>
      </c>
      <c r="D396" s="2" t="s">
        <v>15</v>
      </c>
      <c r="E396" s="11">
        <v>24</v>
      </c>
      <c r="F396" s="2" t="s">
        <v>16</v>
      </c>
      <c r="G396" s="2" t="s">
        <v>63</v>
      </c>
      <c r="H396" s="5">
        <v>55826</v>
      </c>
      <c r="I396" s="11">
        <v>34</v>
      </c>
      <c r="J396" s="11">
        <v>1</v>
      </c>
      <c r="K396" s="2">
        <v>2019</v>
      </c>
      <c r="L396" s="2" t="s">
        <v>51</v>
      </c>
      <c r="M396" s="2" t="s">
        <v>26</v>
      </c>
      <c r="N396" s="8">
        <v>3.7190713958742951</v>
      </c>
      <c r="O396" s="47">
        <f>_xlfn.IFS(Analysis1[[#This Row],[Performance_Score]] &gt;= 4, (Analysis1[[#This Row],[Monthly_Salary]])*0.05, Analysis1[[#This Row],[Performance_Score]]&gt;=3, (Analysis1[[#This Row],[Monthly_Salary]]*0.02), Analysis1[[#This Row],[Performance_Score]]&lt;3,0)</f>
        <v>0</v>
      </c>
      <c r="P396" s="47"/>
    </row>
    <row r="397" spans="2:16" x14ac:dyDescent="0.35">
      <c r="B397" s="1" t="s">
        <v>823</v>
      </c>
      <c r="C397" s="1" t="s">
        <v>824</v>
      </c>
      <c r="D397" s="1" t="s">
        <v>33</v>
      </c>
      <c r="E397" s="10">
        <v>59</v>
      </c>
      <c r="F397" s="1" t="s">
        <v>72</v>
      </c>
      <c r="G397" s="1" t="s">
        <v>63</v>
      </c>
      <c r="H397" s="4">
        <v>42519</v>
      </c>
      <c r="I397" s="10">
        <v>2</v>
      </c>
      <c r="J397" s="10">
        <v>3</v>
      </c>
      <c r="K397" s="1">
        <v>2021</v>
      </c>
      <c r="L397" s="1" t="s">
        <v>18</v>
      </c>
      <c r="M397" s="1" t="s">
        <v>26</v>
      </c>
      <c r="N397" s="7">
        <v>2.2080980231800464</v>
      </c>
      <c r="O397" s="58">
        <f>_xlfn.IFS(Analysis1[[#This Row],[Performance_Score]] &gt;= 4, (Analysis1[[#This Row],[Monthly_Salary]])*0.05, Analysis1[[#This Row],[Performance_Score]]&gt;=3, (Analysis1[[#This Row],[Monthly_Salary]]*0.02), Analysis1[[#This Row],[Performance_Score]]&lt;3,0)</f>
        <v>850.38</v>
      </c>
      <c r="P397" s="58"/>
    </row>
    <row r="398" spans="2:16" x14ac:dyDescent="0.35">
      <c r="B398" s="2" t="s">
        <v>825</v>
      </c>
      <c r="C398" s="2" t="s">
        <v>826</v>
      </c>
      <c r="D398" s="2" t="s">
        <v>22</v>
      </c>
      <c r="E398" s="11">
        <v>52</v>
      </c>
      <c r="F398" s="2" t="s">
        <v>23</v>
      </c>
      <c r="G398" s="2" t="s">
        <v>63</v>
      </c>
      <c r="H398" s="5">
        <v>72670</v>
      </c>
      <c r="I398" s="11">
        <v>8</v>
      </c>
      <c r="J398" s="11">
        <v>5</v>
      </c>
      <c r="K398" s="2">
        <v>0</v>
      </c>
      <c r="L398" s="2" t="s">
        <v>18</v>
      </c>
      <c r="M398" s="2" t="s">
        <v>141</v>
      </c>
      <c r="N398" s="8">
        <v>3.7654302795754111</v>
      </c>
      <c r="O398" s="47">
        <f>_xlfn.IFS(Analysis1[[#This Row],[Performance_Score]] &gt;= 4, (Analysis1[[#This Row],[Monthly_Salary]])*0.05, Analysis1[[#This Row],[Performance_Score]]&gt;=3, (Analysis1[[#This Row],[Monthly_Salary]]*0.02), Analysis1[[#This Row],[Performance_Score]]&lt;3,0)</f>
        <v>3633.5</v>
      </c>
      <c r="P398" s="47"/>
    </row>
    <row r="399" spans="2:16" x14ac:dyDescent="0.35">
      <c r="B399" s="1" t="s">
        <v>827</v>
      </c>
      <c r="C399" s="1" t="s">
        <v>828</v>
      </c>
      <c r="D399" s="1" t="s">
        <v>15</v>
      </c>
      <c r="E399" s="10">
        <v>40</v>
      </c>
      <c r="F399" s="1" t="s">
        <v>16</v>
      </c>
      <c r="G399" s="1" t="s">
        <v>29</v>
      </c>
      <c r="H399" s="4">
        <v>33484</v>
      </c>
      <c r="I399" s="10">
        <v>2</v>
      </c>
      <c r="J399" s="10">
        <v>3</v>
      </c>
      <c r="K399" s="1">
        <v>2022</v>
      </c>
      <c r="L399" s="1" t="s">
        <v>40</v>
      </c>
      <c r="M399" s="1" t="s">
        <v>26</v>
      </c>
      <c r="N399" s="7">
        <v>4.2248183763825686</v>
      </c>
      <c r="O399" s="58">
        <f>_xlfn.IFS(Analysis1[[#This Row],[Performance_Score]] &gt;= 4, (Analysis1[[#This Row],[Monthly_Salary]])*0.05, Analysis1[[#This Row],[Performance_Score]]&gt;=3, (Analysis1[[#This Row],[Monthly_Salary]]*0.02), Analysis1[[#This Row],[Performance_Score]]&lt;3,0)</f>
        <v>669.68000000000006</v>
      </c>
      <c r="P399" s="58"/>
    </row>
    <row r="400" spans="2:16" x14ac:dyDescent="0.35">
      <c r="B400" s="2" t="s">
        <v>829</v>
      </c>
      <c r="C400" s="2" t="s">
        <v>830</v>
      </c>
      <c r="D400" s="2" t="s">
        <v>80</v>
      </c>
      <c r="E400" s="11">
        <v>33</v>
      </c>
      <c r="F400" s="2" t="s">
        <v>23</v>
      </c>
      <c r="G400" s="2" t="s">
        <v>17</v>
      </c>
      <c r="H400" s="5">
        <v>46625</v>
      </c>
      <c r="I400" s="11">
        <v>34</v>
      </c>
      <c r="J400" s="11">
        <v>3</v>
      </c>
      <c r="K400" s="2">
        <v>2015</v>
      </c>
      <c r="L400" s="2" t="s">
        <v>40</v>
      </c>
      <c r="M400" s="2" t="s">
        <v>19</v>
      </c>
      <c r="N400" s="8">
        <v>3.6342408812629499</v>
      </c>
      <c r="O400" s="47">
        <f>_xlfn.IFS(Analysis1[[#This Row],[Performance_Score]] &gt;= 4, (Analysis1[[#This Row],[Monthly_Salary]])*0.05, Analysis1[[#This Row],[Performance_Score]]&gt;=3, (Analysis1[[#This Row],[Monthly_Salary]]*0.02), Analysis1[[#This Row],[Performance_Score]]&lt;3,0)</f>
        <v>932.5</v>
      </c>
      <c r="P400" s="47"/>
    </row>
    <row r="401" spans="2:16" x14ac:dyDescent="0.35">
      <c r="B401" s="1" t="s">
        <v>831</v>
      </c>
      <c r="C401" s="1" t="s">
        <v>832</v>
      </c>
      <c r="D401" s="1" t="s">
        <v>80</v>
      </c>
      <c r="E401" s="10">
        <v>52</v>
      </c>
      <c r="F401" s="1" t="s">
        <v>72</v>
      </c>
      <c r="G401" s="1" t="s">
        <v>17</v>
      </c>
      <c r="H401" s="4">
        <v>110535</v>
      </c>
      <c r="I401" s="10">
        <v>17</v>
      </c>
      <c r="J401" s="10">
        <v>2</v>
      </c>
      <c r="K401" s="1">
        <v>2016</v>
      </c>
      <c r="L401" s="1" t="s">
        <v>51</v>
      </c>
      <c r="M401" s="1" t="s">
        <v>41</v>
      </c>
      <c r="N401" s="7">
        <v>2.5895807865994556</v>
      </c>
      <c r="O401" s="58">
        <f>_xlfn.IFS(Analysis1[[#This Row],[Performance_Score]] &gt;= 4, (Analysis1[[#This Row],[Monthly_Salary]])*0.05, Analysis1[[#This Row],[Performance_Score]]&gt;=3, (Analysis1[[#This Row],[Monthly_Salary]]*0.02), Analysis1[[#This Row],[Performance_Score]]&lt;3,0)</f>
        <v>0</v>
      </c>
      <c r="P401" s="58"/>
    </row>
    <row r="402" spans="2:16" x14ac:dyDescent="0.35">
      <c r="B402" s="2" t="s">
        <v>833</v>
      </c>
      <c r="C402" s="2" t="s">
        <v>834</v>
      </c>
      <c r="D402" s="2" t="s">
        <v>33</v>
      </c>
      <c r="E402" s="11">
        <v>58</v>
      </c>
      <c r="F402" s="2" t="s">
        <v>16</v>
      </c>
      <c r="G402" s="2" t="s">
        <v>29</v>
      </c>
      <c r="H402" s="5">
        <v>75799</v>
      </c>
      <c r="I402" s="11">
        <v>14</v>
      </c>
      <c r="J402" s="11">
        <v>2</v>
      </c>
      <c r="K402" s="2">
        <v>2024</v>
      </c>
      <c r="L402" s="2" t="s">
        <v>18</v>
      </c>
      <c r="M402" s="2" t="s">
        <v>19</v>
      </c>
      <c r="N402" s="8">
        <v>4.8554958634168122</v>
      </c>
      <c r="O402" s="47">
        <f>_xlfn.IFS(Analysis1[[#This Row],[Performance_Score]] &gt;= 4, (Analysis1[[#This Row],[Monthly_Salary]])*0.05, Analysis1[[#This Row],[Performance_Score]]&gt;=3, (Analysis1[[#This Row],[Monthly_Salary]]*0.02), Analysis1[[#This Row],[Performance_Score]]&lt;3,0)</f>
        <v>0</v>
      </c>
      <c r="P402" s="47"/>
    </row>
    <row r="403" spans="2:16" x14ac:dyDescent="0.35">
      <c r="B403" s="1" t="s">
        <v>835</v>
      </c>
      <c r="C403" s="1" t="s">
        <v>836</v>
      </c>
      <c r="D403" s="1" t="s">
        <v>58</v>
      </c>
      <c r="E403" s="10">
        <v>37</v>
      </c>
      <c r="F403" s="1" t="s">
        <v>23</v>
      </c>
      <c r="G403" s="1" t="s">
        <v>24</v>
      </c>
      <c r="H403" s="4">
        <v>84053</v>
      </c>
      <c r="I403" s="10">
        <v>34</v>
      </c>
      <c r="J403" s="10">
        <v>1</v>
      </c>
      <c r="K403" s="1">
        <v>2020</v>
      </c>
      <c r="L403" s="1" t="s">
        <v>34</v>
      </c>
      <c r="M403" s="1" t="s">
        <v>41</v>
      </c>
      <c r="N403" s="7">
        <v>3.6131878213656532</v>
      </c>
      <c r="O403" s="58">
        <f>_xlfn.IFS(Analysis1[[#This Row],[Performance_Score]] &gt;= 4, (Analysis1[[#This Row],[Monthly_Salary]])*0.05, Analysis1[[#This Row],[Performance_Score]]&gt;=3, (Analysis1[[#This Row],[Monthly_Salary]]*0.02), Analysis1[[#This Row],[Performance_Score]]&lt;3,0)</f>
        <v>0</v>
      </c>
      <c r="P403" s="58"/>
    </row>
    <row r="404" spans="2:16" x14ac:dyDescent="0.35">
      <c r="B404" s="2" t="s">
        <v>837</v>
      </c>
      <c r="C404" s="2" t="s">
        <v>838</v>
      </c>
      <c r="D404" s="2" t="s">
        <v>22</v>
      </c>
      <c r="E404" s="11">
        <v>38</v>
      </c>
      <c r="F404" s="2" t="s">
        <v>16</v>
      </c>
      <c r="G404" s="2" t="s">
        <v>77</v>
      </c>
      <c r="H404" s="5">
        <v>74871</v>
      </c>
      <c r="I404" s="11">
        <v>29</v>
      </c>
      <c r="J404" s="11">
        <v>4</v>
      </c>
      <c r="K404" s="2">
        <v>2020</v>
      </c>
      <c r="L404" s="2" t="s">
        <v>18</v>
      </c>
      <c r="M404" s="2" t="s">
        <v>26</v>
      </c>
      <c r="N404" s="8">
        <v>3.1277417126285161</v>
      </c>
      <c r="O404" s="47">
        <f>_xlfn.IFS(Analysis1[[#This Row],[Performance_Score]] &gt;= 4, (Analysis1[[#This Row],[Monthly_Salary]])*0.05, Analysis1[[#This Row],[Performance_Score]]&gt;=3, (Analysis1[[#This Row],[Monthly_Salary]]*0.02), Analysis1[[#This Row],[Performance_Score]]&lt;3,0)</f>
        <v>3743.55</v>
      </c>
      <c r="P404" s="47"/>
    </row>
    <row r="405" spans="2:16" x14ac:dyDescent="0.35">
      <c r="B405" s="1" t="s">
        <v>839</v>
      </c>
      <c r="C405" s="1" t="s">
        <v>840</v>
      </c>
      <c r="D405" s="1" t="s">
        <v>46</v>
      </c>
      <c r="E405" s="10">
        <v>26</v>
      </c>
      <c r="F405" s="1" t="s">
        <v>16</v>
      </c>
      <c r="G405" s="1" t="s">
        <v>39</v>
      </c>
      <c r="H405" s="4">
        <v>33615</v>
      </c>
      <c r="I405" s="10">
        <v>32</v>
      </c>
      <c r="J405" s="10">
        <v>3</v>
      </c>
      <c r="K405" s="1">
        <v>2024</v>
      </c>
      <c r="L405" s="1" t="s">
        <v>51</v>
      </c>
      <c r="M405" s="1" t="s">
        <v>141</v>
      </c>
      <c r="N405" s="7">
        <v>4.1727168879224692</v>
      </c>
      <c r="O405" s="58">
        <f>_xlfn.IFS(Analysis1[[#This Row],[Performance_Score]] &gt;= 4, (Analysis1[[#This Row],[Monthly_Salary]])*0.05, Analysis1[[#This Row],[Performance_Score]]&gt;=3, (Analysis1[[#This Row],[Monthly_Salary]]*0.02), Analysis1[[#This Row],[Performance_Score]]&lt;3,0)</f>
        <v>672.30000000000007</v>
      </c>
      <c r="P405" s="58"/>
    </row>
    <row r="406" spans="2:16" x14ac:dyDescent="0.35">
      <c r="B406" s="2" t="s">
        <v>841</v>
      </c>
      <c r="C406" s="2" t="s">
        <v>842</v>
      </c>
      <c r="D406" s="2" t="s">
        <v>22</v>
      </c>
      <c r="E406" s="11">
        <v>59</v>
      </c>
      <c r="F406" s="2" t="s">
        <v>16</v>
      </c>
      <c r="G406" s="2" t="s">
        <v>63</v>
      </c>
      <c r="H406" s="5">
        <v>46873</v>
      </c>
      <c r="I406" s="11">
        <v>17</v>
      </c>
      <c r="J406" s="11">
        <v>2</v>
      </c>
      <c r="K406" s="2">
        <v>2024</v>
      </c>
      <c r="L406" s="2" t="s">
        <v>51</v>
      </c>
      <c r="M406" s="2" t="s">
        <v>41</v>
      </c>
      <c r="N406" s="8">
        <v>2.1700953931906941</v>
      </c>
      <c r="O406" s="47">
        <f>_xlfn.IFS(Analysis1[[#This Row],[Performance_Score]] &gt;= 4, (Analysis1[[#This Row],[Monthly_Salary]])*0.05, Analysis1[[#This Row],[Performance_Score]]&gt;=3, (Analysis1[[#This Row],[Monthly_Salary]]*0.02), Analysis1[[#This Row],[Performance_Score]]&lt;3,0)</f>
        <v>0</v>
      </c>
      <c r="P406" s="47"/>
    </row>
    <row r="407" spans="2:16" x14ac:dyDescent="0.35">
      <c r="B407" s="1" t="s">
        <v>843</v>
      </c>
      <c r="C407" s="1" t="s">
        <v>844</v>
      </c>
      <c r="D407" s="1" t="s">
        <v>15</v>
      </c>
      <c r="E407" s="10">
        <v>38</v>
      </c>
      <c r="F407" s="1" t="s">
        <v>23</v>
      </c>
      <c r="G407" s="1" t="s">
        <v>29</v>
      </c>
      <c r="H407" s="4">
        <v>112094</v>
      </c>
      <c r="I407" s="10">
        <v>31</v>
      </c>
      <c r="J407" s="10">
        <v>2</v>
      </c>
      <c r="K407" s="1">
        <v>2022</v>
      </c>
      <c r="L407" s="1" t="s">
        <v>34</v>
      </c>
      <c r="M407" s="1" t="s">
        <v>41</v>
      </c>
      <c r="N407" s="7">
        <v>4.6277196112178682</v>
      </c>
      <c r="O407" s="58">
        <f>_xlfn.IFS(Analysis1[[#This Row],[Performance_Score]] &gt;= 4, (Analysis1[[#This Row],[Monthly_Salary]])*0.05, Analysis1[[#This Row],[Performance_Score]]&gt;=3, (Analysis1[[#This Row],[Monthly_Salary]]*0.02), Analysis1[[#This Row],[Performance_Score]]&lt;3,0)</f>
        <v>0</v>
      </c>
      <c r="P407" s="58"/>
    </row>
    <row r="408" spans="2:16" x14ac:dyDescent="0.35">
      <c r="B408" s="2" t="s">
        <v>845</v>
      </c>
      <c r="C408" s="2" t="s">
        <v>846</v>
      </c>
      <c r="D408" s="2" t="s">
        <v>46</v>
      </c>
      <c r="E408" s="11">
        <v>58</v>
      </c>
      <c r="F408" s="2" t="s">
        <v>23</v>
      </c>
      <c r="G408" s="2" t="s">
        <v>17</v>
      </c>
      <c r="H408" s="5">
        <v>92578</v>
      </c>
      <c r="I408" s="11">
        <v>23</v>
      </c>
      <c r="J408" s="11">
        <v>4</v>
      </c>
      <c r="K408" s="2">
        <v>2017</v>
      </c>
      <c r="L408" s="2" t="s">
        <v>25</v>
      </c>
      <c r="M408" s="2" t="s">
        <v>41</v>
      </c>
      <c r="N408" s="8">
        <v>1.1317099662602494</v>
      </c>
      <c r="O408" s="47">
        <f>_xlfn.IFS(Analysis1[[#This Row],[Performance_Score]] &gt;= 4, (Analysis1[[#This Row],[Monthly_Salary]])*0.05, Analysis1[[#This Row],[Performance_Score]]&gt;=3, (Analysis1[[#This Row],[Monthly_Salary]]*0.02), Analysis1[[#This Row],[Performance_Score]]&lt;3,0)</f>
        <v>4628.9000000000005</v>
      </c>
      <c r="P408" s="47"/>
    </row>
    <row r="409" spans="2:16" x14ac:dyDescent="0.35">
      <c r="B409" s="1" t="s">
        <v>847</v>
      </c>
      <c r="C409" s="1" t="s">
        <v>848</v>
      </c>
      <c r="D409" s="1" t="s">
        <v>58</v>
      </c>
      <c r="E409" s="10">
        <v>35</v>
      </c>
      <c r="F409" s="1" t="s">
        <v>23</v>
      </c>
      <c r="G409" s="1" t="s">
        <v>77</v>
      </c>
      <c r="H409" s="4">
        <v>58626</v>
      </c>
      <c r="I409" s="10">
        <v>31</v>
      </c>
      <c r="J409" s="10">
        <v>1</v>
      </c>
      <c r="K409" s="1">
        <v>0</v>
      </c>
      <c r="L409" s="1" t="s">
        <v>18</v>
      </c>
      <c r="M409" s="1" t="s">
        <v>26</v>
      </c>
      <c r="N409" s="7">
        <v>3.8461423954406739</v>
      </c>
      <c r="O409" s="58">
        <f>_xlfn.IFS(Analysis1[[#This Row],[Performance_Score]] &gt;= 4, (Analysis1[[#This Row],[Monthly_Salary]])*0.05, Analysis1[[#This Row],[Performance_Score]]&gt;=3, (Analysis1[[#This Row],[Monthly_Salary]]*0.02), Analysis1[[#This Row],[Performance_Score]]&lt;3,0)</f>
        <v>0</v>
      </c>
      <c r="P409" s="58"/>
    </row>
    <row r="410" spans="2:16" x14ac:dyDescent="0.35">
      <c r="B410" s="2" t="s">
        <v>849</v>
      </c>
      <c r="C410" s="2" t="s">
        <v>850</v>
      </c>
      <c r="D410" s="2" t="s">
        <v>15</v>
      </c>
      <c r="E410" s="11">
        <v>54</v>
      </c>
      <c r="F410" s="2" t="s">
        <v>16</v>
      </c>
      <c r="G410" s="2" t="s">
        <v>63</v>
      </c>
      <c r="H410" s="5">
        <v>78261</v>
      </c>
      <c r="I410" s="11">
        <v>16</v>
      </c>
      <c r="J410" s="11">
        <v>3</v>
      </c>
      <c r="K410" s="2">
        <v>0</v>
      </c>
      <c r="L410" s="2" t="s">
        <v>30</v>
      </c>
      <c r="M410" s="2" t="s">
        <v>26</v>
      </c>
      <c r="N410" s="8">
        <v>4.3166652315041949</v>
      </c>
      <c r="O410" s="47">
        <f>_xlfn.IFS(Analysis1[[#This Row],[Performance_Score]] &gt;= 4, (Analysis1[[#This Row],[Monthly_Salary]])*0.05, Analysis1[[#This Row],[Performance_Score]]&gt;=3, (Analysis1[[#This Row],[Monthly_Salary]]*0.02), Analysis1[[#This Row],[Performance_Score]]&lt;3,0)</f>
        <v>1565.22</v>
      </c>
      <c r="P410" s="47"/>
    </row>
    <row r="411" spans="2:16" x14ac:dyDescent="0.35">
      <c r="B411" s="1" t="s">
        <v>851</v>
      </c>
      <c r="C411" s="1" t="s">
        <v>852</v>
      </c>
      <c r="D411" s="1" t="s">
        <v>46</v>
      </c>
      <c r="E411" s="10">
        <v>56</v>
      </c>
      <c r="F411" s="1" t="s">
        <v>23</v>
      </c>
      <c r="G411" s="1" t="s">
        <v>63</v>
      </c>
      <c r="H411" s="4">
        <v>75740</v>
      </c>
      <c r="I411" s="10">
        <v>4</v>
      </c>
      <c r="J411" s="10">
        <v>5</v>
      </c>
      <c r="K411" s="1">
        <v>2018</v>
      </c>
      <c r="L411" s="1" t="s">
        <v>25</v>
      </c>
      <c r="M411" s="1" t="s">
        <v>26</v>
      </c>
      <c r="N411" s="7">
        <v>1.9930361724788015</v>
      </c>
      <c r="O411" s="58">
        <f>_xlfn.IFS(Analysis1[[#This Row],[Performance_Score]] &gt;= 4, (Analysis1[[#This Row],[Monthly_Salary]])*0.05, Analysis1[[#This Row],[Performance_Score]]&gt;=3, (Analysis1[[#This Row],[Monthly_Salary]]*0.02), Analysis1[[#This Row],[Performance_Score]]&lt;3,0)</f>
        <v>3787</v>
      </c>
      <c r="P411" s="58"/>
    </row>
    <row r="412" spans="2:16" x14ac:dyDescent="0.35">
      <c r="B412" s="2" t="s">
        <v>853</v>
      </c>
      <c r="C412" s="2" t="s">
        <v>854</v>
      </c>
      <c r="D412" s="2" t="s">
        <v>22</v>
      </c>
      <c r="E412" s="11">
        <v>40</v>
      </c>
      <c r="F412" s="2" t="s">
        <v>23</v>
      </c>
      <c r="G412" s="2" t="s">
        <v>17</v>
      </c>
      <c r="H412" s="5">
        <v>51817</v>
      </c>
      <c r="I412" s="11">
        <v>27</v>
      </c>
      <c r="J412" s="11">
        <v>1</v>
      </c>
      <c r="K412" s="2">
        <v>0</v>
      </c>
      <c r="L412" s="2" t="s">
        <v>25</v>
      </c>
      <c r="M412" s="2" t="s">
        <v>141</v>
      </c>
      <c r="N412" s="8">
        <v>4.2699697418761922</v>
      </c>
      <c r="O412" s="47">
        <f>_xlfn.IFS(Analysis1[[#This Row],[Performance_Score]] &gt;= 4, (Analysis1[[#This Row],[Monthly_Salary]])*0.05, Analysis1[[#This Row],[Performance_Score]]&gt;=3, (Analysis1[[#This Row],[Monthly_Salary]]*0.02), Analysis1[[#This Row],[Performance_Score]]&lt;3,0)</f>
        <v>0</v>
      </c>
      <c r="P412" s="47"/>
    </row>
    <row r="413" spans="2:16" x14ac:dyDescent="0.35">
      <c r="B413" s="1" t="s">
        <v>855</v>
      </c>
      <c r="C413" s="1" t="s">
        <v>856</v>
      </c>
      <c r="D413" s="1" t="s">
        <v>33</v>
      </c>
      <c r="E413" s="10">
        <v>52</v>
      </c>
      <c r="F413" s="1" t="s">
        <v>23</v>
      </c>
      <c r="G413" s="1" t="s">
        <v>63</v>
      </c>
      <c r="H413" s="4">
        <v>32585</v>
      </c>
      <c r="I413" s="10">
        <v>24</v>
      </c>
      <c r="J413" s="10">
        <v>1</v>
      </c>
      <c r="K413" s="1">
        <v>2023</v>
      </c>
      <c r="L413" s="1" t="s">
        <v>40</v>
      </c>
      <c r="M413" s="1" t="s">
        <v>26</v>
      </c>
      <c r="N413" s="7">
        <v>1.6489804917294122</v>
      </c>
      <c r="O413" s="58">
        <f>_xlfn.IFS(Analysis1[[#This Row],[Performance_Score]] &gt;= 4, (Analysis1[[#This Row],[Monthly_Salary]])*0.05, Analysis1[[#This Row],[Performance_Score]]&gt;=3, (Analysis1[[#This Row],[Monthly_Salary]]*0.02), Analysis1[[#This Row],[Performance_Score]]&lt;3,0)</f>
        <v>0</v>
      </c>
      <c r="P413" s="58"/>
    </row>
    <row r="414" spans="2:16" x14ac:dyDescent="0.35">
      <c r="B414" s="2" t="s">
        <v>857</v>
      </c>
      <c r="C414" s="2" t="s">
        <v>858</v>
      </c>
      <c r="D414" s="2" t="s">
        <v>33</v>
      </c>
      <c r="E414" s="11">
        <v>49</v>
      </c>
      <c r="F414" s="2" t="s">
        <v>16</v>
      </c>
      <c r="G414" s="2" t="s">
        <v>39</v>
      </c>
      <c r="H414" s="5">
        <v>63828</v>
      </c>
      <c r="I414" s="11">
        <v>27</v>
      </c>
      <c r="J414" s="11">
        <v>2</v>
      </c>
      <c r="K414" s="2">
        <v>2015</v>
      </c>
      <c r="L414" s="2" t="s">
        <v>51</v>
      </c>
      <c r="M414" s="2" t="s">
        <v>26</v>
      </c>
      <c r="N414" s="8">
        <v>4.4427550395883397</v>
      </c>
      <c r="O414" s="47">
        <f>_xlfn.IFS(Analysis1[[#This Row],[Performance_Score]] &gt;= 4, (Analysis1[[#This Row],[Monthly_Salary]])*0.05, Analysis1[[#This Row],[Performance_Score]]&gt;=3, (Analysis1[[#This Row],[Monthly_Salary]]*0.02), Analysis1[[#This Row],[Performance_Score]]&lt;3,0)</f>
        <v>0</v>
      </c>
      <c r="P414" s="47"/>
    </row>
    <row r="415" spans="2:16" x14ac:dyDescent="0.35">
      <c r="B415" s="1" t="s">
        <v>859</v>
      </c>
      <c r="C415" s="1" t="s">
        <v>860</v>
      </c>
      <c r="D415" s="1" t="s">
        <v>22</v>
      </c>
      <c r="E415" s="10">
        <v>51</v>
      </c>
      <c r="F415" s="1" t="s">
        <v>23</v>
      </c>
      <c r="G415" s="1" t="s">
        <v>24</v>
      </c>
      <c r="H415" s="4">
        <v>35305</v>
      </c>
      <c r="I415" s="10">
        <v>23</v>
      </c>
      <c r="J415" s="10">
        <v>4</v>
      </c>
      <c r="K415" s="1">
        <v>2019</v>
      </c>
      <c r="L415" s="1" t="s">
        <v>30</v>
      </c>
      <c r="M415" s="1" t="s">
        <v>26</v>
      </c>
      <c r="N415" s="7">
        <v>4.5551869284359929</v>
      </c>
      <c r="O415" s="58">
        <f>_xlfn.IFS(Analysis1[[#This Row],[Performance_Score]] &gt;= 4, (Analysis1[[#This Row],[Monthly_Salary]])*0.05, Analysis1[[#This Row],[Performance_Score]]&gt;=3, (Analysis1[[#This Row],[Monthly_Salary]]*0.02), Analysis1[[#This Row],[Performance_Score]]&lt;3,0)</f>
        <v>1765.25</v>
      </c>
      <c r="P415" s="58"/>
    </row>
    <row r="416" spans="2:16" x14ac:dyDescent="0.35">
      <c r="B416" s="2" t="s">
        <v>861</v>
      </c>
      <c r="C416" s="2" t="s">
        <v>862</v>
      </c>
      <c r="D416" s="2" t="s">
        <v>15</v>
      </c>
      <c r="E416" s="11">
        <v>30</v>
      </c>
      <c r="F416" s="2" t="s">
        <v>16</v>
      </c>
      <c r="G416" s="2" t="s">
        <v>39</v>
      </c>
      <c r="H416" s="5">
        <v>98299</v>
      </c>
      <c r="I416" s="11">
        <v>8</v>
      </c>
      <c r="J416" s="11">
        <v>4</v>
      </c>
      <c r="K416" s="2">
        <v>0</v>
      </c>
      <c r="L416" s="2" t="s">
        <v>51</v>
      </c>
      <c r="M416" s="2" t="s">
        <v>41</v>
      </c>
      <c r="N416" s="8">
        <v>1.77065395769643</v>
      </c>
      <c r="O416" s="47">
        <f>_xlfn.IFS(Analysis1[[#This Row],[Performance_Score]] &gt;= 4, (Analysis1[[#This Row],[Monthly_Salary]])*0.05, Analysis1[[#This Row],[Performance_Score]]&gt;=3, (Analysis1[[#This Row],[Monthly_Salary]]*0.02), Analysis1[[#This Row],[Performance_Score]]&lt;3,0)</f>
        <v>4914.9500000000007</v>
      </c>
      <c r="P416" s="47"/>
    </row>
    <row r="417" spans="2:16" x14ac:dyDescent="0.35">
      <c r="B417" s="1" t="s">
        <v>863</v>
      </c>
      <c r="C417" s="1" t="s">
        <v>864</v>
      </c>
      <c r="D417" s="1" t="s">
        <v>15</v>
      </c>
      <c r="E417" s="10">
        <v>48</v>
      </c>
      <c r="F417" s="1" t="s">
        <v>72</v>
      </c>
      <c r="G417" s="1" t="s">
        <v>29</v>
      </c>
      <c r="H417" s="4">
        <v>54592</v>
      </c>
      <c r="I417" s="10">
        <v>4</v>
      </c>
      <c r="J417" s="10">
        <v>4</v>
      </c>
      <c r="K417" s="1">
        <v>2020</v>
      </c>
      <c r="L417" s="1" t="s">
        <v>25</v>
      </c>
      <c r="M417" s="1" t="s">
        <v>19</v>
      </c>
      <c r="N417" s="7">
        <v>1.3146710047962884</v>
      </c>
      <c r="O417" s="58">
        <f>_xlfn.IFS(Analysis1[[#This Row],[Performance_Score]] &gt;= 4, (Analysis1[[#This Row],[Monthly_Salary]])*0.05, Analysis1[[#This Row],[Performance_Score]]&gt;=3, (Analysis1[[#This Row],[Monthly_Salary]]*0.02), Analysis1[[#This Row],[Performance_Score]]&lt;3,0)</f>
        <v>2729.6000000000004</v>
      </c>
      <c r="P417" s="58"/>
    </row>
    <row r="418" spans="2:16" x14ac:dyDescent="0.35">
      <c r="B418" s="2" t="s">
        <v>865</v>
      </c>
      <c r="C418" s="2" t="s">
        <v>866</v>
      </c>
      <c r="D418" s="2" t="s">
        <v>22</v>
      </c>
      <c r="E418" s="11">
        <v>47</v>
      </c>
      <c r="F418" s="2" t="s">
        <v>16</v>
      </c>
      <c r="G418" s="2" t="s">
        <v>29</v>
      </c>
      <c r="H418" s="5">
        <v>33699</v>
      </c>
      <c r="I418" s="11">
        <v>26</v>
      </c>
      <c r="J418" s="11">
        <v>1</v>
      </c>
      <c r="K418" s="2">
        <v>2018</v>
      </c>
      <c r="L418" s="2" t="s">
        <v>25</v>
      </c>
      <c r="M418" s="2" t="s">
        <v>41</v>
      </c>
      <c r="N418" s="8">
        <v>3.0687903911381311</v>
      </c>
      <c r="O418" s="47">
        <f>_xlfn.IFS(Analysis1[[#This Row],[Performance_Score]] &gt;= 4, (Analysis1[[#This Row],[Monthly_Salary]])*0.05, Analysis1[[#This Row],[Performance_Score]]&gt;=3, (Analysis1[[#This Row],[Monthly_Salary]]*0.02), Analysis1[[#This Row],[Performance_Score]]&lt;3,0)</f>
        <v>0</v>
      </c>
      <c r="P418" s="47"/>
    </row>
    <row r="419" spans="2:16" x14ac:dyDescent="0.35">
      <c r="B419" s="1" t="s">
        <v>867</v>
      </c>
      <c r="C419" s="1" t="s">
        <v>868</v>
      </c>
      <c r="D419" s="1" t="s">
        <v>80</v>
      </c>
      <c r="E419" s="10">
        <v>36</v>
      </c>
      <c r="F419" s="1" t="s">
        <v>23</v>
      </c>
      <c r="G419" s="1" t="s">
        <v>17</v>
      </c>
      <c r="H419" s="4">
        <v>92195</v>
      </c>
      <c r="I419" s="10">
        <v>33</v>
      </c>
      <c r="J419" s="10">
        <v>1</v>
      </c>
      <c r="K419" s="1">
        <v>2024</v>
      </c>
      <c r="L419" s="1" t="s">
        <v>40</v>
      </c>
      <c r="M419" s="1" t="s">
        <v>41</v>
      </c>
      <c r="N419" s="7">
        <v>1.6452821315893886</v>
      </c>
      <c r="O419" s="58">
        <f>_xlfn.IFS(Analysis1[[#This Row],[Performance_Score]] &gt;= 4, (Analysis1[[#This Row],[Monthly_Salary]])*0.05, Analysis1[[#This Row],[Performance_Score]]&gt;=3, (Analysis1[[#This Row],[Monthly_Salary]]*0.02), Analysis1[[#This Row],[Performance_Score]]&lt;3,0)</f>
        <v>0</v>
      </c>
      <c r="P419" s="58"/>
    </row>
    <row r="420" spans="2:16" x14ac:dyDescent="0.35">
      <c r="B420" s="2" t="s">
        <v>869</v>
      </c>
      <c r="C420" s="2" t="s">
        <v>870</v>
      </c>
      <c r="D420" s="2" t="s">
        <v>22</v>
      </c>
      <c r="E420" s="11">
        <v>30</v>
      </c>
      <c r="F420" s="2" t="s">
        <v>23</v>
      </c>
      <c r="G420" s="2" t="s">
        <v>77</v>
      </c>
      <c r="H420" s="5">
        <v>45669</v>
      </c>
      <c r="I420" s="11">
        <v>11</v>
      </c>
      <c r="J420" s="11">
        <v>4</v>
      </c>
      <c r="K420" s="2">
        <v>2021</v>
      </c>
      <c r="L420" s="2" t="s">
        <v>18</v>
      </c>
      <c r="M420" s="2" t="s">
        <v>26</v>
      </c>
      <c r="N420" s="8">
        <v>4.8964269744466682</v>
      </c>
      <c r="O420" s="47">
        <f>_xlfn.IFS(Analysis1[[#This Row],[Performance_Score]] &gt;= 4, (Analysis1[[#This Row],[Monthly_Salary]])*0.05, Analysis1[[#This Row],[Performance_Score]]&gt;=3, (Analysis1[[#This Row],[Monthly_Salary]]*0.02), Analysis1[[#This Row],[Performance_Score]]&lt;3,0)</f>
        <v>2283.4500000000003</v>
      </c>
      <c r="P420" s="47"/>
    </row>
    <row r="421" spans="2:16" x14ac:dyDescent="0.35">
      <c r="B421" s="1" t="s">
        <v>871</v>
      </c>
      <c r="C421" s="1" t="s">
        <v>872</v>
      </c>
      <c r="D421" s="1" t="s">
        <v>22</v>
      </c>
      <c r="E421" s="10">
        <v>49</v>
      </c>
      <c r="F421" s="1" t="s">
        <v>23</v>
      </c>
      <c r="G421" s="1" t="s">
        <v>39</v>
      </c>
      <c r="H421" s="4">
        <v>62579</v>
      </c>
      <c r="I421" s="10">
        <v>9</v>
      </c>
      <c r="J421" s="10">
        <v>4</v>
      </c>
      <c r="K421" s="1">
        <v>2015</v>
      </c>
      <c r="L421" s="1" t="s">
        <v>51</v>
      </c>
      <c r="M421" s="1" t="s">
        <v>41</v>
      </c>
      <c r="N421" s="7">
        <v>3.5366002506158547</v>
      </c>
      <c r="O421" s="58">
        <f>_xlfn.IFS(Analysis1[[#This Row],[Performance_Score]] &gt;= 4, (Analysis1[[#This Row],[Monthly_Salary]])*0.05, Analysis1[[#This Row],[Performance_Score]]&gt;=3, (Analysis1[[#This Row],[Monthly_Salary]]*0.02), Analysis1[[#This Row],[Performance_Score]]&lt;3,0)</f>
        <v>3128.9500000000003</v>
      </c>
      <c r="P421" s="58"/>
    </row>
    <row r="422" spans="2:16" x14ac:dyDescent="0.35">
      <c r="B422" s="2" t="s">
        <v>873</v>
      </c>
      <c r="C422" s="2" t="s">
        <v>874</v>
      </c>
      <c r="D422" s="2" t="s">
        <v>33</v>
      </c>
      <c r="E422" s="11">
        <v>43</v>
      </c>
      <c r="F422" s="2" t="s">
        <v>16</v>
      </c>
      <c r="G422" s="2" t="s">
        <v>24</v>
      </c>
      <c r="H422" s="5">
        <v>30464</v>
      </c>
      <c r="I422" s="11">
        <v>23</v>
      </c>
      <c r="J422" s="11">
        <v>1</v>
      </c>
      <c r="K422" s="2">
        <v>2017</v>
      </c>
      <c r="L422" s="2" t="s">
        <v>40</v>
      </c>
      <c r="M422" s="2" t="s">
        <v>26</v>
      </c>
      <c r="N422" s="8">
        <v>2.8432510980624275</v>
      </c>
      <c r="O422" s="47">
        <f>_xlfn.IFS(Analysis1[[#This Row],[Performance_Score]] &gt;= 4, (Analysis1[[#This Row],[Monthly_Salary]])*0.05, Analysis1[[#This Row],[Performance_Score]]&gt;=3, (Analysis1[[#This Row],[Monthly_Salary]]*0.02), Analysis1[[#This Row],[Performance_Score]]&lt;3,0)</f>
        <v>0</v>
      </c>
      <c r="P422" s="47"/>
    </row>
    <row r="423" spans="2:16" x14ac:dyDescent="0.35">
      <c r="B423" s="1" t="s">
        <v>875</v>
      </c>
      <c r="C423" s="1" t="s">
        <v>876</v>
      </c>
      <c r="D423" s="1" t="s">
        <v>58</v>
      </c>
      <c r="E423" s="10">
        <v>44</v>
      </c>
      <c r="F423" s="1" t="s">
        <v>23</v>
      </c>
      <c r="G423" s="1" t="s">
        <v>24</v>
      </c>
      <c r="H423" s="4">
        <v>62434</v>
      </c>
      <c r="I423" s="10">
        <v>28</v>
      </c>
      <c r="J423" s="10">
        <v>3</v>
      </c>
      <c r="K423" s="1">
        <v>2023</v>
      </c>
      <c r="L423" s="1" t="s">
        <v>40</v>
      </c>
      <c r="M423" s="1" t="s">
        <v>26</v>
      </c>
      <c r="N423" s="7">
        <v>4.7678022244988565</v>
      </c>
      <c r="O423" s="58">
        <f>_xlfn.IFS(Analysis1[[#This Row],[Performance_Score]] &gt;= 4, (Analysis1[[#This Row],[Monthly_Salary]])*0.05, Analysis1[[#This Row],[Performance_Score]]&gt;=3, (Analysis1[[#This Row],[Monthly_Salary]]*0.02), Analysis1[[#This Row],[Performance_Score]]&lt;3,0)</f>
        <v>1248.68</v>
      </c>
      <c r="P423" s="58"/>
    </row>
    <row r="424" spans="2:16" x14ac:dyDescent="0.35">
      <c r="B424" s="2" t="s">
        <v>877</v>
      </c>
      <c r="C424" s="2" t="s">
        <v>878</v>
      </c>
      <c r="D424" s="2" t="s">
        <v>33</v>
      </c>
      <c r="E424" s="11">
        <v>34</v>
      </c>
      <c r="F424" s="2" t="s">
        <v>16</v>
      </c>
      <c r="G424" s="2" t="s">
        <v>77</v>
      </c>
      <c r="H424" s="5">
        <v>77791</v>
      </c>
      <c r="I424" s="11">
        <v>20</v>
      </c>
      <c r="J424" s="11">
        <v>3</v>
      </c>
      <c r="K424" s="2">
        <v>2016</v>
      </c>
      <c r="L424" s="2" t="s">
        <v>25</v>
      </c>
      <c r="M424" s="2" t="s">
        <v>26</v>
      </c>
      <c r="N424" s="8">
        <v>3.9724435051118183</v>
      </c>
      <c r="O424" s="47">
        <f>_xlfn.IFS(Analysis1[[#This Row],[Performance_Score]] &gt;= 4, (Analysis1[[#This Row],[Monthly_Salary]])*0.05, Analysis1[[#This Row],[Performance_Score]]&gt;=3, (Analysis1[[#This Row],[Monthly_Salary]]*0.02), Analysis1[[#This Row],[Performance_Score]]&lt;3,0)</f>
        <v>1555.82</v>
      </c>
      <c r="P424" s="47"/>
    </row>
    <row r="425" spans="2:16" x14ac:dyDescent="0.35">
      <c r="B425" s="1" t="s">
        <v>879</v>
      </c>
      <c r="C425" s="1" t="s">
        <v>880</v>
      </c>
      <c r="D425" s="1" t="s">
        <v>33</v>
      </c>
      <c r="E425" s="10">
        <v>58</v>
      </c>
      <c r="F425" s="1" t="s">
        <v>23</v>
      </c>
      <c r="G425" s="1" t="s">
        <v>39</v>
      </c>
      <c r="H425" s="4">
        <v>40830</v>
      </c>
      <c r="I425" s="10">
        <v>28</v>
      </c>
      <c r="J425" s="10">
        <v>2</v>
      </c>
      <c r="K425" s="1">
        <v>2018</v>
      </c>
      <c r="L425" s="1" t="s">
        <v>34</v>
      </c>
      <c r="M425" s="1" t="s">
        <v>141</v>
      </c>
      <c r="N425" s="7">
        <v>2.4175961937246755</v>
      </c>
      <c r="O425" s="58">
        <f>_xlfn.IFS(Analysis1[[#This Row],[Performance_Score]] &gt;= 4, (Analysis1[[#This Row],[Monthly_Salary]])*0.05, Analysis1[[#This Row],[Performance_Score]]&gt;=3, (Analysis1[[#This Row],[Monthly_Salary]]*0.02), Analysis1[[#This Row],[Performance_Score]]&lt;3,0)</f>
        <v>0</v>
      </c>
      <c r="P425" s="58"/>
    </row>
    <row r="426" spans="2:16" x14ac:dyDescent="0.35">
      <c r="B426" s="2" t="s">
        <v>881</v>
      </c>
      <c r="C426" s="2" t="s">
        <v>882</v>
      </c>
      <c r="D426" s="2" t="s">
        <v>22</v>
      </c>
      <c r="E426" s="11">
        <v>47</v>
      </c>
      <c r="F426" s="2" t="s">
        <v>23</v>
      </c>
      <c r="G426" s="2" t="s">
        <v>17</v>
      </c>
      <c r="H426" s="5">
        <v>80311</v>
      </c>
      <c r="I426" s="11">
        <v>28</v>
      </c>
      <c r="J426" s="11">
        <v>4</v>
      </c>
      <c r="K426" s="2">
        <v>2016</v>
      </c>
      <c r="L426" s="2" t="s">
        <v>34</v>
      </c>
      <c r="M426" s="2" t="s">
        <v>19</v>
      </c>
      <c r="N426" s="8">
        <v>1.5497855351474641</v>
      </c>
      <c r="O426" s="47">
        <f>_xlfn.IFS(Analysis1[[#This Row],[Performance_Score]] &gt;= 4, (Analysis1[[#This Row],[Monthly_Salary]])*0.05, Analysis1[[#This Row],[Performance_Score]]&gt;=3, (Analysis1[[#This Row],[Monthly_Salary]]*0.02), Analysis1[[#This Row],[Performance_Score]]&lt;3,0)</f>
        <v>4015.55</v>
      </c>
      <c r="P426" s="47"/>
    </row>
    <row r="427" spans="2:16" x14ac:dyDescent="0.35">
      <c r="B427" s="1" t="s">
        <v>883</v>
      </c>
      <c r="C427" s="1" t="s">
        <v>884</v>
      </c>
      <c r="D427" s="1" t="s">
        <v>80</v>
      </c>
      <c r="E427" s="10">
        <v>29</v>
      </c>
      <c r="F427" s="1" t="s">
        <v>23</v>
      </c>
      <c r="G427" s="1" t="s">
        <v>17</v>
      </c>
      <c r="H427" s="4">
        <v>54672</v>
      </c>
      <c r="I427" s="10">
        <v>30</v>
      </c>
      <c r="J427" s="10">
        <v>3</v>
      </c>
      <c r="K427" s="1">
        <v>2015</v>
      </c>
      <c r="L427" s="1" t="s">
        <v>30</v>
      </c>
      <c r="M427" s="1" t="s">
        <v>26</v>
      </c>
      <c r="N427" s="7">
        <v>3.4960281638424906</v>
      </c>
      <c r="O427" s="58">
        <f>_xlfn.IFS(Analysis1[[#This Row],[Performance_Score]] &gt;= 4, (Analysis1[[#This Row],[Monthly_Salary]])*0.05, Analysis1[[#This Row],[Performance_Score]]&gt;=3, (Analysis1[[#This Row],[Monthly_Salary]]*0.02), Analysis1[[#This Row],[Performance_Score]]&lt;3,0)</f>
        <v>1093.44</v>
      </c>
      <c r="P427" s="58"/>
    </row>
    <row r="428" spans="2:16" x14ac:dyDescent="0.35">
      <c r="B428" s="2" t="s">
        <v>885</v>
      </c>
      <c r="C428" s="2" t="s">
        <v>886</v>
      </c>
      <c r="D428" s="2" t="s">
        <v>58</v>
      </c>
      <c r="E428" s="11">
        <v>36</v>
      </c>
      <c r="F428" s="2" t="s">
        <v>23</v>
      </c>
      <c r="G428" s="2" t="s">
        <v>24</v>
      </c>
      <c r="H428" s="5">
        <v>106672</v>
      </c>
      <c r="I428" s="11">
        <v>30</v>
      </c>
      <c r="J428" s="11">
        <v>1</v>
      </c>
      <c r="K428" s="2">
        <v>2016</v>
      </c>
      <c r="L428" s="2" t="s">
        <v>51</v>
      </c>
      <c r="M428" s="2" t="s">
        <v>26</v>
      </c>
      <c r="N428" s="8">
        <v>4.9723067159663898</v>
      </c>
      <c r="O428" s="47">
        <f>_xlfn.IFS(Analysis1[[#This Row],[Performance_Score]] &gt;= 4, (Analysis1[[#This Row],[Monthly_Salary]])*0.05, Analysis1[[#This Row],[Performance_Score]]&gt;=3, (Analysis1[[#This Row],[Monthly_Salary]]*0.02), Analysis1[[#This Row],[Performance_Score]]&lt;3,0)</f>
        <v>0</v>
      </c>
      <c r="P428" s="47"/>
    </row>
    <row r="429" spans="2:16" x14ac:dyDescent="0.35">
      <c r="B429" s="1" t="s">
        <v>887</v>
      </c>
      <c r="C429" s="1" t="s">
        <v>888</v>
      </c>
      <c r="D429" s="1" t="s">
        <v>33</v>
      </c>
      <c r="E429" s="10">
        <v>59</v>
      </c>
      <c r="F429" s="1" t="s">
        <v>23</v>
      </c>
      <c r="G429" s="1" t="s">
        <v>24</v>
      </c>
      <c r="H429" s="4">
        <v>96106</v>
      </c>
      <c r="I429" s="10">
        <v>16</v>
      </c>
      <c r="J429" s="10">
        <v>1</v>
      </c>
      <c r="K429" s="1">
        <v>2016</v>
      </c>
      <c r="L429" s="1" t="s">
        <v>51</v>
      </c>
      <c r="M429" s="1" t="s">
        <v>141</v>
      </c>
      <c r="N429" s="7">
        <v>1.277536885965858</v>
      </c>
      <c r="O429" s="58">
        <f>_xlfn.IFS(Analysis1[[#This Row],[Performance_Score]] &gt;= 4, (Analysis1[[#This Row],[Monthly_Salary]])*0.05, Analysis1[[#This Row],[Performance_Score]]&gt;=3, (Analysis1[[#This Row],[Monthly_Salary]]*0.02), Analysis1[[#This Row],[Performance_Score]]&lt;3,0)</f>
        <v>0</v>
      </c>
      <c r="P429" s="58"/>
    </row>
    <row r="430" spans="2:16" x14ac:dyDescent="0.35">
      <c r="B430" s="2" t="s">
        <v>889</v>
      </c>
      <c r="C430" s="2" t="s">
        <v>890</v>
      </c>
      <c r="D430" s="2" t="s">
        <v>46</v>
      </c>
      <c r="E430" s="11">
        <v>56</v>
      </c>
      <c r="F430" s="2" t="s">
        <v>16</v>
      </c>
      <c r="G430" s="2" t="s">
        <v>17</v>
      </c>
      <c r="H430" s="5">
        <v>89588</v>
      </c>
      <c r="I430" s="11">
        <v>26</v>
      </c>
      <c r="J430" s="11">
        <v>4</v>
      </c>
      <c r="K430" s="2">
        <v>2020</v>
      </c>
      <c r="L430" s="2" t="s">
        <v>34</v>
      </c>
      <c r="M430" s="2" t="s">
        <v>41</v>
      </c>
      <c r="N430" s="8">
        <v>1.9820310525365663</v>
      </c>
      <c r="O430" s="47">
        <f>_xlfn.IFS(Analysis1[[#This Row],[Performance_Score]] &gt;= 4, (Analysis1[[#This Row],[Monthly_Salary]])*0.05, Analysis1[[#This Row],[Performance_Score]]&gt;=3, (Analysis1[[#This Row],[Monthly_Salary]]*0.02), Analysis1[[#This Row],[Performance_Score]]&lt;3,0)</f>
        <v>4479.4000000000005</v>
      </c>
      <c r="P430" s="47"/>
    </row>
    <row r="431" spans="2:16" x14ac:dyDescent="0.35">
      <c r="B431" s="1" t="s">
        <v>891</v>
      </c>
      <c r="C431" s="1" t="s">
        <v>892</v>
      </c>
      <c r="D431" s="1" t="s">
        <v>22</v>
      </c>
      <c r="E431" s="10">
        <v>44</v>
      </c>
      <c r="F431" s="1" t="s">
        <v>16</v>
      </c>
      <c r="G431" s="1" t="s">
        <v>77</v>
      </c>
      <c r="H431" s="4">
        <v>104494</v>
      </c>
      <c r="I431" s="10">
        <v>26</v>
      </c>
      <c r="J431" s="10">
        <v>3</v>
      </c>
      <c r="K431" s="1">
        <v>2016</v>
      </c>
      <c r="L431" s="1" t="s">
        <v>30</v>
      </c>
      <c r="M431" s="1" t="s">
        <v>26</v>
      </c>
      <c r="N431" s="7">
        <v>4.3303416078316861</v>
      </c>
      <c r="O431" s="58">
        <f>_xlfn.IFS(Analysis1[[#This Row],[Performance_Score]] &gt;= 4, (Analysis1[[#This Row],[Monthly_Salary]])*0.05, Analysis1[[#This Row],[Performance_Score]]&gt;=3, (Analysis1[[#This Row],[Monthly_Salary]]*0.02), Analysis1[[#This Row],[Performance_Score]]&lt;3,0)</f>
        <v>2089.88</v>
      </c>
      <c r="P431" s="58"/>
    </row>
    <row r="432" spans="2:16" x14ac:dyDescent="0.35">
      <c r="B432" s="2" t="s">
        <v>893</v>
      </c>
      <c r="C432" s="2" t="s">
        <v>894</v>
      </c>
      <c r="D432" s="2" t="s">
        <v>46</v>
      </c>
      <c r="E432" s="11">
        <v>60</v>
      </c>
      <c r="F432" s="2" t="s">
        <v>23</v>
      </c>
      <c r="G432" s="2" t="s">
        <v>77</v>
      </c>
      <c r="H432" s="5">
        <v>63677</v>
      </c>
      <c r="I432" s="11">
        <v>19</v>
      </c>
      <c r="J432" s="11">
        <v>4</v>
      </c>
      <c r="K432" s="2">
        <v>2021</v>
      </c>
      <c r="L432" s="2" t="s">
        <v>30</v>
      </c>
      <c r="M432" s="2" t="s">
        <v>41</v>
      </c>
      <c r="N432" s="8">
        <v>4.8645053992591256</v>
      </c>
      <c r="O432" s="47">
        <f>_xlfn.IFS(Analysis1[[#This Row],[Performance_Score]] &gt;= 4, (Analysis1[[#This Row],[Monthly_Salary]])*0.05, Analysis1[[#This Row],[Performance_Score]]&gt;=3, (Analysis1[[#This Row],[Monthly_Salary]]*0.02), Analysis1[[#This Row],[Performance_Score]]&lt;3,0)</f>
        <v>3183.8500000000004</v>
      </c>
      <c r="P432" s="47"/>
    </row>
    <row r="433" spans="2:16" x14ac:dyDescent="0.35">
      <c r="B433" s="1" t="s">
        <v>895</v>
      </c>
      <c r="C433" s="1" t="s">
        <v>896</v>
      </c>
      <c r="D433" s="1" t="s">
        <v>15</v>
      </c>
      <c r="E433" s="10">
        <v>44</v>
      </c>
      <c r="F433" s="1" t="s">
        <v>23</v>
      </c>
      <c r="G433" s="1" t="s">
        <v>39</v>
      </c>
      <c r="H433" s="4">
        <v>40667</v>
      </c>
      <c r="I433" s="10">
        <v>22</v>
      </c>
      <c r="J433" s="10">
        <v>5</v>
      </c>
      <c r="K433" s="1">
        <v>2016</v>
      </c>
      <c r="L433" s="1" t="s">
        <v>30</v>
      </c>
      <c r="M433" s="1" t="s">
        <v>19</v>
      </c>
      <c r="N433" s="7">
        <v>3.6667261217634652</v>
      </c>
      <c r="O433" s="58">
        <f>_xlfn.IFS(Analysis1[[#This Row],[Performance_Score]] &gt;= 4, (Analysis1[[#This Row],[Monthly_Salary]])*0.05, Analysis1[[#This Row],[Performance_Score]]&gt;=3, (Analysis1[[#This Row],[Monthly_Salary]]*0.02), Analysis1[[#This Row],[Performance_Score]]&lt;3,0)</f>
        <v>2033.3500000000001</v>
      </c>
      <c r="P433" s="58"/>
    </row>
    <row r="434" spans="2:16" x14ac:dyDescent="0.35">
      <c r="B434" s="2" t="s">
        <v>897</v>
      </c>
      <c r="C434" s="2" t="s">
        <v>898</v>
      </c>
      <c r="D434" s="2" t="s">
        <v>15</v>
      </c>
      <c r="E434" s="11">
        <v>35</v>
      </c>
      <c r="F434" s="2" t="s">
        <v>16</v>
      </c>
      <c r="G434" s="2" t="s">
        <v>39</v>
      </c>
      <c r="H434" s="5">
        <v>49346</v>
      </c>
      <c r="I434" s="11">
        <v>26</v>
      </c>
      <c r="J434" s="11">
        <v>3</v>
      </c>
      <c r="K434" s="2">
        <v>2015</v>
      </c>
      <c r="L434" s="2" t="s">
        <v>18</v>
      </c>
      <c r="M434" s="2" t="s">
        <v>26</v>
      </c>
      <c r="N434" s="8">
        <v>2.5397566555477415</v>
      </c>
      <c r="O434" s="47">
        <f>_xlfn.IFS(Analysis1[[#This Row],[Performance_Score]] &gt;= 4, (Analysis1[[#This Row],[Monthly_Salary]])*0.05, Analysis1[[#This Row],[Performance_Score]]&gt;=3, (Analysis1[[#This Row],[Monthly_Salary]]*0.02), Analysis1[[#This Row],[Performance_Score]]&lt;3,0)</f>
        <v>986.92000000000007</v>
      </c>
      <c r="P434" s="47"/>
    </row>
    <row r="435" spans="2:16" x14ac:dyDescent="0.35">
      <c r="B435" s="1" t="s">
        <v>899</v>
      </c>
      <c r="C435" s="1" t="s">
        <v>900</v>
      </c>
      <c r="D435" s="1" t="s">
        <v>22</v>
      </c>
      <c r="E435" s="10">
        <v>47</v>
      </c>
      <c r="F435" s="1" t="s">
        <v>16</v>
      </c>
      <c r="G435" s="1" t="s">
        <v>39</v>
      </c>
      <c r="H435" s="4">
        <v>58024</v>
      </c>
      <c r="I435" s="10">
        <v>20</v>
      </c>
      <c r="J435" s="10">
        <v>4</v>
      </c>
      <c r="K435" s="1">
        <v>2020</v>
      </c>
      <c r="L435" s="1" t="s">
        <v>30</v>
      </c>
      <c r="M435" s="1" t="s">
        <v>26</v>
      </c>
      <c r="N435" s="7">
        <v>4.0456834424354096</v>
      </c>
      <c r="O435" s="58">
        <f>_xlfn.IFS(Analysis1[[#This Row],[Performance_Score]] &gt;= 4, (Analysis1[[#This Row],[Monthly_Salary]])*0.05, Analysis1[[#This Row],[Performance_Score]]&gt;=3, (Analysis1[[#This Row],[Monthly_Salary]]*0.02), Analysis1[[#This Row],[Performance_Score]]&lt;3,0)</f>
        <v>2901.2000000000003</v>
      </c>
      <c r="P435" s="58"/>
    </row>
    <row r="436" spans="2:16" x14ac:dyDescent="0.35">
      <c r="B436" s="2" t="s">
        <v>901</v>
      </c>
      <c r="C436" s="2" t="s">
        <v>902</v>
      </c>
      <c r="D436" s="2" t="s">
        <v>15</v>
      </c>
      <c r="E436" s="11">
        <v>53</v>
      </c>
      <c r="F436" s="2" t="s">
        <v>23</v>
      </c>
      <c r="G436" s="2" t="s">
        <v>39</v>
      </c>
      <c r="H436" s="5">
        <v>44534</v>
      </c>
      <c r="I436" s="11">
        <v>9</v>
      </c>
      <c r="J436" s="11">
        <v>4</v>
      </c>
      <c r="K436" s="2">
        <v>0</v>
      </c>
      <c r="L436" s="2" t="s">
        <v>25</v>
      </c>
      <c r="M436" s="2" t="s">
        <v>19</v>
      </c>
      <c r="N436" s="8">
        <v>3.0152762427190827</v>
      </c>
      <c r="O436" s="47">
        <f>_xlfn.IFS(Analysis1[[#This Row],[Performance_Score]] &gt;= 4, (Analysis1[[#This Row],[Monthly_Salary]])*0.05, Analysis1[[#This Row],[Performance_Score]]&gt;=3, (Analysis1[[#This Row],[Monthly_Salary]]*0.02), Analysis1[[#This Row],[Performance_Score]]&lt;3,0)</f>
        <v>2226.7000000000003</v>
      </c>
      <c r="P436" s="47"/>
    </row>
    <row r="437" spans="2:16" x14ac:dyDescent="0.35">
      <c r="B437" s="1" t="s">
        <v>903</v>
      </c>
      <c r="C437" s="1" t="s">
        <v>904</v>
      </c>
      <c r="D437" s="1" t="s">
        <v>46</v>
      </c>
      <c r="E437" s="10">
        <v>39</v>
      </c>
      <c r="F437" s="1" t="s">
        <v>23</v>
      </c>
      <c r="G437" s="1" t="s">
        <v>24</v>
      </c>
      <c r="H437" s="4">
        <v>36184</v>
      </c>
      <c r="I437" s="10">
        <v>20</v>
      </c>
      <c r="J437" s="10">
        <v>2</v>
      </c>
      <c r="K437" s="1">
        <v>2018</v>
      </c>
      <c r="L437" s="1" t="s">
        <v>25</v>
      </c>
      <c r="M437" s="1" t="s">
        <v>26</v>
      </c>
      <c r="N437" s="7">
        <v>1.5206824308888183</v>
      </c>
      <c r="O437" s="58">
        <f>_xlfn.IFS(Analysis1[[#This Row],[Performance_Score]] &gt;= 4, (Analysis1[[#This Row],[Monthly_Salary]])*0.05, Analysis1[[#This Row],[Performance_Score]]&gt;=3, (Analysis1[[#This Row],[Monthly_Salary]]*0.02), Analysis1[[#This Row],[Performance_Score]]&lt;3,0)</f>
        <v>0</v>
      </c>
      <c r="P437" s="58"/>
    </row>
    <row r="438" spans="2:16" x14ac:dyDescent="0.35">
      <c r="B438" s="2" t="s">
        <v>905</v>
      </c>
      <c r="C438" s="2" t="s">
        <v>906</v>
      </c>
      <c r="D438" s="2" t="s">
        <v>46</v>
      </c>
      <c r="E438" s="11">
        <v>51</v>
      </c>
      <c r="F438" s="2" t="s">
        <v>23</v>
      </c>
      <c r="G438" s="2" t="s">
        <v>63</v>
      </c>
      <c r="H438" s="5">
        <v>37415</v>
      </c>
      <c r="I438" s="11">
        <v>30</v>
      </c>
      <c r="J438" s="11">
        <v>3</v>
      </c>
      <c r="K438" s="2">
        <v>0</v>
      </c>
      <c r="L438" s="2" t="s">
        <v>18</v>
      </c>
      <c r="M438" s="2" t="s">
        <v>141</v>
      </c>
      <c r="N438" s="8">
        <v>3.3891992807730764</v>
      </c>
      <c r="O438" s="47">
        <f>_xlfn.IFS(Analysis1[[#This Row],[Performance_Score]] &gt;= 4, (Analysis1[[#This Row],[Monthly_Salary]])*0.05, Analysis1[[#This Row],[Performance_Score]]&gt;=3, (Analysis1[[#This Row],[Monthly_Salary]]*0.02), Analysis1[[#This Row],[Performance_Score]]&lt;3,0)</f>
        <v>748.30000000000007</v>
      </c>
      <c r="P438" s="47"/>
    </row>
    <row r="439" spans="2:16" x14ac:dyDescent="0.35">
      <c r="B439" s="1" t="s">
        <v>907</v>
      </c>
      <c r="C439" s="1" t="s">
        <v>908</v>
      </c>
      <c r="D439" s="1" t="s">
        <v>33</v>
      </c>
      <c r="E439" s="10">
        <v>56</v>
      </c>
      <c r="F439" s="1" t="s">
        <v>16</v>
      </c>
      <c r="G439" s="1" t="s">
        <v>63</v>
      </c>
      <c r="H439" s="4">
        <v>42269</v>
      </c>
      <c r="I439" s="10">
        <v>11</v>
      </c>
      <c r="J439" s="10">
        <v>4</v>
      </c>
      <c r="K439" s="1">
        <v>2019</v>
      </c>
      <c r="L439" s="1" t="s">
        <v>18</v>
      </c>
      <c r="M439" s="1" t="s">
        <v>26</v>
      </c>
      <c r="N439" s="7">
        <v>4.6424843120428978</v>
      </c>
      <c r="O439" s="58">
        <f>_xlfn.IFS(Analysis1[[#This Row],[Performance_Score]] &gt;= 4, (Analysis1[[#This Row],[Monthly_Salary]])*0.05, Analysis1[[#This Row],[Performance_Score]]&gt;=3, (Analysis1[[#This Row],[Monthly_Salary]]*0.02), Analysis1[[#This Row],[Performance_Score]]&lt;3,0)</f>
        <v>2113.4500000000003</v>
      </c>
      <c r="P439" s="58"/>
    </row>
    <row r="440" spans="2:16" x14ac:dyDescent="0.35">
      <c r="B440" s="2" t="s">
        <v>909</v>
      </c>
      <c r="C440" s="2" t="s">
        <v>910</v>
      </c>
      <c r="D440" s="2" t="s">
        <v>15</v>
      </c>
      <c r="E440" s="11">
        <v>36</v>
      </c>
      <c r="F440" s="2" t="s">
        <v>23</v>
      </c>
      <c r="G440" s="2" t="s">
        <v>63</v>
      </c>
      <c r="H440" s="5">
        <v>85450</v>
      </c>
      <c r="I440" s="11">
        <v>26</v>
      </c>
      <c r="J440" s="11">
        <v>1</v>
      </c>
      <c r="K440" s="2">
        <v>2015</v>
      </c>
      <c r="L440" s="2" t="s">
        <v>51</v>
      </c>
      <c r="M440" s="2" t="s">
        <v>26</v>
      </c>
      <c r="N440" s="8">
        <v>1.2486527430876113</v>
      </c>
      <c r="O440" s="47">
        <f>_xlfn.IFS(Analysis1[[#This Row],[Performance_Score]] &gt;= 4, (Analysis1[[#This Row],[Monthly_Salary]])*0.05, Analysis1[[#This Row],[Performance_Score]]&gt;=3, (Analysis1[[#This Row],[Monthly_Salary]]*0.02), Analysis1[[#This Row],[Performance_Score]]&lt;3,0)</f>
        <v>0</v>
      </c>
      <c r="P440" s="47"/>
    </row>
    <row r="441" spans="2:16" x14ac:dyDescent="0.35">
      <c r="B441" s="1" t="s">
        <v>911</v>
      </c>
      <c r="C441" s="1" t="s">
        <v>912</v>
      </c>
      <c r="D441" s="1" t="s">
        <v>22</v>
      </c>
      <c r="E441" s="10">
        <v>39</v>
      </c>
      <c r="F441" s="1" t="s">
        <v>16</v>
      </c>
      <c r="G441" s="1" t="s">
        <v>63</v>
      </c>
      <c r="H441" s="4">
        <v>42608</v>
      </c>
      <c r="I441" s="10">
        <v>16</v>
      </c>
      <c r="J441" s="10">
        <v>2</v>
      </c>
      <c r="K441" s="1">
        <v>0</v>
      </c>
      <c r="L441" s="1" t="s">
        <v>51</v>
      </c>
      <c r="M441" s="1" t="s">
        <v>41</v>
      </c>
      <c r="N441" s="7">
        <v>4.2279084639232423</v>
      </c>
      <c r="O441" s="58">
        <f>_xlfn.IFS(Analysis1[[#This Row],[Performance_Score]] &gt;= 4, (Analysis1[[#This Row],[Monthly_Salary]])*0.05, Analysis1[[#This Row],[Performance_Score]]&gt;=3, (Analysis1[[#This Row],[Monthly_Salary]]*0.02), Analysis1[[#This Row],[Performance_Score]]&lt;3,0)</f>
        <v>0</v>
      </c>
      <c r="P441" s="58"/>
    </row>
    <row r="442" spans="2:16" x14ac:dyDescent="0.35">
      <c r="B442" s="2" t="s">
        <v>913</v>
      </c>
      <c r="C442" s="2" t="s">
        <v>914</v>
      </c>
      <c r="D442" s="2" t="s">
        <v>58</v>
      </c>
      <c r="E442" s="11">
        <v>45</v>
      </c>
      <c r="F442" s="2" t="s">
        <v>23</v>
      </c>
      <c r="G442" s="2" t="s">
        <v>63</v>
      </c>
      <c r="H442" s="5">
        <v>33396</v>
      </c>
      <c r="I442" s="11">
        <v>12</v>
      </c>
      <c r="J442" s="11">
        <v>3</v>
      </c>
      <c r="K442" s="2">
        <v>0</v>
      </c>
      <c r="L442" s="2" t="s">
        <v>30</v>
      </c>
      <c r="M442" s="2" t="s">
        <v>26</v>
      </c>
      <c r="N442" s="8">
        <v>2.7133914967930197</v>
      </c>
      <c r="O442" s="47">
        <f>_xlfn.IFS(Analysis1[[#This Row],[Performance_Score]] &gt;= 4, (Analysis1[[#This Row],[Monthly_Salary]])*0.05, Analysis1[[#This Row],[Performance_Score]]&gt;=3, (Analysis1[[#This Row],[Monthly_Salary]]*0.02), Analysis1[[#This Row],[Performance_Score]]&lt;3,0)</f>
        <v>667.92</v>
      </c>
      <c r="P442" s="47"/>
    </row>
    <row r="443" spans="2:16" x14ac:dyDescent="0.35">
      <c r="B443" s="1" t="s">
        <v>915</v>
      </c>
      <c r="C443" s="1" t="s">
        <v>916</v>
      </c>
      <c r="D443" s="1" t="s">
        <v>15</v>
      </c>
      <c r="E443" s="10">
        <v>49</v>
      </c>
      <c r="F443" s="1" t="s">
        <v>23</v>
      </c>
      <c r="G443" s="1" t="s">
        <v>29</v>
      </c>
      <c r="H443" s="4">
        <v>69478</v>
      </c>
      <c r="I443" s="10">
        <v>6</v>
      </c>
      <c r="J443" s="10">
        <v>5</v>
      </c>
      <c r="K443" s="1">
        <v>2023</v>
      </c>
      <c r="L443" s="1" t="s">
        <v>18</v>
      </c>
      <c r="M443" s="1" t="s">
        <v>141</v>
      </c>
      <c r="N443" s="7">
        <v>2.1958031146905479</v>
      </c>
      <c r="O443" s="58">
        <f>_xlfn.IFS(Analysis1[[#This Row],[Performance_Score]] &gt;= 4, (Analysis1[[#This Row],[Monthly_Salary]])*0.05, Analysis1[[#This Row],[Performance_Score]]&gt;=3, (Analysis1[[#This Row],[Monthly_Salary]]*0.02), Analysis1[[#This Row],[Performance_Score]]&lt;3,0)</f>
        <v>3473.9</v>
      </c>
      <c r="P443" s="58"/>
    </row>
    <row r="444" spans="2:16" x14ac:dyDescent="0.35">
      <c r="B444" s="2" t="s">
        <v>917</v>
      </c>
      <c r="C444" s="2" t="s">
        <v>918</v>
      </c>
      <c r="D444" s="2" t="s">
        <v>46</v>
      </c>
      <c r="E444" s="11">
        <v>26</v>
      </c>
      <c r="F444" s="2" t="s">
        <v>16</v>
      </c>
      <c r="G444" s="2" t="s">
        <v>39</v>
      </c>
      <c r="H444" s="5">
        <v>83677</v>
      </c>
      <c r="I444" s="11">
        <v>11</v>
      </c>
      <c r="J444" s="11">
        <v>2</v>
      </c>
      <c r="K444" s="2">
        <v>2018</v>
      </c>
      <c r="L444" s="2" t="s">
        <v>25</v>
      </c>
      <c r="M444" s="2" t="s">
        <v>41</v>
      </c>
      <c r="N444" s="8">
        <v>4.7452316639175764</v>
      </c>
      <c r="O444" s="47">
        <f>_xlfn.IFS(Analysis1[[#This Row],[Performance_Score]] &gt;= 4, (Analysis1[[#This Row],[Monthly_Salary]])*0.05, Analysis1[[#This Row],[Performance_Score]]&gt;=3, (Analysis1[[#This Row],[Monthly_Salary]]*0.02), Analysis1[[#This Row],[Performance_Score]]&lt;3,0)</f>
        <v>0</v>
      </c>
      <c r="P444" s="47"/>
    </row>
    <row r="445" spans="2:16" x14ac:dyDescent="0.35">
      <c r="B445" s="1" t="s">
        <v>919</v>
      </c>
      <c r="C445" s="1" t="s">
        <v>920</v>
      </c>
      <c r="D445" s="1" t="s">
        <v>58</v>
      </c>
      <c r="E445" s="10">
        <v>32</v>
      </c>
      <c r="F445" s="1" t="s">
        <v>16</v>
      </c>
      <c r="G445" s="1" t="s">
        <v>39</v>
      </c>
      <c r="H445" s="4">
        <v>45144</v>
      </c>
      <c r="I445" s="10">
        <v>15</v>
      </c>
      <c r="J445" s="10">
        <v>1</v>
      </c>
      <c r="K445" s="1">
        <v>2021</v>
      </c>
      <c r="L445" s="1" t="s">
        <v>25</v>
      </c>
      <c r="M445" s="1" t="s">
        <v>19</v>
      </c>
      <c r="N445" s="7">
        <v>1.4205442552343004</v>
      </c>
      <c r="O445" s="58">
        <f>_xlfn.IFS(Analysis1[[#This Row],[Performance_Score]] &gt;= 4, (Analysis1[[#This Row],[Monthly_Salary]])*0.05, Analysis1[[#This Row],[Performance_Score]]&gt;=3, (Analysis1[[#This Row],[Monthly_Salary]]*0.02), Analysis1[[#This Row],[Performance_Score]]&lt;3,0)</f>
        <v>0</v>
      </c>
      <c r="P445" s="58"/>
    </row>
    <row r="446" spans="2:16" x14ac:dyDescent="0.35">
      <c r="B446" s="2" t="s">
        <v>921</v>
      </c>
      <c r="C446" s="2" t="s">
        <v>922</v>
      </c>
      <c r="D446" s="2" t="s">
        <v>33</v>
      </c>
      <c r="E446" s="11">
        <v>52</v>
      </c>
      <c r="F446" s="2" t="s">
        <v>72</v>
      </c>
      <c r="G446" s="2" t="s">
        <v>29</v>
      </c>
      <c r="H446" s="5">
        <v>90536</v>
      </c>
      <c r="I446" s="11">
        <v>4</v>
      </c>
      <c r="J446" s="11">
        <v>3</v>
      </c>
      <c r="K446" s="2">
        <v>2018</v>
      </c>
      <c r="L446" s="2" t="s">
        <v>34</v>
      </c>
      <c r="M446" s="2" t="s">
        <v>41</v>
      </c>
      <c r="N446" s="8">
        <v>3.7006328745877379</v>
      </c>
      <c r="O446" s="47">
        <f>_xlfn.IFS(Analysis1[[#This Row],[Performance_Score]] &gt;= 4, (Analysis1[[#This Row],[Monthly_Salary]])*0.05, Analysis1[[#This Row],[Performance_Score]]&gt;=3, (Analysis1[[#This Row],[Monthly_Salary]]*0.02), Analysis1[[#This Row],[Performance_Score]]&lt;3,0)</f>
        <v>1810.72</v>
      </c>
      <c r="P446" s="47"/>
    </row>
    <row r="447" spans="2:16" x14ac:dyDescent="0.35">
      <c r="B447" s="1" t="s">
        <v>923</v>
      </c>
      <c r="C447" s="1" t="s">
        <v>924</v>
      </c>
      <c r="D447" s="1" t="s">
        <v>80</v>
      </c>
      <c r="E447" s="10">
        <v>30</v>
      </c>
      <c r="F447" s="1" t="s">
        <v>23</v>
      </c>
      <c r="G447" s="1" t="s">
        <v>17</v>
      </c>
      <c r="H447" s="4">
        <v>35325</v>
      </c>
      <c r="I447" s="10">
        <v>4</v>
      </c>
      <c r="J447" s="10">
        <v>5</v>
      </c>
      <c r="K447" s="1">
        <v>2019</v>
      </c>
      <c r="L447" s="1" t="s">
        <v>51</v>
      </c>
      <c r="M447" s="1" t="s">
        <v>26</v>
      </c>
      <c r="N447" s="7">
        <v>4.3264316144473796</v>
      </c>
      <c r="O447" s="58">
        <f>_xlfn.IFS(Analysis1[[#This Row],[Performance_Score]] &gt;= 4, (Analysis1[[#This Row],[Monthly_Salary]])*0.05, Analysis1[[#This Row],[Performance_Score]]&gt;=3, (Analysis1[[#This Row],[Monthly_Salary]]*0.02), Analysis1[[#This Row],[Performance_Score]]&lt;3,0)</f>
        <v>1766.25</v>
      </c>
      <c r="P447" s="58"/>
    </row>
    <row r="448" spans="2:16" x14ac:dyDescent="0.35">
      <c r="B448" s="2" t="s">
        <v>925</v>
      </c>
      <c r="C448" s="2" t="s">
        <v>926</v>
      </c>
      <c r="D448" s="2" t="s">
        <v>58</v>
      </c>
      <c r="E448" s="11">
        <v>23</v>
      </c>
      <c r="F448" s="2" t="s">
        <v>16</v>
      </c>
      <c r="G448" s="2" t="s">
        <v>24</v>
      </c>
      <c r="H448" s="5">
        <v>95172</v>
      </c>
      <c r="I448" s="11">
        <v>29</v>
      </c>
      <c r="J448" s="11">
        <v>5</v>
      </c>
      <c r="K448" s="2">
        <v>2021</v>
      </c>
      <c r="L448" s="2" t="s">
        <v>18</v>
      </c>
      <c r="M448" s="2" t="s">
        <v>41</v>
      </c>
      <c r="N448" s="8">
        <v>1.5775724423284299</v>
      </c>
      <c r="O448" s="47">
        <f>_xlfn.IFS(Analysis1[[#This Row],[Performance_Score]] &gt;= 4, (Analysis1[[#This Row],[Monthly_Salary]])*0.05, Analysis1[[#This Row],[Performance_Score]]&gt;=3, (Analysis1[[#This Row],[Monthly_Salary]]*0.02), Analysis1[[#This Row],[Performance_Score]]&lt;3,0)</f>
        <v>4758.6000000000004</v>
      </c>
      <c r="P448" s="47"/>
    </row>
    <row r="449" spans="2:16" x14ac:dyDescent="0.35">
      <c r="B449" s="1" t="s">
        <v>927</v>
      </c>
      <c r="C449" s="1" t="s">
        <v>928</v>
      </c>
      <c r="D449" s="1" t="s">
        <v>46</v>
      </c>
      <c r="E449" s="10">
        <v>48</v>
      </c>
      <c r="F449" s="1" t="s">
        <v>16</v>
      </c>
      <c r="G449" s="1" t="s">
        <v>29</v>
      </c>
      <c r="H449" s="4">
        <v>33501</v>
      </c>
      <c r="I449" s="10">
        <v>31</v>
      </c>
      <c r="J449" s="10">
        <v>1</v>
      </c>
      <c r="K449" s="1">
        <v>0</v>
      </c>
      <c r="L449" s="1" t="s">
        <v>51</v>
      </c>
      <c r="M449" s="1" t="s">
        <v>26</v>
      </c>
      <c r="N449" s="7">
        <v>1.5239041126225432</v>
      </c>
      <c r="O449" s="58">
        <f>_xlfn.IFS(Analysis1[[#This Row],[Performance_Score]] &gt;= 4, (Analysis1[[#This Row],[Monthly_Salary]])*0.05, Analysis1[[#This Row],[Performance_Score]]&gt;=3, (Analysis1[[#This Row],[Monthly_Salary]]*0.02), Analysis1[[#This Row],[Performance_Score]]&lt;3,0)</f>
        <v>0</v>
      </c>
      <c r="P449" s="58"/>
    </row>
    <row r="450" spans="2:16" x14ac:dyDescent="0.35">
      <c r="B450" s="2" t="s">
        <v>929</v>
      </c>
      <c r="C450" s="2" t="s">
        <v>930</v>
      </c>
      <c r="D450" s="2" t="s">
        <v>80</v>
      </c>
      <c r="E450" s="11">
        <v>57</v>
      </c>
      <c r="F450" s="2" t="s">
        <v>23</v>
      </c>
      <c r="G450" s="2" t="s">
        <v>24</v>
      </c>
      <c r="H450" s="5">
        <v>82008</v>
      </c>
      <c r="I450" s="11">
        <v>10</v>
      </c>
      <c r="J450" s="11">
        <v>4</v>
      </c>
      <c r="K450" s="2">
        <v>2021</v>
      </c>
      <c r="L450" s="2" t="s">
        <v>40</v>
      </c>
      <c r="M450" s="2" t="s">
        <v>19</v>
      </c>
      <c r="N450" s="8">
        <v>1.7561058654754969</v>
      </c>
      <c r="O450" s="47">
        <f>_xlfn.IFS(Analysis1[[#This Row],[Performance_Score]] &gt;= 4, (Analysis1[[#This Row],[Monthly_Salary]])*0.05, Analysis1[[#This Row],[Performance_Score]]&gt;=3, (Analysis1[[#This Row],[Monthly_Salary]]*0.02), Analysis1[[#This Row],[Performance_Score]]&lt;3,0)</f>
        <v>4100.4000000000005</v>
      </c>
      <c r="P450" s="47"/>
    </row>
    <row r="451" spans="2:16" x14ac:dyDescent="0.35">
      <c r="B451" s="1" t="s">
        <v>931</v>
      </c>
      <c r="C451" s="1" t="s">
        <v>932</v>
      </c>
      <c r="D451" s="1" t="s">
        <v>15</v>
      </c>
      <c r="E451" s="10">
        <v>43</v>
      </c>
      <c r="F451" s="1" t="s">
        <v>23</v>
      </c>
      <c r="G451" s="1" t="s">
        <v>17</v>
      </c>
      <c r="H451" s="4">
        <v>31099</v>
      </c>
      <c r="I451" s="10">
        <v>32</v>
      </c>
      <c r="J451" s="10">
        <v>5</v>
      </c>
      <c r="K451" s="1">
        <v>2016</v>
      </c>
      <c r="L451" s="1" t="s">
        <v>18</v>
      </c>
      <c r="M451" s="1" t="s">
        <v>41</v>
      </c>
      <c r="N451" s="7">
        <v>1.1777078142997288</v>
      </c>
      <c r="O451" s="58">
        <f>_xlfn.IFS(Analysis1[[#This Row],[Performance_Score]] &gt;= 4, (Analysis1[[#This Row],[Monthly_Salary]])*0.05, Analysis1[[#This Row],[Performance_Score]]&gt;=3, (Analysis1[[#This Row],[Monthly_Salary]]*0.02), Analysis1[[#This Row],[Performance_Score]]&lt;3,0)</f>
        <v>1554.95</v>
      </c>
      <c r="P451" s="58"/>
    </row>
    <row r="452" spans="2:16" x14ac:dyDescent="0.35">
      <c r="B452" s="2" t="s">
        <v>933</v>
      </c>
      <c r="C452" s="2" t="s">
        <v>934</v>
      </c>
      <c r="D452" s="2" t="s">
        <v>80</v>
      </c>
      <c r="E452" s="11">
        <v>42</v>
      </c>
      <c r="F452" s="2" t="s">
        <v>16</v>
      </c>
      <c r="G452" s="2" t="s">
        <v>63</v>
      </c>
      <c r="H452" s="5">
        <v>60856</v>
      </c>
      <c r="I452" s="11">
        <v>30</v>
      </c>
      <c r="J452" s="11">
        <v>5</v>
      </c>
      <c r="K452" s="2">
        <v>0</v>
      </c>
      <c r="L452" s="2" t="s">
        <v>34</v>
      </c>
      <c r="M452" s="2" t="s">
        <v>26</v>
      </c>
      <c r="N452" s="8">
        <v>4.449299129159459</v>
      </c>
      <c r="O452" s="47">
        <f>_xlfn.IFS(Analysis1[[#This Row],[Performance_Score]] &gt;= 4, (Analysis1[[#This Row],[Monthly_Salary]])*0.05, Analysis1[[#This Row],[Performance_Score]]&gt;=3, (Analysis1[[#This Row],[Monthly_Salary]]*0.02), Analysis1[[#This Row],[Performance_Score]]&lt;3,0)</f>
        <v>3042.8</v>
      </c>
      <c r="P452" s="47"/>
    </row>
    <row r="453" spans="2:16" x14ac:dyDescent="0.35">
      <c r="B453" s="1" t="s">
        <v>935</v>
      </c>
      <c r="C453" s="1" t="s">
        <v>936</v>
      </c>
      <c r="D453" s="1" t="s">
        <v>33</v>
      </c>
      <c r="E453" s="10">
        <v>42</v>
      </c>
      <c r="F453" s="1" t="s">
        <v>16</v>
      </c>
      <c r="G453" s="1" t="s">
        <v>39</v>
      </c>
      <c r="H453" s="4">
        <v>80330</v>
      </c>
      <c r="I453" s="10">
        <v>14</v>
      </c>
      <c r="J453" s="10">
        <v>5</v>
      </c>
      <c r="K453" s="1">
        <v>0</v>
      </c>
      <c r="L453" s="1" t="s">
        <v>40</v>
      </c>
      <c r="M453" s="1" t="s">
        <v>26</v>
      </c>
      <c r="N453" s="7">
        <v>3.5129673847188547</v>
      </c>
      <c r="O453" s="58">
        <f>_xlfn.IFS(Analysis1[[#This Row],[Performance_Score]] &gt;= 4, (Analysis1[[#This Row],[Monthly_Salary]])*0.05, Analysis1[[#This Row],[Performance_Score]]&gt;=3, (Analysis1[[#This Row],[Monthly_Salary]]*0.02), Analysis1[[#This Row],[Performance_Score]]&lt;3,0)</f>
        <v>4016.5</v>
      </c>
      <c r="P453" s="58"/>
    </row>
    <row r="454" spans="2:16" x14ac:dyDescent="0.35">
      <c r="B454" s="2" t="s">
        <v>937</v>
      </c>
      <c r="C454" s="2" t="s">
        <v>938</v>
      </c>
      <c r="D454" s="2" t="s">
        <v>15</v>
      </c>
      <c r="E454" s="11">
        <v>35</v>
      </c>
      <c r="F454" s="2" t="s">
        <v>16</v>
      </c>
      <c r="G454" s="2" t="s">
        <v>77</v>
      </c>
      <c r="H454" s="5">
        <v>97917</v>
      </c>
      <c r="I454" s="11">
        <v>3</v>
      </c>
      <c r="J454" s="11">
        <v>5</v>
      </c>
      <c r="K454" s="2">
        <v>0</v>
      </c>
      <c r="L454" s="2" t="s">
        <v>40</v>
      </c>
      <c r="M454" s="2" t="s">
        <v>26</v>
      </c>
      <c r="N454" s="8">
        <v>1.8665909736854784</v>
      </c>
      <c r="O454" s="47">
        <f>_xlfn.IFS(Analysis1[[#This Row],[Performance_Score]] &gt;= 4, (Analysis1[[#This Row],[Monthly_Salary]])*0.05, Analysis1[[#This Row],[Performance_Score]]&gt;=3, (Analysis1[[#This Row],[Monthly_Salary]]*0.02), Analysis1[[#This Row],[Performance_Score]]&lt;3,0)</f>
        <v>4895.8500000000004</v>
      </c>
      <c r="P454" s="47"/>
    </row>
    <row r="455" spans="2:16" x14ac:dyDescent="0.35">
      <c r="B455" s="1" t="s">
        <v>939</v>
      </c>
      <c r="C455" s="1" t="s">
        <v>940</v>
      </c>
      <c r="D455" s="1" t="s">
        <v>46</v>
      </c>
      <c r="E455" s="10">
        <v>52</v>
      </c>
      <c r="F455" s="1" t="s">
        <v>16</v>
      </c>
      <c r="G455" s="1" t="s">
        <v>77</v>
      </c>
      <c r="H455" s="4">
        <v>75719</v>
      </c>
      <c r="I455" s="10">
        <v>32</v>
      </c>
      <c r="J455" s="10">
        <v>1</v>
      </c>
      <c r="K455" s="1">
        <v>0</v>
      </c>
      <c r="L455" s="1" t="s">
        <v>40</v>
      </c>
      <c r="M455" s="1" t="s">
        <v>26</v>
      </c>
      <c r="N455" s="7">
        <v>3.2290426871180915</v>
      </c>
      <c r="O455" s="58">
        <f>_xlfn.IFS(Analysis1[[#This Row],[Performance_Score]] &gt;= 4, (Analysis1[[#This Row],[Monthly_Salary]])*0.05, Analysis1[[#This Row],[Performance_Score]]&gt;=3, (Analysis1[[#This Row],[Monthly_Salary]]*0.02), Analysis1[[#This Row],[Performance_Score]]&lt;3,0)</f>
        <v>0</v>
      </c>
      <c r="P455" s="58"/>
    </row>
    <row r="456" spans="2:16" x14ac:dyDescent="0.35">
      <c r="B456" s="2" t="s">
        <v>941</v>
      </c>
      <c r="C456" s="2" t="s">
        <v>942</v>
      </c>
      <c r="D456" s="2" t="s">
        <v>58</v>
      </c>
      <c r="E456" s="11">
        <v>39</v>
      </c>
      <c r="F456" s="2" t="s">
        <v>16</v>
      </c>
      <c r="G456" s="2" t="s">
        <v>63</v>
      </c>
      <c r="H456" s="5">
        <v>106813</v>
      </c>
      <c r="I456" s="11">
        <v>1</v>
      </c>
      <c r="J456" s="11">
        <v>5</v>
      </c>
      <c r="K456" s="2">
        <v>2021</v>
      </c>
      <c r="L456" s="2" t="s">
        <v>51</v>
      </c>
      <c r="M456" s="2" t="s">
        <v>26</v>
      </c>
      <c r="N456" s="8">
        <v>4.405632620663372</v>
      </c>
      <c r="O456" s="47">
        <f>_xlfn.IFS(Analysis1[[#This Row],[Performance_Score]] &gt;= 4, (Analysis1[[#This Row],[Monthly_Salary]])*0.05, Analysis1[[#This Row],[Performance_Score]]&gt;=3, (Analysis1[[#This Row],[Monthly_Salary]]*0.02), Analysis1[[#This Row],[Performance_Score]]&lt;3,0)</f>
        <v>5340.6500000000005</v>
      </c>
      <c r="P456" s="47"/>
    </row>
    <row r="457" spans="2:16" x14ac:dyDescent="0.35">
      <c r="B457" s="1" t="s">
        <v>943</v>
      </c>
      <c r="C457" s="1" t="s">
        <v>944</v>
      </c>
      <c r="D457" s="1" t="s">
        <v>22</v>
      </c>
      <c r="E457" s="10">
        <v>54</v>
      </c>
      <c r="F457" s="1" t="s">
        <v>16</v>
      </c>
      <c r="G457" s="1" t="s">
        <v>77</v>
      </c>
      <c r="H457" s="4">
        <v>72661</v>
      </c>
      <c r="I457" s="10">
        <v>6</v>
      </c>
      <c r="J457" s="10">
        <v>1</v>
      </c>
      <c r="K457" s="1">
        <v>2020</v>
      </c>
      <c r="L457" s="1" t="s">
        <v>18</v>
      </c>
      <c r="M457" s="1" t="s">
        <v>26</v>
      </c>
      <c r="N457" s="7">
        <v>4.989517865171873</v>
      </c>
      <c r="O457" s="58">
        <f>_xlfn.IFS(Analysis1[[#This Row],[Performance_Score]] &gt;= 4, (Analysis1[[#This Row],[Monthly_Salary]])*0.05, Analysis1[[#This Row],[Performance_Score]]&gt;=3, (Analysis1[[#This Row],[Monthly_Salary]]*0.02), Analysis1[[#This Row],[Performance_Score]]&lt;3,0)</f>
        <v>0</v>
      </c>
      <c r="P457" s="58"/>
    </row>
    <row r="458" spans="2:16" x14ac:dyDescent="0.35">
      <c r="B458" s="2" t="s">
        <v>945</v>
      </c>
      <c r="C458" s="2" t="s">
        <v>946</v>
      </c>
      <c r="D458" s="2" t="s">
        <v>58</v>
      </c>
      <c r="E458" s="11">
        <v>28</v>
      </c>
      <c r="F458" s="2" t="s">
        <v>16</v>
      </c>
      <c r="G458" s="2" t="s">
        <v>77</v>
      </c>
      <c r="H458" s="5">
        <v>72798</v>
      </c>
      <c r="I458" s="11">
        <v>3</v>
      </c>
      <c r="J458" s="11">
        <v>4</v>
      </c>
      <c r="K458" s="2">
        <v>2023</v>
      </c>
      <c r="L458" s="2" t="s">
        <v>51</v>
      </c>
      <c r="M458" s="2" t="s">
        <v>26</v>
      </c>
      <c r="N458" s="8">
        <v>3.4749247761910085</v>
      </c>
      <c r="O458" s="47">
        <f>_xlfn.IFS(Analysis1[[#This Row],[Performance_Score]] &gt;= 4, (Analysis1[[#This Row],[Monthly_Salary]])*0.05, Analysis1[[#This Row],[Performance_Score]]&gt;=3, (Analysis1[[#This Row],[Monthly_Salary]]*0.02), Analysis1[[#This Row],[Performance_Score]]&lt;3,0)</f>
        <v>3639.9</v>
      </c>
      <c r="P458" s="47"/>
    </row>
    <row r="459" spans="2:16" x14ac:dyDescent="0.35">
      <c r="B459" s="1" t="s">
        <v>947</v>
      </c>
      <c r="C459" s="1" t="s">
        <v>305</v>
      </c>
      <c r="D459" s="1" t="s">
        <v>80</v>
      </c>
      <c r="E459" s="10">
        <v>39</v>
      </c>
      <c r="F459" s="1" t="s">
        <v>16</v>
      </c>
      <c r="G459" s="1" t="s">
        <v>39</v>
      </c>
      <c r="H459" s="4">
        <v>72542</v>
      </c>
      <c r="I459" s="10">
        <v>26</v>
      </c>
      <c r="J459" s="10">
        <v>1</v>
      </c>
      <c r="K459" s="1">
        <v>2018</v>
      </c>
      <c r="L459" s="1" t="s">
        <v>25</v>
      </c>
      <c r="M459" s="1" t="s">
        <v>19</v>
      </c>
      <c r="N459" s="7">
        <v>3.5453411063710685</v>
      </c>
      <c r="O459" s="58">
        <f>_xlfn.IFS(Analysis1[[#This Row],[Performance_Score]] &gt;= 4, (Analysis1[[#This Row],[Monthly_Salary]])*0.05, Analysis1[[#This Row],[Performance_Score]]&gt;=3, (Analysis1[[#This Row],[Monthly_Salary]]*0.02), Analysis1[[#This Row],[Performance_Score]]&lt;3,0)</f>
        <v>0</v>
      </c>
      <c r="P459" s="58"/>
    </row>
    <row r="460" spans="2:16" x14ac:dyDescent="0.35">
      <c r="B460" s="2" t="s">
        <v>948</v>
      </c>
      <c r="C460" s="2" t="s">
        <v>949</v>
      </c>
      <c r="D460" s="2" t="s">
        <v>46</v>
      </c>
      <c r="E460" s="11">
        <v>49</v>
      </c>
      <c r="F460" s="2" t="s">
        <v>23</v>
      </c>
      <c r="G460" s="2" t="s">
        <v>39</v>
      </c>
      <c r="H460" s="5">
        <v>74820</v>
      </c>
      <c r="I460" s="11">
        <v>25</v>
      </c>
      <c r="J460" s="11">
        <v>2</v>
      </c>
      <c r="K460" s="2">
        <v>2021</v>
      </c>
      <c r="L460" s="2" t="s">
        <v>30</v>
      </c>
      <c r="M460" s="2" t="s">
        <v>26</v>
      </c>
      <c r="N460" s="8">
        <v>4.1741440018689859</v>
      </c>
      <c r="O460" s="47">
        <f>_xlfn.IFS(Analysis1[[#This Row],[Performance_Score]] &gt;= 4, (Analysis1[[#This Row],[Monthly_Salary]])*0.05, Analysis1[[#This Row],[Performance_Score]]&gt;=3, (Analysis1[[#This Row],[Monthly_Salary]]*0.02), Analysis1[[#This Row],[Performance_Score]]&lt;3,0)</f>
        <v>0</v>
      </c>
      <c r="P460" s="47"/>
    </row>
    <row r="461" spans="2:16" x14ac:dyDescent="0.35">
      <c r="B461" s="1" t="s">
        <v>950</v>
      </c>
      <c r="C461" s="1" t="s">
        <v>951</v>
      </c>
      <c r="D461" s="1" t="s">
        <v>15</v>
      </c>
      <c r="E461" s="10">
        <v>54</v>
      </c>
      <c r="F461" s="1" t="s">
        <v>16</v>
      </c>
      <c r="G461" s="1" t="s">
        <v>29</v>
      </c>
      <c r="H461" s="4">
        <v>33347</v>
      </c>
      <c r="I461" s="10">
        <v>3</v>
      </c>
      <c r="J461" s="10">
        <v>3</v>
      </c>
      <c r="K461" s="1">
        <v>0</v>
      </c>
      <c r="L461" s="1" t="s">
        <v>51</v>
      </c>
      <c r="M461" s="1" t="s">
        <v>141</v>
      </c>
      <c r="N461" s="7">
        <v>2.8273179396401988</v>
      </c>
      <c r="O461" s="58">
        <f>_xlfn.IFS(Analysis1[[#This Row],[Performance_Score]] &gt;= 4, (Analysis1[[#This Row],[Monthly_Salary]])*0.05, Analysis1[[#This Row],[Performance_Score]]&gt;=3, (Analysis1[[#This Row],[Monthly_Salary]]*0.02), Analysis1[[#This Row],[Performance_Score]]&lt;3,0)</f>
        <v>666.94</v>
      </c>
      <c r="P461" s="58"/>
    </row>
    <row r="462" spans="2:16" x14ac:dyDescent="0.35">
      <c r="B462" s="2" t="s">
        <v>952</v>
      </c>
      <c r="C462" s="2" t="s">
        <v>953</v>
      </c>
      <c r="D462" s="2" t="s">
        <v>80</v>
      </c>
      <c r="E462" s="11">
        <v>58</v>
      </c>
      <c r="F462" s="2" t="s">
        <v>23</v>
      </c>
      <c r="G462" s="2" t="s">
        <v>24</v>
      </c>
      <c r="H462" s="5">
        <v>90129</v>
      </c>
      <c r="I462" s="11">
        <v>3</v>
      </c>
      <c r="J462" s="11">
        <v>1</v>
      </c>
      <c r="K462" s="2">
        <v>2017</v>
      </c>
      <c r="L462" s="2" t="s">
        <v>30</v>
      </c>
      <c r="M462" s="2" t="s">
        <v>41</v>
      </c>
      <c r="N462" s="8">
        <v>1.8225647048798486</v>
      </c>
      <c r="O462" s="47">
        <f>_xlfn.IFS(Analysis1[[#This Row],[Performance_Score]] &gt;= 4, (Analysis1[[#This Row],[Monthly_Salary]])*0.05, Analysis1[[#This Row],[Performance_Score]]&gt;=3, (Analysis1[[#This Row],[Monthly_Salary]]*0.02), Analysis1[[#This Row],[Performance_Score]]&lt;3,0)</f>
        <v>0</v>
      </c>
      <c r="P462" s="47"/>
    </row>
    <row r="463" spans="2:16" x14ac:dyDescent="0.35">
      <c r="B463" s="1" t="s">
        <v>954</v>
      </c>
      <c r="C463" s="1" t="s">
        <v>955</v>
      </c>
      <c r="D463" s="1" t="s">
        <v>80</v>
      </c>
      <c r="E463" s="10">
        <v>37</v>
      </c>
      <c r="F463" s="1" t="s">
        <v>16</v>
      </c>
      <c r="G463" s="1" t="s">
        <v>17</v>
      </c>
      <c r="H463" s="4">
        <v>93898</v>
      </c>
      <c r="I463" s="10">
        <v>27</v>
      </c>
      <c r="J463" s="10">
        <v>1</v>
      </c>
      <c r="K463" s="1">
        <v>0</v>
      </c>
      <c r="L463" s="1" t="s">
        <v>51</v>
      </c>
      <c r="M463" s="1" t="s">
        <v>26</v>
      </c>
      <c r="N463" s="7">
        <v>3.3199185829795161</v>
      </c>
      <c r="O463" s="58">
        <f>_xlfn.IFS(Analysis1[[#This Row],[Performance_Score]] &gt;= 4, (Analysis1[[#This Row],[Monthly_Salary]])*0.05, Analysis1[[#This Row],[Performance_Score]]&gt;=3, (Analysis1[[#This Row],[Monthly_Salary]]*0.02), Analysis1[[#This Row],[Performance_Score]]&lt;3,0)</f>
        <v>0</v>
      </c>
      <c r="P463" s="58"/>
    </row>
    <row r="464" spans="2:16" x14ac:dyDescent="0.35">
      <c r="B464" s="2" t="s">
        <v>956</v>
      </c>
      <c r="C464" s="2" t="s">
        <v>957</v>
      </c>
      <c r="D464" s="2" t="s">
        <v>46</v>
      </c>
      <c r="E464" s="11">
        <v>41</v>
      </c>
      <c r="F464" s="2" t="s">
        <v>16</v>
      </c>
      <c r="G464" s="2" t="s">
        <v>39</v>
      </c>
      <c r="H464" s="5">
        <v>65187</v>
      </c>
      <c r="I464" s="11">
        <v>3</v>
      </c>
      <c r="J464" s="11">
        <v>5</v>
      </c>
      <c r="K464" s="2">
        <v>2020</v>
      </c>
      <c r="L464" s="2" t="s">
        <v>40</v>
      </c>
      <c r="M464" s="2" t="s">
        <v>26</v>
      </c>
      <c r="N464" s="8">
        <v>1.7744034468757568</v>
      </c>
      <c r="O464" s="47">
        <f>_xlfn.IFS(Analysis1[[#This Row],[Performance_Score]] &gt;= 4, (Analysis1[[#This Row],[Monthly_Salary]])*0.05, Analysis1[[#This Row],[Performance_Score]]&gt;=3, (Analysis1[[#This Row],[Monthly_Salary]]*0.02), Analysis1[[#This Row],[Performance_Score]]&lt;3,0)</f>
        <v>3259.3500000000004</v>
      </c>
      <c r="P464" s="47"/>
    </row>
    <row r="465" spans="2:16" x14ac:dyDescent="0.35">
      <c r="B465" s="1" t="s">
        <v>958</v>
      </c>
      <c r="C465" s="1" t="s">
        <v>959</v>
      </c>
      <c r="D465" s="1" t="s">
        <v>15</v>
      </c>
      <c r="E465" s="10">
        <v>38</v>
      </c>
      <c r="F465" s="1" t="s">
        <v>16</v>
      </c>
      <c r="G465" s="1" t="s">
        <v>39</v>
      </c>
      <c r="H465" s="4">
        <v>117642</v>
      </c>
      <c r="I465" s="10">
        <v>17</v>
      </c>
      <c r="J465" s="10">
        <v>3</v>
      </c>
      <c r="K465" s="1">
        <v>2019</v>
      </c>
      <c r="L465" s="1" t="s">
        <v>18</v>
      </c>
      <c r="M465" s="1" t="s">
        <v>26</v>
      </c>
      <c r="N465" s="7">
        <v>1.0215541452515109</v>
      </c>
      <c r="O465" s="58">
        <f>_xlfn.IFS(Analysis1[[#This Row],[Performance_Score]] &gt;= 4, (Analysis1[[#This Row],[Monthly_Salary]])*0.05, Analysis1[[#This Row],[Performance_Score]]&gt;=3, (Analysis1[[#This Row],[Monthly_Salary]]*0.02), Analysis1[[#This Row],[Performance_Score]]&lt;3,0)</f>
        <v>2352.84</v>
      </c>
      <c r="P465" s="58"/>
    </row>
    <row r="466" spans="2:16" x14ac:dyDescent="0.35">
      <c r="B466" s="2" t="s">
        <v>960</v>
      </c>
      <c r="C466" s="2" t="s">
        <v>961</v>
      </c>
      <c r="D466" s="2" t="s">
        <v>80</v>
      </c>
      <c r="E466" s="11">
        <v>48</v>
      </c>
      <c r="F466" s="2" t="s">
        <v>72</v>
      </c>
      <c r="G466" s="2" t="s">
        <v>77</v>
      </c>
      <c r="H466" s="5">
        <v>112869</v>
      </c>
      <c r="I466" s="11">
        <v>21</v>
      </c>
      <c r="J466" s="11">
        <v>1</v>
      </c>
      <c r="K466" s="2">
        <v>2018</v>
      </c>
      <c r="L466" s="2" t="s">
        <v>25</v>
      </c>
      <c r="M466" s="2" t="s">
        <v>26</v>
      </c>
      <c r="N466" s="8">
        <v>4.7864612540338491</v>
      </c>
      <c r="O466" s="47">
        <f>_xlfn.IFS(Analysis1[[#This Row],[Performance_Score]] &gt;= 4, (Analysis1[[#This Row],[Monthly_Salary]])*0.05, Analysis1[[#This Row],[Performance_Score]]&gt;=3, (Analysis1[[#This Row],[Monthly_Salary]]*0.02), Analysis1[[#This Row],[Performance_Score]]&lt;3,0)</f>
        <v>0</v>
      </c>
      <c r="P466" s="47"/>
    </row>
    <row r="467" spans="2:16" x14ac:dyDescent="0.35">
      <c r="B467" s="1" t="s">
        <v>962</v>
      </c>
      <c r="C467" s="1" t="s">
        <v>963</v>
      </c>
      <c r="D467" s="1" t="s">
        <v>46</v>
      </c>
      <c r="E467" s="10">
        <v>30</v>
      </c>
      <c r="F467" s="1" t="s">
        <v>23</v>
      </c>
      <c r="G467" s="1" t="s">
        <v>29</v>
      </c>
      <c r="H467" s="4">
        <v>113277</v>
      </c>
      <c r="I467" s="10">
        <v>32</v>
      </c>
      <c r="J467" s="10">
        <v>4</v>
      </c>
      <c r="K467" s="1">
        <v>2019</v>
      </c>
      <c r="L467" s="1" t="s">
        <v>51</v>
      </c>
      <c r="M467" s="1" t="s">
        <v>26</v>
      </c>
      <c r="N467" s="7">
        <v>2.8207199114961421</v>
      </c>
      <c r="O467" s="58">
        <f>_xlfn.IFS(Analysis1[[#This Row],[Performance_Score]] &gt;= 4, (Analysis1[[#This Row],[Monthly_Salary]])*0.05, Analysis1[[#This Row],[Performance_Score]]&gt;=3, (Analysis1[[#This Row],[Monthly_Salary]]*0.02), Analysis1[[#This Row],[Performance_Score]]&lt;3,0)</f>
        <v>5663.85</v>
      </c>
      <c r="P467" s="58"/>
    </row>
    <row r="468" spans="2:16" x14ac:dyDescent="0.35">
      <c r="B468" s="2" t="s">
        <v>964</v>
      </c>
      <c r="C468" s="2" t="s">
        <v>965</v>
      </c>
      <c r="D468" s="2" t="s">
        <v>15</v>
      </c>
      <c r="E468" s="11">
        <v>41</v>
      </c>
      <c r="F468" s="2" t="s">
        <v>23</v>
      </c>
      <c r="G468" s="2" t="s">
        <v>63</v>
      </c>
      <c r="H468" s="5">
        <v>74279</v>
      </c>
      <c r="I468" s="11">
        <v>27</v>
      </c>
      <c r="J468" s="11">
        <v>3</v>
      </c>
      <c r="K468" s="2">
        <v>2024</v>
      </c>
      <c r="L468" s="2" t="s">
        <v>34</v>
      </c>
      <c r="M468" s="2" t="s">
        <v>141</v>
      </c>
      <c r="N468" s="8">
        <v>4.5978008876036025</v>
      </c>
      <c r="O468" s="47">
        <f>_xlfn.IFS(Analysis1[[#This Row],[Performance_Score]] &gt;= 4, (Analysis1[[#This Row],[Monthly_Salary]])*0.05, Analysis1[[#This Row],[Performance_Score]]&gt;=3, (Analysis1[[#This Row],[Monthly_Salary]]*0.02), Analysis1[[#This Row],[Performance_Score]]&lt;3,0)</f>
        <v>1485.58</v>
      </c>
      <c r="P468" s="47"/>
    </row>
    <row r="469" spans="2:16" x14ac:dyDescent="0.35">
      <c r="B469" s="1" t="s">
        <v>966</v>
      </c>
      <c r="C469" s="1" t="s">
        <v>967</v>
      </c>
      <c r="D469" s="1" t="s">
        <v>22</v>
      </c>
      <c r="E469" s="10">
        <v>37</v>
      </c>
      <c r="F469" s="1" t="s">
        <v>23</v>
      </c>
      <c r="G469" s="1" t="s">
        <v>63</v>
      </c>
      <c r="H469" s="4">
        <v>30039</v>
      </c>
      <c r="I469" s="10">
        <v>27</v>
      </c>
      <c r="J469" s="10">
        <v>4</v>
      </c>
      <c r="K469" s="1">
        <v>0</v>
      </c>
      <c r="L469" s="1" t="s">
        <v>25</v>
      </c>
      <c r="M469" s="1" t="s">
        <v>41</v>
      </c>
      <c r="N469" s="7">
        <v>4.6606408213819464</v>
      </c>
      <c r="O469" s="58">
        <f>_xlfn.IFS(Analysis1[[#This Row],[Performance_Score]] &gt;= 4, (Analysis1[[#This Row],[Monthly_Salary]])*0.05, Analysis1[[#This Row],[Performance_Score]]&gt;=3, (Analysis1[[#This Row],[Monthly_Salary]]*0.02), Analysis1[[#This Row],[Performance_Score]]&lt;3,0)</f>
        <v>1501.95</v>
      </c>
      <c r="P469" s="58"/>
    </row>
    <row r="470" spans="2:16" x14ac:dyDescent="0.35">
      <c r="B470" s="2" t="s">
        <v>968</v>
      </c>
      <c r="C470" s="2" t="s">
        <v>969</v>
      </c>
      <c r="D470" s="2" t="s">
        <v>15</v>
      </c>
      <c r="E470" s="11">
        <v>25</v>
      </c>
      <c r="F470" s="2" t="s">
        <v>16</v>
      </c>
      <c r="G470" s="2" t="s">
        <v>77</v>
      </c>
      <c r="H470" s="5">
        <v>112923</v>
      </c>
      <c r="I470" s="11">
        <v>14</v>
      </c>
      <c r="J470" s="11">
        <v>4</v>
      </c>
      <c r="K470" s="2">
        <v>2022</v>
      </c>
      <c r="L470" s="2" t="s">
        <v>34</v>
      </c>
      <c r="M470" s="2" t="s">
        <v>26</v>
      </c>
      <c r="N470" s="8">
        <v>3.152743324405114</v>
      </c>
      <c r="O470" s="47">
        <f>_xlfn.IFS(Analysis1[[#This Row],[Performance_Score]] &gt;= 4, (Analysis1[[#This Row],[Monthly_Salary]])*0.05, Analysis1[[#This Row],[Performance_Score]]&gt;=3, (Analysis1[[#This Row],[Monthly_Salary]]*0.02), Analysis1[[#This Row],[Performance_Score]]&lt;3,0)</f>
        <v>5646.1500000000005</v>
      </c>
      <c r="P470" s="47"/>
    </row>
    <row r="471" spans="2:16" x14ac:dyDescent="0.35">
      <c r="B471" s="1" t="s">
        <v>970</v>
      </c>
      <c r="C471" s="1" t="s">
        <v>971</v>
      </c>
      <c r="D471" s="1" t="s">
        <v>33</v>
      </c>
      <c r="E471" s="10">
        <v>38</v>
      </c>
      <c r="F471" s="1" t="s">
        <v>23</v>
      </c>
      <c r="G471" s="1" t="s">
        <v>39</v>
      </c>
      <c r="H471" s="4">
        <v>64923</v>
      </c>
      <c r="I471" s="10">
        <v>33</v>
      </c>
      <c r="J471" s="10">
        <v>2</v>
      </c>
      <c r="K471" s="1">
        <v>2019</v>
      </c>
      <c r="L471" s="1" t="s">
        <v>18</v>
      </c>
      <c r="M471" s="1" t="s">
        <v>26</v>
      </c>
      <c r="N471" s="7">
        <v>1.0575556546647511</v>
      </c>
      <c r="O471" s="58">
        <f>_xlfn.IFS(Analysis1[[#This Row],[Performance_Score]] &gt;= 4, (Analysis1[[#This Row],[Monthly_Salary]])*0.05, Analysis1[[#This Row],[Performance_Score]]&gt;=3, (Analysis1[[#This Row],[Monthly_Salary]]*0.02), Analysis1[[#This Row],[Performance_Score]]&lt;3,0)</f>
        <v>0</v>
      </c>
      <c r="P471" s="58"/>
    </row>
    <row r="472" spans="2:16" x14ac:dyDescent="0.35">
      <c r="B472" s="2" t="s">
        <v>972</v>
      </c>
      <c r="C472" s="2" t="s">
        <v>973</v>
      </c>
      <c r="D472" s="2" t="s">
        <v>80</v>
      </c>
      <c r="E472" s="11">
        <v>60</v>
      </c>
      <c r="F472" s="2" t="s">
        <v>23</v>
      </c>
      <c r="G472" s="2" t="s">
        <v>39</v>
      </c>
      <c r="H472" s="5">
        <v>41184</v>
      </c>
      <c r="I472" s="11">
        <v>13</v>
      </c>
      <c r="J472" s="11">
        <v>1</v>
      </c>
      <c r="K472" s="2">
        <v>2023</v>
      </c>
      <c r="L472" s="2" t="s">
        <v>30</v>
      </c>
      <c r="M472" s="2" t="s">
        <v>41</v>
      </c>
      <c r="N472" s="8">
        <v>4.0399862920426486</v>
      </c>
      <c r="O472" s="47">
        <f>_xlfn.IFS(Analysis1[[#This Row],[Performance_Score]] &gt;= 4, (Analysis1[[#This Row],[Monthly_Salary]])*0.05, Analysis1[[#This Row],[Performance_Score]]&gt;=3, (Analysis1[[#This Row],[Monthly_Salary]]*0.02), Analysis1[[#This Row],[Performance_Score]]&lt;3,0)</f>
        <v>0</v>
      </c>
      <c r="P472" s="47"/>
    </row>
    <row r="473" spans="2:16" x14ac:dyDescent="0.35">
      <c r="B473" s="1" t="s">
        <v>974</v>
      </c>
      <c r="C473" s="1" t="s">
        <v>975</v>
      </c>
      <c r="D473" s="1" t="s">
        <v>80</v>
      </c>
      <c r="E473" s="10">
        <v>58</v>
      </c>
      <c r="F473" s="1" t="s">
        <v>23</v>
      </c>
      <c r="G473" s="1" t="s">
        <v>63</v>
      </c>
      <c r="H473" s="4">
        <v>45929</v>
      </c>
      <c r="I473" s="10">
        <v>6</v>
      </c>
      <c r="J473" s="10">
        <v>2</v>
      </c>
      <c r="K473" s="1">
        <v>2024</v>
      </c>
      <c r="L473" s="1" t="s">
        <v>34</v>
      </c>
      <c r="M473" s="1" t="s">
        <v>19</v>
      </c>
      <c r="N473" s="7">
        <v>3.9914829039639237</v>
      </c>
      <c r="O473" s="58">
        <f>_xlfn.IFS(Analysis1[[#This Row],[Performance_Score]] &gt;= 4, (Analysis1[[#This Row],[Monthly_Salary]])*0.05, Analysis1[[#This Row],[Performance_Score]]&gt;=3, (Analysis1[[#This Row],[Monthly_Salary]]*0.02), Analysis1[[#This Row],[Performance_Score]]&lt;3,0)</f>
        <v>0</v>
      </c>
      <c r="P473" s="58"/>
    </row>
    <row r="474" spans="2:16" x14ac:dyDescent="0.35">
      <c r="B474" s="2" t="s">
        <v>976</v>
      </c>
      <c r="C474" s="2" t="s">
        <v>977</v>
      </c>
      <c r="D474" s="2" t="s">
        <v>80</v>
      </c>
      <c r="E474" s="11">
        <v>38</v>
      </c>
      <c r="F474" s="2" t="s">
        <v>23</v>
      </c>
      <c r="G474" s="2" t="s">
        <v>77</v>
      </c>
      <c r="H474" s="5">
        <v>94763</v>
      </c>
      <c r="I474" s="11">
        <v>12</v>
      </c>
      <c r="J474" s="11">
        <v>4</v>
      </c>
      <c r="K474" s="2">
        <v>0</v>
      </c>
      <c r="L474" s="2" t="s">
        <v>51</v>
      </c>
      <c r="M474" s="2" t="s">
        <v>26</v>
      </c>
      <c r="N474" s="8">
        <v>1.7846642142822318</v>
      </c>
      <c r="O474" s="47">
        <f>_xlfn.IFS(Analysis1[[#This Row],[Performance_Score]] &gt;= 4, (Analysis1[[#This Row],[Monthly_Salary]])*0.05, Analysis1[[#This Row],[Performance_Score]]&gt;=3, (Analysis1[[#This Row],[Monthly_Salary]]*0.02), Analysis1[[#This Row],[Performance_Score]]&lt;3,0)</f>
        <v>4738.1500000000005</v>
      </c>
      <c r="P474" s="47"/>
    </row>
    <row r="475" spans="2:16" x14ac:dyDescent="0.35">
      <c r="B475" s="1" t="s">
        <v>978</v>
      </c>
      <c r="C475" s="1" t="s">
        <v>979</v>
      </c>
      <c r="D475" s="1" t="s">
        <v>15</v>
      </c>
      <c r="E475" s="10">
        <v>54</v>
      </c>
      <c r="F475" s="1" t="s">
        <v>23</v>
      </c>
      <c r="G475" s="1" t="s">
        <v>29</v>
      </c>
      <c r="H475" s="4">
        <v>49537</v>
      </c>
      <c r="I475" s="10">
        <v>17</v>
      </c>
      <c r="J475" s="10">
        <v>3</v>
      </c>
      <c r="K475" s="1">
        <v>0</v>
      </c>
      <c r="L475" s="1" t="s">
        <v>25</v>
      </c>
      <c r="M475" s="1" t="s">
        <v>26</v>
      </c>
      <c r="N475" s="7">
        <v>3.9677180792945332</v>
      </c>
      <c r="O475" s="58">
        <f>_xlfn.IFS(Analysis1[[#This Row],[Performance_Score]] &gt;= 4, (Analysis1[[#This Row],[Monthly_Salary]])*0.05, Analysis1[[#This Row],[Performance_Score]]&gt;=3, (Analysis1[[#This Row],[Monthly_Salary]]*0.02), Analysis1[[#This Row],[Performance_Score]]&lt;3,0)</f>
        <v>990.74</v>
      </c>
      <c r="P475" s="58"/>
    </row>
    <row r="476" spans="2:16" x14ac:dyDescent="0.35">
      <c r="B476" s="2" t="s">
        <v>980</v>
      </c>
      <c r="C476" s="2" t="s">
        <v>981</v>
      </c>
      <c r="D476" s="2" t="s">
        <v>22</v>
      </c>
      <c r="E476" s="11">
        <v>25</v>
      </c>
      <c r="F476" s="2" t="s">
        <v>72</v>
      </c>
      <c r="G476" s="2" t="s">
        <v>39</v>
      </c>
      <c r="H476" s="5">
        <v>87887</v>
      </c>
      <c r="I476" s="11">
        <v>5</v>
      </c>
      <c r="J476" s="11">
        <v>4</v>
      </c>
      <c r="K476" s="2">
        <v>2015</v>
      </c>
      <c r="L476" s="2" t="s">
        <v>34</v>
      </c>
      <c r="M476" s="2" t="s">
        <v>41</v>
      </c>
      <c r="N476" s="8">
        <v>1.3160506260125002</v>
      </c>
      <c r="O476" s="47">
        <f>_xlfn.IFS(Analysis1[[#This Row],[Performance_Score]] &gt;= 4, (Analysis1[[#This Row],[Monthly_Salary]])*0.05, Analysis1[[#This Row],[Performance_Score]]&gt;=3, (Analysis1[[#This Row],[Monthly_Salary]]*0.02), Analysis1[[#This Row],[Performance_Score]]&lt;3,0)</f>
        <v>4394.3500000000004</v>
      </c>
      <c r="P476" s="47"/>
    </row>
    <row r="477" spans="2:16" x14ac:dyDescent="0.35">
      <c r="B477" s="1" t="s">
        <v>982</v>
      </c>
      <c r="C477" s="1" t="s">
        <v>983</v>
      </c>
      <c r="D477" s="1" t="s">
        <v>80</v>
      </c>
      <c r="E477" s="10">
        <v>57</v>
      </c>
      <c r="F477" s="1" t="s">
        <v>23</v>
      </c>
      <c r="G477" s="1" t="s">
        <v>29</v>
      </c>
      <c r="H477" s="4">
        <v>34180</v>
      </c>
      <c r="I477" s="10">
        <v>2</v>
      </c>
      <c r="J477" s="10">
        <v>1</v>
      </c>
      <c r="K477" s="1">
        <v>2017</v>
      </c>
      <c r="L477" s="1" t="s">
        <v>18</v>
      </c>
      <c r="M477" s="1" t="s">
        <v>26</v>
      </c>
      <c r="N477" s="7">
        <v>1.9856502084758243</v>
      </c>
      <c r="O477" s="58">
        <f>_xlfn.IFS(Analysis1[[#This Row],[Performance_Score]] &gt;= 4, (Analysis1[[#This Row],[Monthly_Salary]])*0.05, Analysis1[[#This Row],[Performance_Score]]&gt;=3, (Analysis1[[#This Row],[Monthly_Salary]]*0.02), Analysis1[[#This Row],[Performance_Score]]&lt;3,0)</f>
        <v>0</v>
      </c>
      <c r="P477" s="58"/>
    </row>
    <row r="478" spans="2:16" x14ac:dyDescent="0.35">
      <c r="B478" s="2" t="s">
        <v>984</v>
      </c>
      <c r="C478" s="2" t="s">
        <v>985</v>
      </c>
      <c r="D478" s="2" t="s">
        <v>22</v>
      </c>
      <c r="E478" s="11">
        <v>26</v>
      </c>
      <c r="F478" s="2" t="s">
        <v>16</v>
      </c>
      <c r="G478" s="2" t="s">
        <v>39</v>
      </c>
      <c r="H478" s="5">
        <v>91097</v>
      </c>
      <c r="I478" s="11">
        <v>22</v>
      </c>
      <c r="J478" s="11">
        <v>4</v>
      </c>
      <c r="K478" s="2">
        <v>2020</v>
      </c>
      <c r="L478" s="2" t="s">
        <v>30</v>
      </c>
      <c r="M478" s="2" t="s">
        <v>26</v>
      </c>
      <c r="N478" s="8">
        <v>3.0558638578698809</v>
      </c>
      <c r="O478" s="47">
        <f>_xlfn.IFS(Analysis1[[#This Row],[Performance_Score]] &gt;= 4, (Analysis1[[#This Row],[Monthly_Salary]])*0.05, Analysis1[[#This Row],[Performance_Score]]&gt;=3, (Analysis1[[#This Row],[Monthly_Salary]]*0.02), Analysis1[[#This Row],[Performance_Score]]&lt;3,0)</f>
        <v>4554.8500000000004</v>
      </c>
      <c r="P478" s="47"/>
    </row>
    <row r="479" spans="2:16" x14ac:dyDescent="0.35">
      <c r="B479" s="1" t="s">
        <v>986</v>
      </c>
      <c r="C479" s="1" t="s">
        <v>987</v>
      </c>
      <c r="D479" s="1" t="s">
        <v>80</v>
      </c>
      <c r="E479" s="10">
        <v>33</v>
      </c>
      <c r="F479" s="1" t="s">
        <v>16</v>
      </c>
      <c r="G479" s="1" t="s">
        <v>63</v>
      </c>
      <c r="H479" s="4">
        <v>65242</v>
      </c>
      <c r="I479" s="10">
        <v>11</v>
      </c>
      <c r="J479" s="10">
        <v>3</v>
      </c>
      <c r="K479" s="1">
        <v>2020</v>
      </c>
      <c r="L479" s="1" t="s">
        <v>34</v>
      </c>
      <c r="M479" s="1" t="s">
        <v>26</v>
      </c>
      <c r="N479" s="7">
        <v>1.664847946991717</v>
      </c>
      <c r="O479" s="58">
        <f>_xlfn.IFS(Analysis1[[#This Row],[Performance_Score]] &gt;= 4, (Analysis1[[#This Row],[Monthly_Salary]])*0.05, Analysis1[[#This Row],[Performance_Score]]&gt;=3, (Analysis1[[#This Row],[Monthly_Salary]]*0.02), Analysis1[[#This Row],[Performance_Score]]&lt;3,0)</f>
        <v>1304.8399999999999</v>
      </c>
      <c r="P479" s="58"/>
    </row>
    <row r="480" spans="2:16" x14ac:dyDescent="0.35">
      <c r="B480" s="2" t="s">
        <v>988</v>
      </c>
      <c r="C480" s="2" t="s">
        <v>989</v>
      </c>
      <c r="D480" s="2" t="s">
        <v>15</v>
      </c>
      <c r="E480" s="11">
        <v>47</v>
      </c>
      <c r="F480" s="2" t="s">
        <v>16</v>
      </c>
      <c r="G480" s="2" t="s">
        <v>39</v>
      </c>
      <c r="H480" s="5">
        <v>111133</v>
      </c>
      <c r="I480" s="11">
        <v>11</v>
      </c>
      <c r="J480" s="11">
        <v>5</v>
      </c>
      <c r="K480" s="2">
        <v>2023</v>
      </c>
      <c r="L480" s="2" t="s">
        <v>34</v>
      </c>
      <c r="M480" s="2" t="s">
        <v>26</v>
      </c>
      <c r="N480" s="8">
        <v>2.5798835369583655</v>
      </c>
      <c r="O480" s="47">
        <f>_xlfn.IFS(Analysis1[[#This Row],[Performance_Score]] &gt;= 4, (Analysis1[[#This Row],[Monthly_Salary]])*0.05, Analysis1[[#This Row],[Performance_Score]]&gt;=3, (Analysis1[[#This Row],[Monthly_Salary]]*0.02), Analysis1[[#This Row],[Performance_Score]]&lt;3,0)</f>
        <v>5556.6500000000005</v>
      </c>
      <c r="P480" s="47"/>
    </row>
    <row r="481" spans="2:16" x14ac:dyDescent="0.35">
      <c r="B481" s="1" t="s">
        <v>990</v>
      </c>
      <c r="C481" s="1" t="s">
        <v>991</v>
      </c>
      <c r="D481" s="1" t="s">
        <v>33</v>
      </c>
      <c r="E481" s="10">
        <v>54</v>
      </c>
      <c r="F481" s="1" t="s">
        <v>16</v>
      </c>
      <c r="G481" s="1" t="s">
        <v>24</v>
      </c>
      <c r="H481" s="4">
        <v>40030</v>
      </c>
      <c r="I481" s="10">
        <v>27</v>
      </c>
      <c r="J481" s="10">
        <v>1</v>
      </c>
      <c r="K481" s="1">
        <v>2024</v>
      </c>
      <c r="L481" s="1" t="s">
        <v>51</v>
      </c>
      <c r="M481" s="1" t="s">
        <v>26</v>
      </c>
      <c r="N481" s="7">
        <v>3.1806518154562866</v>
      </c>
      <c r="O481" s="58">
        <f>_xlfn.IFS(Analysis1[[#This Row],[Performance_Score]] &gt;= 4, (Analysis1[[#This Row],[Monthly_Salary]])*0.05, Analysis1[[#This Row],[Performance_Score]]&gt;=3, (Analysis1[[#This Row],[Monthly_Salary]]*0.02), Analysis1[[#This Row],[Performance_Score]]&lt;3,0)</f>
        <v>0</v>
      </c>
      <c r="P481" s="58"/>
    </row>
    <row r="482" spans="2:16" x14ac:dyDescent="0.35">
      <c r="B482" s="2" t="s">
        <v>992</v>
      </c>
      <c r="C482" s="2" t="s">
        <v>993</v>
      </c>
      <c r="D482" s="2" t="s">
        <v>15</v>
      </c>
      <c r="E482" s="11">
        <v>42</v>
      </c>
      <c r="F482" s="2" t="s">
        <v>23</v>
      </c>
      <c r="G482" s="2" t="s">
        <v>29</v>
      </c>
      <c r="H482" s="5">
        <v>69300</v>
      </c>
      <c r="I482" s="11">
        <v>28</v>
      </c>
      <c r="J482" s="11">
        <v>2</v>
      </c>
      <c r="K482" s="2">
        <v>2018</v>
      </c>
      <c r="L482" s="2" t="s">
        <v>25</v>
      </c>
      <c r="M482" s="2" t="s">
        <v>26</v>
      </c>
      <c r="N482" s="8">
        <v>2.6277516042581519</v>
      </c>
      <c r="O482" s="47">
        <f>_xlfn.IFS(Analysis1[[#This Row],[Performance_Score]] &gt;= 4, (Analysis1[[#This Row],[Monthly_Salary]])*0.05, Analysis1[[#This Row],[Performance_Score]]&gt;=3, (Analysis1[[#This Row],[Monthly_Salary]]*0.02), Analysis1[[#This Row],[Performance_Score]]&lt;3,0)</f>
        <v>0</v>
      </c>
      <c r="P482" s="47"/>
    </row>
    <row r="483" spans="2:16" x14ac:dyDescent="0.35">
      <c r="B483" s="1" t="s">
        <v>994</v>
      </c>
      <c r="C483" s="1" t="s">
        <v>14</v>
      </c>
      <c r="D483" s="1" t="s">
        <v>33</v>
      </c>
      <c r="E483" s="10">
        <v>50</v>
      </c>
      <c r="F483" s="1" t="s">
        <v>16</v>
      </c>
      <c r="G483" s="1" t="s">
        <v>39</v>
      </c>
      <c r="H483" s="4">
        <v>96105</v>
      </c>
      <c r="I483" s="10">
        <v>14</v>
      </c>
      <c r="J483" s="10">
        <v>1</v>
      </c>
      <c r="K483" s="1">
        <v>2021</v>
      </c>
      <c r="L483" s="1" t="s">
        <v>51</v>
      </c>
      <c r="M483" s="1" t="s">
        <v>41</v>
      </c>
      <c r="N483" s="7">
        <v>4.3736192103444065</v>
      </c>
      <c r="O483" s="58">
        <f>_xlfn.IFS(Analysis1[[#This Row],[Performance_Score]] &gt;= 4, (Analysis1[[#This Row],[Monthly_Salary]])*0.05, Analysis1[[#This Row],[Performance_Score]]&gt;=3, (Analysis1[[#This Row],[Monthly_Salary]]*0.02), Analysis1[[#This Row],[Performance_Score]]&lt;3,0)</f>
        <v>0</v>
      </c>
      <c r="P483" s="58"/>
    </row>
    <row r="484" spans="2:16" x14ac:dyDescent="0.35">
      <c r="B484" s="2" t="s">
        <v>995</v>
      </c>
      <c r="C484" s="2" t="s">
        <v>996</v>
      </c>
      <c r="D484" s="2" t="s">
        <v>33</v>
      </c>
      <c r="E484" s="11">
        <v>33</v>
      </c>
      <c r="F484" s="2" t="s">
        <v>23</v>
      </c>
      <c r="G484" s="2" t="s">
        <v>63</v>
      </c>
      <c r="H484" s="5">
        <v>35510</v>
      </c>
      <c r="I484" s="11">
        <v>24</v>
      </c>
      <c r="J484" s="11">
        <v>5</v>
      </c>
      <c r="K484" s="2">
        <v>2019</v>
      </c>
      <c r="L484" s="2" t="s">
        <v>51</v>
      </c>
      <c r="M484" s="2" t="s">
        <v>41</v>
      </c>
      <c r="N484" s="8">
        <v>2.1524329481436864</v>
      </c>
      <c r="O484" s="47">
        <f>_xlfn.IFS(Analysis1[[#This Row],[Performance_Score]] &gt;= 4, (Analysis1[[#This Row],[Monthly_Salary]])*0.05, Analysis1[[#This Row],[Performance_Score]]&gt;=3, (Analysis1[[#This Row],[Monthly_Salary]]*0.02), Analysis1[[#This Row],[Performance_Score]]&lt;3,0)</f>
        <v>1775.5</v>
      </c>
      <c r="P484" s="47"/>
    </row>
    <row r="485" spans="2:16" x14ac:dyDescent="0.35">
      <c r="B485" s="1" t="s">
        <v>997</v>
      </c>
      <c r="C485" s="1" t="s">
        <v>998</v>
      </c>
      <c r="D485" s="1" t="s">
        <v>80</v>
      </c>
      <c r="E485" s="10">
        <v>30</v>
      </c>
      <c r="F485" s="1" t="s">
        <v>23</v>
      </c>
      <c r="G485" s="1" t="s">
        <v>77</v>
      </c>
      <c r="H485" s="4">
        <v>73819</v>
      </c>
      <c r="I485" s="10">
        <v>20</v>
      </c>
      <c r="J485" s="10">
        <v>5</v>
      </c>
      <c r="K485" s="1">
        <v>2017</v>
      </c>
      <c r="L485" s="1" t="s">
        <v>18</v>
      </c>
      <c r="M485" s="1" t="s">
        <v>26</v>
      </c>
      <c r="N485" s="7">
        <v>3.1337847898125606</v>
      </c>
      <c r="O485" s="58">
        <f>_xlfn.IFS(Analysis1[[#This Row],[Performance_Score]] &gt;= 4, (Analysis1[[#This Row],[Monthly_Salary]])*0.05, Analysis1[[#This Row],[Performance_Score]]&gt;=3, (Analysis1[[#This Row],[Monthly_Salary]]*0.02), Analysis1[[#This Row],[Performance_Score]]&lt;3,0)</f>
        <v>3690.9500000000003</v>
      </c>
      <c r="P485" s="58"/>
    </row>
    <row r="486" spans="2:16" x14ac:dyDescent="0.35">
      <c r="B486" s="2" t="s">
        <v>999</v>
      </c>
      <c r="C486" s="2" t="s">
        <v>1000</v>
      </c>
      <c r="D486" s="2" t="s">
        <v>33</v>
      </c>
      <c r="E486" s="11">
        <v>23</v>
      </c>
      <c r="F486" s="2" t="s">
        <v>16</v>
      </c>
      <c r="G486" s="2" t="s">
        <v>63</v>
      </c>
      <c r="H486" s="5">
        <v>81344</v>
      </c>
      <c r="I486" s="11">
        <v>9</v>
      </c>
      <c r="J486" s="11">
        <v>5</v>
      </c>
      <c r="K486" s="2">
        <v>2022</v>
      </c>
      <c r="L486" s="2" t="s">
        <v>30</v>
      </c>
      <c r="M486" s="2" t="s">
        <v>141</v>
      </c>
      <c r="N486" s="8">
        <v>1.3007667732374424</v>
      </c>
      <c r="O486" s="47">
        <f>_xlfn.IFS(Analysis1[[#This Row],[Performance_Score]] &gt;= 4, (Analysis1[[#This Row],[Monthly_Salary]])*0.05, Analysis1[[#This Row],[Performance_Score]]&gt;=3, (Analysis1[[#This Row],[Monthly_Salary]]*0.02), Analysis1[[#This Row],[Performance_Score]]&lt;3,0)</f>
        <v>4067.2000000000003</v>
      </c>
      <c r="P486" s="47"/>
    </row>
    <row r="487" spans="2:16" x14ac:dyDescent="0.35">
      <c r="B487" s="1" t="s">
        <v>1001</v>
      </c>
      <c r="C487" s="1" t="s">
        <v>1002</v>
      </c>
      <c r="D487" s="1" t="s">
        <v>80</v>
      </c>
      <c r="E487" s="10">
        <v>60</v>
      </c>
      <c r="F487" s="1" t="s">
        <v>16</v>
      </c>
      <c r="G487" s="1" t="s">
        <v>24</v>
      </c>
      <c r="H487" s="4">
        <v>86673</v>
      </c>
      <c r="I487" s="10">
        <v>18</v>
      </c>
      <c r="J487" s="10">
        <v>4</v>
      </c>
      <c r="K487" s="1">
        <v>2016</v>
      </c>
      <c r="L487" s="1" t="s">
        <v>51</v>
      </c>
      <c r="M487" s="1" t="s">
        <v>26</v>
      </c>
      <c r="N487" s="7">
        <v>2.795303416281278</v>
      </c>
      <c r="O487" s="58">
        <f>_xlfn.IFS(Analysis1[[#This Row],[Performance_Score]] &gt;= 4, (Analysis1[[#This Row],[Monthly_Salary]])*0.05, Analysis1[[#This Row],[Performance_Score]]&gt;=3, (Analysis1[[#This Row],[Monthly_Salary]]*0.02), Analysis1[[#This Row],[Performance_Score]]&lt;3,0)</f>
        <v>4333.6500000000005</v>
      </c>
      <c r="P487" s="58"/>
    </row>
    <row r="488" spans="2:16" x14ac:dyDescent="0.35">
      <c r="B488" s="2" t="s">
        <v>1003</v>
      </c>
      <c r="C488" s="2" t="s">
        <v>1004</v>
      </c>
      <c r="D488" s="2" t="s">
        <v>22</v>
      </c>
      <c r="E488" s="11">
        <v>27</v>
      </c>
      <c r="F488" s="2" t="s">
        <v>16</v>
      </c>
      <c r="G488" s="2" t="s">
        <v>29</v>
      </c>
      <c r="H488" s="5">
        <v>45013</v>
      </c>
      <c r="I488" s="11">
        <v>10</v>
      </c>
      <c r="J488" s="11">
        <v>5</v>
      </c>
      <c r="K488" s="2">
        <v>2016</v>
      </c>
      <c r="L488" s="2" t="s">
        <v>51</v>
      </c>
      <c r="M488" s="2" t="s">
        <v>26</v>
      </c>
      <c r="N488" s="8">
        <v>2.871146356870875</v>
      </c>
      <c r="O488" s="47">
        <f>_xlfn.IFS(Analysis1[[#This Row],[Performance_Score]] &gt;= 4, (Analysis1[[#This Row],[Monthly_Salary]])*0.05, Analysis1[[#This Row],[Performance_Score]]&gt;=3, (Analysis1[[#This Row],[Monthly_Salary]]*0.02), Analysis1[[#This Row],[Performance_Score]]&lt;3,0)</f>
        <v>2250.65</v>
      </c>
      <c r="P488" s="47"/>
    </row>
    <row r="489" spans="2:16" x14ac:dyDescent="0.35">
      <c r="B489" s="1" t="s">
        <v>1005</v>
      </c>
      <c r="C489" s="1" t="s">
        <v>1006</v>
      </c>
      <c r="D489" s="1" t="s">
        <v>33</v>
      </c>
      <c r="E489" s="10">
        <v>40</v>
      </c>
      <c r="F489" s="1" t="s">
        <v>23</v>
      </c>
      <c r="G489" s="1" t="s">
        <v>77</v>
      </c>
      <c r="H489" s="4">
        <v>31977</v>
      </c>
      <c r="I489" s="10">
        <v>15</v>
      </c>
      <c r="J489" s="10">
        <v>4</v>
      </c>
      <c r="K489" s="1">
        <v>2021</v>
      </c>
      <c r="L489" s="1" t="s">
        <v>34</v>
      </c>
      <c r="M489" s="1" t="s">
        <v>19</v>
      </c>
      <c r="N489" s="7">
        <v>3.9506336473178743</v>
      </c>
      <c r="O489" s="58">
        <f>_xlfn.IFS(Analysis1[[#This Row],[Performance_Score]] &gt;= 4, (Analysis1[[#This Row],[Monthly_Salary]])*0.05, Analysis1[[#This Row],[Performance_Score]]&gt;=3, (Analysis1[[#This Row],[Monthly_Salary]]*0.02), Analysis1[[#This Row],[Performance_Score]]&lt;3,0)</f>
        <v>1598.8500000000001</v>
      </c>
      <c r="P489" s="58"/>
    </row>
    <row r="490" spans="2:16" x14ac:dyDescent="0.35">
      <c r="B490" s="2" t="s">
        <v>1007</v>
      </c>
      <c r="C490" s="2" t="s">
        <v>1008</v>
      </c>
      <c r="D490" s="2" t="s">
        <v>46</v>
      </c>
      <c r="E490" s="11">
        <v>34</v>
      </c>
      <c r="F490" s="2" t="s">
        <v>16</v>
      </c>
      <c r="G490" s="2" t="s">
        <v>29</v>
      </c>
      <c r="H490" s="5">
        <v>35053</v>
      </c>
      <c r="I490" s="11">
        <v>7</v>
      </c>
      <c r="J490" s="11">
        <v>3</v>
      </c>
      <c r="K490" s="2">
        <v>0</v>
      </c>
      <c r="L490" s="2" t="s">
        <v>18</v>
      </c>
      <c r="M490" s="2" t="s">
        <v>41</v>
      </c>
      <c r="N490" s="8">
        <v>1.4779813480857418</v>
      </c>
      <c r="O490" s="47">
        <f>_xlfn.IFS(Analysis1[[#This Row],[Performance_Score]] &gt;= 4, (Analysis1[[#This Row],[Monthly_Salary]])*0.05, Analysis1[[#This Row],[Performance_Score]]&gt;=3, (Analysis1[[#This Row],[Monthly_Salary]]*0.02), Analysis1[[#This Row],[Performance_Score]]&lt;3,0)</f>
        <v>701.06000000000006</v>
      </c>
      <c r="P490" s="47"/>
    </row>
    <row r="491" spans="2:16" x14ac:dyDescent="0.35">
      <c r="B491" s="1" t="s">
        <v>1009</v>
      </c>
      <c r="C491" s="1" t="s">
        <v>1010</v>
      </c>
      <c r="D491" s="1" t="s">
        <v>46</v>
      </c>
      <c r="E491" s="10">
        <v>36</v>
      </c>
      <c r="F491" s="1" t="s">
        <v>16</v>
      </c>
      <c r="G491" s="1" t="s">
        <v>17</v>
      </c>
      <c r="H491" s="4">
        <v>97695</v>
      </c>
      <c r="I491" s="10">
        <v>6</v>
      </c>
      <c r="J491" s="10">
        <v>3</v>
      </c>
      <c r="K491" s="1">
        <v>2021</v>
      </c>
      <c r="L491" s="1" t="s">
        <v>30</v>
      </c>
      <c r="M491" s="1" t="s">
        <v>26</v>
      </c>
      <c r="N491" s="7">
        <v>3.4146855819239423</v>
      </c>
      <c r="O491" s="58">
        <f>_xlfn.IFS(Analysis1[[#This Row],[Performance_Score]] &gt;= 4, (Analysis1[[#This Row],[Monthly_Salary]])*0.05, Analysis1[[#This Row],[Performance_Score]]&gt;=3, (Analysis1[[#This Row],[Monthly_Salary]]*0.02), Analysis1[[#This Row],[Performance_Score]]&lt;3,0)</f>
        <v>1953.9</v>
      </c>
      <c r="P491" s="58"/>
    </row>
    <row r="492" spans="2:16" x14ac:dyDescent="0.35">
      <c r="B492" s="2" t="s">
        <v>1011</v>
      </c>
      <c r="C492" s="2" t="s">
        <v>1012</v>
      </c>
      <c r="D492" s="2" t="s">
        <v>80</v>
      </c>
      <c r="E492" s="11">
        <v>52</v>
      </c>
      <c r="F492" s="2" t="s">
        <v>23</v>
      </c>
      <c r="G492" s="2" t="s">
        <v>63</v>
      </c>
      <c r="H492" s="5">
        <v>117893</v>
      </c>
      <c r="I492" s="11">
        <v>7</v>
      </c>
      <c r="J492" s="11">
        <v>2</v>
      </c>
      <c r="K492" s="2">
        <v>2023</v>
      </c>
      <c r="L492" s="2" t="s">
        <v>25</v>
      </c>
      <c r="M492" s="2" t="s">
        <v>26</v>
      </c>
      <c r="N492" s="8">
        <v>2.5035755367695511</v>
      </c>
      <c r="O492" s="47">
        <f>_xlfn.IFS(Analysis1[[#This Row],[Performance_Score]] &gt;= 4, (Analysis1[[#This Row],[Monthly_Salary]])*0.05, Analysis1[[#This Row],[Performance_Score]]&gt;=3, (Analysis1[[#This Row],[Monthly_Salary]]*0.02), Analysis1[[#This Row],[Performance_Score]]&lt;3,0)</f>
        <v>0</v>
      </c>
      <c r="P492" s="47"/>
    </row>
    <row r="493" spans="2:16" x14ac:dyDescent="0.35">
      <c r="B493" s="1" t="s">
        <v>1013</v>
      </c>
      <c r="C493" s="1" t="s">
        <v>1014</v>
      </c>
      <c r="D493" s="1" t="s">
        <v>22</v>
      </c>
      <c r="E493" s="10">
        <v>34</v>
      </c>
      <c r="F493" s="1" t="s">
        <v>16</v>
      </c>
      <c r="G493" s="1" t="s">
        <v>24</v>
      </c>
      <c r="H493" s="4">
        <v>96187</v>
      </c>
      <c r="I493" s="10">
        <v>33</v>
      </c>
      <c r="J493" s="10">
        <v>5</v>
      </c>
      <c r="K493" s="1">
        <v>2015</v>
      </c>
      <c r="L493" s="1" t="s">
        <v>25</v>
      </c>
      <c r="M493" s="1" t="s">
        <v>26</v>
      </c>
      <c r="N493" s="7">
        <v>2.7931297571005635</v>
      </c>
      <c r="O493" s="58">
        <f>_xlfn.IFS(Analysis1[[#This Row],[Performance_Score]] &gt;= 4, (Analysis1[[#This Row],[Monthly_Salary]])*0.05, Analysis1[[#This Row],[Performance_Score]]&gt;=3, (Analysis1[[#This Row],[Monthly_Salary]]*0.02), Analysis1[[#This Row],[Performance_Score]]&lt;3,0)</f>
        <v>4809.3500000000004</v>
      </c>
      <c r="P493" s="58"/>
    </row>
    <row r="494" spans="2:16" x14ac:dyDescent="0.35">
      <c r="B494" s="2" t="s">
        <v>1015</v>
      </c>
      <c r="C494" s="2" t="s">
        <v>1016</v>
      </c>
      <c r="D494" s="2" t="s">
        <v>46</v>
      </c>
      <c r="E494" s="11">
        <v>51</v>
      </c>
      <c r="F494" s="2" t="s">
        <v>16</v>
      </c>
      <c r="G494" s="2" t="s">
        <v>63</v>
      </c>
      <c r="H494" s="5">
        <v>34163</v>
      </c>
      <c r="I494" s="11">
        <v>1</v>
      </c>
      <c r="J494" s="11">
        <v>1</v>
      </c>
      <c r="K494" s="2">
        <v>2015</v>
      </c>
      <c r="L494" s="2" t="s">
        <v>40</v>
      </c>
      <c r="M494" s="2" t="s">
        <v>41</v>
      </c>
      <c r="N494" s="8">
        <v>3.6450452268684903</v>
      </c>
      <c r="O494" s="47">
        <f>_xlfn.IFS(Analysis1[[#This Row],[Performance_Score]] &gt;= 4, (Analysis1[[#This Row],[Monthly_Salary]])*0.05, Analysis1[[#This Row],[Performance_Score]]&gt;=3, (Analysis1[[#This Row],[Monthly_Salary]]*0.02), Analysis1[[#This Row],[Performance_Score]]&lt;3,0)</f>
        <v>0</v>
      </c>
      <c r="P494" s="47"/>
    </row>
    <row r="495" spans="2:16" x14ac:dyDescent="0.35">
      <c r="B495" s="1" t="s">
        <v>1017</v>
      </c>
      <c r="C495" s="1" t="s">
        <v>1018</v>
      </c>
      <c r="D495" s="1" t="s">
        <v>22</v>
      </c>
      <c r="E495" s="10">
        <v>43</v>
      </c>
      <c r="F495" s="1" t="s">
        <v>16</v>
      </c>
      <c r="G495" s="1" t="s">
        <v>77</v>
      </c>
      <c r="H495" s="4">
        <v>84926</v>
      </c>
      <c r="I495" s="10">
        <v>4</v>
      </c>
      <c r="J495" s="10">
        <v>5</v>
      </c>
      <c r="K495" s="1">
        <v>2018</v>
      </c>
      <c r="L495" s="1" t="s">
        <v>18</v>
      </c>
      <c r="M495" s="1" t="s">
        <v>26</v>
      </c>
      <c r="N495" s="7">
        <v>4.0365391641341457</v>
      </c>
      <c r="O495" s="58">
        <f>_xlfn.IFS(Analysis1[[#This Row],[Performance_Score]] &gt;= 4, (Analysis1[[#This Row],[Monthly_Salary]])*0.05, Analysis1[[#This Row],[Performance_Score]]&gt;=3, (Analysis1[[#This Row],[Monthly_Salary]]*0.02), Analysis1[[#This Row],[Performance_Score]]&lt;3,0)</f>
        <v>4246.3</v>
      </c>
      <c r="P495" s="58"/>
    </row>
    <row r="496" spans="2:16" x14ac:dyDescent="0.35">
      <c r="B496" s="2" t="s">
        <v>1019</v>
      </c>
      <c r="C496" s="2" t="s">
        <v>1020</v>
      </c>
      <c r="D496" s="2" t="s">
        <v>15</v>
      </c>
      <c r="E496" s="11">
        <v>57</v>
      </c>
      <c r="F496" s="2" t="s">
        <v>16</v>
      </c>
      <c r="G496" s="2" t="s">
        <v>63</v>
      </c>
      <c r="H496" s="5">
        <v>90499</v>
      </c>
      <c r="I496" s="11">
        <v>29</v>
      </c>
      <c r="J496" s="11">
        <v>2</v>
      </c>
      <c r="K496" s="2">
        <v>2024</v>
      </c>
      <c r="L496" s="2" t="s">
        <v>40</v>
      </c>
      <c r="M496" s="2" t="s">
        <v>26</v>
      </c>
      <c r="N496" s="8">
        <v>3.2667285899767982</v>
      </c>
      <c r="O496" s="47">
        <f>_xlfn.IFS(Analysis1[[#This Row],[Performance_Score]] &gt;= 4, (Analysis1[[#This Row],[Monthly_Salary]])*0.05, Analysis1[[#This Row],[Performance_Score]]&gt;=3, (Analysis1[[#This Row],[Monthly_Salary]]*0.02), Analysis1[[#This Row],[Performance_Score]]&lt;3,0)</f>
        <v>0</v>
      </c>
      <c r="P496" s="47"/>
    </row>
    <row r="497" spans="2:16" x14ac:dyDescent="0.35">
      <c r="B497" s="1" t="s">
        <v>1021</v>
      </c>
      <c r="C497" s="1" t="s">
        <v>1022</v>
      </c>
      <c r="D497" s="1" t="s">
        <v>80</v>
      </c>
      <c r="E497" s="10">
        <v>55</v>
      </c>
      <c r="F497" s="1" t="s">
        <v>16</v>
      </c>
      <c r="G497" s="1" t="s">
        <v>17</v>
      </c>
      <c r="H497" s="4">
        <v>98003</v>
      </c>
      <c r="I497" s="10">
        <v>13</v>
      </c>
      <c r="J497" s="10">
        <v>1</v>
      </c>
      <c r="K497" s="1">
        <v>2015</v>
      </c>
      <c r="L497" s="1" t="s">
        <v>40</v>
      </c>
      <c r="M497" s="1" t="s">
        <v>26</v>
      </c>
      <c r="N497" s="7">
        <v>3.088797017246848</v>
      </c>
      <c r="O497" s="58">
        <f>_xlfn.IFS(Analysis1[[#This Row],[Performance_Score]] &gt;= 4, (Analysis1[[#This Row],[Monthly_Salary]])*0.05, Analysis1[[#This Row],[Performance_Score]]&gt;=3, (Analysis1[[#This Row],[Monthly_Salary]]*0.02), Analysis1[[#This Row],[Performance_Score]]&lt;3,0)</f>
        <v>0</v>
      </c>
      <c r="P497" s="58"/>
    </row>
    <row r="498" spans="2:16" x14ac:dyDescent="0.35">
      <c r="B498" s="2" t="s">
        <v>1023</v>
      </c>
      <c r="C498" s="2" t="s">
        <v>1024</v>
      </c>
      <c r="D498" s="2" t="s">
        <v>15</v>
      </c>
      <c r="E498" s="11">
        <v>27</v>
      </c>
      <c r="F498" s="2" t="s">
        <v>16</v>
      </c>
      <c r="G498" s="2" t="s">
        <v>39</v>
      </c>
      <c r="H498" s="5">
        <v>34850</v>
      </c>
      <c r="I498" s="11">
        <v>27</v>
      </c>
      <c r="J498" s="11">
        <v>2</v>
      </c>
      <c r="K498" s="2">
        <v>2024</v>
      </c>
      <c r="L498" s="2" t="s">
        <v>18</v>
      </c>
      <c r="M498" s="2" t="s">
        <v>26</v>
      </c>
      <c r="N498" s="8">
        <v>3.3870117996734721</v>
      </c>
      <c r="O498" s="47">
        <f>_xlfn.IFS(Analysis1[[#This Row],[Performance_Score]] &gt;= 4, (Analysis1[[#This Row],[Monthly_Salary]])*0.05, Analysis1[[#This Row],[Performance_Score]]&gt;=3, (Analysis1[[#This Row],[Monthly_Salary]]*0.02), Analysis1[[#This Row],[Performance_Score]]&lt;3,0)</f>
        <v>0</v>
      </c>
      <c r="P498" s="47"/>
    </row>
    <row r="499" spans="2:16" x14ac:dyDescent="0.35">
      <c r="B499" s="1" t="s">
        <v>1025</v>
      </c>
      <c r="C499" s="1" t="s">
        <v>1026</v>
      </c>
      <c r="D499" s="1" t="s">
        <v>15</v>
      </c>
      <c r="E499" s="10">
        <v>53</v>
      </c>
      <c r="F499" s="1" t="s">
        <v>16</v>
      </c>
      <c r="G499" s="1" t="s">
        <v>63</v>
      </c>
      <c r="H499" s="4">
        <v>45909</v>
      </c>
      <c r="I499" s="10">
        <v>26</v>
      </c>
      <c r="J499" s="10">
        <v>1</v>
      </c>
      <c r="K499" s="1">
        <v>2020</v>
      </c>
      <c r="L499" s="1" t="s">
        <v>30</v>
      </c>
      <c r="M499" s="1" t="s">
        <v>26</v>
      </c>
      <c r="N499" s="7">
        <v>2.5374686916818989</v>
      </c>
      <c r="O499" s="58">
        <f>_xlfn.IFS(Analysis1[[#This Row],[Performance_Score]] &gt;= 4, (Analysis1[[#This Row],[Monthly_Salary]])*0.05, Analysis1[[#This Row],[Performance_Score]]&gt;=3, (Analysis1[[#This Row],[Monthly_Salary]]*0.02), Analysis1[[#This Row],[Performance_Score]]&lt;3,0)</f>
        <v>0</v>
      </c>
      <c r="P499" s="58"/>
    </row>
    <row r="500" spans="2:16" x14ac:dyDescent="0.35">
      <c r="B500" s="2" t="s">
        <v>1027</v>
      </c>
      <c r="C500" s="2" t="s">
        <v>1028</v>
      </c>
      <c r="D500" s="2" t="s">
        <v>15</v>
      </c>
      <c r="E500" s="11">
        <v>47</v>
      </c>
      <c r="F500" s="2" t="s">
        <v>23</v>
      </c>
      <c r="G500" s="2" t="s">
        <v>17</v>
      </c>
      <c r="H500" s="5">
        <v>101225</v>
      </c>
      <c r="I500" s="11">
        <v>27</v>
      </c>
      <c r="J500" s="11">
        <v>2</v>
      </c>
      <c r="K500" s="2">
        <v>2015</v>
      </c>
      <c r="L500" s="2" t="s">
        <v>18</v>
      </c>
      <c r="M500" s="2" t="s">
        <v>26</v>
      </c>
      <c r="N500" s="8">
        <v>4.3382337629297165</v>
      </c>
      <c r="O500" s="47">
        <f>_xlfn.IFS(Analysis1[[#This Row],[Performance_Score]] &gt;= 4, (Analysis1[[#This Row],[Monthly_Salary]])*0.05, Analysis1[[#This Row],[Performance_Score]]&gt;=3, (Analysis1[[#This Row],[Monthly_Salary]]*0.02), Analysis1[[#This Row],[Performance_Score]]&lt;3,0)</f>
        <v>0</v>
      </c>
      <c r="P500" s="47"/>
    </row>
    <row r="501" spans="2:16" x14ac:dyDescent="0.35">
      <c r="B501" s="1" t="s">
        <v>1029</v>
      </c>
      <c r="C501" s="1" t="s">
        <v>1030</v>
      </c>
      <c r="D501" s="1" t="s">
        <v>22</v>
      </c>
      <c r="E501" s="10">
        <v>54</v>
      </c>
      <c r="F501" s="1" t="s">
        <v>23</v>
      </c>
      <c r="G501" s="1" t="s">
        <v>77</v>
      </c>
      <c r="H501" s="4">
        <v>111061</v>
      </c>
      <c r="I501" s="10">
        <v>25</v>
      </c>
      <c r="J501" s="10">
        <v>2</v>
      </c>
      <c r="K501" s="1">
        <v>2021</v>
      </c>
      <c r="L501" s="1" t="s">
        <v>51</v>
      </c>
      <c r="M501" s="1" t="s">
        <v>19</v>
      </c>
      <c r="N501" s="7">
        <v>1.3369214387544028</v>
      </c>
      <c r="O501" s="58">
        <f>_xlfn.IFS(Analysis1[[#This Row],[Performance_Score]] &gt;= 4, (Analysis1[[#This Row],[Monthly_Salary]])*0.05, Analysis1[[#This Row],[Performance_Score]]&gt;=3, (Analysis1[[#This Row],[Monthly_Salary]]*0.02), Analysis1[[#This Row],[Performance_Score]]&lt;3,0)</f>
        <v>0</v>
      </c>
      <c r="P501" s="58"/>
    </row>
    <row r="502" spans="2:16" x14ac:dyDescent="0.35">
      <c r="B502" s="2" t="s">
        <v>1031</v>
      </c>
      <c r="C502" s="2" t="s">
        <v>1032</v>
      </c>
      <c r="D502" s="2" t="s">
        <v>15</v>
      </c>
      <c r="E502" s="11">
        <v>53</v>
      </c>
      <c r="F502" s="2" t="s">
        <v>23</v>
      </c>
      <c r="G502" s="2" t="s">
        <v>63</v>
      </c>
      <c r="H502" s="5">
        <v>52790</v>
      </c>
      <c r="I502" s="11">
        <v>6</v>
      </c>
      <c r="J502" s="11">
        <v>1</v>
      </c>
      <c r="K502" s="2">
        <v>2017</v>
      </c>
      <c r="L502" s="2" t="s">
        <v>18</v>
      </c>
      <c r="M502" s="2" t="s">
        <v>26</v>
      </c>
      <c r="N502" s="8">
        <v>1.6518306300071726</v>
      </c>
      <c r="O502" s="47">
        <f>_xlfn.IFS(Analysis1[[#This Row],[Performance_Score]] &gt;= 4, (Analysis1[[#This Row],[Monthly_Salary]])*0.05, Analysis1[[#This Row],[Performance_Score]]&gt;=3, (Analysis1[[#This Row],[Monthly_Salary]]*0.02), Analysis1[[#This Row],[Performance_Score]]&lt;3,0)</f>
        <v>0</v>
      </c>
      <c r="P502" s="47"/>
    </row>
    <row r="503" spans="2:16" x14ac:dyDescent="0.35">
      <c r="B503" s="1" t="s">
        <v>1033</v>
      </c>
      <c r="C503" s="1" t="s">
        <v>1034</v>
      </c>
      <c r="D503" s="1" t="s">
        <v>15</v>
      </c>
      <c r="E503" s="10">
        <v>60</v>
      </c>
      <c r="F503" s="1" t="s">
        <v>23</v>
      </c>
      <c r="G503" s="1" t="s">
        <v>63</v>
      </c>
      <c r="H503" s="4">
        <v>46658</v>
      </c>
      <c r="I503" s="10">
        <v>24</v>
      </c>
      <c r="J503" s="10">
        <v>3</v>
      </c>
      <c r="K503" s="1">
        <v>2024</v>
      </c>
      <c r="L503" s="1" t="s">
        <v>40</v>
      </c>
      <c r="M503" s="1" t="s">
        <v>41</v>
      </c>
      <c r="N503" s="7">
        <v>4.3377949578567403</v>
      </c>
      <c r="O503" s="58">
        <f>_xlfn.IFS(Analysis1[[#This Row],[Performance_Score]] &gt;= 4, (Analysis1[[#This Row],[Monthly_Salary]])*0.05, Analysis1[[#This Row],[Performance_Score]]&gt;=3, (Analysis1[[#This Row],[Monthly_Salary]]*0.02), Analysis1[[#This Row],[Performance_Score]]&lt;3,0)</f>
        <v>933.16</v>
      </c>
      <c r="P503" s="58"/>
    </row>
    <row r="504" spans="2:16" x14ac:dyDescent="0.35">
      <c r="B504" s="2" t="s">
        <v>1035</v>
      </c>
      <c r="C504" s="2" t="s">
        <v>1036</v>
      </c>
      <c r="D504" s="2" t="s">
        <v>58</v>
      </c>
      <c r="E504" s="11">
        <v>55</v>
      </c>
      <c r="F504" s="2" t="s">
        <v>16</v>
      </c>
      <c r="G504" s="2" t="s">
        <v>17</v>
      </c>
      <c r="H504" s="5">
        <v>95820</v>
      </c>
      <c r="I504" s="11">
        <v>24</v>
      </c>
      <c r="J504" s="11">
        <v>4</v>
      </c>
      <c r="K504" s="2">
        <v>2019</v>
      </c>
      <c r="L504" s="2" t="s">
        <v>40</v>
      </c>
      <c r="M504" s="2" t="s">
        <v>41</v>
      </c>
      <c r="N504" s="8">
        <v>3.1573030854098003</v>
      </c>
      <c r="O504" s="47">
        <f>_xlfn.IFS(Analysis1[[#This Row],[Performance_Score]] &gt;= 4, (Analysis1[[#This Row],[Monthly_Salary]])*0.05, Analysis1[[#This Row],[Performance_Score]]&gt;=3, (Analysis1[[#This Row],[Monthly_Salary]]*0.02), Analysis1[[#This Row],[Performance_Score]]&lt;3,0)</f>
        <v>4791</v>
      </c>
      <c r="P504" s="47"/>
    </row>
    <row r="505" spans="2:16" x14ac:dyDescent="0.35">
      <c r="B505" s="1" t="s">
        <v>1037</v>
      </c>
      <c r="C505" s="1" t="s">
        <v>1038</v>
      </c>
      <c r="D505" s="1" t="s">
        <v>58</v>
      </c>
      <c r="E505" s="10">
        <v>59</v>
      </c>
      <c r="F505" s="1" t="s">
        <v>23</v>
      </c>
      <c r="G505" s="1" t="s">
        <v>29</v>
      </c>
      <c r="H505" s="4">
        <v>62011</v>
      </c>
      <c r="I505" s="10">
        <v>10</v>
      </c>
      <c r="J505" s="10">
        <v>2</v>
      </c>
      <c r="K505" s="1">
        <v>2021</v>
      </c>
      <c r="L505" s="1" t="s">
        <v>18</v>
      </c>
      <c r="M505" s="1" t="s">
        <v>26</v>
      </c>
      <c r="N505" s="7">
        <v>3.3523381318778758</v>
      </c>
      <c r="O505" s="58">
        <f>_xlfn.IFS(Analysis1[[#This Row],[Performance_Score]] &gt;= 4, (Analysis1[[#This Row],[Monthly_Salary]])*0.05, Analysis1[[#This Row],[Performance_Score]]&gt;=3, (Analysis1[[#This Row],[Monthly_Salary]]*0.02), Analysis1[[#This Row],[Performance_Score]]&lt;3,0)</f>
        <v>0</v>
      </c>
      <c r="P505" s="58"/>
    </row>
    <row r="506" spans="2:16" x14ac:dyDescent="0.35">
      <c r="B506" s="2" t="s">
        <v>1039</v>
      </c>
      <c r="C506" s="2" t="s">
        <v>1040</v>
      </c>
      <c r="D506" s="2" t="s">
        <v>58</v>
      </c>
      <c r="E506" s="11">
        <v>52</v>
      </c>
      <c r="F506" s="2" t="s">
        <v>16</v>
      </c>
      <c r="G506" s="2" t="s">
        <v>63</v>
      </c>
      <c r="H506" s="5">
        <v>111695</v>
      </c>
      <c r="I506" s="11">
        <v>9</v>
      </c>
      <c r="J506" s="11">
        <v>4</v>
      </c>
      <c r="K506" s="2">
        <v>2020</v>
      </c>
      <c r="L506" s="2" t="s">
        <v>25</v>
      </c>
      <c r="M506" s="2" t="s">
        <v>26</v>
      </c>
      <c r="N506" s="8">
        <v>2.0374031595012769</v>
      </c>
      <c r="O506" s="47">
        <f>_xlfn.IFS(Analysis1[[#This Row],[Performance_Score]] &gt;= 4, (Analysis1[[#This Row],[Monthly_Salary]])*0.05, Analysis1[[#This Row],[Performance_Score]]&gt;=3, (Analysis1[[#This Row],[Monthly_Salary]]*0.02), Analysis1[[#This Row],[Performance_Score]]&lt;3,0)</f>
        <v>5584.75</v>
      </c>
      <c r="P506" s="47"/>
    </row>
    <row r="507" spans="2:16" x14ac:dyDescent="0.35">
      <c r="B507" s="1" t="s">
        <v>1041</v>
      </c>
      <c r="C507" s="1" t="s">
        <v>1042</v>
      </c>
      <c r="D507" s="1" t="s">
        <v>46</v>
      </c>
      <c r="E507" s="10">
        <v>34</v>
      </c>
      <c r="F507" s="1" t="s">
        <v>16</v>
      </c>
      <c r="G507" s="1" t="s">
        <v>39</v>
      </c>
      <c r="H507" s="4">
        <v>89697</v>
      </c>
      <c r="I507" s="10">
        <v>2</v>
      </c>
      <c r="J507" s="10">
        <v>5</v>
      </c>
      <c r="K507" s="1">
        <v>2015</v>
      </c>
      <c r="L507" s="1" t="s">
        <v>18</v>
      </c>
      <c r="M507" s="1" t="s">
        <v>41</v>
      </c>
      <c r="N507" s="7">
        <v>1.48949990140573</v>
      </c>
      <c r="O507" s="58">
        <f>_xlfn.IFS(Analysis1[[#This Row],[Performance_Score]] &gt;= 4, (Analysis1[[#This Row],[Monthly_Salary]])*0.05, Analysis1[[#This Row],[Performance_Score]]&gt;=3, (Analysis1[[#This Row],[Monthly_Salary]]*0.02), Analysis1[[#This Row],[Performance_Score]]&lt;3,0)</f>
        <v>4484.8500000000004</v>
      </c>
      <c r="P507" s="58"/>
    </row>
    <row r="508" spans="2:16" x14ac:dyDescent="0.35">
      <c r="B508" s="2" t="s">
        <v>1043</v>
      </c>
      <c r="C508" s="2" t="s">
        <v>1044</v>
      </c>
      <c r="D508" s="2" t="s">
        <v>33</v>
      </c>
      <c r="E508" s="11">
        <v>23</v>
      </c>
      <c r="F508" s="2" t="s">
        <v>16</v>
      </c>
      <c r="G508" s="2" t="s">
        <v>39</v>
      </c>
      <c r="H508" s="5">
        <v>65451</v>
      </c>
      <c r="I508" s="11">
        <v>1</v>
      </c>
      <c r="J508" s="11">
        <v>3</v>
      </c>
      <c r="K508" s="2">
        <v>2020</v>
      </c>
      <c r="L508" s="2" t="s">
        <v>40</v>
      </c>
      <c r="M508" s="2" t="s">
        <v>26</v>
      </c>
      <c r="N508" s="8">
        <v>2.127173032887284</v>
      </c>
      <c r="O508" s="47">
        <f>_xlfn.IFS(Analysis1[[#This Row],[Performance_Score]] &gt;= 4, (Analysis1[[#This Row],[Monthly_Salary]])*0.05, Analysis1[[#This Row],[Performance_Score]]&gt;=3, (Analysis1[[#This Row],[Monthly_Salary]]*0.02), Analysis1[[#This Row],[Performance_Score]]&lt;3,0)</f>
        <v>1309.02</v>
      </c>
      <c r="P508" s="47"/>
    </row>
    <row r="509" spans="2:16" x14ac:dyDescent="0.35">
      <c r="B509" s="1" t="s">
        <v>1045</v>
      </c>
      <c r="C509" s="1" t="s">
        <v>1046</v>
      </c>
      <c r="D509" s="1" t="s">
        <v>80</v>
      </c>
      <c r="E509" s="10">
        <v>27</v>
      </c>
      <c r="F509" s="1" t="s">
        <v>16</v>
      </c>
      <c r="G509" s="1" t="s">
        <v>63</v>
      </c>
      <c r="H509" s="4">
        <v>55464</v>
      </c>
      <c r="I509" s="10">
        <v>25</v>
      </c>
      <c r="J509" s="10">
        <v>5</v>
      </c>
      <c r="K509" s="1">
        <v>2017</v>
      </c>
      <c r="L509" s="1" t="s">
        <v>25</v>
      </c>
      <c r="M509" s="1" t="s">
        <v>26</v>
      </c>
      <c r="N509" s="7">
        <v>2.6141917067114195</v>
      </c>
      <c r="O509" s="58">
        <f>_xlfn.IFS(Analysis1[[#This Row],[Performance_Score]] &gt;= 4, (Analysis1[[#This Row],[Monthly_Salary]])*0.05, Analysis1[[#This Row],[Performance_Score]]&gt;=3, (Analysis1[[#This Row],[Monthly_Salary]]*0.02), Analysis1[[#This Row],[Performance_Score]]&lt;3,0)</f>
        <v>2773.2000000000003</v>
      </c>
      <c r="P509" s="58"/>
    </row>
    <row r="510" spans="2:16" x14ac:dyDescent="0.35">
      <c r="B510" s="2" t="s">
        <v>1047</v>
      </c>
      <c r="C510" s="2" t="s">
        <v>1048</v>
      </c>
      <c r="D510" s="2" t="s">
        <v>15</v>
      </c>
      <c r="E510" s="11">
        <v>50</v>
      </c>
      <c r="F510" s="2" t="s">
        <v>23</v>
      </c>
      <c r="G510" s="2" t="s">
        <v>24</v>
      </c>
      <c r="H510" s="5">
        <v>31616</v>
      </c>
      <c r="I510" s="11">
        <v>22</v>
      </c>
      <c r="J510" s="11">
        <v>5</v>
      </c>
      <c r="K510" s="2">
        <v>0</v>
      </c>
      <c r="L510" s="2" t="s">
        <v>51</v>
      </c>
      <c r="M510" s="2" t="s">
        <v>41</v>
      </c>
      <c r="N510" s="8">
        <v>1.0394674964797117</v>
      </c>
      <c r="O510" s="47">
        <f>_xlfn.IFS(Analysis1[[#This Row],[Performance_Score]] &gt;= 4, (Analysis1[[#This Row],[Monthly_Salary]])*0.05, Analysis1[[#This Row],[Performance_Score]]&gt;=3, (Analysis1[[#This Row],[Monthly_Salary]]*0.02), Analysis1[[#This Row],[Performance_Score]]&lt;3,0)</f>
        <v>1580.8000000000002</v>
      </c>
      <c r="P510" s="47"/>
    </row>
    <row r="511" spans="2:16" x14ac:dyDescent="0.35">
      <c r="B511" s="1" t="s">
        <v>1049</v>
      </c>
      <c r="C511" s="1" t="s">
        <v>1050</v>
      </c>
      <c r="D511" s="1" t="s">
        <v>58</v>
      </c>
      <c r="E511" s="10">
        <v>47</v>
      </c>
      <c r="F511" s="1" t="s">
        <v>23</v>
      </c>
      <c r="G511" s="1" t="s">
        <v>77</v>
      </c>
      <c r="H511" s="4">
        <v>55046</v>
      </c>
      <c r="I511" s="10">
        <v>4</v>
      </c>
      <c r="J511" s="10">
        <v>2</v>
      </c>
      <c r="K511" s="1">
        <v>0</v>
      </c>
      <c r="L511" s="1" t="s">
        <v>40</v>
      </c>
      <c r="M511" s="1" t="s">
        <v>26</v>
      </c>
      <c r="N511" s="7">
        <v>1.2874943740005804</v>
      </c>
      <c r="O511" s="58">
        <f>_xlfn.IFS(Analysis1[[#This Row],[Performance_Score]] &gt;= 4, (Analysis1[[#This Row],[Monthly_Salary]])*0.05, Analysis1[[#This Row],[Performance_Score]]&gt;=3, (Analysis1[[#This Row],[Monthly_Salary]]*0.02), Analysis1[[#This Row],[Performance_Score]]&lt;3,0)</f>
        <v>0</v>
      </c>
      <c r="P511" s="58"/>
    </row>
    <row r="512" spans="2:16" x14ac:dyDescent="0.35">
      <c r="B512" s="2" t="s">
        <v>1051</v>
      </c>
      <c r="C512" s="2" t="s">
        <v>1052</v>
      </c>
      <c r="D512" s="2" t="s">
        <v>33</v>
      </c>
      <c r="E512" s="11">
        <v>33</v>
      </c>
      <c r="F512" s="2" t="s">
        <v>16</v>
      </c>
      <c r="G512" s="2" t="s">
        <v>77</v>
      </c>
      <c r="H512" s="5">
        <v>112425</v>
      </c>
      <c r="I512" s="11">
        <v>12</v>
      </c>
      <c r="J512" s="11">
        <v>5</v>
      </c>
      <c r="K512" s="2">
        <v>2018</v>
      </c>
      <c r="L512" s="2" t="s">
        <v>34</v>
      </c>
      <c r="M512" s="2" t="s">
        <v>19</v>
      </c>
      <c r="N512" s="8">
        <v>4.4321045927229017</v>
      </c>
      <c r="O512" s="47">
        <f>_xlfn.IFS(Analysis1[[#This Row],[Performance_Score]] &gt;= 4, (Analysis1[[#This Row],[Monthly_Salary]])*0.05, Analysis1[[#This Row],[Performance_Score]]&gt;=3, (Analysis1[[#This Row],[Monthly_Salary]]*0.02), Analysis1[[#This Row],[Performance_Score]]&lt;3,0)</f>
        <v>5621.25</v>
      </c>
      <c r="P512" s="47"/>
    </row>
    <row r="513" spans="2:16" x14ac:dyDescent="0.35">
      <c r="B513" s="1" t="s">
        <v>1053</v>
      </c>
      <c r="C513" s="1" t="s">
        <v>1054</v>
      </c>
      <c r="D513" s="1" t="s">
        <v>58</v>
      </c>
      <c r="E513" s="10">
        <v>27</v>
      </c>
      <c r="F513" s="1" t="s">
        <v>16</v>
      </c>
      <c r="G513" s="1" t="s">
        <v>24</v>
      </c>
      <c r="H513" s="4">
        <v>32051</v>
      </c>
      <c r="I513" s="10">
        <v>20</v>
      </c>
      <c r="J513" s="10">
        <v>1</v>
      </c>
      <c r="K513" s="1">
        <v>2024</v>
      </c>
      <c r="L513" s="1" t="s">
        <v>51</v>
      </c>
      <c r="M513" s="1" t="s">
        <v>41</v>
      </c>
      <c r="N513" s="7">
        <v>3.0466036265121463</v>
      </c>
      <c r="O513" s="58">
        <f>_xlfn.IFS(Analysis1[[#This Row],[Performance_Score]] &gt;= 4, (Analysis1[[#This Row],[Monthly_Salary]])*0.05, Analysis1[[#This Row],[Performance_Score]]&gt;=3, (Analysis1[[#This Row],[Monthly_Salary]]*0.02), Analysis1[[#This Row],[Performance_Score]]&lt;3,0)</f>
        <v>0</v>
      </c>
      <c r="P513" s="58"/>
    </row>
    <row r="514" spans="2:16" x14ac:dyDescent="0.35">
      <c r="B514" s="2" t="s">
        <v>1055</v>
      </c>
      <c r="C514" s="2" t="s">
        <v>1056</v>
      </c>
      <c r="D514" s="2" t="s">
        <v>46</v>
      </c>
      <c r="E514" s="11">
        <v>27</v>
      </c>
      <c r="F514" s="2" t="s">
        <v>23</v>
      </c>
      <c r="G514" s="2" t="s">
        <v>63</v>
      </c>
      <c r="H514" s="5">
        <v>109885</v>
      </c>
      <c r="I514" s="11">
        <v>31</v>
      </c>
      <c r="J514" s="11">
        <v>2</v>
      </c>
      <c r="K514" s="2">
        <v>2017</v>
      </c>
      <c r="L514" s="2" t="s">
        <v>18</v>
      </c>
      <c r="M514" s="2" t="s">
        <v>26</v>
      </c>
      <c r="N514" s="8">
        <v>3.6227865151044032</v>
      </c>
      <c r="O514" s="47">
        <f>_xlfn.IFS(Analysis1[[#This Row],[Performance_Score]] &gt;= 4, (Analysis1[[#This Row],[Monthly_Salary]])*0.05, Analysis1[[#This Row],[Performance_Score]]&gt;=3, (Analysis1[[#This Row],[Monthly_Salary]]*0.02), Analysis1[[#This Row],[Performance_Score]]&lt;3,0)</f>
        <v>0</v>
      </c>
      <c r="P514" s="47"/>
    </row>
    <row r="515" spans="2:16" x14ac:dyDescent="0.35">
      <c r="B515" s="1" t="s">
        <v>1057</v>
      </c>
      <c r="C515" s="1" t="s">
        <v>1058</v>
      </c>
      <c r="D515" s="1" t="s">
        <v>80</v>
      </c>
      <c r="E515" s="10">
        <v>55</v>
      </c>
      <c r="F515" s="1" t="s">
        <v>16</v>
      </c>
      <c r="G515" s="1" t="s">
        <v>77</v>
      </c>
      <c r="H515" s="4">
        <v>94071</v>
      </c>
      <c r="I515" s="10">
        <v>25</v>
      </c>
      <c r="J515" s="10">
        <v>3</v>
      </c>
      <c r="K515" s="1">
        <v>2021</v>
      </c>
      <c r="L515" s="1" t="s">
        <v>34</v>
      </c>
      <c r="M515" s="1" t="s">
        <v>41</v>
      </c>
      <c r="N515" s="7">
        <v>3.9272260768602765</v>
      </c>
      <c r="O515" s="58">
        <f>_xlfn.IFS(Analysis1[[#This Row],[Performance_Score]] &gt;= 4, (Analysis1[[#This Row],[Monthly_Salary]])*0.05, Analysis1[[#This Row],[Performance_Score]]&gt;=3, (Analysis1[[#This Row],[Monthly_Salary]]*0.02), Analysis1[[#This Row],[Performance_Score]]&lt;3,0)</f>
        <v>1881.42</v>
      </c>
      <c r="P515" s="58"/>
    </row>
    <row r="516" spans="2:16" x14ac:dyDescent="0.35">
      <c r="B516" s="2" t="s">
        <v>1059</v>
      </c>
      <c r="C516" s="2" t="s">
        <v>1060</v>
      </c>
      <c r="D516" s="2" t="s">
        <v>80</v>
      </c>
      <c r="E516" s="11">
        <v>25</v>
      </c>
      <c r="F516" s="2" t="s">
        <v>23</v>
      </c>
      <c r="G516" s="2" t="s">
        <v>24</v>
      </c>
      <c r="H516" s="5">
        <v>85518</v>
      </c>
      <c r="I516" s="11">
        <v>25</v>
      </c>
      <c r="J516" s="11">
        <v>1</v>
      </c>
      <c r="K516" s="2">
        <v>2016</v>
      </c>
      <c r="L516" s="2" t="s">
        <v>25</v>
      </c>
      <c r="M516" s="2" t="s">
        <v>141</v>
      </c>
      <c r="N516" s="8">
        <v>1.4430642504874953</v>
      </c>
      <c r="O516" s="47">
        <f>_xlfn.IFS(Analysis1[[#This Row],[Performance_Score]] &gt;= 4, (Analysis1[[#This Row],[Monthly_Salary]])*0.05, Analysis1[[#This Row],[Performance_Score]]&gt;=3, (Analysis1[[#This Row],[Monthly_Salary]]*0.02), Analysis1[[#This Row],[Performance_Score]]&lt;3,0)</f>
        <v>0</v>
      </c>
      <c r="P516" s="47"/>
    </row>
    <row r="517" spans="2:16" x14ac:dyDescent="0.35">
      <c r="B517" s="1" t="s">
        <v>1061</v>
      </c>
      <c r="C517" s="1" t="s">
        <v>1062</v>
      </c>
      <c r="D517" s="1" t="s">
        <v>80</v>
      </c>
      <c r="E517" s="10">
        <v>24</v>
      </c>
      <c r="F517" s="1" t="s">
        <v>16</v>
      </c>
      <c r="G517" s="1" t="s">
        <v>63</v>
      </c>
      <c r="H517" s="4">
        <v>99500</v>
      </c>
      <c r="I517" s="10">
        <v>33</v>
      </c>
      <c r="J517" s="10">
        <v>5</v>
      </c>
      <c r="K517" s="1">
        <v>0</v>
      </c>
      <c r="L517" s="1" t="s">
        <v>34</v>
      </c>
      <c r="M517" s="1" t="s">
        <v>26</v>
      </c>
      <c r="N517" s="7">
        <v>2.1613703436610638</v>
      </c>
      <c r="O517" s="58">
        <f>_xlfn.IFS(Analysis1[[#This Row],[Performance_Score]] &gt;= 4, (Analysis1[[#This Row],[Monthly_Salary]])*0.05, Analysis1[[#This Row],[Performance_Score]]&gt;=3, (Analysis1[[#This Row],[Monthly_Salary]]*0.02), Analysis1[[#This Row],[Performance_Score]]&lt;3,0)</f>
        <v>4975</v>
      </c>
      <c r="P517" s="58"/>
    </row>
    <row r="518" spans="2:16" x14ac:dyDescent="0.35">
      <c r="B518" s="2" t="s">
        <v>1063</v>
      </c>
      <c r="C518" s="2" t="s">
        <v>1064</v>
      </c>
      <c r="D518" s="2" t="s">
        <v>58</v>
      </c>
      <c r="E518" s="11">
        <v>29</v>
      </c>
      <c r="F518" s="2" t="s">
        <v>23</v>
      </c>
      <c r="G518" s="2" t="s">
        <v>39</v>
      </c>
      <c r="H518" s="5">
        <v>48810</v>
      </c>
      <c r="I518" s="11">
        <v>24</v>
      </c>
      <c r="J518" s="11">
        <v>3</v>
      </c>
      <c r="K518" s="2">
        <v>2022</v>
      </c>
      <c r="L518" s="2" t="s">
        <v>30</v>
      </c>
      <c r="M518" s="2" t="s">
        <v>26</v>
      </c>
      <c r="N518" s="8">
        <v>1.2150860781170518</v>
      </c>
      <c r="O518" s="47">
        <f>_xlfn.IFS(Analysis1[[#This Row],[Performance_Score]] &gt;= 4, (Analysis1[[#This Row],[Monthly_Salary]])*0.05, Analysis1[[#This Row],[Performance_Score]]&gt;=3, (Analysis1[[#This Row],[Monthly_Salary]]*0.02), Analysis1[[#This Row],[Performance_Score]]&lt;3,0)</f>
        <v>976.2</v>
      </c>
      <c r="P518" s="47"/>
    </row>
    <row r="519" spans="2:16" x14ac:dyDescent="0.35">
      <c r="B519" s="1" t="s">
        <v>1065</v>
      </c>
      <c r="C519" s="1" t="s">
        <v>1066</v>
      </c>
      <c r="D519" s="1" t="s">
        <v>22</v>
      </c>
      <c r="E519" s="10">
        <v>56</v>
      </c>
      <c r="F519" s="1" t="s">
        <v>23</v>
      </c>
      <c r="G519" s="1" t="s">
        <v>24</v>
      </c>
      <c r="H519" s="4">
        <v>101907</v>
      </c>
      <c r="I519" s="10">
        <v>19</v>
      </c>
      <c r="J519" s="10">
        <v>2</v>
      </c>
      <c r="K519" s="1">
        <v>2020</v>
      </c>
      <c r="L519" s="1" t="s">
        <v>30</v>
      </c>
      <c r="M519" s="1" t="s">
        <v>141</v>
      </c>
      <c r="N519" s="7">
        <v>1.311419401449772</v>
      </c>
      <c r="O519" s="58">
        <f>_xlfn.IFS(Analysis1[[#This Row],[Performance_Score]] &gt;= 4, (Analysis1[[#This Row],[Monthly_Salary]])*0.05, Analysis1[[#This Row],[Performance_Score]]&gt;=3, (Analysis1[[#This Row],[Monthly_Salary]]*0.02), Analysis1[[#This Row],[Performance_Score]]&lt;3,0)</f>
        <v>0</v>
      </c>
      <c r="P519" s="58"/>
    </row>
    <row r="520" spans="2:16" x14ac:dyDescent="0.35">
      <c r="B520" s="2" t="s">
        <v>1067</v>
      </c>
      <c r="C520" s="2" t="s">
        <v>1068</v>
      </c>
      <c r="D520" s="2" t="s">
        <v>46</v>
      </c>
      <c r="E520" s="11">
        <v>59</v>
      </c>
      <c r="F520" s="2" t="s">
        <v>16</v>
      </c>
      <c r="G520" s="2" t="s">
        <v>77</v>
      </c>
      <c r="H520" s="5">
        <v>71704</v>
      </c>
      <c r="I520" s="11">
        <v>25</v>
      </c>
      <c r="J520" s="11">
        <v>2</v>
      </c>
      <c r="K520" s="2">
        <v>2015</v>
      </c>
      <c r="L520" s="2" t="s">
        <v>34</v>
      </c>
      <c r="M520" s="2" t="s">
        <v>26</v>
      </c>
      <c r="N520" s="8">
        <v>2.1980600323129207</v>
      </c>
      <c r="O520" s="47">
        <f>_xlfn.IFS(Analysis1[[#This Row],[Performance_Score]] &gt;= 4, (Analysis1[[#This Row],[Monthly_Salary]])*0.05, Analysis1[[#This Row],[Performance_Score]]&gt;=3, (Analysis1[[#This Row],[Monthly_Salary]]*0.02), Analysis1[[#This Row],[Performance_Score]]&lt;3,0)</f>
        <v>0</v>
      </c>
      <c r="P520" s="47"/>
    </row>
    <row r="521" spans="2:16" x14ac:dyDescent="0.35">
      <c r="B521" s="1" t="s">
        <v>1069</v>
      </c>
      <c r="C521" s="1" t="s">
        <v>1070</v>
      </c>
      <c r="D521" s="1" t="s">
        <v>46</v>
      </c>
      <c r="E521" s="10">
        <v>23</v>
      </c>
      <c r="F521" s="1" t="s">
        <v>16</v>
      </c>
      <c r="G521" s="1" t="s">
        <v>24</v>
      </c>
      <c r="H521" s="4">
        <v>49344</v>
      </c>
      <c r="I521" s="10">
        <v>29</v>
      </c>
      <c r="J521" s="10">
        <v>5</v>
      </c>
      <c r="K521" s="1">
        <v>2022</v>
      </c>
      <c r="L521" s="1" t="s">
        <v>40</v>
      </c>
      <c r="M521" s="1" t="s">
        <v>26</v>
      </c>
      <c r="N521" s="7">
        <v>1.6683064126923761</v>
      </c>
      <c r="O521" s="58">
        <f>_xlfn.IFS(Analysis1[[#This Row],[Performance_Score]] &gt;= 4, (Analysis1[[#This Row],[Monthly_Salary]])*0.05, Analysis1[[#This Row],[Performance_Score]]&gt;=3, (Analysis1[[#This Row],[Monthly_Salary]]*0.02), Analysis1[[#This Row],[Performance_Score]]&lt;3,0)</f>
        <v>2467.2000000000003</v>
      </c>
      <c r="P521" s="58"/>
    </row>
    <row r="522" spans="2:16" x14ac:dyDescent="0.35">
      <c r="B522" s="2" t="s">
        <v>1071</v>
      </c>
      <c r="C522" s="2" t="s">
        <v>1072</v>
      </c>
      <c r="D522" s="2" t="s">
        <v>46</v>
      </c>
      <c r="E522" s="11">
        <v>32</v>
      </c>
      <c r="F522" s="2" t="s">
        <v>16</v>
      </c>
      <c r="G522" s="2" t="s">
        <v>17</v>
      </c>
      <c r="H522" s="5">
        <v>91678</v>
      </c>
      <c r="I522" s="11">
        <v>12</v>
      </c>
      <c r="J522" s="11">
        <v>3</v>
      </c>
      <c r="K522" s="2">
        <v>0</v>
      </c>
      <c r="L522" s="2" t="s">
        <v>40</v>
      </c>
      <c r="M522" s="2" t="s">
        <v>26</v>
      </c>
      <c r="N522" s="8">
        <v>4.4078238248688377</v>
      </c>
      <c r="O522" s="47">
        <f>_xlfn.IFS(Analysis1[[#This Row],[Performance_Score]] &gt;= 4, (Analysis1[[#This Row],[Monthly_Salary]])*0.05, Analysis1[[#This Row],[Performance_Score]]&gt;=3, (Analysis1[[#This Row],[Monthly_Salary]]*0.02), Analysis1[[#This Row],[Performance_Score]]&lt;3,0)</f>
        <v>1833.56</v>
      </c>
      <c r="P522" s="47"/>
    </row>
    <row r="523" spans="2:16" x14ac:dyDescent="0.35">
      <c r="B523" s="1" t="s">
        <v>1073</v>
      </c>
      <c r="C523" s="1" t="s">
        <v>1074</v>
      </c>
      <c r="D523" s="1" t="s">
        <v>46</v>
      </c>
      <c r="E523" s="10">
        <v>46</v>
      </c>
      <c r="F523" s="1" t="s">
        <v>23</v>
      </c>
      <c r="G523" s="1" t="s">
        <v>39</v>
      </c>
      <c r="H523" s="4">
        <v>36135</v>
      </c>
      <c r="I523" s="10">
        <v>2</v>
      </c>
      <c r="J523" s="10">
        <v>4</v>
      </c>
      <c r="K523" s="1">
        <v>2021</v>
      </c>
      <c r="L523" s="1" t="s">
        <v>51</v>
      </c>
      <c r="M523" s="1" t="s">
        <v>26</v>
      </c>
      <c r="N523" s="7">
        <v>1.1304203096849545</v>
      </c>
      <c r="O523" s="58">
        <f>_xlfn.IFS(Analysis1[[#This Row],[Performance_Score]] &gt;= 4, (Analysis1[[#This Row],[Monthly_Salary]])*0.05, Analysis1[[#This Row],[Performance_Score]]&gt;=3, (Analysis1[[#This Row],[Monthly_Salary]]*0.02), Analysis1[[#This Row],[Performance_Score]]&lt;3,0)</f>
        <v>1806.75</v>
      </c>
      <c r="P523" s="58"/>
    </row>
    <row r="524" spans="2:16" x14ac:dyDescent="0.35">
      <c r="B524" s="2" t="s">
        <v>1075</v>
      </c>
      <c r="C524" s="2" t="s">
        <v>1076</v>
      </c>
      <c r="D524" s="2" t="s">
        <v>22</v>
      </c>
      <c r="E524" s="11">
        <v>29</v>
      </c>
      <c r="F524" s="2" t="s">
        <v>72</v>
      </c>
      <c r="G524" s="2" t="s">
        <v>17</v>
      </c>
      <c r="H524" s="5">
        <v>55883</v>
      </c>
      <c r="I524" s="11">
        <v>12</v>
      </c>
      <c r="J524" s="11">
        <v>4</v>
      </c>
      <c r="K524" s="2">
        <v>2020</v>
      </c>
      <c r="L524" s="2" t="s">
        <v>30</v>
      </c>
      <c r="M524" s="2" t="s">
        <v>141</v>
      </c>
      <c r="N524" s="8">
        <v>4.4882798744783798</v>
      </c>
      <c r="O524" s="47">
        <f>_xlfn.IFS(Analysis1[[#This Row],[Performance_Score]] &gt;= 4, (Analysis1[[#This Row],[Monthly_Salary]])*0.05, Analysis1[[#This Row],[Performance_Score]]&gt;=3, (Analysis1[[#This Row],[Monthly_Salary]]*0.02), Analysis1[[#This Row],[Performance_Score]]&lt;3,0)</f>
        <v>2794.15</v>
      </c>
      <c r="P524" s="47"/>
    </row>
    <row r="525" spans="2:16" x14ac:dyDescent="0.35">
      <c r="B525" s="1" t="s">
        <v>1077</v>
      </c>
      <c r="C525" s="1" t="s">
        <v>1078</v>
      </c>
      <c r="D525" s="1" t="s">
        <v>15</v>
      </c>
      <c r="E525" s="10">
        <v>48</v>
      </c>
      <c r="F525" s="1" t="s">
        <v>16</v>
      </c>
      <c r="G525" s="1" t="s">
        <v>17</v>
      </c>
      <c r="H525" s="4">
        <v>82949</v>
      </c>
      <c r="I525" s="10">
        <v>32</v>
      </c>
      <c r="J525" s="10">
        <v>3</v>
      </c>
      <c r="K525" s="1">
        <v>2021</v>
      </c>
      <c r="L525" s="1" t="s">
        <v>40</v>
      </c>
      <c r="M525" s="1" t="s">
        <v>19</v>
      </c>
      <c r="N525" s="7">
        <v>3.776696886294916</v>
      </c>
      <c r="O525" s="58">
        <f>_xlfn.IFS(Analysis1[[#This Row],[Performance_Score]] &gt;= 4, (Analysis1[[#This Row],[Monthly_Salary]])*0.05, Analysis1[[#This Row],[Performance_Score]]&gt;=3, (Analysis1[[#This Row],[Monthly_Salary]]*0.02), Analysis1[[#This Row],[Performance_Score]]&lt;3,0)</f>
        <v>1658.98</v>
      </c>
      <c r="P525" s="58"/>
    </row>
    <row r="526" spans="2:16" x14ac:dyDescent="0.35">
      <c r="B526" s="2" t="s">
        <v>1079</v>
      </c>
      <c r="C526" s="2" t="s">
        <v>1080</v>
      </c>
      <c r="D526" s="2" t="s">
        <v>58</v>
      </c>
      <c r="E526" s="11">
        <v>41</v>
      </c>
      <c r="F526" s="2" t="s">
        <v>16</v>
      </c>
      <c r="G526" s="2" t="s">
        <v>24</v>
      </c>
      <c r="H526" s="5">
        <v>52975</v>
      </c>
      <c r="I526" s="11">
        <v>26</v>
      </c>
      <c r="J526" s="11">
        <v>1</v>
      </c>
      <c r="K526" s="2">
        <v>2015</v>
      </c>
      <c r="L526" s="2" t="s">
        <v>34</v>
      </c>
      <c r="M526" s="2" t="s">
        <v>41</v>
      </c>
      <c r="N526" s="8">
        <v>1.5199913764698567</v>
      </c>
      <c r="O526" s="47">
        <f>_xlfn.IFS(Analysis1[[#This Row],[Performance_Score]] &gt;= 4, (Analysis1[[#This Row],[Monthly_Salary]])*0.05, Analysis1[[#This Row],[Performance_Score]]&gt;=3, (Analysis1[[#This Row],[Monthly_Salary]]*0.02), Analysis1[[#This Row],[Performance_Score]]&lt;3,0)</f>
        <v>0</v>
      </c>
      <c r="P526" s="47"/>
    </row>
    <row r="527" spans="2:16" x14ac:dyDescent="0.35">
      <c r="B527" s="1" t="s">
        <v>1081</v>
      </c>
      <c r="C527" s="1" t="s">
        <v>1082</v>
      </c>
      <c r="D527" s="1" t="s">
        <v>58</v>
      </c>
      <c r="E527" s="10">
        <v>54</v>
      </c>
      <c r="F527" s="1" t="s">
        <v>23</v>
      </c>
      <c r="G527" s="1" t="s">
        <v>17</v>
      </c>
      <c r="H527" s="4">
        <v>97949</v>
      </c>
      <c r="I527" s="10">
        <v>27</v>
      </c>
      <c r="J527" s="10">
        <v>5</v>
      </c>
      <c r="K527" s="1">
        <v>2017</v>
      </c>
      <c r="L527" s="1" t="s">
        <v>34</v>
      </c>
      <c r="M527" s="1" t="s">
        <v>26</v>
      </c>
      <c r="N527" s="7">
        <v>1.8187428826909673</v>
      </c>
      <c r="O527" s="58">
        <f>_xlfn.IFS(Analysis1[[#This Row],[Performance_Score]] &gt;= 4, (Analysis1[[#This Row],[Monthly_Salary]])*0.05, Analysis1[[#This Row],[Performance_Score]]&gt;=3, (Analysis1[[#This Row],[Monthly_Salary]]*0.02), Analysis1[[#This Row],[Performance_Score]]&lt;3,0)</f>
        <v>4897.45</v>
      </c>
      <c r="P527" s="58"/>
    </row>
    <row r="528" spans="2:16" x14ac:dyDescent="0.35">
      <c r="B528" s="2" t="s">
        <v>1083</v>
      </c>
      <c r="C528" s="2" t="s">
        <v>1084</v>
      </c>
      <c r="D528" s="2" t="s">
        <v>46</v>
      </c>
      <c r="E528" s="11">
        <v>31</v>
      </c>
      <c r="F528" s="2" t="s">
        <v>23</v>
      </c>
      <c r="G528" s="2" t="s">
        <v>29</v>
      </c>
      <c r="H528" s="5">
        <v>43208</v>
      </c>
      <c r="I528" s="11">
        <v>4</v>
      </c>
      <c r="J528" s="11">
        <v>4</v>
      </c>
      <c r="K528" s="2">
        <v>2017</v>
      </c>
      <c r="L528" s="2" t="s">
        <v>18</v>
      </c>
      <c r="M528" s="2" t="s">
        <v>26</v>
      </c>
      <c r="N528" s="8">
        <v>3.9779576784721598</v>
      </c>
      <c r="O528" s="47">
        <f>_xlfn.IFS(Analysis1[[#This Row],[Performance_Score]] &gt;= 4, (Analysis1[[#This Row],[Monthly_Salary]])*0.05, Analysis1[[#This Row],[Performance_Score]]&gt;=3, (Analysis1[[#This Row],[Monthly_Salary]]*0.02), Analysis1[[#This Row],[Performance_Score]]&lt;3,0)</f>
        <v>2160.4</v>
      </c>
      <c r="P528" s="47"/>
    </row>
    <row r="529" spans="2:16" x14ac:dyDescent="0.35">
      <c r="B529" s="1" t="s">
        <v>1085</v>
      </c>
      <c r="C529" s="1" t="s">
        <v>1086</v>
      </c>
      <c r="D529" s="1" t="s">
        <v>80</v>
      </c>
      <c r="E529" s="10">
        <v>51</v>
      </c>
      <c r="F529" s="1" t="s">
        <v>23</v>
      </c>
      <c r="G529" s="1" t="s">
        <v>39</v>
      </c>
      <c r="H529" s="4">
        <v>83777</v>
      </c>
      <c r="I529" s="10">
        <v>10</v>
      </c>
      <c r="J529" s="10">
        <v>5</v>
      </c>
      <c r="K529" s="1">
        <v>2021</v>
      </c>
      <c r="L529" s="1" t="s">
        <v>25</v>
      </c>
      <c r="M529" s="1" t="s">
        <v>41</v>
      </c>
      <c r="N529" s="7">
        <v>4.178804912516906</v>
      </c>
      <c r="O529" s="58">
        <f>_xlfn.IFS(Analysis1[[#This Row],[Performance_Score]] &gt;= 4, (Analysis1[[#This Row],[Monthly_Salary]])*0.05, Analysis1[[#This Row],[Performance_Score]]&gt;=3, (Analysis1[[#This Row],[Monthly_Salary]]*0.02), Analysis1[[#This Row],[Performance_Score]]&lt;3,0)</f>
        <v>4188.8500000000004</v>
      </c>
      <c r="P529" s="58"/>
    </row>
    <row r="530" spans="2:16" x14ac:dyDescent="0.35">
      <c r="B530" s="2" t="s">
        <v>1087</v>
      </c>
      <c r="C530" s="2" t="s">
        <v>1088</v>
      </c>
      <c r="D530" s="2" t="s">
        <v>22</v>
      </c>
      <c r="E530" s="11">
        <v>57</v>
      </c>
      <c r="F530" s="2" t="s">
        <v>23</v>
      </c>
      <c r="G530" s="2" t="s">
        <v>29</v>
      </c>
      <c r="H530" s="5">
        <v>78703</v>
      </c>
      <c r="I530" s="11">
        <v>34</v>
      </c>
      <c r="J530" s="11">
        <v>5</v>
      </c>
      <c r="K530" s="2">
        <v>2017</v>
      </c>
      <c r="L530" s="2" t="s">
        <v>34</v>
      </c>
      <c r="M530" s="2" t="s">
        <v>41</v>
      </c>
      <c r="N530" s="8">
        <v>4.9479286440383872</v>
      </c>
      <c r="O530" s="47">
        <f>_xlfn.IFS(Analysis1[[#This Row],[Performance_Score]] &gt;= 4, (Analysis1[[#This Row],[Monthly_Salary]])*0.05, Analysis1[[#This Row],[Performance_Score]]&gt;=3, (Analysis1[[#This Row],[Monthly_Salary]]*0.02), Analysis1[[#This Row],[Performance_Score]]&lt;3,0)</f>
        <v>3935.15</v>
      </c>
      <c r="P530" s="47"/>
    </row>
    <row r="531" spans="2:16" x14ac:dyDescent="0.35">
      <c r="B531" s="1" t="s">
        <v>1089</v>
      </c>
      <c r="C531" s="1" t="s">
        <v>1090</v>
      </c>
      <c r="D531" s="1" t="s">
        <v>46</v>
      </c>
      <c r="E531" s="10">
        <v>39</v>
      </c>
      <c r="F531" s="1" t="s">
        <v>16</v>
      </c>
      <c r="G531" s="1" t="s">
        <v>39</v>
      </c>
      <c r="H531" s="4">
        <v>69268</v>
      </c>
      <c r="I531" s="10">
        <v>28</v>
      </c>
      <c r="J531" s="10">
        <v>1</v>
      </c>
      <c r="K531" s="1">
        <v>0</v>
      </c>
      <c r="L531" s="1" t="s">
        <v>40</v>
      </c>
      <c r="M531" s="1" t="s">
        <v>26</v>
      </c>
      <c r="N531" s="7">
        <v>1.7311715493155226</v>
      </c>
      <c r="O531" s="58">
        <f>_xlfn.IFS(Analysis1[[#This Row],[Performance_Score]] &gt;= 4, (Analysis1[[#This Row],[Monthly_Salary]])*0.05, Analysis1[[#This Row],[Performance_Score]]&gt;=3, (Analysis1[[#This Row],[Monthly_Salary]]*0.02), Analysis1[[#This Row],[Performance_Score]]&lt;3,0)</f>
        <v>0</v>
      </c>
      <c r="P531" s="58"/>
    </row>
    <row r="532" spans="2:16" x14ac:dyDescent="0.35">
      <c r="B532" s="2" t="s">
        <v>1091</v>
      </c>
      <c r="C532" s="2" t="s">
        <v>1092</v>
      </c>
      <c r="D532" s="2" t="s">
        <v>46</v>
      </c>
      <c r="E532" s="11">
        <v>24</v>
      </c>
      <c r="F532" s="2" t="s">
        <v>16</v>
      </c>
      <c r="G532" s="2" t="s">
        <v>77</v>
      </c>
      <c r="H532" s="5">
        <v>101277</v>
      </c>
      <c r="I532" s="11">
        <v>16</v>
      </c>
      <c r="J532" s="11">
        <v>4</v>
      </c>
      <c r="K532" s="2">
        <v>2018</v>
      </c>
      <c r="L532" s="2" t="s">
        <v>25</v>
      </c>
      <c r="M532" s="2" t="s">
        <v>26</v>
      </c>
      <c r="N532" s="8">
        <v>1.644762624363957</v>
      </c>
      <c r="O532" s="47">
        <f>_xlfn.IFS(Analysis1[[#This Row],[Performance_Score]] &gt;= 4, (Analysis1[[#This Row],[Monthly_Salary]])*0.05, Analysis1[[#This Row],[Performance_Score]]&gt;=3, (Analysis1[[#This Row],[Monthly_Salary]]*0.02), Analysis1[[#This Row],[Performance_Score]]&lt;3,0)</f>
        <v>5063.8500000000004</v>
      </c>
      <c r="P532" s="47"/>
    </row>
    <row r="533" spans="2:16" x14ac:dyDescent="0.35">
      <c r="B533" s="1" t="s">
        <v>1093</v>
      </c>
      <c r="C533" s="1" t="s">
        <v>1094</v>
      </c>
      <c r="D533" s="1" t="s">
        <v>22</v>
      </c>
      <c r="E533" s="10">
        <v>46</v>
      </c>
      <c r="F533" s="1" t="s">
        <v>16</v>
      </c>
      <c r="G533" s="1" t="s">
        <v>63</v>
      </c>
      <c r="H533" s="4">
        <v>74371</v>
      </c>
      <c r="I533" s="10">
        <v>4</v>
      </c>
      <c r="J533" s="10">
        <v>3</v>
      </c>
      <c r="K533" s="1">
        <v>2019</v>
      </c>
      <c r="L533" s="1" t="s">
        <v>34</v>
      </c>
      <c r="M533" s="1" t="s">
        <v>26</v>
      </c>
      <c r="N533" s="7">
        <v>4.1214072839906297</v>
      </c>
      <c r="O533" s="58">
        <f>_xlfn.IFS(Analysis1[[#This Row],[Performance_Score]] &gt;= 4, (Analysis1[[#This Row],[Monthly_Salary]])*0.05, Analysis1[[#This Row],[Performance_Score]]&gt;=3, (Analysis1[[#This Row],[Monthly_Salary]]*0.02), Analysis1[[#This Row],[Performance_Score]]&lt;3,0)</f>
        <v>1487.42</v>
      </c>
      <c r="P533" s="58"/>
    </row>
    <row r="534" spans="2:16" x14ac:dyDescent="0.35">
      <c r="B534" s="2" t="s">
        <v>1095</v>
      </c>
      <c r="C534" s="2" t="s">
        <v>1096</v>
      </c>
      <c r="D534" s="2" t="s">
        <v>22</v>
      </c>
      <c r="E534" s="11">
        <v>33</v>
      </c>
      <c r="F534" s="2" t="s">
        <v>23</v>
      </c>
      <c r="G534" s="2" t="s">
        <v>77</v>
      </c>
      <c r="H534" s="5">
        <v>101984</v>
      </c>
      <c r="I534" s="11">
        <v>17</v>
      </c>
      <c r="J534" s="11">
        <v>1</v>
      </c>
      <c r="K534" s="2">
        <v>0</v>
      </c>
      <c r="L534" s="2" t="s">
        <v>40</v>
      </c>
      <c r="M534" s="2" t="s">
        <v>41</v>
      </c>
      <c r="N534" s="8">
        <v>2.5384837965259885</v>
      </c>
      <c r="O534" s="47">
        <f>_xlfn.IFS(Analysis1[[#This Row],[Performance_Score]] &gt;= 4, (Analysis1[[#This Row],[Monthly_Salary]])*0.05, Analysis1[[#This Row],[Performance_Score]]&gt;=3, (Analysis1[[#This Row],[Monthly_Salary]]*0.02), Analysis1[[#This Row],[Performance_Score]]&lt;3,0)</f>
        <v>0</v>
      </c>
      <c r="P534" s="47"/>
    </row>
    <row r="535" spans="2:16" x14ac:dyDescent="0.35">
      <c r="B535" s="1" t="s">
        <v>1097</v>
      </c>
      <c r="C535" s="1" t="s">
        <v>1098</v>
      </c>
      <c r="D535" s="1" t="s">
        <v>22</v>
      </c>
      <c r="E535" s="10">
        <v>46</v>
      </c>
      <c r="F535" s="1" t="s">
        <v>16</v>
      </c>
      <c r="G535" s="1" t="s">
        <v>24</v>
      </c>
      <c r="H535" s="4">
        <v>64212</v>
      </c>
      <c r="I535" s="10">
        <v>23</v>
      </c>
      <c r="J535" s="10">
        <v>2</v>
      </c>
      <c r="K535" s="1">
        <v>2021</v>
      </c>
      <c r="L535" s="1" t="s">
        <v>30</v>
      </c>
      <c r="M535" s="1" t="s">
        <v>26</v>
      </c>
      <c r="N535" s="7">
        <v>4.2039546187193508</v>
      </c>
      <c r="O535" s="58">
        <f>_xlfn.IFS(Analysis1[[#This Row],[Performance_Score]] &gt;= 4, (Analysis1[[#This Row],[Monthly_Salary]])*0.05, Analysis1[[#This Row],[Performance_Score]]&gt;=3, (Analysis1[[#This Row],[Monthly_Salary]]*0.02), Analysis1[[#This Row],[Performance_Score]]&lt;3,0)</f>
        <v>0</v>
      </c>
      <c r="P535" s="58"/>
    </row>
    <row r="536" spans="2:16" x14ac:dyDescent="0.35">
      <c r="B536" s="2" t="s">
        <v>1099</v>
      </c>
      <c r="C536" s="2" t="s">
        <v>1100</v>
      </c>
      <c r="D536" s="2" t="s">
        <v>58</v>
      </c>
      <c r="E536" s="11">
        <v>36</v>
      </c>
      <c r="F536" s="2" t="s">
        <v>16</v>
      </c>
      <c r="G536" s="2" t="s">
        <v>24</v>
      </c>
      <c r="H536" s="5">
        <v>97016</v>
      </c>
      <c r="I536" s="11">
        <v>2</v>
      </c>
      <c r="J536" s="11">
        <v>1</v>
      </c>
      <c r="K536" s="2">
        <v>2022</v>
      </c>
      <c r="L536" s="2" t="s">
        <v>30</v>
      </c>
      <c r="M536" s="2" t="s">
        <v>19</v>
      </c>
      <c r="N536" s="8">
        <v>2.6539203226745776</v>
      </c>
      <c r="O536" s="47">
        <f>_xlfn.IFS(Analysis1[[#This Row],[Performance_Score]] &gt;= 4, (Analysis1[[#This Row],[Monthly_Salary]])*0.05, Analysis1[[#This Row],[Performance_Score]]&gt;=3, (Analysis1[[#This Row],[Monthly_Salary]]*0.02), Analysis1[[#This Row],[Performance_Score]]&lt;3,0)</f>
        <v>0</v>
      </c>
      <c r="P536" s="47"/>
    </row>
    <row r="537" spans="2:16" x14ac:dyDescent="0.35">
      <c r="B537" s="1" t="s">
        <v>1101</v>
      </c>
      <c r="C537" s="1" t="s">
        <v>1102</v>
      </c>
      <c r="D537" s="1" t="s">
        <v>80</v>
      </c>
      <c r="E537" s="10">
        <v>35</v>
      </c>
      <c r="F537" s="1" t="s">
        <v>23</v>
      </c>
      <c r="G537" s="1" t="s">
        <v>77</v>
      </c>
      <c r="H537" s="4">
        <v>59044</v>
      </c>
      <c r="I537" s="10">
        <v>28</v>
      </c>
      <c r="J537" s="10">
        <v>2</v>
      </c>
      <c r="K537" s="1">
        <v>2017</v>
      </c>
      <c r="L537" s="1" t="s">
        <v>51</v>
      </c>
      <c r="M537" s="1" t="s">
        <v>141</v>
      </c>
      <c r="N537" s="7">
        <v>3.3143508677908491</v>
      </c>
      <c r="O537" s="58">
        <f>_xlfn.IFS(Analysis1[[#This Row],[Performance_Score]] &gt;= 4, (Analysis1[[#This Row],[Monthly_Salary]])*0.05, Analysis1[[#This Row],[Performance_Score]]&gt;=3, (Analysis1[[#This Row],[Monthly_Salary]]*0.02), Analysis1[[#This Row],[Performance_Score]]&lt;3,0)</f>
        <v>0</v>
      </c>
      <c r="P537" s="58"/>
    </row>
    <row r="538" spans="2:16" x14ac:dyDescent="0.35">
      <c r="B538" s="2" t="s">
        <v>1103</v>
      </c>
      <c r="C538" s="2" t="s">
        <v>1104</v>
      </c>
      <c r="D538" s="2" t="s">
        <v>80</v>
      </c>
      <c r="E538" s="11">
        <v>48</v>
      </c>
      <c r="F538" s="2" t="s">
        <v>16</v>
      </c>
      <c r="G538" s="2" t="s">
        <v>63</v>
      </c>
      <c r="H538" s="5">
        <v>45491</v>
      </c>
      <c r="I538" s="11">
        <v>26</v>
      </c>
      <c r="J538" s="11">
        <v>4</v>
      </c>
      <c r="K538" s="2">
        <v>0</v>
      </c>
      <c r="L538" s="2" t="s">
        <v>40</v>
      </c>
      <c r="M538" s="2" t="s">
        <v>141</v>
      </c>
      <c r="N538" s="8">
        <v>4.0644398050146613</v>
      </c>
      <c r="O538" s="47">
        <f>_xlfn.IFS(Analysis1[[#This Row],[Performance_Score]] &gt;= 4, (Analysis1[[#This Row],[Monthly_Salary]])*0.05, Analysis1[[#This Row],[Performance_Score]]&gt;=3, (Analysis1[[#This Row],[Monthly_Salary]]*0.02), Analysis1[[#This Row],[Performance_Score]]&lt;3,0)</f>
        <v>2274.5500000000002</v>
      </c>
      <c r="P538" s="47"/>
    </row>
    <row r="539" spans="2:16" x14ac:dyDescent="0.35">
      <c r="B539" s="1" t="s">
        <v>1105</v>
      </c>
      <c r="C539" s="1" t="s">
        <v>1106</v>
      </c>
      <c r="D539" s="1" t="s">
        <v>22</v>
      </c>
      <c r="E539" s="10">
        <v>32</v>
      </c>
      <c r="F539" s="1" t="s">
        <v>23</v>
      </c>
      <c r="G539" s="1" t="s">
        <v>77</v>
      </c>
      <c r="H539" s="4">
        <v>67792</v>
      </c>
      <c r="I539" s="10">
        <v>35</v>
      </c>
      <c r="J539" s="10">
        <v>5</v>
      </c>
      <c r="K539" s="1">
        <v>2015</v>
      </c>
      <c r="L539" s="1" t="s">
        <v>40</v>
      </c>
      <c r="M539" s="1" t="s">
        <v>141</v>
      </c>
      <c r="N539" s="7">
        <v>2.2743825339986943</v>
      </c>
      <c r="O539" s="58">
        <f>_xlfn.IFS(Analysis1[[#This Row],[Performance_Score]] &gt;= 4, (Analysis1[[#This Row],[Monthly_Salary]])*0.05, Analysis1[[#This Row],[Performance_Score]]&gt;=3, (Analysis1[[#This Row],[Monthly_Salary]]*0.02), Analysis1[[#This Row],[Performance_Score]]&lt;3,0)</f>
        <v>3389.6000000000004</v>
      </c>
      <c r="P539" s="58"/>
    </row>
    <row r="540" spans="2:16" x14ac:dyDescent="0.35">
      <c r="B540" s="2" t="s">
        <v>1107</v>
      </c>
      <c r="C540" s="2" t="s">
        <v>1108</v>
      </c>
      <c r="D540" s="2" t="s">
        <v>58</v>
      </c>
      <c r="E540" s="11">
        <v>41</v>
      </c>
      <c r="F540" s="2" t="s">
        <v>16</v>
      </c>
      <c r="G540" s="2" t="s">
        <v>24</v>
      </c>
      <c r="H540" s="5">
        <v>105087</v>
      </c>
      <c r="I540" s="11">
        <v>32</v>
      </c>
      <c r="J540" s="11">
        <v>3</v>
      </c>
      <c r="K540" s="2">
        <v>2019</v>
      </c>
      <c r="L540" s="2" t="s">
        <v>25</v>
      </c>
      <c r="M540" s="2" t="s">
        <v>41</v>
      </c>
      <c r="N540" s="8">
        <v>4.5181109547748193</v>
      </c>
      <c r="O540" s="47">
        <f>_xlfn.IFS(Analysis1[[#This Row],[Performance_Score]] &gt;= 4, (Analysis1[[#This Row],[Monthly_Salary]])*0.05, Analysis1[[#This Row],[Performance_Score]]&gt;=3, (Analysis1[[#This Row],[Monthly_Salary]]*0.02), Analysis1[[#This Row],[Performance_Score]]&lt;3,0)</f>
        <v>2101.7400000000002</v>
      </c>
      <c r="P540" s="47"/>
    </row>
    <row r="541" spans="2:16" x14ac:dyDescent="0.35">
      <c r="B541" s="1" t="s">
        <v>1109</v>
      </c>
      <c r="C541" s="1" t="s">
        <v>1110</v>
      </c>
      <c r="D541" s="1" t="s">
        <v>15</v>
      </c>
      <c r="E541" s="10">
        <v>53</v>
      </c>
      <c r="F541" s="1" t="s">
        <v>23</v>
      </c>
      <c r="G541" s="1" t="s">
        <v>39</v>
      </c>
      <c r="H541" s="4">
        <v>42902</v>
      </c>
      <c r="I541" s="10">
        <v>17</v>
      </c>
      <c r="J541" s="10">
        <v>4</v>
      </c>
      <c r="K541" s="1">
        <v>0</v>
      </c>
      <c r="L541" s="1" t="s">
        <v>51</v>
      </c>
      <c r="M541" s="1" t="s">
        <v>19</v>
      </c>
      <c r="N541" s="7">
        <v>2.0733970839028721</v>
      </c>
      <c r="O541" s="58">
        <f>_xlfn.IFS(Analysis1[[#This Row],[Performance_Score]] &gt;= 4, (Analysis1[[#This Row],[Monthly_Salary]])*0.05, Analysis1[[#This Row],[Performance_Score]]&gt;=3, (Analysis1[[#This Row],[Monthly_Salary]]*0.02), Analysis1[[#This Row],[Performance_Score]]&lt;3,0)</f>
        <v>2145.1</v>
      </c>
      <c r="P541" s="58"/>
    </row>
    <row r="542" spans="2:16" x14ac:dyDescent="0.35">
      <c r="B542" s="2" t="s">
        <v>1111</v>
      </c>
      <c r="C542" s="2" t="s">
        <v>1112</v>
      </c>
      <c r="D542" s="2" t="s">
        <v>33</v>
      </c>
      <c r="E542" s="11">
        <v>36</v>
      </c>
      <c r="F542" s="2" t="s">
        <v>16</v>
      </c>
      <c r="G542" s="2" t="s">
        <v>24</v>
      </c>
      <c r="H542" s="5">
        <v>98479</v>
      </c>
      <c r="I542" s="11">
        <v>29</v>
      </c>
      <c r="J542" s="11">
        <v>1</v>
      </c>
      <c r="K542" s="2">
        <v>2019</v>
      </c>
      <c r="L542" s="2" t="s">
        <v>51</v>
      </c>
      <c r="M542" s="2" t="s">
        <v>26</v>
      </c>
      <c r="N542" s="8">
        <v>1.7620924353730687</v>
      </c>
      <c r="O542" s="47">
        <f>_xlfn.IFS(Analysis1[[#This Row],[Performance_Score]] &gt;= 4, (Analysis1[[#This Row],[Monthly_Salary]])*0.05, Analysis1[[#This Row],[Performance_Score]]&gt;=3, (Analysis1[[#This Row],[Monthly_Salary]]*0.02), Analysis1[[#This Row],[Performance_Score]]&lt;3,0)</f>
        <v>0</v>
      </c>
      <c r="P542" s="47"/>
    </row>
    <row r="543" spans="2:16" x14ac:dyDescent="0.35">
      <c r="B543" s="1" t="s">
        <v>1113</v>
      </c>
      <c r="C543" s="1" t="s">
        <v>1114</v>
      </c>
      <c r="D543" s="1" t="s">
        <v>22</v>
      </c>
      <c r="E543" s="10">
        <v>34</v>
      </c>
      <c r="F543" s="1" t="s">
        <v>23</v>
      </c>
      <c r="G543" s="1" t="s">
        <v>39</v>
      </c>
      <c r="H543" s="4">
        <v>115088</v>
      </c>
      <c r="I543" s="10">
        <v>23</v>
      </c>
      <c r="J543" s="10">
        <v>2</v>
      </c>
      <c r="K543" s="1">
        <v>0</v>
      </c>
      <c r="L543" s="1" t="s">
        <v>40</v>
      </c>
      <c r="M543" s="1" t="s">
        <v>41</v>
      </c>
      <c r="N543" s="7">
        <v>2.8334310270721428</v>
      </c>
      <c r="O543" s="58">
        <f>_xlfn.IFS(Analysis1[[#This Row],[Performance_Score]] &gt;= 4, (Analysis1[[#This Row],[Monthly_Salary]])*0.05, Analysis1[[#This Row],[Performance_Score]]&gt;=3, (Analysis1[[#This Row],[Monthly_Salary]]*0.02), Analysis1[[#This Row],[Performance_Score]]&lt;3,0)</f>
        <v>0</v>
      </c>
      <c r="P543" s="58"/>
    </row>
    <row r="544" spans="2:16" x14ac:dyDescent="0.35">
      <c r="B544" s="2" t="s">
        <v>1115</v>
      </c>
      <c r="C544" s="2" t="s">
        <v>1116</v>
      </c>
      <c r="D544" s="2" t="s">
        <v>15</v>
      </c>
      <c r="E544" s="11">
        <v>56</v>
      </c>
      <c r="F544" s="2" t="s">
        <v>16</v>
      </c>
      <c r="G544" s="2" t="s">
        <v>63</v>
      </c>
      <c r="H544" s="5">
        <v>61236</v>
      </c>
      <c r="I544" s="11">
        <v>16</v>
      </c>
      <c r="J544" s="11">
        <v>3</v>
      </c>
      <c r="K544" s="2">
        <v>2024</v>
      </c>
      <c r="L544" s="2" t="s">
        <v>18</v>
      </c>
      <c r="M544" s="2" t="s">
        <v>26</v>
      </c>
      <c r="N544" s="8">
        <v>1.881977595147549</v>
      </c>
      <c r="O544" s="47">
        <f>_xlfn.IFS(Analysis1[[#This Row],[Performance_Score]] &gt;= 4, (Analysis1[[#This Row],[Monthly_Salary]])*0.05, Analysis1[[#This Row],[Performance_Score]]&gt;=3, (Analysis1[[#This Row],[Monthly_Salary]]*0.02), Analysis1[[#This Row],[Performance_Score]]&lt;3,0)</f>
        <v>1224.72</v>
      </c>
      <c r="P544" s="47"/>
    </row>
    <row r="545" spans="2:16" x14ac:dyDescent="0.35">
      <c r="B545" s="1" t="s">
        <v>1117</v>
      </c>
      <c r="C545" s="1" t="s">
        <v>957</v>
      </c>
      <c r="D545" s="1" t="s">
        <v>46</v>
      </c>
      <c r="E545" s="10">
        <v>48</v>
      </c>
      <c r="F545" s="1" t="s">
        <v>72</v>
      </c>
      <c r="G545" s="1" t="s">
        <v>17</v>
      </c>
      <c r="H545" s="4">
        <v>87068</v>
      </c>
      <c r="I545" s="10">
        <v>24</v>
      </c>
      <c r="J545" s="10">
        <v>2</v>
      </c>
      <c r="K545" s="1">
        <v>2024</v>
      </c>
      <c r="L545" s="1" t="s">
        <v>25</v>
      </c>
      <c r="M545" s="1" t="s">
        <v>41</v>
      </c>
      <c r="N545" s="7">
        <v>3.9864421980541187</v>
      </c>
      <c r="O545" s="58">
        <f>_xlfn.IFS(Analysis1[[#This Row],[Performance_Score]] &gt;= 4, (Analysis1[[#This Row],[Monthly_Salary]])*0.05, Analysis1[[#This Row],[Performance_Score]]&gt;=3, (Analysis1[[#This Row],[Monthly_Salary]]*0.02), Analysis1[[#This Row],[Performance_Score]]&lt;3,0)</f>
        <v>0</v>
      </c>
      <c r="P545" s="58"/>
    </row>
    <row r="546" spans="2:16" x14ac:dyDescent="0.35">
      <c r="B546" s="2" t="s">
        <v>1118</v>
      </c>
      <c r="C546" s="2" t="s">
        <v>1119</v>
      </c>
      <c r="D546" s="2" t="s">
        <v>58</v>
      </c>
      <c r="E546" s="11">
        <v>36</v>
      </c>
      <c r="F546" s="2" t="s">
        <v>16</v>
      </c>
      <c r="G546" s="2" t="s">
        <v>63</v>
      </c>
      <c r="H546" s="5">
        <v>78993</v>
      </c>
      <c r="I546" s="11">
        <v>23</v>
      </c>
      <c r="J546" s="11">
        <v>3</v>
      </c>
      <c r="K546" s="2">
        <v>2018</v>
      </c>
      <c r="L546" s="2" t="s">
        <v>30</v>
      </c>
      <c r="M546" s="2" t="s">
        <v>26</v>
      </c>
      <c r="N546" s="8">
        <v>3.2065824950377411</v>
      </c>
      <c r="O546" s="47">
        <f>_xlfn.IFS(Analysis1[[#This Row],[Performance_Score]] &gt;= 4, (Analysis1[[#This Row],[Monthly_Salary]])*0.05, Analysis1[[#This Row],[Performance_Score]]&gt;=3, (Analysis1[[#This Row],[Monthly_Salary]]*0.02), Analysis1[[#This Row],[Performance_Score]]&lt;3,0)</f>
        <v>1579.8600000000001</v>
      </c>
      <c r="P546" s="47"/>
    </row>
    <row r="547" spans="2:16" x14ac:dyDescent="0.35">
      <c r="B547" s="1" t="s">
        <v>1120</v>
      </c>
      <c r="C547" s="1" t="s">
        <v>1121</v>
      </c>
      <c r="D547" s="1" t="s">
        <v>33</v>
      </c>
      <c r="E547" s="10">
        <v>37</v>
      </c>
      <c r="F547" s="1" t="s">
        <v>23</v>
      </c>
      <c r="G547" s="1" t="s">
        <v>77</v>
      </c>
      <c r="H547" s="4">
        <v>65920</v>
      </c>
      <c r="I547" s="10">
        <v>14</v>
      </c>
      <c r="J547" s="10">
        <v>4</v>
      </c>
      <c r="K547" s="1">
        <v>2021</v>
      </c>
      <c r="L547" s="1" t="s">
        <v>34</v>
      </c>
      <c r="M547" s="1" t="s">
        <v>41</v>
      </c>
      <c r="N547" s="7">
        <v>4.7126205928569469</v>
      </c>
      <c r="O547" s="58">
        <f>_xlfn.IFS(Analysis1[[#This Row],[Performance_Score]] &gt;= 4, (Analysis1[[#This Row],[Monthly_Salary]])*0.05, Analysis1[[#This Row],[Performance_Score]]&gt;=3, (Analysis1[[#This Row],[Monthly_Salary]]*0.02), Analysis1[[#This Row],[Performance_Score]]&lt;3,0)</f>
        <v>3296</v>
      </c>
      <c r="P547" s="58"/>
    </row>
    <row r="548" spans="2:16" x14ac:dyDescent="0.35">
      <c r="B548" s="2" t="s">
        <v>1122</v>
      </c>
      <c r="C548" s="2" t="s">
        <v>1123</v>
      </c>
      <c r="D548" s="2" t="s">
        <v>15</v>
      </c>
      <c r="E548" s="11">
        <v>27</v>
      </c>
      <c r="F548" s="2" t="s">
        <v>16</v>
      </c>
      <c r="G548" s="2" t="s">
        <v>39</v>
      </c>
      <c r="H548" s="5">
        <v>36016</v>
      </c>
      <c r="I548" s="11">
        <v>22</v>
      </c>
      <c r="J548" s="11">
        <v>4</v>
      </c>
      <c r="K548" s="2">
        <v>0</v>
      </c>
      <c r="L548" s="2" t="s">
        <v>40</v>
      </c>
      <c r="M548" s="2" t="s">
        <v>41</v>
      </c>
      <c r="N548" s="8">
        <v>4.1670767152380428</v>
      </c>
      <c r="O548" s="47">
        <f>_xlfn.IFS(Analysis1[[#This Row],[Performance_Score]] &gt;= 4, (Analysis1[[#This Row],[Monthly_Salary]])*0.05, Analysis1[[#This Row],[Performance_Score]]&gt;=3, (Analysis1[[#This Row],[Monthly_Salary]]*0.02), Analysis1[[#This Row],[Performance_Score]]&lt;3,0)</f>
        <v>1800.8000000000002</v>
      </c>
      <c r="P548" s="47"/>
    </row>
    <row r="549" spans="2:16" x14ac:dyDescent="0.35">
      <c r="B549" s="1" t="s">
        <v>1124</v>
      </c>
      <c r="C549" s="1" t="s">
        <v>1125</v>
      </c>
      <c r="D549" s="1" t="s">
        <v>33</v>
      </c>
      <c r="E549" s="10">
        <v>22</v>
      </c>
      <c r="F549" s="1" t="s">
        <v>16</v>
      </c>
      <c r="G549" s="1" t="s">
        <v>77</v>
      </c>
      <c r="H549" s="4">
        <v>111688</v>
      </c>
      <c r="I549" s="10">
        <v>3</v>
      </c>
      <c r="J549" s="10">
        <v>4</v>
      </c>
      <c r="K549" s="1">
        <v>2016</v>
      </c>
      <c r="L549" s="1" t="s">
        <v>34</v>
      </c>
      <c r="M549" s="1" t="s">
        <v>141</v>
      </c>
      <c r="N549" s="7">
        <v>3.7782050547573989</v>
      </c>
      <c r="O549" s="58">
        <f>_xlfn.IFS(Analysis1[[#This Row],[Performance_Score]] &gt;= 4, (Analysis1[[#This Row],[Monthly_Salary]])*0.05, Analysis1[[#This Row],[Performance_Score]]&gt;=3, (Analysis1[[#This Row],[Monthly_Salary]]*0.02), Analysis1[[#This Row],[Performance_Score]]&lt;3,0)</f>
        <v>5584.4000000000005</v>
      </c>
      <c r="P549" s="58"/>
    </row>
    <row r="550" spans="2:16" x14ac:dyDescent="0.35">
      <c r="B550" s="2" t="s">
        <v>1126</v>
      </c>
      <c r="C550" s="2" t="s">
        <v>1127</v>
      </c>
      <c r="D550" s="2" t="s">
        <v>33</v>
      </c>
      <c r="E550" s="11">
        <v>34</v>
      </c>
      <c r="F550" s="2" t="s">
        <v>16</v>
      </c>
      <c r="G550" s="2" t="s">
        <v>39</v>
      </c>
      <c r="H550" s="5">
        <v>32206</v>
      </c>
      <c r="I550" s="11">
        <v>9</v>
      </c>
      <c r="J550" s="11">
        <v>5</v>
      </c>
      <c r="K550" s="2">
        <v>2020</v>
      </c>
      <c r="L550" s="2" t="s">
        <v>25</v>
      </c>
      <c r="M550" s="2" t="s">
        <v>41</v>
      </c>
      <c r="N550" s="8">
        <v>3.1160270336821472</v>
      </c>
      <c r="O550" s="47">
        <f>_xlfn.IFS(Analysis1[[#This Row],[Performance_Score]] &gt;= 4, (Analysis1[[#This Row],[Monthly_Salary]])*0.05, Analysis1[[#This Row],[Performance_Score]]&gt;=3, (Analysis1[[#This Row],[Monthly_Salary]]*0.02), Analysis1[[#This Row],[Performance_Score]]&lt;3,0)</f>
        <v>1610.3000000000002</v>
      </c>
      <c r="P550" s="47"/>
    </row>
    <row r="551" spans="2:16" x14ac:dyDescent="0.35">
      <c r="B551" s="1" t="s">
        <v>1128</v>
      </c>
      <c r="C551" s="1" t="s">
        <v>1129</v>
      </c>
      <c r="D551" s="1" t="s">
        <v>22</v>
      </c>
      <c r="E551" s="10">
        <v>56</v>
      </c>
      <c r="F551" s="1" t="s">
        <v>23</v>
      </c>
      <c r="G551" s="1" t="s">
        <v>17</v>
      </c>
      <c r="H551" s="4">
        <v>36662</v>
      </c>
      <c r="I551" s="10">
        <v>10</v>
      </c>
      <c r="J551" s="10">
        <v>4</v>
      </c>
      <c r="K551" s="1">
        <v>2018</v>
      </c>
      <c r="L551" s="1" t="s">
        <v>51</v>
      </c>
      <c r="M551" s="1" t="s">
        <v>26</v>
      </c>
      <c r="N551" s="7">
        <v>3.5231091221905939</v>
      </c>
      <c r="O551" s="58">
        <f>_xlfn.IFS(Analysis1[[#This Row],[Performance_Score]] &gt;= 4, (Analysis1[[#This Row],[Monthly_Salary]])*0.05, Analysis1[[#This Row],[Performance_Score]]&gt;=3, (Analysis1[[#This Row],[Monthly_Salary]]*0.02), Analysis1[[#This Row],[Performance_Score]]&lt;3,0)</f>
        <v>1833.1000000000001</v>
      </c>
      <c r="P551" s="58"/>
    </row>
    <row r="552" spans="2:16" x14ac:dyDescent="0.35">
      <c r="B552" s="2" t="s">
        <v>1130</v>
      </c>
      <c r="C552" s="2" t="s">
        <v>1131</v>
      </c>
      <c r="D552" s="2" t="s">
        <v>46</v>
      </c>
      <c r="E552" s="11">
        <v>24</v>
      </c>
      <c r="F552" s="2" t="s">
        <v>16</v>
      </c>
      <c r="G552" s="2" t="s">
        <v>24</v>
      </c>
      <c r="H552" s="5">
        <v>74506</v>
      </c>
      <c r="I552" s="11">
        <v>10</v>
      </c>
      <c r="J552" s="11">
        <v>4</v>
      </c>
      <c r="K552" s="2">
        <v>2015</v>
      </c>
      <c r="L552" s="2" t="s">
        <v>34</v>
      </c>
      <c r="M552" s="2" t="s">
        <v>26</v>
      </c>
      <c r="N552" s="8">
        <v>4.4234778106163652</v>
      </c>
      <c r="O552" s="47">
        <f>_xlfn.IFS(Analysis1[[#This Row],[Performance_Score]] &gt;= 4, (Analysis1[[#This Row],[Monthly_Salary]])*0.05, Analysis1[[#This Row],[Performance_Score]]&gt;=3, (Analysis1[[#This Row],[Monthly_Salary]]*0.02), Analysis1[[#This Row],[Performance_Score]]&lt;3,0)</f>
        <v>3725.3</v>
      </c>
      <c r="P552" s="47"/>
    </row>
    <row r="553" spans="2:16" x14ac:dyDescent="0.35">
      <c r="B553" s="1" t="s">
        <v>1132</v>
      </c>
      <c r="C553" s="1" t="s">
        <v>1133</v>
      </c>
      <c r="D553" s="1" t="s">
        <v>58</v>
      </c>
      <c r="E553" s="10">
        <v>39</v>
      </c>
      <c r="F553" s="1" t="s">
        <v>16</v>
      </c>
      <c r="G553" s="1" t="s">
        <v>17</v>
      </c>
      <c r="H553" s="4">
        <v>89440</v>
      </c>
      <c r="I553" s="10">
        <v>19</v>
      </c>
      <c r="J553" s="10">
        <v>3</v>
      </c>
      <c r="K553" s="1">
        <v>0</v>
      </c>
      <c r="L553" s="1" t="s">
        <v>51</v>
      </c>
      <c r="M553" s="1" t="s">
        <v>41</v>
      </c>
      <c r="N553" s="7">
        <v>1.5918779455919823</v>
      </c>
      <c r="O553" s="58">
        <f>_xlfn.IFS(Analysis1[[#This Row],[Performance_Score]] &gt;= 4, (Analysis1[[#This Row],[Monthly_Salary]])*0.05, Analysis1[[#This Row],[Performance_Score]]&gt;=3, (Analysis1[[#This Row],[Monthly_Salary]]*0.02), Analysis1[[#This Row],[Performance_Score]]&lt;3,0)</f>
        <v>1788.8</v>
      </c>
      <c r="P553" s="58"/>
    </row>
    <row r="554" spans="2:16" x14ac:dyDescent="0.35">
      <c r="B554" s="2" t="s">
        <v>1134</v>
      </c>
      <c r="C554" s="2" t="s">
        <v>1135</v>
      </c>
      <c r="D554" s="2" t="s">
        <v>58</v>
      </c>
      <c r="E554" s="11">
        <v>50</v>
      </c>
      <c r="F554" s="2" t="s">
        <v>16</v>
      </c>
      <c r="G554" s="2" t="s">
        <v>39</v>
      </c>
      <c r="H554" s="5">
        <v>45234</v>
      </c>
      <c r="I554" s="11">
        <v>13</v>
      </c>
      <c r="J554" s="11">
        <v>4</v>
      </c>
      <c r="K554" s="2">
        <v>2016</v>
      </c>
      <c r="L554" s="2" t="s">
        <v>40</v>
      </c>
      <c r="M554" s="2" t="s">
        <v>41</v>
      </c>
      <c r="N554" s="8">
        <v>4.0428757549115915</v>
      </c>
      <c r="O554" s="47">
        <f>_xlfn.IFS(Analysis1[[#This Row],[Performance_Score]] &gt;= 4, (Analysis1[[#This Row],[Monthly_Salary]])*0.05, Analysis1[[#This Row],[Performance_Score]]&gt;=3, (Analysis1[[#This Row],[Monthly_Salary]]*0.02), Analysis1[[#This Row],[Performance_Score]]&lt;3,0)</f>
        <v>2261.7000000000003</v>
      </c>
      <c r="P554" s="47"/>
    </row>
    <row r="555" spans="2:16" x14ac:dyDescent="0.35">
      <c r="B555" s="1" t="s">
        <v>1136</v>
      </c>
      <c r="C555" s="1" t="s">
        <v>1137</v>
      </c>
      <c r="D555" s="1" t="s">
        <v>15</v>
      </c>
      <c r="E555" s="10">
        <v>49</v>
      </c>
      <c r="F555" s="1" t="s">
        <v>23</v>
      </c>
      <c r="G555" s="1" t="s">
        <v>17</v>
      </c>
      <c r="H555" s="4">
        <v>62125</v>
      </c>
      <c r="I555" s="10">
        <v>9</v>
      </c>
      <c r="J555" s="10">
        <v>4</v>
      </c>
      <c r="K555" s="1">
        <v>2024</v>
      </c>
      <c r="L555" s="1" t="s">
        <v>34</v>
      </c>
      <c r="M555" s="1" t="s">
        <v>41</v>
      </c>
      <c r="N555" s="7">
        <v>3.984784339199301</v>
      </c>
      <c r="O555" s="58">
        <f>_xlfn.IFS(Analysis1[[#This Row],[Performance_Score]] &gt;= 4, (Analysis1[[#This Row],[Monthly_Salary]])*0.05, Analysis1[[#This Row],[Performance_Score]]&gt;=3, (Analysis1[[#This Row],[Monthly_Salary]]*0.02), Analysis1[[#This Row],[Performance_Score]]&lt;3,0)</f>
        <v>3106.25</v>
      </c>
      <c r="P555" s="58"/>
    </row>
    <row r="556" spans="2:16" x14ac:dyDescent="0.35">
      <c r="B556" s="2" t="s">
        <v>1138</v>
      </c>
      <c r="C556" s="2" t="s">
        <v>1139</v>
      </c>
      <c r="D556" s="2" t="s">
        <v>80</v>
      </c>
      <c r="E556" s="11">
        <v>58</v>
      </c>
      <c r="F556" s="2" t="s">
        <v>23</v>
      </c>
      <c r="G556" s="2" t="s">
        <v>77</v>
      </c>
      <c r="H556" s="5">
        <v>60600</v>
      </c>
      <c r="I556" s="11">
        <v>18</v>
      </c>
      <c r="J556" s="11">
        <v>1</v>
      </c>
      <c r="K556" s="2">
        <v>2018</v>
      </c>
      <c r="L556" s="2" t="s">
        <v>34</v>
      </c>
      <c r="M556" s="2" t="s">
        <v>26</v>
      </c>
      <c r="N556" s="8">
        <v>1.1925716153379873</v>
      </c>
      <c r="O556" s="47">
        <f>_xlfn.IFS(Analysis1[[#This Row],[Performance_Score]] &gt;= 4, (Analysis1[[#This Row],[Monthly_Salary]])*0.05, Analysis1[[#This Row],[Performance_Score]]&gt;=3, (Analysis1[[#This Row],[Monthly_Salary]]*0.02), Analysis1[[#This Row],[Performance_Score]]&lt;3,0)</f>
        <v>0</v>
      </c>
      <c r="P556" s="47"/>
    </row>
    <row r="557" spans="2:16" x14ac:dyDescent="0.35">
      <c r="B557" s="1" t="s">
        <v>1140</v>
      </c>
      <c r="C557" s="1" t="s">
        <v>1141</v>
      </c>
      <c r="D557" s="1" t="s">
        <v>33</v>
      </c>
      <c r="E557" s="10">
        <v>43</v>
      </c>
      <c r="F557" s="1" t="s">
        <v>23</v>
      </c>
      <c r="G557" s="1" t="s">
        <v>17</v>
      </c>
      <c r="H557" s="4">
        <v>37001</v>
      </c>
      <c r="I557" s="10">
        <v>24</v>
      </c>
      <c r="J557" s="10">
        <v>2</v>
      </c>
      <c r="K557" s="1">
        <v>2021</v>
      </c>
      <c r="L557" s="1" t="s">
        <v>34</v>
      </c>
      <c r="M557" s="1" t="s">
        <v>19</v>
      </c>
      <c r="N557" s="7">
        <v>1.0943297997537766</v>
      </c>
      <c r="O557" s="58">
        <f>_xlfn.IFS(Analysis1[[#This Row],[Performance_Score]] &gt;= 4, (Analysis1[[#This Row],[Monthly_Salary]])*0.05, Analysis1[[#This Row],[Performance_Score]]&gt;=3, (Analysis1[[#This Row],[Monthly_Salary]]*0.02), Analysis1[[#This Row],[Performance_Score]]&lt;3,0)</f>
        <v>0</v>
      </c>
      <c r="P557" s="58"/>
    </row>
    <row r="558" spans="2:16" x14ac:dyDescent="0.35">
      <c r="B558" s="2" t="s">
        <v>1142</v>
      </c>
      <c r="C558" s="2" t="s">
        <v>1143</v>
      </c>
      <c r="D558" s="2" t="s">
        <v>15</v>
      </c>
      <c r="E558" s="11">
        <v>48</v>
      </c>
      <c r="F558" s="2" t="s">
        <v>23</v>
      </c>
      <c r="G558" s="2" t="s">
        <v>77</v>
      </c>
      <c r="H558" s="5">
        <v>48416</v>
      </c>
      <c r="I558" s="11">
        <v>18</v>
      </c>
      <c r="J558" s="11">
        <v>1</v>
      </c>
      <c r="K558" s="2">
        <v>2015</v>
      </c>
      <c r="L558" s="2" t="s">
        <v>34</v>
      </c>
      <c r="M558" s="2" t="s">
        <v>26</v>
      </c>
      <c r="N558" s="8">
        <v>1.0013457484410311</v>
      </c>
      <c r="O558" s="47">
        <f>_xlfn.IFS(Analysis1[[#This Row],[Performance_Score]] &gt;= 4, (Analysis1[[#This Row],[Monthly_Salary]])*0.05, Analysis1[[#This Row],[Performance_Score]]&gt;=3, (Analysis1[[#This Row],[Monthly_Salary]]*0.02), Analysis1[[#This Row],[Performance_Score]]&lt;3,0)</f>
        <v>0</v>
      </c>
      <c r="P558" s="47"/>
    </row>
    <row r="559" spans="2:16" x14ac:dyDescent="0.35">
      <c r="B559" s="1" t="s">
        <v>1144</v>
      </c>
      <c r="C559" s="1" t="s">
        <v>1145</v>
      </c>
      <c r="D559" s="1" t="s">
        <v>58</v>
      </c>
      <c r="E559" s="10">
        <v>59</v>
      </c>
      <c r="F559" s="1" t="s">
        <v>23</v>
      </c>
      <c r="G559" s="1" t="s">
        <v>63</v>
      </c>
      <c r="H559" s="4">
        <v>89731</v>
      </c>
      <c r="I559" s="10">
        <v>9</v>
      </c>
      <c r="J559" s="10">
        <v>4</v>
      </c>
      <c r="K559" s="1">
        <v>2020</v>
      </c>
      <c r="L559" s="1" t="s">
        <v>51</v>
      </c>
      <c r="M559" s="1" t="s">
        <v>41</v>
      </c>
      <c r="N559" s="7">
        <v>3.6207540904815034</v>
      </c>
      <c r="O559" s="58">
        <f>_xlfn.IFS(Analysis1[[#This Row],[Performance_Score]] &gt;= 4, (Analysis1[[#This Row],[Monthly_Salary]])*0.05, Analysis1[[#This Row],[Performance_Score]]&gt;=3, (Analysis1[[#This Row],[Monthly_Salary]]*0.02), Analysis1[[#This Row],[Performance_Score]]&lt;3,0)</f>
        <v>4486.55</v>
      </c>
      <c r="P559" s="58"/>
    </row>
    <row r="560" spans="2:16" x14ac:dyDescent="0.35">
      <c r="B560" s="2" t="s">
        <v>1146</v>
      </c>
      <c r="C560" s="2" t="s">
        <v>1147</v>
      </c>
      <c r="D560" s="2" t="s">
        <v>80</v>
      </c>
      <c r="E560" s="11">
        <v>34</v>
      </c>
      <c r="F560" s="2" t="s">
        <v>23</v>
      </c>
      <c r="G560" s="2" t="s">
        <v>29</v>
      </c>
      <c r="H560" s="5">
        <v>46508</v>
      </c>
      <c r="I560" s="11">
        <v>13</v>
      </c>
      <c r="J560" s="11">
        <v>2</v>
      </c>
      <c r="K560" s="2">
        <v>0</v>
      </c>
      <c r="L560" s="2" t="s">
        <v>18</v>
      </c>
      <c r="M560" s="2" t="s">
        <v>26</v>
      </c>
      <c r="N560" s="8">
        <v>3.985059681086133</v>
      </c>
      <c r="O560" s="47">
        <f>_xlfn.IFS(Analysis1[[#This Row],[Performance_Score]] &gt;= 4, (Analysis1[[#This Row],[Monthly_Salary]])*0.05, Analysis1[[#This Row],[Performance_Score]]&gt;=3, (Analysis1[[#This Row],[Monthly_Salary]]*0.02), Analysis1[[#This Row],[Performance_Score]]&lt;3,0)</f>
        <v>0</v>
      </c>
      <c r="P560" s="47"/>
    </row>
    <row r="561" spans="2:16" x14ac:dyDescent="0.35">
      <c r="B561" s="1" t="s">
        <v>1148</v>
      </c>
      <c r="C561" s="1" t="s">
        <v>1149</v>
      </c>
      <c r="D561" s="1" t="s">
        <v>46</v>
      </c>
      <c r="E561" s="10">
        <v>45</v>
      </c>
      <c r="F561" s="1" t="s">
        <v>16</v>
      </c>
      <c r="G561" s="1" t="s">
        <v>39</v>
      </c>
      <c r="H561" s="4">
        <v>51720</v>
      </c>
      <c r="I561" s="10">
        <v>6</v>
      </c>
      <c r="J561" s="10">
        <v>4</v>
      </c>
      <c r="K561" s="1">
        <v>0</v>
      </c>
      <c r="L561" s="1" t="s">
        <v>40</v>
      </c>
      <c r="M561" s="1" t="s">
        <v>141</v>
      </c>
      <c r="N561" s="7">
        <v>4.8965121321483149</v>
      </c>
      <c r="O561" s="58">
        <f>_xlfn.IFS(Analysis1[[#This Row],[Performance_Score]] &gt;= 4, (Analysis1[[#This Row],[Monthly_Salary]])*0.05, Analysis1[[#This Row],[Performance_Score]]&gt;=3, (Analysis1[[#This Row],[Monthly_Salary]]*0.02), Analysis1[[#This Row],[Performance_Score]]&lt;3,0)</f>
        <v>2586</v>
      </c>
      <c r="P561" s="58"/>
    </row>
    <row r="562" spans="2:16" x14ac:dyDescent="0.35">
      <c r="B562" s="2" t="s">
        <v>1150</v>
      </c>
      <c r="C562" s="2" t="s">
        <v>1151</v>
      </c>
      <c r="D562" s="2" t="s">
        <v>80</v>
      </c>
      <c r="E562" s="11">
        <v>41</v>
      </c>
      <c r="F562" s="2" t="s">
        <v>16</v>
      </c>
      <c r="G562" s="2" t="s">
        <v>77</v>
      </c>
      <c r="H562" s="5">
        <v>85946</v>
      </c>
      <c r="I562" s="11">
        <v>16</v>
      </c>
      <c r="J562" s="11">
        <v>1</v>
      </c>
      <c r="K562" s="2">
        <v>2024</v>
      </c>
      <c r="L562" s="2" t="s">
        <v>40</v>
      </c>
      <c r="M562" s="2" t="s">
        <v>141</v>
      </c>
      <c r="N562" s="8">
        <v>3.4586145090532838</v>
      </c>
      <c r="O562" s="47">
        <f>_xlfn.IFS(Analysis1[[#This Row],[Performance_Score]] &gt;= 4, (Analysis1[[#This Row],[Monthly_Salary]])*0.05, Analysis1[[#This Row],[Performance_Score]]&gt;=3, (Analysis1[[#This Row],[Monthly_Salary]]*0.02), Analysis1[[#This Row],[Performance_Score]]&lt;3,0)</f>
        <v>0</v>
      </c>
      <c r="P562" s="47"/>
    </row>
    <row r="563" spans="2:16" x14ac:dyDescent="0.35">
      <c r="B563" s="1" t="s">
        <v>1152</v>
      </c>
      <c r="C563" s="1" t="s">
        <v>1153</v>
      </c>
      <c r="D563" s="1" t="s">
        <v>15</v>
      </c>
      <c r="E563" s="10">
        <v>23</v>
      </c>
      <c r="F563" s="1" t="s">
        <v>23</v>
      </c>
      <c r="G563" s="1" t="s">
        <v>39</v>
      </c>
      <c r="H563" s="4">
        <v>85032</v>
      </c>
      <c r="I563" s="10">
        <v>17</v>
      </c>
      <c r="J563" s="10">
        <v>4</v>
      </c>
      <c r="K563" s="1">
        <v>2021</v>
      </c>
      <c r="L563" s="1" t="s">
        <v>40</v>
      </c>
      <c r="M563" s="1" t="s">
        <v>26</v>
      </c>
      <c r="N563" s="7">
        <v>4.263292588679227</v>
      </c>
      <c r="O563" s="58">
        <f>_xlfn.IFS(Analysis1[[#This Row],[Performance_Score]] &gt;= 4, (Analysis1[[#This Row],[Monthly_Salary]])*0.05, Analysis1[[#This Row],[Performance_Score]]&gt;=3, (Analysis1[[#This Row],[Monthly_Salary]]*0.02), Analysis1[[#This Row],[Performance_Score]]&lt;3,0)</f>
        <v>4251.6000000000004</v>
      </c>
      <c r="P563" s="58"/>
    </row>
    <row r="564" spans="2:16" x14ac:dyDescent="0.35">
      <c r="B564" s="2" t="s">
        <v>1154</v>
      </c>
      <c r="C564" s="2" t="s">
        <v>1155</v>
      </c>
      <c r="D564" s="2" t="s">
        <v>33</v>
      </c>
      <c r="E564" s="11">
        <v>25</v>
      </c>
      <c r="F564" s="2" t="s">
        <v>16</v>
      </c>
      <c r="G564" s="2" t="s">
        <v>63</v>
      </c>
      <c r="H564" s="5">
        <v>89614</v>
      </c>
      <c r="I564" s="11">
        <v>28</v>
      </c>
      <c r="J564" s="11">
        <v>2</v>
      </c>
      <c r="K564" s="2">
        <v>0</v>
      </c>
      <c r="L564" s="2" t="s">
        <v>18</v>
      </c>
      <c r="M564" s="2" t="s">
        <v>41</v>
      </c>
      <c r="N564" s="8">
        <v>1.1645097133590885</v>
      </c>
      <c r="O564" s="47">
        <f>_xlfn.IFS(Analysis1[[#This Row],[Performance_Score]] &gt;= 4, (Analysis1[[#This Row],[Monthly_Salary]])*0.05, Analysis1[[#This Row],[Performance_Score]]&gt;=3, (Analysis1[[#This Row],[Monthly_Salary]]*0.02), Analysis1[[#This Row],[Performance_Score]]&lt;3,0)</f>
        <v>0</v>
      </c>
      <c r="P564" s="47"/>
    </row>
    <row r="565" spans="2:16" x14ac:dyDescent="0.35">
      <c r="B565" s="1" t="s">
        <v>1156</v>
      </c>
      <c r="C565" s="1" t="s">
        <v>1157</v>
      </c>
      <c r="D565" s="1" t="s">
        <v>46</v>
      </c>
      <c r="E565" s="10">
        <v>32</v>
      </c>
      <c r="F565" s="1" t="s">
        <v>23</v>
      </c>
      <c r="G565" s="1" t="s">
        <v>63</v>
      </c>
      <c r="H565" s="4">
        <v>33193</v>
      </c>
      <c r="I565" s="10">
        <v>21</v>
      </c>
      <c r="J565" s="10">
        <v>5</v>
      </c>
      <c r="K565" s="1">
        <v>2024</v>
      </c>
      <c r="L565" s="1" t="s">
        <v>18</v>
      </c>
      <c r="M565" s="1" t="s">
        <v>41</v>
      </c>
      <c r="N565" s="7">
        <v>1.971083189462504</v>
      </c>
      <c r="O565" s="58">
        <f>_xlfn.IFS(Analysis1[[#This Row],[Performance_Score]] &gt;= 4, (Analysis1[[#This Row],[Monthly_Salary]])*0.05, Analysis1[[#This Row],[Performance_Score]]&gt;=3, (Analysis1[[#This Row],[Monthly_Salary]]*0.02), Analysis1[[#This Row],[Performance_Score]]&lt;3,0)</f>
        <v>1659.65</v>
      </c>
      <c r="P565" s="58"/>
    </row>
    <row r="566" spans="2:16" x14ac:dyDescent="0.35">
      <c r="B566" s="2" t="s">
        <v>1158</v>
      </c>
      <c r="C566" s="2" t="s">
        <v>1159</v>
      </c>
      <c r="D566" s="2" t="s">
        <v>58</v>
      </c>
      <c r="E566" s="11">
        <v>54</v>
      </c>
      <c r="F566" s="2" t="s">
        <v>23</v>
      </c>
      <c r="G566" s="2" t="s">
        <v>17</v>
      </c>
      <c r="H566" s="5">
        <v>67625</v>
      </c>
      <c r="I566" s="11">
        <v>14</v>
      </c>
      <c r="J566" s="11">
        <v>2</v>
      </c>
      <c r="K566" s="2">
        <v>2018</v>
      </c>
      <c r="L566" s="2" t="s">
        <v>18</v>
      </c>
      <c r="M566" s="2" t="s">
        <v>19</v>
      </c>
      <c r="N566" s="8">
        <v>3.0352658939627846</v>
      </c>
      <c r="O566" s="47">
        <f>_xlfn.IFS(Analysis1[[#This Row],[Performance_Score]] &gt;= 4, (Analysis1[[#This Row],[Monthly_Salary]])*0.05, Analysis1[[#This Row],[Performance_Score]]&gt;=3, (Analysis1[[#This Row],[Monthly_Salary]]*0.02), Analysis1[[#This Row],[Performance_Score]]&lt;3,0)</f>
        <v>0</v>
      </c>
      <c r="P566" s="47"/>
    </row>
    <row r="567" spans="2:16" x14ac:dyDescent="0.35">
      <c r="B567" s="1" t="s">
        <v>1160</v>
      </c>
      <c r="C567" s="1" t="s">
        <v>1161</v>
      </c>
      <c r="D567" s="1" t="s">
        <v>33</v>
      </c>
      <c r="E567" s="10">
        <v>56</v>
      </c>
      <c r="F567" s="1" t="s">
        <v>16</v>
      </c>
      <c r="G567" s="1" t="s">
        <v>77</v>
      </c>
      <c r="H567" s="4">
        <v>78291</v>
      </c>
      <c r="I567" s="10">
        <v>2</v>
      </c>
      <c r="J567" s="10">
        <v>3</v>
      </c>
      <c r="K567" s="1">
        <v>2016</v>
      </c>
      <c r="L567" s="1" t="s">
        <v>25</v>
      </c>
      <c r="M567" s="1" t="s">
        <v>141</v>
      </c>
      <c r="N567" s="7">
        <v>2.6756458986479386</v>
      </c>
      <c r="O567" s="58">
        <f>_xlfn.IFS(Analysis1[[#This Row],[Performance_Score]] &gt;= 4, (Analysis1[[#This Row],[Monthly_Salary]])*0.05, Analysis1[[#This Row],[Performance_Score]]&gt;=3, (Analysis1[[#This Row],[Monthly_Salary]]*0.02), Analysis1[[#This Row],[Performance_Score]]&lt;3,0)</f>
        <v>1565.82</v>
      </c>
      <c r="P567" s="58"/>
    </row>
    <row r="568" spans="2:16" x14ac:dyDescent="0.35">
      <c r="B568" s="2" t="s">
        <v>1162</v>
      </c>
      <c r="C568" s="2" t="s">
        <v>1163</v>
      </c>
      <c r="D568" s="2" t="s">
        <v>58</v>
      </c>
      <c r="E568" s="11">
        <v>55</v>
      </c>
      <c r="F568" s="2" t="s">
        <v>23</v>
      </c>
      <c r="G568" s="2" t="s">
        <v>77</v>
      </c>
      <c r="H568" s="5">
        <v>112039</v>
      </c>
      <c r="I568" s="11">
        <v>5</v>
      </c>
      <c r="J568" s="11">
        <v>4</v>
      </c>
      <c r="K568" s="2">
        <v>0</v>
      </c>
      <c r="L568" s="2" t="s">
        <v>40</v>
      </c>
      <c r="M568" s="2" t="s">
        <v>26</v>
      </c>
      <c r="N568" s="8">
        <v>4.8055474569509933</v>
      </c>
      <c r="O568" s="47">
        <f>_xlfn.IFS(Analysis1[[#This Row],[Performance_Score]] &gt;= 4, (Analysis1[[#This Row],[Monthly_Salary]])*0.05, Analysis1[[#This Row],[Performance_Score]]&gt;=3, (Analysis1[[#This Row],[Monthly_Salary]]*0.02), Analysis1[[#This Row],[Performance_Score]]&lt;3,0)</f>
        <v>5601.9500000000007</v>
      </c>
      <c r="P568" s="47"/>
    </row>
    <row r="569" spans="2:16" x14ac:dyDescent="0.35">
      <c r="B569" s="1" t="s">
        <v>1164</v>
      </c>
      <c r="C569" s="1" t="s">
        <v>1165</v>
      </c>
      <c r="D569" s="1" t="s">
        <v>46</v>
      </c>
      <c r="E569" s="10">
        <v>43</v>
      </c>
      <c r="F569" s="1" t="s">
        <v>23</v>
      </c>
      <c r="G569" s="1" t="s">
        <v>24</v>
      </c>
      <c r="H569" s="4">
        <v>71423</v>
      </c>
      <c r="I569" s="10">
        <v>30</v>
      </c>
      <c r="J569" s="10">
        <v>1</v>
      </c>
      <c r="K569" s="1">
        <v>2017</v>
      </c>
      <c r="L569" s="1" t="s">
        <v>34</v>
      </c>
      <c r="M569" s="1" t="s">
        <v>41</v>
      </c>
      <c r="N569" s="7">
        <v>2.5110712260467731</v>
      </c>
      <c r="O569" s="58">
        <f>_xlfn.IFS(Analysis1[[#This Row],[Performance_Score]] &gt;= 4, (Analysis1[[#This Row],[Monthly_Salary]])*0.05, Analysis1[[#This Row],[Performance_Score]]&gt;=3, (Analysis1[[#This Row],[Monthly_Salary]]*0.02), Analysis1[[#This Row],[Performance_Score]]&lt;3,0)</f>
        <v>0</v>
      </c>
      <c r="P569" s="58"/>
    </row>
    <row r="570" spans="2:16" x14ac:dyDescent="0.35">
      <c r="B570" s="2" t="s">
        <v>1166</v>
      </c>
      <c r="C570" s="2" t="s">
        <v>1167</v>
      </c>
      <c r="D570" s="2" t="s">
        <v>80</v>
      </c>
      <c r="E570" s="11">
        <v>53</v>
      </c>
      <c r="F570" s="2" t="s">
        <v>16</v>
      </c>
      <c r="G570" s="2" t="s">
        <v>24</v>
      </c>
      <c r="H570" s="5">
        <v>68304</v>
      </c>
      <c r="I570" s="11">
        <v>5</v>
      </c>
      <c r="J570" s="11">
        <v>5</v>
      </c>
      <c r="K570" s="2">
        <v>2022</v>
      </c>
      <c r="L570" s="2" t="s">
        <v>30</v>
      </c>
      <c r="M570" s="2" t="s">
        <v>19</v>
      </c>
      <c r="N570" s="8">
        <v>3.3751933566850716</v>
      </c>
      <c r="O570" s="47">
        <f>_xlfn.IFS(Analysis1[[#This Row],[Performance_Score]] &gt;= 4, (Analysis1[[#This Row],[Monthly_Salary]])*0.05, Analysis1[[#This Row],[Performance_Score]]&gt;=3, (Analysis1[[#This Row],[Monthly_Salary]]*0.02), Analysis1[[#This Row],[Performance_Score]]&lt;3,0)</f>
        <v>3415.2000000000003</v>
      </c>
      <c r="P570" s="47"/>
    </row>
    <row r="571" spans="2:16" x14ac:dyDescent="0.35">
      <c r="B571" s="1" t="s">
        <v>1168</v>
      </c>
      <c r="C571" s="1" t="s">
        <v>1169</v>
      </c>
      <c r="D571" s="1" t="s">
        <v>46</v>
      </c>
      <c r="E571" s="10">
        <v>55</v>
      </c>
      <c r="F571" s="1" t="s">
        <v>16</v>
      </c>
      <c r="G571" s="1" t="s">
        <v>77</v>
      </c>
      <c r="H571" s="4">
        <v>69816</v>
      </c>
      <c r="I571" s="10">
        <v>18</v>
      </c>
      <c r="J571" s="10">
        <v>1</v>
      </c>
      <c r="K571" s="1">
        <v>0</v>
      </c>
      <c r="L571" s="1" t="s">
        <v>25</v>
      </c>
      <c r="M571" s="1" t="s">
        <v>26</v>
      </c>
      <c r="N571" s="7">
        <v>2.7910132466530975</v>
      </c>
      <c r="O571" s="58">
        <f>_xlfn.IFS(Analysis1[[#This Row],[Performance_Score]] &gt;= 4, (Analysis1[[#This Row],[Monthly_Salary]])*0.05, Analysis1[[#This Row],[Performance_Score]]&gt;=3, (Analysis1[[#This Row],[Monthly_Salary]]*0.02), Analysis1[[#This Row],[Performance_Score]]&lt;3,0)</f>
        <v>0</v>
      </c>
      <c r="P571" s="58"/>
    </row>
    <row r="572" spans="2:16" x14ac:dyDescent="0.35">
      <c r="B572" s="2" t="s">
        <v>1170</v>
      </c>
      <c r="C572" s="2" t="s">
        <v>1171</v>
      </c>
      <c r="D572" s="2" t="s">
        <v>80</v>
      </c>
      <c r="E572" s="11">
        <v>34</v>
      </c>
      <c r="F572" s="2" t="s">
        <v>23</v>
      </c>
      <c r="G572" s="2" t="s">
        <v>77</v>
      </c>
      <c r="H572" s="5">
        <v>59806</v>
      </c>
      <c r="I572" s="11">
        <v>11</v>
      </c>
      <c r="J572" s="11">
        <v>2</v>
      </c>
      <c r="K572" s="2">
        <v>2018</v>
      </c>
      <c r="L572" s="2" t="s">
        <v>18</v>
      </c>
      <c r="M572" s="2" t="s">
        <v>26</v>
      </c>
      <c r="N572" s="8">
        <v>2.9652527430897542</v>
      </c>
      <c r="O572" s="47">
        <f>_xlfn.IFS(Analysis1[[#This Row],[Performance_Score]] &gt;= 4, (Analysis1[[#This Row],[Monthly_Salary]])*0.05, Analysis1[[#This Row],[Performance_Score]]&gt;=3, (Analysis1[[#This Row],[Monthly_Salary]]*0.02), Analysis1[[#This Row],[Performance_Score]]&lt;3,0)</f>
        <v>0</v>
      </c>
      <c r="P572" s="47"/>
    </row>
    <row r="573" spans="2:16" x14ac:dyDescent="0.35">
      <c r="B573" s="1" t="s">
        <v>1172</v>
      </c>
      <c r="C573" s="1" t="s">
        <v>1173</v>
      </c>
      <c r="D573" s="1" t="s">
        <v>80</v>
      </c>
      <c r="E573" s="10">
        <v>23</v>
      </c>
      <c r="F573" s="1" t="s">
        <v>16</v>
      </c>
      <c r="G573" s="1" t="s">
        <v>63</v>
      </c>
      <c r="H573" s="4">
        <v>118816</v>
      </c>
      <c r="I573" s="10">
        <v>12</v>
      </c>
      <c r="J573" s="10">
        <v>1</v>
      </c>
      <c r="K573" s="1">
        <v>2016</v>
      </c>
      <c r="L573" s="1" t="s">
        <v>40</v>
      </c>
      <c r="M573" s="1" t="s">
        <v>26</v>
      </c>
      <c r="N573" s="7">
        <v>2.2659381327969754</v>
      </c>
      <c r="O573" s="58">
        <f>_xlfn.IFS(Analysis1[[#This Row],[Performance_Score]] &gt;= 4, (Analysis1[[#This Row],[Monthly_Salary]])*0.05, Analysis1[[#This Row],[Performance_Score]]&gt;=3, (Analysis1[[#This Row],[Monthly_Salary]]*0.02), Analysis1[[#This Row],[Performance_Score]]&lt;3,0)</f>
        <v>0</v>
      </c>
      <c r="P573" s="58"/>
    </row>
    <row r="574" spans="2:16" x14ac:dyDescent="0.35">
      <c r="B574" s="2" t="s">
        <v>1174</v>
      </c>
      <c r="C574" s="2" t="s">
        <v>1175</v>
      </c>
      <c r="D574" s="2" t="s">
        <v>33</v>
      </c>
      <c r="E574" s="11">
        <v>27</v>
      </c>
      <c r="F574" s="2" t="s">
        <v>16</v>
      </c>
      <c r="G574" s="2" t="s">
        <v>63</v>
      </c>
      <c r="H574" s="5">
        <v>71930</v>
      </c>
      <c r="I574" s="11">
        <v>30</v>
      </c>
      <c r="J574" s="11">
        <v>3</v>
      </c>
      <c r="K574" s="2">
        <v>2021</v>
      </c>
      <c r="L574" s="2" t="s">
        <v>25</v>
      </c>
      <c r="M574" s="2" t="s">
        <v>41</v>
      </c>
      <c r="N574" s="8">
        <v>2.4716756889350173</v>
      </c>
      <c r="O574" s="47">
        <f>_xlfn.IFS(Analysis1[[#This Row],[Performance_Score]] &gt;= 4, (Analysis1[[#This Row],[Monthly_Salary]])*0.05, Analysis1[[#This Row],[Performance_Score]]&gt;=3, (Analysis1[[#This Row],[Monthly_Salary]]*0.02), Analysis1[[#This Row],[Performance_Score]]&lt;3,0)</f>
        <v>1438.6000000000001</v>
      </c>
      <c r="P574" s="47"/>
    </row>
    <row r="575" spans="2:16" x14ac:dyDescent="0.35">
      <c r="B575" s="1" t="s">
        <v>1176</v>
      </c>
      <c r="C575" s="1" t="s">
        <v>1177</v>
      </c>
      <c r="D575" s="1" t="s">
        <v>58</v>
      </c>
      <c r="E575" s="10">
        <v>38</v>
      </c>
      <c r="F575" s="1" t="s">
        <v>16</v>
      </c>
      <c r="G575" s="1" t="s">
        <v>39</v>
      </c>
      <c r="H575" s="4">
        <v>49877</v>
      </c>
      <c r="I575" s="10">
        <v>3</v>
      </c>
      <c r="J575" s="10">
        <v>3</v>
      </c>
      <c r="K575" s="1">
        <v>0</v>
      </c>
      <c r="L575" s="1" t="s">
        <v>18</v>
      </c>
      <c r="M575" s="1" t="s">
        <v>26</v>
      </c>
      <c r="N575" s="7">
        <v>1.0221168834775338</v>
      </c>
      <c r="O575" s="58">
        <f>_xlfn.IFS(Analysis1[[#This Row],[Performance_Score]] &gt;= 4, (Analysis1[[#This Row],[Monthly_Salary]])*0.05, Analysis1[[#This Row],[Performance_Score]]&gt;=3, (Analysis1[[#This Row],[Monthly_Salary]]*0.02), Analysis1[[#This Row],[Performance_Score]]&lt;3,0)</f>
        <v>997.54000000000008</v>
      </c>
      <c r="P575" s="58"/>
    </row>
    <row r="576" spans="2:16" x14ac:dyDescent="0.35">
      <c r="B576" s="2" t="s">
        <v>1178</v>
      </c>
      <c r="C576" s="2" t="s">
        <v>1179</v>
      </c>
      <c r="D576" s="2" t="s">
        <v>46</v>
      </c>
      <c r="E576" s="11">
        <v>25</v>
      </c>
      <c r="F576" s="2" t="s">
        <v>16</v>
      </c>
      <c r="G576" s="2" t="s">
        <v>39</v>
      </c>
      <c r="H576" s="5">
        <v>48127</v>
      </c>
      <c r="I576" s="11">
        <v>35</v>
      </c>
      <c r="J576" s="11">
        <v>5</v>
      </c>
      <c r="K576" s="2">
        <v>2021</v>
      </c>
      <c r="L576" s="2" t="s">
        <v>40</v>
      </c>
      <c r="M576" s="2" t="s">
        <v>41</v>
      </c>
      <c r="N576" s="8">
        <v>2.6674285129887556</v>
      </c>
      <c r="O576" s="47">
        <f>_xlfn.IFS(Analysis1[[#This Row],[Performance_Score]] &gt;= 4, (Analysis1[[#This Row],[Monthly_Salary]])*0.05, Analysis1[[#This Row],[Performance_Score]]&gt;=3, (Analysis1[[#This Row],[Monthly_Salary]]*0.02), Analysis1[[#This Row],[Performance_Score]]&lt;3,0)</f>
        <v>2406.35</v>
      </c>
      <c r="P576" s="47"/>
    </row>
    <row r="577" spans="2:16" x14ac:dyDescent="0.35">
      <c r="B577" s="1" t="s">
        <v>1180</v>
      </c>
      <c r="C577" s="1" t="s">
        <v>1181</v>
      </c>
      <c r="D577" s="1" t="s">
        <v>33</v>
      </c>
      <c r="E577" s="10">
        <v>59</v>
      </c>
      <c r="F577" s="1" t="s">
        <v>23</v>
      </c>
      <c r="G577" s="1" t="s">
        <v>39</v>
      </c>
      <c r="H577" s="4">
        <v>46184</v>
      </c>
      <c r="I577" s="10">
        <v>2</v>
      </c>
      <c r="J577" s="10">
        <v>2</v>
      </c>
      <c r="K577" s="1">
        <v>2020</v>
      </c>
      <c r="L577" s="1" t="s">
        <v>25</v>
      </c>
      <c r="M577" s="1" t="s">
        <v>26</v>
      </c>
      <c r="N577" s="7">
        <v>3.5687069260561817</v>
      </c>
      <c r="O577" s="58">
        <f>_xlfn.IFS(Analysis1[[#This Row],[Performance_Score]] &gt;= 4, (Analysis1[[#This Row],[Monthly_Salary]])*0.05, Analysis1[[#This Row],[Performance_Score]]&gt;=3, (Analysis1[[#This Row],[Monthly_Salary]]*0.02), Analysis1[[#This Row],[Performance_Score]]&lt;3,0)</f>
        <v>0</v>
      </c>
      <c r="P577" s="58"/>
    </row>
    <row r="578" spans="2:16" x14ac:dyDescent="0.35">
      <c r="B578" s="2" t="s">
        <v>1182</v>
      </c>
      <c r="C578" s="2" t="s">
        <v>1183</v>
      </c>
      <c r="D578" s="2" t="s">
        <v>46</v>
      </c>
      <c r="E578" s="11">
        <v>23</v>
      </c>
      <c r="F578" s="2" t="s">
        <v>23</v>
      </c>
      <c r="G578" s="2" t="s">
        <v>39</v>
      </c>
      <c r="H578" s="5">
        <v>76427</v>
      </c>
      <c r="I578" s="11">
        <v>14</v>
      </c>
      <c r="J578" s="11">
        <v>2</v>
      </c>
      <c r="K578" s="2">
        <v>2015</v>
      </c>
      <c r="L578" s="2" t="s">
        <v>30</v>
      </c>
      <c r="M578" s="2" t="s">
        <v>26</v>
      </c>
      <c r="N578" s="8">
        <v>1.3806393414437834</v>
      </c>
      <c r="O578" s="47">
        <f>_xlfn.IFS(Analysis1[[#This Row],[Performance_Score]] &gt;= 4, (Analysis1[[#This Row],[Monthly_Salary]])*0.05, Analysis1[[#This Row],[Performance_Score]]&gt;=3, (Analysis1[[#This Row],[Monthly_Salary]]*0.02), Analysis1[[#This Row],[Performance_Score]]&lt;3,0)</f>
        <v>0</v>
      </c>
      <c r="P578" s="47"/>
    </row>
    <row r="579" spans="2:16" x14ac:dyDescent="0.35">
      <c r="B579" s="1" t="s">
        <v>1184</v>
      </c>
      <c r="C579" s="1" t="s">
        <v>1185</v>
      </c>
      <c r="D579" s="1" t="s">
        <v>58</v>
      </c>
      <c r="E579" s="10">
        <v>53</v>
      </c>
      <c r="F579" s="1" t="s">
        <v>72</v>
      </c>
      <c r="G579" s="1" t="s">
        <v>29</v>
      </c>
      <c r="H579" s="4">
        <v>76026</v>
      </c>
      <c r="I579" s="10">
        <v>33</v>
      </c>
      <c r="J579" s="10">
        <v>2</v>
      </c>
      <c r="K579" s="1">
        <v>0</v>
      </c>
      <c r="L579" s="1" t="s">
        <v>34</v>
      </c>
      <c r="M579" s="1" t="s">
        <v>19</v>
      </c>
      <c r="N579" s="7">
        <v>3.6565568465737042</v>
      </c>
      <c r="O579" s="58">
        <f>_xlfn.IFS(Analysis1[[#This Row],[Performance_Score]] &gt;= 4, (Analysis1[[#This Row],[Monthly_Salary]])*0.05, Analysis1[[#This Row],[Performance_Score]]&gt;=3, (Analysis1[[#This Row],[Monthly_Salary]]*0.02), Analysis1[[#This Row],[Performance_Score]]&lt;3,0)</f>
        <v>0</v>
      </c>
      <c r="P579" s="58"/>
    </row>
    <row r="580" spans="2:16" x14ac:dyDescent="0.35">
      <c r="B580" s="2" t="s">
        <v>1186</v>
      </c>
      <c r="C580" s="2" t="s">
        <v>1187</v>
      </c>
      <c r="D580" s="2" t="s">
        <v>80</v>
      </c>
      <c r="E580" s="11">
        <v>28</v>
      </c>
      <c r="F580" s="2" t="s">
        <v>16</v>
      </c>
      <c r="G580" s="2" t="s">
        <v>17</v>
      </c>
      <c r="H580" s="5">
        <v>72914</v>
      </c>
      <c r="I580" s="11">
        <v>22</v>
      </c>
      <c r="J580" s="11">
        <v>3</v>
      </c>
      <c r="K580" s="2">
        <v>0</v>
      </c>
      <c r="L580" s="2" t="s">
        <v>18</v>
      </c>
      <c r="M580" s="2" t="s">
        <v>19</v>
      </c>
      <c r="N580" s="8">
        <v>1.6380569827548515</v>
      </c>
      <c r="O580" s="47">
        <f>_xlfn.IFS(Analysis1[[#This Row],[Performance_Score]] &gt;= 4, (Analysis1[[#This Row],[Monthly_Salary]])*0.05, Analysis1[[#This Row],[Performance_Score]]&gt;=3, (Analysis1[[#This Row],[Monthly_Salary]]*0.02), Analysis1[[#This Row],[Performance_Score]]&lt;3,0)</f>
        <v>1458.28</v>
      </c>
      <c r="P580" s="47"/>
    </row>
    <row r="581" spans="2:16" x14ac:dyDescent="0.35">
      <c r="B581" s="1" t="s">
        <v>1188</v>
      </c>
      <c r="C581" s="1" t="s">
        <v>1189</v>
      </c>
      <c r="D581" s="1" t="s">
        <v>58</v>
      </c>
      <c r="E581" s="10">
        <v>49</v>
      </c>
      <c r="F581" s="1" t="s">
        <v>23</v>
      </c>
      <c r="G581" s="1" t="s">
        <v>77</v>
      </c>
      <c r="H581" s="4">
        <v>67846</v>
      </c>
      <c r="I581" s="10">
        <v>27</v>
      </c>
      <c r="J581" s="10">
        <v>3</v>
      </c>
      <c r="K581" s="1">
        <v>2023</v>
      </c>
      <c r="L581" s="1" t="s">
        <v>18</v>
      </c>
      <c r="M581" s="1" t="s">
        <v>26</v>
      </c>
      <c r="N581" s="7">
        <v>4.3930788650003336</v>
      </c>
      <c r="O581" s="58">
        <f>_xlfn.IFS(Analysis1[[#This Row],[Performance_Score]] &gt;= 4, (Analysis1[[#This Row],[Monthly_Salary]])*0.05, Analysis1[[#This Row],[Performance_Score]]&gt;=3, (Analysis1[[#This Row],[Monthly_Salary]]*0.02), Analysis1[[#This Row],[Performance_Score]]&lt;3,0)</f>
        <v>1356.92</v>
      </c>
      <c r="P581" s="58"/>
    </row>
    <row r="582" spans="2:16" x14ac:dyDescent="0.35">
      <c r="B582" s="2" t="s">
        <v>1190</v>
      </c>
      <c r="C582" s="2" t="s">
        <v>1191</v>
      </c>
      <c r="D582" s="2" t="s">
        <v>15</v>
      </c>
      <c r="E582" s="11">
        <v>57</v>
      </c>
      <c r="F582" s="2" t="s">
        <v>23</v>
      </c>
      <c r="G582" s="2" t="s">
        <v>17</v>
      </c>
      <c r="H582" s="5">
        <v>91699</v>
      </c>
      <c r="I582" s="11">
        <v>15</v>
      </c>
      <c r="J582" s="11">
        <v>5</v>
      </c>
      <c r="K582" s="2">
        <v>2023</v>
      </c>
      <c r="L582" s="2" t="s">
        <v>25</v>
      </c>
      <c r="M582" s="2" t="s">
        <v>41</v>
      </c>
      <c r="N582" s="8">
        <v>1.6108032825756968</v>
      </c>
      <c r="O582" s="47">
        <f>_xlfn.IFS(Analysis1[[#This Row],[Performance_Score]] &gt;= 4, (Analysis1[[#This Row],[Monthly_Salary]])*0.05, Analysis1[[#This Row],[Performance_Score]]&gt;=3, (Analysis1[[#This Row],[Monthly_Salary]]*0.02), Analysis1[[#This Row],[Performance_Score]]&lt;3,0)</f>
        <v>4584.95</v>
      </c>
      <c r="P582" s="47"/>
    </row>
    <row r="583" spans="2:16" x14ac:dyDescent="0.35">
      <c r="B583" s="1" t="s">
        <v>1192</v>
      </c>
      <c r="C583" s="1" t="s">
        <v>1193</v>
      </c>
      <c r="D583" s="1" t="s">
        <v>46</v>
      </c>
      <c r="E583" s="10">
        <v>36</v>
      </c>
      <c r="F583" s="1" t="s">
        <v>72</v>
      </c>
      <c r="G583" s="1" t="s">
        <v>39</v>
      </c>
      <c r="H583" s="4">
        <v>92013</v>
      </c>
      <c r="I583" s="10">
        <v>15</v>
      </c>
      <c r="J583" s="10">
        <v>5</v>
      </c>
      <c r="K583" s="1">
        <v>2021</v>
      </c>
      <c r="L583" s="1" t="s">
        <v>51</v>
      </c>
      <c r="M583" s="1" t="s">
        <v>26</v>
      </c>
      <c r="N583" s="7">
        <v>3.4304875857916288</v>
      </c>
      <c r="O583" s="58">
        <f>_xlfn.IFS(Analysis1[[#This Row],[Performance_Score]] &gt;= 4, (Analysis1[[#This Row],[Monthly_Salary]])*0.05, Analysis1[[#This Row],[Performance_Score]]&gt;=3, (Analysis1[[#This Row],[Monthly_Salary]]*0.02), Analysis1[[#This Row],[Performance_Score]]&lt;3,0)</f>
        <v>4600.6500000000005</v>
      </c>
      <c r="P583" s="58"/>
    </row>
    <row r="584" spans="2:16" x14ac:dyDescent="0.35">
      <c r="B584" s="2" t="s">
        <v>1194</v>
      </c>
      <c r="C584" s="2" t="s">
        <v>1195</v>
      </c>
      <c r="D584" s="2" t="s">
        <v>15</v>
      </c>
      <c r="E584" s="11">
        <v>25</v>
      </c>
      <c r="F584" s="2" t="s">
        <v>23</v>
      </c>
      <c r="G584" s="2" t="s">
        <v>29</v>
      </c>
      <c r="H584" s="5">
        <v>71027</v>
      </c>
      <c r="I584" s="11">
        <v>30</v>
      </c>
      <c r="J584" s="11">
        <v>4</v>
      </c>
      <c r="K584" s="2">
        <v>0</v>
      </c>
      <c r="L584" s="2" t="s">
        <v>25</v>
      </c>
      <c r="M584" s="2" t="s">
        <v>26</v>
      </c>
      <c r="N584" s="8">
        <v>4.9494256692400427</v>
      </c>
      <c r="O584" s="47">
        <f>_xlfn.IFS(Analysis1[[#This Row],[Performance_Score]] &gt;= 4, (Analysis1[[#This Row],[Monthly_Salary]])*0.05, Analysis1[[#This Row],[Performance_Score]]&gt;=3, (Analysis1[[#This Row],[Monthly_Salary]]*0.02), Analysis1[[#This Row],[Performance_Score]]&lt;3,0)</f>
        <v>3551.3500000000004</v>
      </c>
      <c r="P584" s="47"/>
    </row>
    <row r="585" spans="2:16" x14ac:dyDescent="0.35">
      <c r="B585" s="1" t="s">
        <v>1196</v>
      </c>
      <c r="C585" s="1" t="s">
        <v>1197</v>
      </c>
      <c r="D585" s="1" t="s">
        <v>15</v>
      </c>
      <c r="E585" s="10">
        <v>31</v>
      </c>
      <c r="F585" s="1" t="s">
        <v>16</v>
      </c>
      <c r="G585" s="1" t="s">
        <v>29</v>
      </c>
      <c r="H585" s="4">
        <v>51089</v>
      </c>
      <c r="I585" s="10">
        <v>9</v>
      </c>
      <c r="J585" s="10">
        <v>3</v>
      </c>
      <c r="K585" s="1">
        <v>2016</v>
      </c>
      <c r="L585" s="1" t="s">
        <v>40</v>
      </c>
      <c r="M585" s="1" t="s">
        <v>26</v>
      </c>
      <c r="N585" s="7">
        <v>4.3776723316996549</v>
      </c>
      <c r="O585" s="58">
        <f>_xlfn.IFS(Analysis1[[#This Row],[Performance_Score]] &gt;= 4, (Analysis1[[#This Row],[Monthly_Salary]])*0.05, Analysis1[[#This Row],[Performance_Score]]&gt;=3, (Analysis1[[#This Row],[Monthly_Salary]]*0.02), Analysis1[[#This Row],[Performance_Score]]&lt;3,0)</f>
        <v>1021.78</v>
      </c>
      <c r="P585" s="58"/>
    </row>
    <row r="586" spans="2:16" x14ac:dyDescent="0.35">
      <c r="B586" s="2" t="s">
        <v>1198</v>
      </c>
      <c r="C586" s="2" t="s">
        <v>1199</v>
      </c>
      <c r="D586" s="2" t="s">
        <v>22</v>
      </c>
      <c r="E586" s="11">
        <v>51</v>
      </c>
      <c r="F586" s="2" t="s">
        <v>16</v>
      </c>
      <c r="G586" s="2" t="s">
        <v>17</v>
      </c>
      <c r="H586" s="5">
        <v>76057</v>
      </c>
      <c r="I586" s="11">
        <v>28</v>
      </c>
      <c r="J586" s="11">
        <v>3</v>
      </c>
      <c r="K586" s="2">
        <v>2016</v>
      </c>
      <c r="L586" s="2" t="s">
        <v>25</v>
      </c>
      <c r="M586" s="2" t="s">
        <v>26</v>
      </c>
      <c r="N586" s="8">
        <v>4.5044477232492213</v>
      </c>
      <c r="O586" s="47">
        <f>_xlfn.IFS(Analysis1[[#This Row],[Performance_Score]] &gt;= 4, (Analysis1[[#This Row],[Monthly_Salary]])*0.05, Analysis1[[#This Row],[Performance_Score]]&gt;=3, (Analysis1[[#This Row],[Monthly_Salary]]*0.02), Analysis1[[#This Row],[Performance_Score]]&lt;3,0)</f>
        <v>1521.14</v>
      </c>
      <c r="P586" s="47"/>
    </row>
    <row r="587" spans="2:16" x14ac:dyDescent="0.35">
      <c r="B587" s="1" t="s">
        <v>1200</v>
      </c>
      <c r="C587" s="1" t="s">
        <v>1201</v>
      </c>
      <c r="D587" s="1" t="s">
        <v>15</v>
      </c>
      <c r="E587" s="10">
        <v>36</v>
      </c>
      <c r="F587" s="1" t="s">
        <v>16</v>
      </c>
      <c r="G587" s="1" t="s">
        <v>29</v>
      </c>
      <c r="H587" s="4">
        <v>67416</v>
      </c>
      <c r="I587" s="10">
        <v>34</v>
      </c>
      <c r="J587" s="10">
        <v>2</v>
      </c>
      <c r="K587" s="1">
        <v>2015</v>
      </c>
      <c r="L587" s="1" t="s">
        <v>51</v>
      </c>
      <c r="M587" s="1" t="s">
        <v>26</v>
      </c>
      <c r="N587" s="7">
        <v>3.2081356327547441</v>
      </c>
      <c r="O587" s="58">
        <f>_xlfn.IFS(Analysis1[[#This Row],[Performance_Score]] &gt;= 4, (Analysis1[[#This Row],[Monthly_Salary]])*0.05, Analysis1[[#This Row],[Performance_Score]]&gt;=3, (Analysis1[[#This Row],[Monthly_Salary]]*0.02), Analysis1[[#This Row],[Performance_Score]]&lt;3,0)</f>
        <v>0</v>
      </c>
      <c r="P587" s="58"/>
    </row>
    <row r="588" spans="2:16" x14ac:dyDescent="0.35">
      <c r="B588" s="2" t="s">
        <v>1202</v>
      </c>
      <c r="C588" s="2" t="s">
        <v>1203</v>
      </c>
      <c r="D588" s="2" t="s">
        <v>22</v>
      </c>
      <c r="E588" s="11">
        <v>47</v>
      </c>
      <c r="F588" s="2" t="s">
        <v>23</v>
      </c>
      <c r="G588" s="2" t="s">
        <v>77</v>
      </c>
      <c r="H588" s="5">
        <v>47495</v>
      </c>
      <c r="I588" s="11">
        <v>3</v>
      </c>
      <c r="J588" s="11">
        <v>1</v>
      </c>
      <c r="K588" s="2">
        <v>2018</v>
      </c>
      <c r="L588" s="2" t="s">
        <v>30</v>
      </c>
      <c r="M588" s="2" t="s">
        <v>26</v>
      </c>
      <c r="N588" s="8">
        <v>3.9586797405445009</v>
      </c>
      <c r="O588" s="47">
        <f>_xlfn.IFS(Analysis1[[#This Row],[Performance_Score]] &gt;= 4, (Analysis1[[#This Row],[Monthly_Salary]])*0.05, Analysis1[[#This Row],[Performance_Score]]&gt;=3, (Analysis1[[#This Row],[Monthly_Salary]]*0.02), Analysis1[[#This Row],[Performance_Score]]&lt;3,0)</f>
        <v>0</v>
      </c>
      <c r="P588" s="47"/>
    </row>
    <row r="589" spans="2:16" x14ac:dyDescent="0.35">
      <c r="B589" s="1" t="s">
        <v>1204</v>
      </c>
      <c r="C589" s="1" t="s">
        <v>1205</v>
      </c>
      <c r="D589" s="1" t="s">
        <v>22</v>
      </c>
      <c r="E589" s="10">
        <v>25</v>
      </c>
      <c r="F589" s="1" t="s">
        <v>16</v>
      </c>
      <c r="G589" s="1" t="s">
        <v>63</v>
      </c>
      <c r="H589" s="4">
        <v>119024</v>
      </c>
      <c r="I589" s="10">
        <v>12</v>
      </c>
      <c r="J589" s="10">
        <v>4</v>
      </c>
      <c r="K589" s="1">
        <v>2022</v>
      </c>
      <c r="L589" s="1" t="s">
        <v>30</v>
      </c>
      <c r="M589" s="1" t="s">
        <v>41</v>
      </c>
      <c r="N589" s="7">
        <v>4.8483396360023514</v>
      </c>
      <c r="O589" s="58">
        <f>_xlfn.IFS(Analysis1[[#This Row],[Performance_Score]] &gt;= 4, (Analysis1[[#This Row],[Monthly_Salary]])*0.05, Analysis1[[#This Row],[Performance_Score]]&gt;=3, (Analysis1[[#This Row],[Monthly_Salary]]*0.02), Analysis1[[#This Row],[Performance_Score]]&lt;3,0)</f>
        <v>5951.2000000000007</v>
      </c>
      <c r="P589" s="58"/>
    </row>
    <row r="590" spans="2:16" x14ac:dyDescent="0.35">
      <c r="B590" s="2" t="s">
        <v>1206</v>
      </c>
      <c r="C590" s="2" t="s">
        <v>1207</v>
      </c>
      <c r="D590" s="2" t="s">
        <v>58</v>
      </c>
      <c r="E590" s="11">
        <v>27</v>
      </c>
      <c r="F590" s="2" t="s">
        <v>23</v>
      </c>
      <c r="G590" s="2" t="s">
        <v>77</v>
      </c>
      <c r="H590" s="5">
        <v>51583</v>
      </c>
      <c r="I590" s="11">
        <v>18</v>
      </c>
      <c r="J590" s="11">
        <v>1</v>
      </c>
      <c r="K590" s="2">
        <v>2021</v>
      </c>
      <c r="L590" s="2" t="s">
        <v>18</v>
      </c>
      <c r="M590" s="2" t="s">
        <v>141</v>
      </c>
      <c r="N590" s="8">
        <v>3.9697138290612446</v>
      </c>
      <c r="O590" s="47">
        <f>_xlfn.IFS(Analysis1[[#This Row],[Performance_Score]] &gt;= 4, (Analysis1[[#This Row],[Monthly_Salary]])*0.05, Analysis1[[#This Row],[Performance_Score]]&gt;=3, (Analysis1[[#This Row],[Monthly_Salary]]*0.02), Analysis1[[#This Row],[Performance_Score]]&lt;3,0)</f>
        <v>0</v>
      </c>
      <c r="P590" s="47"/>
    </row>
    <row r="591" spans="2:16" x14ac:dyDescent="0.35">
      <c r="B591" s="1" t="s">
        <v>1208</v>
      </c>
      <c r="C591" s="1" t="s">
        <v>1209</v>
      </c>
      <c r="D591" s="1" t="s">
        <v>80</v>
      </c>
      <c r="E591" s="10">
        <v>56</v>
      </c>
      <c r="F591" s="1" t="s">
        <v>23</v>
      </c>
      <c r="G591" s="1" t="s">
        <v>17</v>
      </c>
      <c r="H591" s="4">
        <v>64804</v>
      </c>
      <c r="I591" s="10">
        <v>26</v>
      </c>
      <c r="J591" s="10">
        <v>5</v>
      </c>
      <c r="K591" s="1">
        <v>2018</v>
      </c>
      <c r="L591" s="1" t="s">
        <v>34</v>
      </c>
      <c r="M591" s="1" t="s">
        <v>26</v>
      </c>
      <c r="N591" s="7">
        <v>3.5578905045237419</v>
      </c>
      <c r="O591" s="58">
        <f>_xlfn.IFS(Analysis1[[#This Row],[Performance_Score]] &gt;= 4, (Analysis1[[#This Row],[Monthly_Salary]])*0.05, Analysis1[[#This Row],[Performance_Score]]&gt;=3, (Analysis1[[#This Row],[Monthly_Salary]]*0.02), Analysis1[[#This Row],[Performance_Score]]&lt;3,0)</f>
        <v>3240.2000000000003</v>
      </c>
      <c r="P591" s="58"/>
    </row>
    <row r="592" spans="2:16" x14ac:dyDescent="0.35">
      <c r="B592" s="2" t="s">
        <v>1210</v>
      </c>
      <c r="C592" s="2" t="s">
        <v>1211</v>
      </c>
      <c r="D592" s="2" t="s">
        <v>46</v>
      </c>
      <c r="E592" s="11">
        <v>35</v>
      </c>
      <c r="F592" s="2" t="s">
        <v>16</v>
      </c>
      <c r="G592" s="2" t="s">
        <v>29</v>
      </c>
      <c r="H592" s="5">
        <v>106898</v>
      </c>
      <c r="I592" s="11">
        <v>31</v>
      </c>
      <c r="J592" s="11">
        <v>1</v>
      </c>
      <c r="K592" s="2">
        <v>2020</v>
      </c>
      <c r="L592" s="2" t="s">
        <v>34</v>
      </c>
      <c r="M592" s="2" t="s">
        <v>26</v>
      </c>
      <c r="N592" s="8">
        <v>2.5741966305914747</v>
      </c>
      <c r="O592" s="47">
        <f>_xlfn.IFS(Analysis1[[#This Row],[Performance_Score]] &gt;= 4, (Analysis1[[#This Row],[Monthly_Salary]])*0.05, Analysis1[[#This Row],[Performance_Score]]&gt;=3, (Analysis1[[#This Row],[Monthly_Salary]]*0.02), Analysis1[[#This Row],[Performance_Score]]&lt;3,0)</f>
        <v>0</v>
      </c>
      <c r="P592" s="47"/>
    </row>
    <row r="593" spans="2:16" x14ac:dyDescent="0.35">
      <c r="B593" s="1" t="s">
        <v>1212</v>
      </c>
      <c r="C593" s="1" t="s">
        <v>1213</v>
      </c>
      <c r="D593" s="1" t="s">
        <v>46</v>
      </c>
      <c r="E593" s="10">
        <v>53</v>
      </c>
      <c r="F593" s="1" t="s">
        <v>23</v>
      </c>
      <c r="G593" s="1" t="s">
        <v>29</v>
      </c>
      <c r="H593" s="4">
        <v>79967</v>
      </c>
      <c r="I593" s="10">
        <v>4</v>
      </c>
      <c r="J593" s="10">
        <v>2</v>
      </c>
      <c r="K593" s="1">
        <v>2015</v>
      </c>
      <c r="L593" s="1" t="s">
        <v>34</v>
      </c>
      <c r="M593" s="1" t="s">
        <v>19</v>
      </c>
      <c r="N593" s="7">
        <v>4.9918843210464434</v>
      </c>
      <c r="O593" s="58">
        <f>_xlfn.IFS(Analysis1[[#This Row],[Performance_Score]] &gt;= 4, (Analysis1[[#This Row],[Monthly_Salary]])*0.05, Analysis1[[#This Row],[Performance_Score]]&gt;=3, (Analysis1[[#This Row],[Monthly_Salary]]*0.02), Analysis1[[#This Row],[Performance_Score]]&lt;3,0)</f>
        <v>0</v>
      </c>
      <c r="P593" s="58"/>
    </row>
    <row r="594" spans="2:16" x14ac:dyDescent="0.35">
      <c r="B594" s="2" t="s">
        <v>1214</v>
      </c>
      <c r="C594" s="2" t="s">
        <v>1215</v>
      </c>
      <c r="D594" s="2" t="s">
        <v>58</v>
      </c>
      <c r="E594" s="11">
        <v>43</v>
      </c>
      <c r="F594" s="2" t="s">
        <v>16</v>
      </c>
      <c r="G594" s="2" t="s">
        <v>63</v>
      </c>
      <c r="H594" s="5">
        <v>30020</v>
      </c>
      <c r="I594" s="11">
        <v>3</v>
      </c>
      <c r="J594" s="11">
        <v>3</v>
      </c>
      <c r="K594" s="2">
        <v>2024</v>
      </c>
      <c r="L594" s="2" t="s">
        <v>25</v>
      </c>
      <c r="M594" s="2" t="s">
        <v>141</v>
      </c>
      <c r="N594" s="8">
        <v>2.7522748833438899</v>
      </c>
      <c r="O594" s="47">
        <f>_xlfn.IFS(Analysis1[[#This Row],[Performance_Score]] &gt;= 4, (Analysis1[[#This Row],[Monthly_Salary]])*0.05, Analysis1[[#This Row],[Performance_Score]]&gt;=3, (Analysis1[[#This Row],[Monthly_Salary]]*0.02), Analysis1[[#This Row],[Performance_Score]]&lt;3,0)</f>
        <v>600.4</v>
      </c>
      <c r="P594" s="47"/>
    </row>
    <row r="595" spans="2:16" x14ac:dyDescent="0.35">
      <c r="B595" s="1" t="s">
        <v>1216</v>
      </c>
      <c r="C595" s="1" t="s">
        <v>1217</v>
      </c>
      <c r="D595" s="1" t="s">
        <v>33</v>
      </c>
      <c r="E595" s="10">
        <v>46</v>
      </c>
      <c r="F595" s="1" t="s">
        <v>23</v>
      </c>
      <c r="G595" s="1" t="s">
        <v>24</v>
      </c>
      <c r="H595" s="4">
        <v>67450</v>
      </c>
      <c r="I595" s="10">
        <v>23</v>
      </c>
      <c r="J595" s="10">
        <v>2</v>
      </c>
      <c r="K595" s="1">
        <v>2016</v>
      </c>
      <c r="L595" s="1" t="s">
        <v>34</v>
      </c>
      <c r="M595" s="1" t="s">
        <v>26</v>
      </c>
      <c r="N595" s="7">
        <v>1.8000938094066794</v>
      </c>
      <c r="O595" s="58">
        <f>_xlfn.IFS(Analysis1[[#This Row],[Performance_Score]] &gt;= 4, (Analysis1[[#This Row],[Monthly_Salary]])*0.05, Analysis1[[#This Row],[Performance_Score]]&gt;=3, (Analysis1[[#This Row],[Monthly_Salary]]*0.02), Analysis1[[#This Row],[Performance_Score]]&lt;3,0)</f>
        <v>0</v>
      </c>
      <c r="P595" s="58"/>
    </row>
    <row r="596" spans="2:16" x14ac:dyDescent="0.35">
      <c r="B596" s="2" t="s">
        <v>1218</v>
      </c>
      <c r="C596" s="2" t="s">
        <v>1219</v>
      </c>
      <c r="D596" s="2" t="s">
        <v>80</v>
      </c>
      <c r="E596" s="11">
        <v>52</v>
      </c>
      <c r="F596" s="2" t="s">
        <v>23</v>
      </c>
      <c r="G596" s="2" t="s">
        <v>63</v>
      </c>
      <c r="H596" s="5">
        <v>41520</v>
      </c>
      <c r="I596" s="11">
        <v>20</v>
      </c>
      <c r="J596" s="11">
        <v>5</v>
      </c>
      <c r="K596" s="2">
        <v>2016</v>
      </c>
      <c r="L596" s="2" t="s">
        <v>25</v>
      </c>
      <c r="M596" s="2" t="s">
        <v>26</v>
      </c>
      <c r="N596" s="8">
        <v>4.201957287730731</v>
      </c>
      <c r="O596" s="47">
        <f>_xlfn.IFS(Analysis1[[#This Row],[Performance_Score]] &gt;= 4, (Analysis1[[#This Row],[Monthly_Salary]])*0.05, Analysis1[[#This Row],[Performance_Score]]&gt;=3, (Analysis1[[#This Row],[Monthly_Salary]]*0.02), Analysis1[[#This Row],[Performance_Score]]&lt;3,0)</f>
        <v>2076</v>
      </c>
      <c r="P596" s="47"/>
    </row>
    <row r="597" spans="2:16" x14ac:dyDescent="0.35">
      <c r="B597" s="1" t="s">
        <v>1220</v>
      </c>
      <c r="C597" s="1" t="s">
        <v>1221</v>
      </c>
      <c r="D597" s="1" t="s">
        <v>46</v>
      </c>
      <c r="E597" s="10">
        <v>55</v>
      </c>
      <c r="F597" s="1" t="s">
        <v>16</v>
      </c>
      <c r="G597" s="1" t="s">
        <v>17</v>
      </c>
      <c r="H597" s="4">
        <v>88970</v>
      </c>
      <c r="I597" s="10">
        <v>18</v>
      </c>
      <c r="J597" s="10">
        <v>4</v>
      </c>
      <c r="K597" s="1">
        <v>2020</v>
      </c>
      <c r="L597" s="1" t="s">
        <v>30</v>
      </c>
      <c r="M597" s="1" t="s">
        <v>41</v>
      </c>
      <c r="N597" s="7">
        <v>4.33599888233132</v>
      </c>
      <c r="O597" s="58">
        <f>_xlfn.IFS(Analysis1[[#This Row],[Performance_Score]] &gt;= 4, (Analysis1[[#This Row],[Monthly_Salary]])*0.05, Analysis1[[#This Row],[Performance_Score]]&gt;=3, (Analysis1[[#This Row],[Monthly_Salary]]*0.02), Analysis1[[#This Row],[Performance_Score]]&lt;3,0)</f>
        <v>4448.5</v>
      </c>
      <c r="P597" s="58"/>
    </row>
    <row r="598" spans="2:16" x14ac:dyDescent="0.35">
      <c r="B598" s="2" t="s">
        <v>1222</v>
      </c>
      <c r="C598" s="2" t="s">
        <v>1223</v>
      </c>
      <c r="D598" s="2" t="s">
        <v>46</v>
      </c>
      <c r="E598" s="11">
        <v>49</v>
      </c>
      <c r="F598" s="2" t="s">
        <v>23</v>
      </c>
      <c r="G598" s="2" t="s">
        <v>24</v>
      </c>
      <c r="H598" s="5">
        <v>82240</v>
      </c>
      <c r="I598" s="11">
        <v>24</v>
      </c>
      <c r="J598" s="11">
        <v>5</v>
      </c>
      <c r="K598" s="2">
        <v>2022</v>
      </c>
      <c r="L598" s="2" t="s">
        <v>51</v>
      </c>
      <c r="M598" s="2" t="s">
        <v>26</v>
      </c>
      <c r="N598" s="8">
        <v>2.3805383762361565</v>
      </c>
      <c r="O598" s="47">
        <f>_xlfn.IFS(Analysis1[[#This Row],[Performance_Score]] &gt;= 4, (Analysis1[[#This Row],[Monthly_Salary]])*0.05, Analysis1[[#This Row],[Performance_Score]]&gt;=3, (Analysis1[[#This Row],[Monthly_Salary]]*0.02), Analysis1[[#This Row],[Performance_Score]]&lt;3,0)</f>
        <v>4112</v>
      </c>
      <c r="P598" s="47"/>
    </row>
    <row r="599" spans="2:16" x14ac:dyDescent="0.35">
      <c r="B599" s="1" t="s">
        <v>1224</v>
      </c>
      <c r="C599" s="1" t="s">
        <v>1225</v>
      </c>
      <c r="D599" s="1" t="s">
        <v>33</v>
      </c>
      <c r="E599" s="10">
        <v>37</v>
      </c>
      <c r="F599" s="1" t="s">
        <v>23</v>
      </c>
      <c r="G599" s="1" t="s">
        <v>24</v>
      </c>
      <c r="H599" s="4">
        <v>101173</v>
      </c>
      <c r="I599" s="10">
        <v>11</v>
      </c>
      <c r="J599" s="10">
        <v>2</v>
      </c>
      <c r="K599" s="1">
        <v>0</v>
      </c>
      <c r="L599" s="1" t="s">
        <v>40</v>
      </c>
      <c r="M599" s="1" t="s">
        <v>141</v>
      </c>
      <c r="N599" s="7">
        <v>4.0772467540927728</v>
      </c>
      <c r="O599" s="58">
        <f>_xlfn.IFS(Analysis1[[#This Row],[Performance_Score]] &gt;= 4, (Analysis1[[#This Row],[Monthly_Salary]])*0.05, Analysis1[[#This Row],[Performance_Score]]&gt;=3, (Analysis1[[#This Row],[Monthly_Salary]]*0.02), Analysis1[[#This Row],[Performance_Score]]&lt;3,0)</f>
        <v>0</v>
      </c>
      <c r="P599" s="58"/>
    </row>
    <row r="600" spans="2:16" x14ac:dyDescent="0.35">
      <c r="B600" s="2" t="s">
        <v>1226</v>
      </c>
      <c r="C600" s="2" t="s">
        <v>1227</v>
      </c>
      <c r="D600" s="2" t="s">
        <v>15</v>
      </c>
      <c r="E600" s="11">
        <v>32</v>
      </c>
      <c r="F600" s="2" t="s">
        <v>16</v>
      </c>
      <c r="G600" s="2" t="s">
        <v>63</v>
      </c>
      <c r="H600" s="5">
        <v>44533</v>
      </c>
      <c r="I600" s="11">
        <v>6</v>
      </c>
      <c r="J600" s="11">
        <v>4</v>
      </c>
      <c r="K600" s="2">
        <v>2021</v>
      </c>
      <c r="L600" s="2" t="s">
        <v>51</v>
      </c>
      <c r="M600" s="2" t="s">
        <v>26</v>
      </c>
      <c r="N600" s="8">
        <v>3.0404401420977325</v>
      </c>
      <c r="O600" s="47">
        <f>_xlfn.IFS(Analysis1[[#This Row],[Performance_Score]] &gt;= 4, (Analysis1[[#This Row],[Monthly_Salary]])*0.05, Analysis1[[#This Row],[Performance_Score]]&gt;=3, (Analysis1[[#This Row],[Monthly_Salary]]*0.02), Analysis1[[#This Row],[Performance_Score]]&lt;3,0)</f>
        <v>2226.65</v>
      </c>
      <c r="P600" s="47"/>
    </row>
    <row r="601" spans="2:16" x14ac:dyDescent="0.35">
      <c r="B601" s="1" t="s">
        <v>1228</v>
      </c>
      <c r="C601" s="1" t="s">
        <v>1229</v>
      </c>
      <c r="D601" s="1" t="s">
        <v>46</v>
      </c>
      <c r="E601" s="10">
        <v>28</v>
      </c>
      <c r="F601" s="1" t="s">
        <v>23</v>
      </c>
      <c r="G601" s="1" t="s">
        <v>77</v>
      </c>
      <c r="H601" s="4">
        <v>116519</v>
      </c>
      <c r="I601" s="10">
        <v>27</v>
      </c>
      <c r="J601" s="10">
        <v>2</v>
      </c>
      <c r="K601" s="1">
        <v>2020</v>
      </c>
      <c r="L601" s="1" t="s">
        <v>34</v>
      </c>
      <c r="M601" s="1" t="s">
        <v>41</v>
      </c>
      <c r="N601" s="7">
        <v>3.1478709522136477</v>
      </c>
      <c r="O601" s="58">
        <f>_xlfn.IFS(Analysis1[[#This Row],[Performance_Score]] &gt;= 4, (Analysis1[[#This Row],[Monthly_Salary]])*0.05, Analysis1[[#This Row],[Performance_Score]]&gt;=3, (Analysis1[[#This Row],[Monthly_Salary]]*0.02), Analysis1[[#This Row],[Performance_Score]]&lt;3,0)</f>
        <v>0</v>
      </c>
      <c r="P601" s="58"/>
    </row>
    <row r="602" spans="2:16" x14ac:dyDescent="0.35">
      <c r="B602" s="2" t="s">
        <v>1230</v>
      </c>
      <c r="C602" s="2" t="s">
        <v>1231</v>
      </c>
      <c r="D602" s="2" t="s">
        <v>22</v>
      </c>
      <c r="E602" s="11">
        <v>25</v>
      </c>
      <c r="F602" s="2" t="s">
        <v>72</v>
      </c>
      <c r="G602" s="2" t="s">
        <v>77</v>
      </c>
      <c r="H602" s="5">
        <v>80621</v>
      </c>
      <c r="I602" s="11">
        <v>2</v>
      </c>
      <c r="J602" s="11">
        <v>4</v>
      </c>
      <c r="K602" s="2">
        <v>2019</v>
      </c>
      <c r="L602" s="2" t="s">
        <v>30</v>
      </c>
      <c r="M602" s="2" t="s">
        <v>26</v>
      </c>
      <c r="N602" s="8">
        <v>2.7049061535038015</v>
      </c>
      <c r="O602" s="47">
        <f>_xlfn.IFS(Analysis1[[#This Row],[Performance_Score]] &gt;= 4, (Analysis1[[#This Row],[Monthly_Salary]])*0.05, Analysis1[[#This Row],[Performance_Score]]&gt;=3, (Analysis1[[#This Row],[Monthly_Salary]]*0.02), Analysis1[[#This Row],[Performance_Score]]&lt;3,0)</f>
        <v>4031.05</v>
      </c>
      <c r="P602" s="47"/>
    </row>
    <row r="603" spans="2:16" x14ac:dyDescent="0.35">
      <c r="B603" s="1" t="s">
        <v>1232</v>
      </c>
      <c r="C603" s="1" t="s">
        <v>1233</v>
      </c>
      <c r="D603" s="1" t="s">
        <v>33</v>
      </c>
      <c r="E603" s="10">
        <v>35</v>
      </c>
      <c r="F603" s="1" t="s">
        <v>16</v>
      </c>
      <c r="G603" s="1" t="s">
        <v>63</v>
      </c>
      <c r="H603" s="4">
        <v>78996</v>
      </c>
      <c r="I603" s="10">
        <v>32</v>
      </c>
      <c r="J603" s="10">
        <v>3</v>
      </c>
      <c r="K603" s="1">
        <v>0</v>
      </c>
      <c r="L603" s="1" t="s">
        <v>18</v>
      </c>
      <c r="M603" s="1" t="s">
        <v>141</v>
      </c>
      <c r="N603" s="7">
        <v>2.9353249645769472</v>
      </c>
      <c r="O603" s="58">
        <f>_xlfn.IFS(Analysis1[[#This Row],[Performance_Score]] &gt;= 4, (Analysis1[[#This Row],[Monthly_Salary]])*0.05, Analysis1[[#This Row],[Performance_Score]]&gt;=3, (Analysis1[[#This Row],[Monthly_Salary]]*0.02), Analysis1[[#This Row],[Performance_Score]]&lt;3,0)</f>
        <v>1579.92</v>
      </c>
      <c r="P603" s="58"/>
    </row>
    <row r="604" spans="2:16" x14ac:dyDescent="0.35">
      <c r="B604" s="2" t="s">
        <v>1234</v>
      </c>
      <c r="C604" s="2" t="s">
        <v>1235</v>
      </c>
      <c r="D604" s="2" t="s">
        <v>46</v>
      </c>
      <c r="E604" s="11">
        <v>30</v>
      </c>
      <c r="F604" s="2" t="s">
        <v>16</v>
      </c>
      <c r="G604" s="2" t="s">
        <v>29</v>
      </c>
      <c r="H604" s="5">
        <v>116324</v>
      </c>
      <c r="I604" s="11">
        <v>12</v>
      </c>
      <c r="J604" s="11">
        <v>2</v>
      </c>
      <c r="K604" s="2">
        <v>0</v>
      </c>
      <c r="L604" s="2" t="s">
        <v>51</v>
      </c>
      <c r="M604" s="2" t="s">
        <v>26</v>
      </c>
      <c r="N604" s="8">
        <v>3.9308091536153813</v>
      </c>
      <c r="O604" s="47">
        <f>_xlfn.IFS(Analysis1[[#This Row],[Performance_Score]] &gt;= 4, (Analysis1[[#This Row],[Monthly_Salary]])*0.05, Analysis1[[#This Row],[Performance_Score]]&gt;=3, (Analysis1[[#This Row],[Monthly_Salary]]*0.02), Analysis1[[#This Row],[Performance_Score]]&lt;3,0)</f>
        <v>0</v>
      </c>
      <c r="P604" s="47"/>
    </row>
    <row r="605" spans="2:16" x14ac:dyDescent="0.35">
      <c r="B605" s="1" t="s">
        <v>1236</v>
      </c>
      <c r="C605" s="1" t="s">
        <v>1237</v>
      </c>
      <c r="D605" s="1" t="s">
        <v>46</v>
      </c>
      <c r="E605" s="10">
        <v>30</v>
      </c>
      <c r="F605" s="1" t="s">
        <v>16</v>
      </c>
      <c r="G605" s="1" t="s">
        <v>77</v>
      </c>
      <c r="H605" s="4">
        <v>81605</v>
      </c>
      <c r="I605" s="10">
        <v>10</v>
      </c>
      <c r="J605" s="10">
        <v>1</v>
      </c>
      <c r="K605" s="1">
        <v>2015</v>
      </c>
      <c r="L605" s="1" t="s">
        <v>51</v>
      </c>
      <c r="M605" s="1" t="s">
        <v>26</v>
      </c>
      <c r="N605" s="7">
        <v>2.0857390451595403</v>
      </c>
      <c r="O605" s="58">
        <f>_xlfn.IFS(Analysis1[[#This Row],[Performance_Score]] &gt;= 4, (Analysis1[[#This Row],[Monthly_Salary]])*0.05, Analysis1[[#This Row],[Performance_Score]]&gt;=3, (Analysis1[[#This Row],[Monthly_Salary]]*0.02), Analysis1[[#This Row],[Performance_Score]]&lt;3,0)</f>
        <v>0</v>
      </c>
      <c r="P605" s="58"/>
    </row>
    <row r="606" spans="2:16" x14ac:dyDescent="0.35">
      <c r="B606" s="2" t="s">
        <v>1238</v>
      </c>
      <c r="C606" s="2" t="s">
        <v>1239</v>
      </c>
      <c r="D606" s="2" t="s">
        <v>80</v>
      </c>
      <c r="E606" s="11">
        <v>46</v>
      </c>
      <c r="F606" s="2" t="s">
        <v>16</v>
      </c>
      <c r="G606" s="2" t="s">
        <v>24</v>
      </c>
      <c r="H606" s="5">
        <v>79884</v>
      </c>
      <c r="I606" s="11">
        <v>26</v>
      </c>
      <c r="J606" s="11">
        <v>3</v>
      </c>
      <c r="K606" s="2">
        <v>2019</v>
      </c>
      <c r="L606" s="2" t="s">
        <v>25</v>
      </c>
      <c r="M606" s="2" t="s">
        <v>19</v>
      </c>
      <c r="N606" s="8">
        <v>3.0953315854328389</v>
      </c>
      <c r="O606" s="47">
        <f>_xlfn.IFS(Analysis1[[#This Row],[Performance_Score]] &gt;= 4, (Analysis1[[#This Row],[Monthly_Salary]])*0.05, Analysis1[[#This Row],[Performance_Score]]&gt;=3, (Analysis1[[#This Row],[Monthly_Salary]]*0.02), Analysis1[[#This Row],[Performance_Score]]&lt;3,0)</f>
        <v>1597.68</v>
      </c>
      <c r="P606" s="47"/>
    </row>
    <row r="607" spans="2:16" x14ac:dyDescent="0.35">
      <c r="B607" s="1" t="s">
        <v>1240</v>
      </c>
      <c r="C607" s="1" t="s">
        <v>1241</v>
      </c>
      <c r="D607" s="1" t="s">
        <v>33</v>
      </c>
      <c r="E607" s="10">
        <v>54</v>
      </c>
      <c r="F607" s="1" t="s">
        <v>16</v>
      </c>
      <c r="G607" s="1" t="s">
        <v>77</v>
      </c>
      <c r="H607" s="4">
        <v>80555</v>
      </c>
      <c r="I607" s="10">
        <v>14</v>
      </c>
      <c r="J607" s="10">
        <v>3</v>
      </c>
      <c r="K607" s="1">
        <v>2019</v>
      </c>
      <c r="L607" s="1" t="s">
        <v>34</v>
      </c>
      <c r="M607" s="1" t="s">
        <v>26</v>
      </c>
      <c r="N607" s="7">
        <v>4.532848301365882</v>
      </c>
      <c r="O607" s="58">
        <f>_xlfn.IFS(Analysis1[[#This Row],[Performance_Score]] &gt;= 4, (Analysis1[[#This Row],[Monthly_Salary]])*0.05, Analysis1[[#This Row],[Performance_Score]]&gt;=3, (Analysis1[[#This Row],[Monthly_Salary]]*0.02), Analysis1[[#This Row],[Performance_Score]]&lt;3,0)</f>
        <v>1611.1000000000001</v>
      </c>
      <c r="P607" s="58"/>
    </row>
    <row r="608" spans="2:16" x14ac:dyDescent="0.35">
      <c r="B608" s="2" t="s">
        <v>1242</v>
      </c>
      <c r="C608" s="2" t="s">
        <v>1243</v>
      </c>
      <c r="D608" s="2" t="s">
        <v>22</v>
      </c>
      <c r="E608" s="11">
        <v>32</v>
      </c>
      <c r="F608" s="2" t="s">
        <v>16</v>
      </c>
      <c r="G608" s="2" t="s">
        <v>17</v>
      </c>
      <c r="H608" s="5">
        <v>59073</v>
      </c>
      <c r="I608" s="11">
        <v>18</v>
      </c>
      <c r="J608" s="11">
        <v>1</v>
      </c>
      <c r="K608" s="2">
        <v>2019</v>
      </c>
      <c r="L608" s="2" t="s">
        <v>34</v>
      </c>
      <c r="M608" s="2" t="s">
        <v>141</v>
      </c>
      <c r="N608" s="8">
        <v>1.2621005282204787</v>
      </c>
      <c r="O608" s="47">
        <f>_xlfn.IFS(Analysis1[[#This Row],[Performance_Score]] &gt;= 4, (Analysis1[[#This Row],[Monthly_Salary]])*0.05, Analysis1[[#This Row],[Performance_Score]]&gt;=3, (Analysis1[[#This Row],[Monthly_Salary]]*0.02), Analysis1[[#This Row],[Performance_Score]]&lt;3,0)</f>
        <v>0</v>
      </c>
      <c r="P608" s="47"/>
    </row>
    <row r="609" spans="2:16" x14ac:dyDescent="0.35">
      <c r="B609" s="1" t="s">
        <v>1244</v>
      </c>
      <c r="C609" s="1" t="s">
        <v>1245</v>
      </c>
      <c r="D609" s="1" t="s">
        <v>15</v>
      </c>
      <c r="E609" s="10">
        <v>40</v>
      </c>
      <c r="F609" s="1" t="s">
        <v>16</v>
      </c>
      <c r="G609" s="1" t="s">
        <v>77</v>
      </c>
      <c r="H609" s="4">
        <v>39964</v>
      </c>
      <c r="I609" s="10">
        <v>4</v>
      </c>
      <c r="J609" s="10">
        <v>5</v>
      </c>
      <c r="K609" s="1">
        <v>2021</v>
      </c>
      <c r="L609" s="1" t="s">
        <v>40</v>
      </c>
      <c r="M609" s="1" t="s">
        <v>26</v>
      </c>
      <c r="N609" s="7">
        <v>2.2135759804834274</v>
      </c>
      <c r="O609" s="58">
        <f>_xlfn.IFS(Analysis1[[#This Row],[Performance_Score]] &gt;= 4, (Analysis1[[#This Row],[Monthly_Salary]])*0.05, Analysis1[[#This Row],[Performance_Score]]&gt;=3, (Analysis1[[#This Row],[Monthly_Salary]]*0.02), Analysis1[[#This Row],[Performance_Score]]&lt;3,0)</f>
        <v>1998.2</v>
      </c>
      <c r="P609" s="58"/>
    </row>
    <row r="610" spans="2:16" x14ac:dyDescent="0.35">
      <c r="B610" s="2" t="s">
        <v>1246</v>
      </c>
      <c r="C610" s="2" t="s">
        <v>1247</v>
      </c>
      <c r="D610" s="2" t="s">
        <v>33</v>
      </c>
      <c r="E610" s="11">
        <v>56</v>
      </c>
      <c r="F610" s="2" t="s">
        <v>16</v>
      </c>
      <c r="G610" s="2" t="s">
        <v>29</v>
      </c>
      <c r="H610" s="5">
        <v>78008</v>
      </c>
      <c r="I610" s="11">
        <v>12</v>
      </c>
      <c r="J610" s="11">
        <v>1</v>
      </c>
      <c r="K610" s="2">
        <v>2020</v>
      </c>
      <c r="L610" s="2" t="s">
        <v>30</v>
      </c>
      <c r="M610" s="2" t="s">
        <v>26</v>
      </c>
      <c r="N610" s="8">
        <v>2.1159538275653476</v>
      </c>
      <c r="O610" s="47">
        <f>_xlfn.IFS(Analysis1[[#This Row],[Performance_Score]] &gt;= 4, (Analysis1[[#This Row],[Monthly_Salary]])*0.05, Analysis1[[#This Row],[Performance_Score]]&gt;=3, (Analysis1[[#This Row],[Monthly_Salary]]*0.02), Analysis1[[#This Row],[Performance_Score]]&lt;3,0)</f>
        <v>0</v>
      </c>
      <c r="P610" s="47"/>
    </row>
    <row r="611" spans="2:16" x14ac:dyDescent="0.35">
      <c r="B611" s="1" t="s">
        <v>1248</v>
      </c>
      <c r="C611" s="1" t="s">
        <v>1249</v>
      </c>
      <c r="D611" s="1" t="s">
        <v>33</v>
      </c>
      <c r="E611" s="10">
        <v>43</v>
      </c>
      <c r="F611" s="1" t="s">
        <v>16</v>
      </c>
      <c r="G611" s="1" t="s">
        <v>39</v>
      </c>
      <c r="H611" s="4">
        <v>52354</v>
      </c>
      <c r="I611" s="10">
        <v>19</v>
      </c>
      <c r="J611" s="10">
        <v>5</v>
      </c>
      <c r="K611" s="1">
        <v>2023</v>
      </c>
      <c r="L611" s="1" t="s">
        <v>51</v>
      </c>
      <c r="M611" s="1" t="s">
        <v>26</v>
      </c>
      <c r="N611" s="7">
        <v>1.205122135958042</v>
      </c>
      <c r="O611" s="58">
        <f>_xlfn.IFS(Analysis1[[#This Row],[Performance_Score]] &gt;= 4, (Analysis1[[#This Row],[Monthly_Salary]])*0.05, Analysis1[[#This Row],[Performance_Score]]&gt;=3, (Analysis1[[#This Row],[Monthly_Salary]]*0.02), Analysis1[[#This Row],[Performance_Score]]&lt;3,0)</f>
        <v>2617.7000000000003</v>
      </c>
      <c r="P611" s="58"/>
    </row>
    <row r="612" spans="2:16" x14ac:dyDescent="0.35">
      <c r="B612" s="2" t="s">
        <v>1250</v>
      </c>
      <c r="C612" s="2" t="s">
        <v>1251</v>
      </c>
      <c r="D612" s="2" t="s">
        <v>58</v>
      </c>
      <c r="E612" s="11">
        <v>33</v>
      </c>
      <c r="F612" s="2" t="s">
        <v>16</v>
      </c>
      <c r="G612" s="2" t="s">
        <v>17</v>
      </c>
      <c r="H612" s="5">
        <v>51391</v>
      </c>
      <c r="I612" s="11">
        <v>14</v>
      </c>
      <c r="J612" s="11">
        <v>5</v>
      </c>
      <c r="K612" s="2">
        <v>2020</v>
      </c>
      <c r="L612" s="2" t="s">
        <v>30</v>
      </c>
      <c r="M612" s="2" t="s">
        <v>26</v>
      </c>
      <c r="N612" s="8">
        <v>3.0111685851531158</v>
      </c>
      <c r="O612" s="47">
        <f>_xlfn.IFS(Analysis1[[#This Row],[Performance_Score]] &gt;= 4, (Analysis1[[#This Row],[Monthly_Salary]])*0.05, Analysis1[[#This Row],[Performance_Score]]&gt;=3, (Analysis1[[#This Row],[Monthly_Salary]]*0.02), Analysis1[[#This Row],[Performance_Score]]&lt;3,0)</f>
        <v>2569.5500000000002</v>
      </c>
      <c r="P612" s="47"/>
    </row>
    <row r="613" spans="2:16" x14ac:dyDescent="0.35">
      <c r="B613" s="1" t="s">
        <v>1252</v>
      </c>
      <c r="C613" s="1" t="s">
        <v>1253</v>
      </c>
      <c r="D613" s="1" t="s">
        <v>33</v>
      </c>
      <c r="E613" s="10">
        <v>43</v>
      </c>
      <c r="F613" s="1" t="s">
        <v>23</v>
      </c>
      <c r="G613" s="1" t="s">
        <v>39</v>
      </c>
      <c r="H613" s="4">
        <v>87545</v>
      </c>
      <c r="I613" s="10">
        <v>3</v>
      </c>
      <c r="J613" s="10">
        <v>4</v>
      </c>
      <c r="K613" s="1">
        <v>2018</v>
      </c>
      <c r="L613" s="1" t="s">
        <v>40</v>
      </c>
      <c r="M613" s="1" t="s">
        <v>41</v>
      </c>
      <c r="N613" s="7">
        <v>2.5837233204884242</v>
      </c>
      <c r="O613" s="58">
        <f>_xlfn.IFS(Analysis1[[#This Row],[Performance_Score]] &gt;= 4, (Analysis1[[#This Row],[Monthly_Salary]])*0.05, Analysis1[[#This Row],[Performance_Score]]&gt;=3, (Analysis1[[#This Row],[Monthly_Salary]]*0.02), Analysis1[[#This Row],[Performance_Score]]&lt;3,0)</f>
        <v>4377.25</v>
      </c>
      <c r="P613" s="58"/>
    </row>
    <row r="614" spans="2:16" x14ac:dyDescent="0.35">
      <c r="B614" s="2" t="s">
        <v>1254</v>
      </c>
      <c r="C614" s="2" t="s">
        <v>1255</v>
      </c>
      <c r="D614" s="2" t="s">
        <v>58</v>
      </c>
      <c r="E614" s="11">
        <v>59</v>
      </c>
      <c r="F614" s="2" t="s">
        <v>16</v>
      </c>
      <c r="G614" s="2" t="s">
        <v>39</v>
      </c>
      <c r="H614" s="5">
        <v>54959</v>
      </c>
      <c r="I614" s="11">
        <v>16</v>
      </c>
      <c r="J614" s="11">
        <v>1</v>
      </c>
      <c r="K614" s="2">
        <v>2015</v>
      </c>
      <c r="L614" s="2" t="s">
        <v>30</v>
      </c>
      <c r="M614" s="2" t="s">
        <v>26</v>
      </c>
      <c r="N614" s="8">
        <v>1.4159226278615131</v>
      </c>
      <c r="O614" s="47">
        <f>_xlfn.IFS(Analysis1[[#This Row],[Performance_Score]] &gt;= 4, (Analysis1[[#This Row],[Monthly_Salary]])*0.05, Analysis1[[#This Row],[Performance_Score]]&gt;=3, (Analysis1[[#This Row],[Monthly_Salary]]*0.02), Analysis1[[#This Row],[Performance_Score]]&lt;3,0)</f>
        <v>0</v>
      </c>
      <c r="P614" s="47"/>
    </row>
    <row r="615" spans="2:16" x14ac:dyDescent="0.35">
      <c r="B615" s="1" t="s">
        <v>1256</v>
      </c>
      <c r="C615" s="1" t="s">
        <v>1257</v>
      </c>
      <c r="D615" s="1" t="s">
        <v>46</v>
      </c>
      <c r="E615" s="10">
        <v>52</v>
      </c>
      <c r="F615" s="1" t="s">
        <v>23</v>
      </c>
      <c r="G615" s="1" t="s">
        <v>63</v>
      </c>
      <c r="H615" s="4">
        <v>93147</v>
      </c>
      <c r="I615" s="10">
        <v>35</v>
      </c>
      <c r="J615" s="10">
        <v>5</v>
      </c>
      <c r="K615" s="1">
        <v>2023</v>
      </c>
      <c r="L615" s="1" t="s">
        <v>18</v>
      </c>
      <c r="M615" s="1" t="s">
        <v>26</v>
      </c>
      <c r="N615" s="7">
        <v>2.8463836056018743</v>
      </c>
      <c r="O615" s="58">
        <f>_xlfn.IFS(Analysis1[[#This Row],[Performance_Score]] &gt;= 4, (Analysis1[[#This Row],[Monthly_Salary]])*0.05, Analysis1[[#This Row],[Performance_Score]]&gt;=3, (Analysis1[[#This Row],[Monthly_Salary]]*0.02), Analysis1[[#This Row],[Performance_Score]]&lt;3,0)</f>
        <v>4657.3500000000004</v>
      </c>
      <c r="P615" s="58"/>
    </row>
    <row r="616" spans="2:16" x14ac:dyDescent="0.35">
      <c r="B616" s="2" t="s">
        <v>1258</v>
      </c>
      <c r="C616" s="2" t="s">
        <v>1259</v>
      </c>
      <c r="D616" s="2" t="s">
        <v>46</v>
      </c>
      <c r="E616" s="11">
        <v>32</v>
      </c>
      <c r="F616" s="2" t="s">
        <v>23</v>
      </c>
      <c r="G616" s="2" t="s">
        <v>24</v>
      </c>
      <c r="H616" s="5">
        <v>48846</v>
      </c>
      <c r="I616" s="11">
        <v>20</v>
      </c>
      <c r="J616" s="11">
        <v>1</v>
      </c>
      <c r="K616" s="2">
        <v>0</v>
      </c>
      <c r="L616" s="2" t="s">
        <v>30</v>
      </c>
      <c r="M616" s="2" t="s">
        <v>41</v>
      </c>
      <c r="N616" s="8">
        <v>4.2018996722533464</v>
      </c>
      <c r="O616" s="47">
        <f>_xlfn.IFS(Analysis1[[#This Row],[Performance_Score]] &gt;= 4, (Analysis1[[#This Row],[Monthly_Salary]])*0.05, Analysis1[[#This Row],[Performance_Score]]&gt;=3, (Analysis1[[#This Row],[Monthly_Salary]]*0.02), Analysis1[[#This Row],[Performance_Score]]&lt;3,0)</f>
        <v>0</v>
      </c>
      <c r="P616" s="47"/>
    </row>
    <row r="617" spans="2:16" x14ac:dyDescent="0.35">
      <c r="B617" s="1" t="s">
        <v>1260</v>
      </c>
      <c r="C617" s="1" t="s">
        <v>1261</v>
      </c>
      <c r="D617" s="1" t="s">
        <v>15</v>
      </c>
      <c r="E617" s="10">
        <v>28</v>
      </c>
      <c r="F617" s="1" t="s">
        <v>23</v>
      </c>
      <c r="G617" s="1" t="s">
        <v>63</v>
      </c>
      <c r="H617" s="4">
        <v>94288</v>
      </c>
      <c r="I617" s="10">
        <v>31</v>
      </c>
      <c r="J617" s="10">
        <v>3</v>
      </c>
      <c r="K617" s="1">
        <v>0</v>
      </c>
      <c r="L617" s="1" t="s">
        <v>34</v>
      </c>
      <c r="M617" s="1" t="s">
        <v>141</v>
      </c>
      <c r="N617" s="7">
        <v>3.7023072346533747</v>
      </c>
      <c r="O617" s="58">
        <f>_xlfn.IFS(Analysis1[[#This Row],[Performance_Score]] &gt;= 4, (Analysis1[[#This Row],[Monthly_Salary]])*0.05, Analysis1[[#This Row],[Performance_Score]]&gt;=3, (Analysis1[[#This Row],[Monthly_Salary]]*0.02), Analysis1[[#This Row],[Performance_Score]]&lt;3,0)</f>
        <v>1885.76</v>
      </c>
      <c r="P617" s="58"/>
    </row>
    <row r="618" spans="2:16" x14ac:dyDescent="0.35">
      <c r="B618" s="2" t="s">
        <v>1262</v>
      </c>
      <c r="C618" s="2" t="s">
        <v>1263</v>
      </c>
      <c r="D618" s="2" t="s">
        <v>58</v>
      </c>
      <c r="E618" s="11">
        <v>44</v>
      </c>
      <c r="F618" s="2" t="s">
        <v>23</v>
      </c>
      <c r="G618" s="2" t="s">
        <v>39</v>
      </c>
      <c r="H618" s="5">
        <v>93893</v>
      </c>
      <c r="I618" s="11">
        <v>29</v>
      </c>
      <c r="J618" s="11">
        <v>1</v>
      </c>
      <c r="K618" s="2">
        <v>2015</v>
      </c>
      <c r="L618" s="2" t="s">
        <v>25</v>
      </c>
      <c r="M618" s="2" t="s">
        <v>26</v>
      </c>
      <c r="N618" s="8">
        <v>4.0517745585154561</v>
      </c>
      <c r="O618" s="47">
        <f>_xlfn.IFS(Analysis1[[#This Row],[Performance_Score]] &gt;= 4, (Analysis1[[#This Row],[Monthly_Salary]])*0.05, Analysis1[[#This Row],[Performance_Score]]&gt;=3, (Analysis1[[#This Row],[Monthly_Salary]]*0.02), Analysis1[[#This Row],[Performance_Score]]&lt;3,0)</f>
        <v>0</v>
      </c>
      <c r="P618" s="47"/>
    </row>
    <row r="619" spans="2:16" x14ac:dyDescent="0.35">
      <c r="B619" s="1" t="s">
        <v>1264</v>
      </c>
      <c r="C619" s="1" t="s">
        <v>1265</v>
      </c>
      <c r="D619" s="1" t="s">
        <v>15</v>
      </c>
      <c r="E619" s="10">
        <v>29</v>
      </c>
      <c r="F619" s="1" t="s">
        <v>16</v>
      </c>
      <c r="G619" s="1" t="s">
        <v>77</v>
      </c>
      <c r="H619" s="4">
        <v>83394</v>
      </c>
      <c r="I619" s="10">
        <v>6</v>
      </c>
      <c r="J619" s="10">
        <v>4</v>
      </c>
      <c r="K619" s="1">
        <v>2024</v>
      </c>
      <c r="L619" s="1" t="s">
        <v>30</v>
      </c>
      <c r="M619" s="1" t="s">
        <v>41</v>
      </c>
      <c r="N619" s="7">
        <v>3.477549632889724</v>
      </c>
      <c r="O619" s="58">
        <f>_xlfn.IFS(Analysis1[[#This Row],[Performance_Score]] &gt;= 4, (Analysis1[[#This Row],[Monthly_Salary]])*0.05, Analysis1[[#This Row],[Performance_Score]]&gt;=3, (Analysis1[[#This Row],[Monthly_Salary]]*0.02), Analysis1[[#This Row],[Performance_Score]]&lt;3,0)</f>
        <v>4169.7</v>
      </c>
      <c r="P619" s="58"/>
    </row>
    <row r="620" spans="2:16" x14ac:dyDescent="0.35">
      <c r="B620" s="2" t="s">
        <v>1266</v>
      </c>
      <c r="C620" s="2" t="s">
        <v>1267</v>
      </c>
      <c r="D620" s="2" t="s">
        <v>22</v>
      </c>
      <c r="E620" s="11">
        <v>51</v>
      </c>
      <c r="F620" s="2" t="s">
        <v>16</v>
      </c>
      <c r="G620" s="2" t="s">
        <v>63</v>
      </c>
      <c r="H620" s="5">
        <v>63033</v>
      </c>
      <c r="I620" s="11">
        <v>3</v>
      </c>
      <c r="J620" s="11">
        <v>1</v>
      </c>
      <c r="K620" s="2">
        <v>2024</v>
      </c>
      <c r="L620" s="2" t="s">
        <v>51</v>
      </c>
      <c r="M620" s="2" t="s">
        <v>141</v>
      </c>
      <c r="N620" s="8">
        <v>4.8730992385053078</v>
      </c>
      <c r="O620" s="47">
        <f>_xlfn.IFS(Analysis1[[#This Row],[Performance_Score]] &gt;= 4, (Analysis1[[#This Row],[Monthly_Salary]])*0.05, Analysis1[[#This Row],[Performance_Score]]&gt;=3, (Analysis1[[#This Row],[Monthly_Salary]]*0.02), Analysis1[[#This Row],[Performance_Score]]&lt;3,0)</f>
        <v>0</v>
      </c>
      <c r="P620" s="47"/>
    </row>
    <row r="621" spans="2:16" x14ac:dyDescent="0.35">
      <c r="B621" s="1" t="s">
        <v>1268</v>
      </c>
      <c r="C621" s="1" t="s">
        <v>1269</v>
      </c>
      <c r="D621" s="1" t="s">
        <v>15</v>
      </c>
      <c r="E621" s="10">
        <v>50</v>
      </c>
      <c r="F621" s="1" t="s">
        <v>23</v>
      </c>
      <c r="G621" s="1" t="s">
        <v>39</v>
      </c>
      <c r="H621" s="4">
        <v>42356</v>
      </c>
      <c r="I621" s="10">
        <v>25</v>
      </c>
      <c r="J621" s="10">
        <v>5</v>
      </c>
      <c r="K621" s="1">
        <v>2015</v>
      </c>
      <c r="L621" s="1" t="s">
        <v>34</v>
      </c>
      <c r="M621" s="1" t="s">
        <v>26</v>
      </c>
      <c r="N621" s="7">
        <v>1.1691532923672354</v>
      </c>
      <c r="O621" s="58">
        <f>_xlfn.IFS(Analysis1[[#This Row],[Performance_Score]] &gt;= 4, (Analysis1[[#This Row],[Monthly_Salary]])*0.05, Analysis1[[#This Row],[Performance_Score]]&gt;=3, (Analysis1[[#This Row],[Monthly_Salary]]*0.02), Analysis1[[#This Row],[Performance_Score]]&lt;3,0)</f>
        <v>2117.8000000000002</v>
      </c>
      <c r="P621" s="58"/>
    </row>
    <row r="622" spans="2:16" x14ac:dyDescent="0.35">
      <c r="B622" s="2" t="s">
        <v>1270</v>
      </c>
      <c r="C622" s="2" t="s">
        <v>1271</v>
      </c>
      <c r="D622" s="2" t="s">
        <v>46</v>
      </c>
      <c r="E622" s="11">
        <v>50</v>
      </c>
      <c r="F622" s="2" t="s">
        <v>23</v>
      </c>
      <c r="G622" s="2" t="s">
        <v>39</v>
      </c>
      <c r="H622" s="5">
        <v>101368</v>
      </c>
      <c r="I622" s="11">
        <v>2</v>
      </c>
      <c r="J622" s="11">
        <v>1</v>
      </c>
      <c r="K622" s="2">
        <v>2022</v>
      </c>
      <c r="L622" s="2" t="s">
        <v>34</v>
      </c>
      <c r="M622" s="2" t="s">
        <v>19</v>
      </c>
      <c r="N622" s="8">
        <v>4.7473858815514385</v>
      </c>
      <c r="O622" s="47">
        <f>_xlfn.IFS(Analysis1[[#This Row],[Performance_Score]] &gt;= 4, (Analysis1[[#This Row],[Monthly_Salary]])*0.05, Analysis1[[#This Row],[Performance_Score]]&gt;=3, (Analysis1[[#This Row],[Monthly_Salary]]*0.02), Analysis1[[#This Row],[Performance_Score]]&lt;3,0)</f>
        <v>0</v>
      </c>
      <c r="P622" s="47"/>
    </row>
    <row r="623" spans="2:16" x14ac:dyDescent="0.35">
      <c r="B623" s="1" t="s">
        <v>1272</v>
      </c>
      <c r="C623" s="1" t="s">
        <v>1273</v>
      </c>
      <c r="D623" s="1" t="s">
        <v>15</v>
      </c>
      <c r="E623" s="10">
        <v>24</v>
      </c>
      <c r="F623" s="1" t="s">
        <v>23</v>
      </c>
      <c r="G623" s="1" t="s">
        <v>63</v>
      </c>
      <c r="H623" s="4">
        <v>85322</v>
      </c>
      <c r="I623" s="10">
        <v>3</v>
      </c>
      <c r="J623" s="10">
        <v>5</v>
      </c>
      <c r="K623" s="1">
        <v>0</v>
      </c>
      <c r="L623" s="1" t="s">
        <v>18</v>
      </c>
      <c r="M623" s="1" t="s">
        <v>26</v>
      </c>
      <c r="N623" s="7">
        <v>3.9201841505590092</v>
      </c>
      <c r="O623" s="58">
        <f>_xlfn.IFS(Analysis1[[#This Row],[Performance_Score]] &gt;= 4, (Analysis1[[#This Row],[Monthly_Salary]])*0.05, Analysis1[[#This Row],[Performance_Score]]&gt;=3, (Analysis1[[#This Row],[Monthly_Salary]]*0.02), Analysis1[[#This Row],[Performance_Score]]&lt;3,0)</f>
        <v>4266.1000000000004</v>
      </c>
      <c r="P623" s="58"/>
    </row>
    <row r="624" spans="2:16" x14ac:dyDescent="0.35">
      <c r="B624" s="2" t="s">
        <v>1274</v>
      </c>
      <c r="C624" s="2" t="s">
        <v>1275</v>
      </c>
      <c r="D624" s="2" t="s">
        <v>33</v>
      </c>
      <c r="E624" s="11">
        <v>48</v>
      </c>
      <c r="F624" s="2" t="s">
        <v>16</v>
      </c>
      <c r="G624" s="2" t="s">
        <v>39</v>
      </c>
      <c r="H624" s="5">
        <v>67540</v>
      </c>
      <c r="I624" s="11">
        <v>15</v>
      </c>
      <c r="J624" s="11">
        <v>1</v>
      </c>
      <c r="K624" s="2">
        <v>2019</v>
      </c>
      <c r="L624" s="2" t="s">
        <v>34</v>
      </c>
      <c r="M624" s="2" t="s">
        <v>19</v>
      </c>
      <c r="N624" s="8">
        <v>4.3346009828638188</v>
      </c>
      <c r="O624" s="47">
        <f>_xlfn.IFS(Analysis1[[#This Row],[Performance_Score]] &gt;= 4, (Analysis1[[#This Row],[Monthly_Salary]])*0.05, Analysis1[[#This Row],[Performance_Score]]&gt;=3, (Analysis1[[#This Row],[Monthly_Salary]]*0.02), Analysis1[[#This Row],[Performance_Score]]&lt;3,0)</f>
        <v>0</v>
      </c>
      <c r="P624" s="47"/>
    </row>
    <row r="625" spans="2:16" x14ac:dyDescent="0.35">
      <c r="B625" s="1" t="s">
        <v>1276</v>
      </c>
      <c r="C625" s="1" t="s">
        <v>1277</v>
      </c>
      <c r="D625" s="1" t="s">
        <v>15</v>
      </c>
      <c r="E625" s="10">
        <v>58</v>
      </c>
      <c r="F625" s="1" t="s">
        <v>23</v>
      </c>
      <c r="G625" s="1" t="s">
        <v>39</v>
      </c>
      <c r="H625" s="4">
        <v>43322</v>
      </c>
      <c r="I625" s="10">
        <v>19</v>
      </c>
      <c r="J625" s="10">
        <v>4</v>
      </c>
      <c r="K625" s="1">
        <v>2020</v>
      </c>
      <c r="L625" s="1" t="s">
        <v>18</v>
      </c>
      <c r="M625" s="1" t="s">
        <v>26</v>
      </c>
      <c r="N625" s="7">
        <v>1.4465772221520372</v>
      </c>
      <c r="O625" s="58">
        <f>_xlfn.IFS(Analysis1[[#This Row],[Performance_Score]] &gt;= 4, (Analysis1[[#This Row],[Monthly_Salary]])*0.05, Analysis1[[#This Row],[Performance_Score]]&gt;=3, (Analysis1[[#This Row],[Monthly_Salary]]*0.02), Analysis1[[#This Row],[Performance_Score]]&lt;3,0)</f>
        <v>2166.1</v>
      </c>
      <c r="P625" s="58"/>
    </row>
    <row r="626" spans="2:16" x14ac:dyDescent="0.35">
      <c r="B626" s="2" t="s">
        <v>1278</v>
      </c>
      <c r="C626" s="2" t="s">
        <v>1279</v>
      </c>
      <c r="D626" s="2" t="s">
        <v>80</v>
      </c>
      <c r="E626" s="11">
        <v>38</v>
      </c>
      <c r="F626" s="2" t="s">
        <v>72</v>
      </c>
      <c r="G626" s="2" t="s">
        <v>17</v>
      </c>
      <c r="H626" s="5">
        <v>34483</v>
      </c>
      <c r="I626" s="11">
        <v>10</v>
      </c>
      <c r="J626" s="11">
        <v>3</v>
      </c>
      <c r="K626" s="2">
        <v>2016</v>
      </c>
      <c r="L626" s="2" t="s">
        <v>25</v>
      </c>
      <c r="M626" s="2" t="s">
        <v>141</v>
      </c>
      <c r="N626" s="8">
        <v>4.7009663757383837</v>
      </c>
      <c r="O626" s="47">
        <f>_xlfn.IFS(Analysis1[[#This Row],[Performance_Score]] &gt;= 4, (Analysis1[[#This Row],[Monthly_Salary]])*0.05, Analysis1[[#This Row],[Performance_Score]]&gt;=3, (Analysis1[[#This Row],[Monthly_Salary]]*0.02), Analysis1[[#This Row],[Performance_Score]]&lt;3,0)</f>
        <v>689.66</v>
      </c>
      <c r="P626" s="47"/>
    </row>
    <row r="627" spans="2:16" x14ac:dyDescent="0.35">
      <c r="B627" s="1" t="s">
        <v>1280</v>
      </c>
      <c r="C627" s="1" t="s">
        <v>1281</v>
      </c>
      <c r="D627" s="1" t="s">
        <v>15</v>
      </c>
      <c r="E627" s="10">
        <v>55</v>
      </c>
      <c r="F627" s="1" t="s">
        <v>16</v>
      </c>
      <c r="G627" s="1" t="s">
        <v>17</v>
      </c>
      <c r="H627" s="4">
        <v>64922</v>
      </c>
      <c r="I627" s="10">
        <v>7</v>
      </c>
      <c r="J627" s="10">
        <v>2</v>
      </c>
      <c r="K627" s="1">
        <v>2016</v>
      </c>
      <c r="L627" s="1" t="s">
        <v>25</v>
      </c>
      <c r="M627" s="1" t="s">
        <v>41</v>
      </c>
      <c r="N627" s="7">
        <v>1.2665993558801549</v>
      </c>
      <c r="O627" s="58">
        <f>_xlfn.IFS(Analysis1[[#This Row],[Performance_Score]] &gt;= 4, (Analysis1[[#This Row],[Monthly_Salary]])*0.05, Analysis1[[#This Row],[Performance_Score]]&gt;=3, (Analysis1[[#This Row],[Monthly_Salary]]*0.02), Analysis1[[#This Row],[Performance_Score]]&lt;3,0)</f>
        <v>0</v>
      </c>
      <c r="P627" s="58"/>
    </row>
    <row r="628" spans="2:16" x14ac:dyDescent="0.35">
      <c r="B628" s="2" t="s">
        <v>1282</v>
      </c>
      <c r="C628" s="2" t="s">
        <v>1283</v>
      </c>
      <c r="D628" s="2" t="s">
        <v>80</v>
      </c>
      <c r="E628" s="11">
        <v>51</v>
      </c>
      <c r="F628" s="2" t="s">
        <v>16</v>
      </c>
      <c r="G628" s="2" t="s">
        <v>24</v>
      </c>
      <c r="H628" s="5">
        <v>58843</v>
      </c>
      <c r="I628" s="11">
        <v>6</v>
      </c>
      <c r="J628" s="11">
        <v>3</v>
      </c>
      <c r="K628" s="2">
        <v>2016</v>
      </c>
      <c r="L628" s="2" t="s">
        <v>30</v>
      </c>
      <c r="M628" s="2" t="s">
        <v>26</v>
      </c>
      <c r="N628" s="8">
        <v>3.7945415152999589</v>
      </c>
      <c r="O628" s="47">
        <f>_xlfn.IFS(Analysis1[[#This Row],[Performance_Score]] &gt;= 4, (Analysis1[[#This Row],[Monthly_Salary]])*0.05, Analysis1[[#This Row],[Performance_Score]]&gt;=3, (Analysis1[[#This Row],[Monthly_Salary]]*0.02), Analysis1[[#This Row],[Performance_Score]]&lt;3,0)</f>
        <v>1176.8600000000001</v>
      </c>
      <c r="P628" s="47"/>
    </row>
    <row r="629" spans="2:16" x14ac:dyDescent="0.35">
      <c r="B629" s="1" t="s">
        <v>1284</v>
      </c>
      <c r="C629" s="1" t="s">
        <v>1285</v>
      </c>
      <c r="D629" s="1" t="s">
        <v>58</v>
      </c>
      <c r="E629" s="10">
        <v>55</v>
      </c>
      <c r="F629" s="1" t="s">
        <v>23</v>
      </c>
      <c r="G629" s="1" t="s">
        <v>39</v>
      </c>
      <c r="H629" s="4">
        <v>92980</v>
      </c>
      <c r="I629" s="10">
        <v>16</v>
      </c>
      <c r="J629" s="10">
        <v>2</v>
      </c>
      <c r="K629" s="1">
        <v>2020</v>
      </c>
      <c r="L629" s="1" t="s">
        <v>51</v>
      </c>
      <c r="M629" s="1" t="s">
        <v>19</v>
      </c>
      <c r="N629" s="7">
        <v>2.0682092360177347</v>
      </c>
      <c r="O629" s="58">
        <f>_xlfn.IFS(Analysis1[[#This Row],[Performance_Score]] &gt;= 4, (Analysis1[[#This Row],[Monthly_Salary]])*0.05, Analysis1[[#This Row],[Performance_Score]]&gt;=3, (Analysis1[[#This Row],[Monthly_Salary]]*0.02), Analysis1[[#This Row],[Performance_Score]]&lt;3,0)</f>
        <v>0</v>
      </c>
      <c r="P629" s="58"/>
    </row>
    <row r="630" spans="2:16" x14ac:dyDescent="0.35">
      <c r="B630" s="2" t="s">
        <v>1286</v>
      </c>
      <c r="C630" s="2" t="s">
        <v>1287</v>
      </c>
      <c r="D630" s="2" t="s">
        <v>15</v>
      </c>
      <c r="E630" s="11">
        <v>51</v>
      </c>
      <c r="F630" s="2" t="s">
        <v>16</v>
      </c>
      <c r="G630" s="2" t="s">
        <v>29</v>
      </c>
      <c r="H630" s="5">
        <v>101004</v>
      </c>
      <c r="I630" s="11">
        <v>21</v>
      </c>
      <c r="J630" s="11">
        <v>3</v>
      </c>
      <c r="K630" s="2">
        <v>2016</v>
      </c>
      <c r="L630" s="2" t="s">
        <v>34</v>
      </c>
      <c r="M630" s="2" t="s">
        <v>141</v>
      </c>
      <c r="N630" s="8">
        <v>4.8485711609485636</v>
      </c>
      <c r="O630" s="47">
        <f>_xlfn.IFS(Analysis1[[#This Row],[Performance_Score]] &gt;= 4, (Analysis1[[#This Row],[Monthly_Salary]])*0.05, Analysis1[[#This Row],[Performance_Score]]&gt;=3, (Analysis1[[#This Row],[Monthly_Salary]]*0.02), Analysis1[[#This Row],[Performance_Score]]&lt;3,0)</f>
        <v>2020.0800000000002</v>
      </c>
      <c r="P630" s="47"/>
    </row>
    <row r="631" spans="2:16" x14ac:dyDescent="0.35">
      <c r="B631" s="1" t="s">
        <v>1288</v>
      </c>
      <c r="C631" s="1" t="s">
        <v>1289</v>
      </c>
      <c r="D631" s="1" t="s">
        <v>33</v>
      </c>
      <c r="E631" s="10">
        <v>33</v>
      </c>
      <c r="F631" s="1" t="s">
        <v>16</v>
      </c>
      <c r="G631" s="1" t="s">
        <v>24</v>
      </c>
      <c r="H631" s="4">
        <v>104304</v>
      </c>
      <c r="I631" s="10">
        <v>1</v>
      </c>
      <c r="J631" s="10">
        <v>5</v>
      </c>
      <c r="K631" s="1">
        <v>0</v>
      </c>
      <c r="L631" s="1" t="s">
        <v>30</v>
      </c>
      <c r="M631" s="1" t="s">
        <v>26</v>
      </c>
      <c r="N631" s="7">
        <v>4.5372164411134586</v>
      </c>
      <c r="O631" s="58">
        <f>_xlfn.IFS(Analysis1[[#This Row],[Performance_Score]] &gt;= 4, (Analysis1[[#This Row],[Monthly_Salary]])*0.05, Analysis1[[#This Row],[Performance_Score]]&gt;=3, (Analysis1[[#This Row],[Monthly_Salary]]*0.02), Analysis1[[#This Row],[Performance_Score]]&lt;3,0)</f>
        <v>5215.2000000000007</v>
      </c>
      <c r="P631" s="58"/>
    </row>
    <row r="632" spans="2:16" x14ac:dyDescent="0.35">
      <c r="B632" s="2" t="s">
        <v>1290</v>
      </c>
      <c r="C632" s="2" t="s">
        <v>1291</v>
      </c>
      <c r="D632" s="2" t="s">
        <v>58</v>
      </c>
      <c r="E632" s="11">
        <v>25</v>
      </c>
      <c r="F632" s="2" t="s">
        <v>16</v>
      </c>
      <c r="G632" s="2" t="s">
        <v>63</v>
      </c>
      <c r="H632" s="5">
        <v>82815</v>
      </c>
      <c r="I632" s="11">
        <v>9</v>
      </c>
      <c r="J632" s="11">
        <v>5</v>
      </c>
      <c r="K632" s="2">
        <v>2017</v>
      </c>
      <c r="L632" s="2" t="s">
        <v>51</v>
      </c>
      <c r="M632" s="2" t="s">
        <v>26</v>
      </c>
      <c r="N632" s="8">
        <v>4.5527028425991496</v>
      </c>
      <c r="O632" s="47">
        <f>_xlfn.IFS(Analysis1[[#This Row],[Performance_Score]] &gt;= 4, (Analysis1[[#This Row],[Monthly_Salary]])*0.05, Analysis1[[#This Row],[Performance_Score]]&gt;=3, (Analysis1[[#This Row],[Monthly_Salary]]*0.02), Analysis1[[#This Row],[Performance_Score]]&lt;3,0)</f>
        <v>4140.75</v>
      </c>
      <c r="P632" s="47"/>
    </row>
    <row r="633" spans="2:16" x14ac:dyDescent="0.35">
      <c r="B633" s="1" t="s">
        <v>1292</v>
      </c>
      <c r="C633" s="1" t="s">
        <v>1293</v>
      </c>
      <c r="D633" s="1" t="s">
        <v>58</v>
      </c>
      <c r="E633" s="10">
        <v>42</v>
      </c>
      <c r="F633" s="1" t="s">
        <v>23</v>
      </c>
      <c r="G633" s="1" t="s">
        <v>39</v>
      </c>
      <c r="H633" s="4">
        <v>60153</v>
      </c>
      <c r="I633" s="10">
        <v>6</v>
      </c>
      <c r="J633" s="10">
        <v>1</v>
      </c>
      <c r="K633" s="1">
        <v>2018</v>
      </c>
      <c r="L633" s="1" t="s">
        <v>40</v>
      </c>
      <c r="M633" s="1" t="s">
        <v>26</v>
      </c>
      <c r="N633" s="7">
        <v>2.212681169816539</v>
      </c>
      <c r="O633" s="58">
        <f>_xlfn.IFS(Analysis1[[#This Row],[Performance_Score]] &gt;= 4, (Analysis1[[#This Row],[Monthly_Salary]])*0.05, Analysis1[[#This Row],[Performance_Score]]&gt;=3, (Analysis1[[#This Row],[Monthly_Salary]]*0.02), Analysis1[[#This Row],[Performance_Score]]&lt;3,0)</f>
        <v>0</v>
      </c>
      <c r="P633" s="58"/>
    </row>
    <row r="634" spans="2:16" x14ac:dyDescent="0.35">
      <c r="B634" s="2" t="s">
        <v>1294</v>
      </c>
      <c r="C634" s="2" t="s">
        <v>1295</v>
      </c>
      <c r="D634" s="2" t="s">
        <v>58</v>
      </c>
      <c r="E634" s="11">
        <v>26</v>
      </c>
      <c r="F634" s="2" t="s">
        <v>16</v>
      </c>
      <c r="G634" s="2" t="s">
        <v>77</v>
      </c>
      <c r="H634" s="5">
        <v>92723</v>
      </c>
      <c r="I634" s="11">
        <v>1</v>
      </c>
      <c r="J634" s="11">
        <v>4</v>
      </c>
      <c r="K634" s="2">
        <v>2018</v>
      </c>
      <c r="L634" s="2" t="s">
        <v>40</v>
      </c>
      <c r="M634" s="2" t="s">
        <v>41</v>
      </c>
      <c r="N634" s="8">
        <v>2.0413392397011965</v>
      </c>
      <c r="O634" s="47">
        <f>_xlfn.IFS(Analysis1[[#This Row],[Performance_Score]] &gt;= 4, (Analysis1[[#This Row],[Monthly_Salary]])*0.05, Analysis1[[#This Row],[Performance_Score]]&gt;=3, (Analysis1[[#This Row],[Monthly_Salary]]*0.02), Analysis1[[#This Row],[Performance_Score]]&lt;3,0)</f>
        <v>4636.1500000000005</v>
      </c>
      <c r="P634" s="47"/>
    </row>
    <row r="635" spans="2:16" x14ac:dyDescent="0.35">
      <c r="B635" s="1" t="s">
        <v>1296</v>
      </c>
      <c r="C635" s="1" t="s">
        <v>1297</v>
      </c>
      <c r="D635" s="1" t="s">
        <v>22</v>
      </c>
      <c r="E635" s="10">
        <v>60</v>
      </c>
      <c r="F635" s="1" t="s">
        <v>23</v>
      </c>
      <c r="G635" s="1" t="s">
        <v>17</v>
      </c>
      <c r="H635" s="4">
        <v>104415</v>
      </c>
      <c r="I635" s="10">
        <v>35</v>
      </c>
      <c r="J635" s="10">
        <v>3</v>
      </c>
      <c r="K635" s="1">
        <v>2015</v>
      </c>
      <c r="L635" s="1" t="s">
        <v>30</v>
      </c>
      <c r="M635" s="1" t="s">
        <v>41</v>
      </c>
      <c r="N635" s="7">
        <v>1.0296801699503719</v>
      </c>
      <c r="O635" s="58">
        <f>_xlfn.IFS(Analysis1[[#This Row],[Performance_Score]] &gt;= 4, (Analysis1[[#This Row],[Monthly_Salary]])*0.05, Analysis1[[#This Row],[Performance_Score]]&gt;=3, (Analysis1[[#This Row],[Monthly_Salary]]*0.02), Analysis1[[#This Row],[Performance_Score]]&lt;3,0)</f>
        <v>2088.3000000000002</v>
      </c>
      <c r="P635" s="58"/>
    </row>
    <row r="636" spans="2:16" x14ac:dyDescent="0.35">
      <c r="B636" s="2" t="s">
        <v>1298</v>
      </c>
      <c r="C636" s="2" t="s">
        <v>1299</v>
      </c>
      <c r="D636" s="2" t="s">
        <v>22</v>
      </c>
      <c r="E636" s="11">
        <v>52</v>
      </c>
      <c r="F636" s="2" t="s">
        <v>16</v>
      </c>
      <c r="G636" s="2" t="s">
        <v>63</v>
      </c>
      <c r="H636" s="5">
        <v>34951</v>
      </c>
      <c r="I636" s="11">
        <v>19</v>
      </c>
      <c r="J636" s="11">
        <v>2</v>
      </c>
      <c r="K636" s="2">
        <v>2022</v>
      </c>
      <c r="L636" s="2" t="s">
        <v>40</v>
      </c>
      <c r="M636" s="2" t="s">
        <v>41</v>
      </c>
      <c r="N636" s="8">
        <v>3.8939818371528006</v>
      </c>
      <c r="O636" s="47">
        <f>_xlfn.IFS(Analysis1[[#This Row],[Performance_Score]] &gt;= 4, (Analysis1[[#This Row],[Monthly_Salary]])*0.05, Analysis1[[#This Row],[Performance_Score]]&gt;=3, (Analysis1[[#This Row],[Monthly_Salary]]*0.02), Analysis1[[#This Row],[Performance_Score]]&lt;3,0)</f>
        <v>0</v>
      </c>
      <c r="P636" s="47"/>
    </row>
    <row r="637" spans="2:16" x14ac:dyDescent="0.35">
      <c r="B637" s="1" t="s">
        <v>1300</v>
      </c>
      <c r="C637" s="1" t="s">
        <v>1301</v>
      </c>
      <c r="D637" s="1" t="s">
        <v>80</v>
      </c>
      <c r="E637" s="10">
        <v>49</v>
      </c>
      <c r="F637" s="1" t="s">
        <v>23</v>
      </c>
      <c r="G637" s="1" t="s">
        <v>17</v>
      </c>
      <c r="H637" s="4">
        <v>97173</v>
      </c>
      <c r="I637" s="10">
        <v>33</v>
      </c>
      <c r="J637" s="10">
        <v>4</v>
      </c>
      <c r="K637" s="1">
        <v>0</v>
      </c>
      <c r="L637" s="1" t="s">
        <v>18</v>
      </c>
      <c r="M637" s="1" t="s">
        <v>26</v>
      </c>
      <c r="N637" s="7">
        <v>3.0927094061750147</v>
      </c>
      <c r="O637" s="58">
        <f>_xlfn.IFS(Analysis1[[#This Row],[Performance_Score]] &gt;= 4, (Analysis1[[#This Row],[Monthly_Salary]])*0.05, Analysis1[[#This Row],[Performance_Score]]&gt;=3, (Analysis1[[#This Row],[Monthly_Salary]]*0.02), Analysis1[[#This Row],[Performance_Score]]&lt;3,0)</f>
        <v>4858.6500000000005</v>
      </c>
      <c r="P637" s="58"/>
    </row>
    <row r="638" spans="2:16" x14ac:dyDescent="0.35">
      <c r="B638" s="2" t="s">
        <v>1302</v>
      </c>
      <c r="C638" s="2" t="s">
        <v>1303</v>
      </c>
      <c r="D638" s="2" t="s">
        <v>22</v>
      </c>
      <c r="E638" s="11">
        <v>49</v>
      </c>
      <c r="F638" s="2" t="s">
        <v>16</v>
      </c>
      <c r="G638" s="2" t="s">
        <v>29</v>
      </c>
      <c r="H638" s="5">
        <v>32894</v>
      </c>
      <c r="I638" s="11">
        <v>16</v>
      </c>
      <c r="J638" s="11">
        <v>3</v>
      </c>
      <c r="K638" s="2">
        <v>2022</v>
      </c>
      <c r="L638" s="2" t="s">
        <v>25</v>
      </c>
      <c r="M638" s="2" t="s">
        <v>26</v>
      </c>
      <c r="N638" s="8">
        <v>4.6652754756110735</v>
      </c>
      <c r="O638" s="47">
        <f>_xlfn.IFS(Analysis1[[#This Row],[Performance_Score]] &gt;= 4, (Analysis1[[#This Row],[Monthly_Salary]])*0.05, Analysis1[[#This Row],[Performance_Score]]&gt;=3, (Analysis1[[#This Row],[Monthly_Salary]]*0.02), Analysis1[[#This Row],[Performance_Score]]&lt;3,0)</f>
        <v>657.88</v>
      </c>
      <c r="P638" s="47"/>
    </row>
    <row r="639" spans="2:16" x14ac:dyDescent="0.35">
      <c r="B639" s="1" t="s">
        <v>1304</v>
      </c>
      <c r="C639" s="1" t="s">
        <v>1305</v>
      </c>
      <c r="D639" s="1" t="s">
        <v>22</v>
      </c>
      <c r="E639" s="10">
        <v>43</v>
      </c>
      <c r="F639" s="1" t="s">
        <v>16</v>
      </c>
      <c r="G639" s="1" t="s">
        <v>29</v>
      </c>
      <c r="H639" s="4">
        <v>85851</v>
      </c>
      <c r="I639" s="10">
        <v>4</v>
      </c>
      <c r="J639" s="10">
        <v>3</v>
      </c>
      <c r="K639" s="1">
        <v>2018</v>
      </c>
      <c r="L639" s="1" t="s">
        <v>34</v>
      </c>
      <c r="M639" s="1" t="s">
        <v>41</v>
      </c>
      <c r="N639" s="7">
        <v>2.8779957512080894</v>
      </c>
      <c r="O639" s="58">
        <f>_xlfn.IFS(Analysis1[[#This Row],[Performance_Score]] &gt;= 4, (Analysis1[[#This Row],[Monthly_Salary]])*0.05, Analysis1[[#This Row],[Performance_Score]]&gt;=3, (Analysis1[[#This Row],[Monthly_Salary]]*0.02), Analysis1[[#This Row],[Performance_Score]]&lt;3,0)</f>
        <v>1717.02</v>
      </c>
      <c r="P639" s="58"/>
    </row>
    <row r="640" spans="2:16" x14ac:dyDescent="0.35">
      <c r="B640" s="2" t="s">
        <v>1306</v>
      </c>
      <c r="C640" s="2" t="s">
        <v>1307</v>
      </c>
      <c r="D640" s="2" t="s">
        <v>80</v>
      </c>
      <c r="E640" s="11">
        <v>54</v>
      </c>
      <c r="F640" s="2" t="s">
        <v>23</v>
      </c>
      <c r="G640" s="2" t="s">
        <v>39</v>
      </c>
      <c r="H640" s="5">
        <v>47287</v>
      </c>
      <c r="I640" s="11">
        <v>27</v>
      </c>
      <c r="J640" s="11">
        <v>1</v>
      </c>
      <c r="K640" s="2">
        <v>2018</v>
      </c>
      <c r="L640" s="2" t="s">
        <v>18</v>
      </c>
      <c r="M640" s="2" t="s">
        <v>141</v>
      </c>
      <c r="N640" s="8">
        <v>4.0216090299784346</v>
      </c>
      <c r="O640" s="47">
        <f>_xlfn.IFS(Analysis1[[#This Row],[Performance_Score]] &gt;= 4, (Analysis1[[#This Row],[Monthly_Salary]])*0.05, Analysis1[[#This Row],[Performance_Score]]&gt;=3, (Analysis1[[#This Row],[Monthly_Salary]]*0.02), Analysis1[[#This Row],[Performance_Score]]&lt;3,0)</f>
        <v>0</v>
      </c>
      <c r="P640" s="47"/>
    </row>
    <row r="641" spans="2:16" x14ac:dyDescent="0.35">
      <c r="B641" s="1" t="s">
        <v>1308</v>
      </c>
      <c r="C641" s="1" t="s">
        <v>1309</v>
      </c>
      <c r="D641" s="1" t="s">
        <v>15</v>
      </c>
      <c r="E641" s="10">
        <v>29</v>
      </c>
      <c r="F641" s="1" t="s">
        <v>16</v>
      </c>
      <c r="G641" s="1" t="s">
        <v>77</v>
      </c>
      <c r="H641" s="4">
        <v>118892</v>
      </c>
      <c r="I641" s="10">
        <v>33</v>
      </c>
      <c r="J641" s="10">
        <v>1</v>
      </c>
      <c r="K641" s="1">
        <v>2016</v>
      </c>
      <c r="L641" s="1" t="s">
        <v>30</v>
      </c>
      <c r="M641" s="1" t="s">
        <v>26</v>
      </c>
      <c r="N641" s="7">
        <v>3.5390242470942992</v>
      </c>
      <c r="O641" s="58">
        <f>_xlfn.IFS(Analysis1[[#This Row],[Performance_Score]] &gt;= 4, (Analysis1[[#This Row],[Monthly_Salary]])*0.05, Analysis1[[#This Row],[Performance_Score]]&gt;=3, (Analysis1[[#This Row],[Monthly_Salary]]*0.02), Analysis1[[#This Row],[Performance_Score]]&lt;3,0)</f>
        <v>0</v>
      </c>
      <c r="P641" s="58"/>
    </row>
    <row r="642" spans="2:16" x14ac:dyDescent="0.35">
      <c r="B642" s="2" t="s">
        <v>1310</v>
      </c>
      <c r="C642" s="2" t="s">
        <v>1311</v>
      </c>
      <c r="D642" s="2" t="s">
        <v>15</v>
      </c>
      <c r="E642" s="11">
        <v>60</v>
      </c>
      <c r="F642" s="2" t="s">
        <v>23</v>
      </c>
      <c r="G642" s="2" t="s">
        <v>29</v>
      </c>
      <c r="H642" s="5">
        <v>59791</v>
      </c>
      <c r="I642" s="11">
        <v>6</v>
      </c>
      <c r="J642" s="11">
        <v>3</v>
      </c>
      <c r="K642" s="2">
        <v>2018</v>
      </c>
      <c r="L642" s="2" t="s">
        <v>25</v>
      </c>
      <c r="M642" s="2" t="s">
        <v>26</v>
      </c>
      <c r="N642" s="8">
        <v>3.5154862204510775</v>
      </c>
      <c r="O642" s="47">
        <f>_xlfn.IFS(Analysis1[[#This Row],[Performance_Score]] &gt;= 4, (Analysis1[[#This Row],[Monthly_Salary]])*0.05, Analysis1[[#This Row],[Performance_Score]]&gt;=3, (Analysis1[[#This Row],[Monthly_Salary]]*0.02), Analysis1[[#This Row],[Performance_Score]]&lt;3,0)</f>
        <v>1195.82</v>
      </c>
      <c r="P642" s="47"/>
    </row>
    <row r="643" spans="2:16" x14ac:dyDescent="0.35">
      <c r="B643" s="1" t="s">
        <v>1312</v>
      </c>
      <c r="C643" s="1" t="s">
        <v>1313</v>
      </c>
      <c r="D643" s="1" t="s">
        <v>22</v>
      </c>
      <c r="E643" s="10">
        <v>32</v>
      </c>
      <c r="F643" s="1" t="s">
        <v>23</v>
      </c>
      <c r="G643" s="1" t="s">
        <v>17</v>
      </c>
      <c r="H643" s="4">
        <v>39442</v>
      </c>
      <c r="I643" s="10">
        <v>19</v>
      </c>
      <c r="J643" s="10">
        <v>4</v>
      </c>
      <c r="K643" s="1">
        <v>0</v>
      </c>
      <c r="L643" s="1" t="s">
        <v>51</v>
      </c>
      <c r="M643" s="1" t="s">
        <v>26</v>
      </c>
      <c r="N643" s="7">
        <v>1.5210069702792288</v>
      </c>
      <c r="O643" s="58">
        <f>_xlfn.IFS(Analysis1[[#This Row],[Performance_Score]] &gt;= 4, (Analysis1[[#This Row],[Monthly_Salary]])*0.05, Analysis1[[#This Row],[Performance_Score]]&gt;=3, (Analysis1[[#This Row],[Monthly_Salary]]*0.02), Analysis1[[#This Row],[Performance_Score]]&lt;3,0)</f>
        <v>1972.1000000000001</v>
      </c>
      <c r="P643" s="58"/>
    </row>
    <row r="644" spans="2:16" x14ac:dyDescent="0.35">
      <c r="B644" s="2" t="s">
        <v>1314</v>
      </c>
      <c r="C644" s="2" t="s">
        <v>1315</v>
      </c>
      <c r="D644" s="2" t="s">
        <v>33</v>
      </c>
      <c r="E644" s="11">
        <v>34</v>
      </c>
      <c r="F644" s="2" t="s">
        <v>23</v>
      </c>
      <c r="G644" s="2" t="s">
        <v>63</v>
      </c>
      <c r="H644" s="5">
        <v>55270</v>
      </c>
      <c r="I644" s="11">
        <v>12</v>
      </c>
      <c r="J644" s="11">
        <v>3</v>
      </c>
      <c r="K644" s="2">
        <v>2020</v>
      </c>
      <c r="L644" s="2" t="s">
        <v>40</v>
      </c>
      <c r="M644" s="2" t="s">
        <v>26</v>
      </c>
      <c r="N644" s="8">
        <v>1.7159796487912424</v>
      </c>
      <c r="O644" s="47">
        <f>_xlfn.IFS(Analysis1[[#This Row],[Performance_Score]] &gt;= 4, (Analysis1[[#This Row],[Monthly_Salary]])*0.05, Analysis1[[#This Row],[Performance_Score]]&gt;=3, (Analysis1[[#This Row],[Monthly_Salary]]*0.02), Analysis1[[#This Row],[Performance_Score]]&lt;3,0)</f>
        <v>1105.4000000000001</v>
      </c>
      <c r="P644" s="47"/>
    </row>
    <row r="645" spans="2:16" x14ac:dyDescent="0.35">
      <c r="B645" s="1" t="s">
        <v>1316</v>
      </c>
      <c r="C645" s="1" t="s">
        <v>1317</v>
      </c>
      <c r="D645" s="1" t="s">
        <v>15</v>
      </c>
      <c r="E645" s="10">
        <v>53</v>
      </c>
      <c r="F645" s="1" t="s">
        <v>23</v>
      </c>
      <c r="G645" s="1" t="s">
        <v>39</v>
      </c>
      <c r="H645" s="4">
        <v>61452</v>
      </c>
      <c r="I645" s="10">
        <v>12</v>
      </c>
      <c r="J645" s="10">
        <v>5</v>
      </c>
      <c r="K645" s="1">
        <v>0</v>
      </c>
      <c r="L645" s="1" t="s">
        <v>25</v>
      </c>
      <c r="M645" s="1" t="s">
        <v>26</v>
      </c>
      <c r="N645" s="7">
        <v>3.1981985710583776</v>
      </c>
      <c r="O645" s="58">
        <f>_xlfn.IFS(Analysis1[[#This Row],[Performance_Score]] &gt;= 4, (Analysis1[[#This Row],[Monthly_Salary]])*0.05, Analysis1[[#This Row],[Performance_Score]]&gt;=3, (Analysis1[[#This Row],[Monthly_Salary]]*0.02), Analysis1[[#This Row],[Performance_Score]]&lt;3,0)</f>
        <v>3072.6000000000004</v>
      </c>
      <c r="P645" s="58"/>
    </row>
    <row r="646" spans="2:16" x14ac:dyDescent="0.35">
      <c r="B646" s="2" t="s">
        <v>1318</v>
      </c>
      <c r="C646" s="2" t="s">
        <v>1319</v>
      </c>
      <c r="D646" s="2" t="s">
        <v>46</v>
      </c>
      <c r="E646" s="11">
        <v>51</v>
      </c>
      <c r="F646" s="2" t="s">
        <v>23</v>
      </c>
      <c r="G646" s="2" t="s">
        <v>17</v>
      </c>
      <c r="H646" s="5">
        <v>80856</v>
      </c>
      <c r="I646" s="11">
        <v>13</v>
      </c>
      <c r="J646" s="11">
        <v>1</v>
      </c>
      <c r="K646" s="2">
        <v>2019</v>
      </c>
      <c r="L646" s="2" t="s">
        <v>18</v>
      </c>
      <c r="M646" s="2" t="s">
        <v>26</v>
      </c>
      <c r="N646" s="8">
        <v>2.7762467349999942</v>
      </c>
      <c r="O646" s="47">
        <f>_xlfn.IFS(Analysis1[[#This Row],[Performance_Score]] &gt;= 4, (Analysis1[[#This Row],[Monthly_Salary]])*0.05, Analysis1[[#This Row],[Performance_Score]]&gt;=3, (Analysis1[[#This Row],[Monthly_Salary]]*0.02), Analysis1[[#This Row],[Performance_Score]]&lt;3,0)</f>
        <v>0</v>
      </c>
      <c r="P646" s="47"/>
    </row>
    <row r="647" spans="2:16" x14ac:dyDescent="0.35">
      <c r="B647" s="1" t="s">
        <v>1320</v>
      </c>
      <c r="C647" s="1" t="s">
        <v>1321</v>
      </c>
      <c r="D647" s="1" t="s">
        <v>22</v>
      </c>
      <c r="E647" s="10">
        <v>38</v>
      </c>
      <c r="F647" s="1" t="s">
        <v>16</v>
      </c>
      <c r="G647" s="1" t="s">
        <v>24</v>
      </c>
      <c r="H647" s="4">
        <v>108277</v>
      </c>
      <c r="I647" s="10">
        <v>2</v>
      </c>
      <c r="J647" s="10">
        <v>1</v>
      </c>
      <c r="K647" s="1">
        <v>2017</v>
      </c>
      <c r="L647" s="1" t="s">
        <v>30</v>
      </c>
      <c r="M647" s="1" t="s">
        <v>41</v>
      </c>
      <c r="N647" s="7">
        <v>3.9043011616227594</v>
      </c>
      <c r="O647" s="58">
        <f>_xlfn.IFS(Analysis1[[#This Row],[Performance_Score]] &gt;= 4, (Analysis1[[#This Row],[Monthly_Salary]])*0.05, Analysis1[[#This Row],[Performance_Score]]&gt;=3, (Analysis1[[#This Row],[Monthly_Salary]]*0.02), Analysis1[[#This Row],[Performance_Score]]&lt;3,0)</f>
        <v>0</v>
      </c>
      <c r="P647" s="58"/>
    </row>
    <row r="648" spans="2:16" x14ac:dyDescent="0.35">
      <c r="B648" s="2" t="s">
        <v>1322</v>
      </c>
      <c r="C648" s="2" t="s">
        <v>1323</v>
      </c>
      <c r="D648" s="2" t="s">
        <v>22</v>
      </c>
      <c r="E648" s="11">
        <v>27</v>
      </c>
      <c r="F648" s="2" t="s">
        <v>16</v>
      </c>
      <c r="G648" s="2" t="s">
        <v>24</v>
      </c>
      <c r="H648" s="5">
        <v>87505</v>
      </c>
      <c r="I648" s="11">
        <v>35</v>
      </c>
      <c r="J648" s="11">
        <v>4</v>
      </c>
      <c r="K648" s="2">
        <v>2022</v>
      </c>
      <c r="L648" s="2" t="s">
        <v>30</v>
      </c>
      <c r="M648" s="2" t="s">
        <v>26</v>
      </c>
      <c r="N648" s="8">
        <v>4.286610517421531</v>
      </c>
      <c r="O648" s="47">
        <f>_xlfn.IFS(Analysis1[[#This Row],[Performance_Score]] &gt;= 4, (Analysis1[[#This Row],[Monthly_Salary]])*0.05, Analysis1[[#This Row],[Performance_Score]]&gt;=3, (Analysis1[[#This Row],[Monthly_Salary]]*0.02), Analysis1[[#This Row],[Performance_Score]]&lt;3,0)</f>
        <v>4375.25</v>
      </c>
      <c r="P648" s="47"/>
    </row>
    <row r="649" spans="2:16" x14ac:dyDescent="0.35">
      <c r="B649" s="1" t="s">
        <v>1324</v>
      </c>
      <c r="C649" s="1" t="s">
        <v>1325</v>
      </c>
      <c r="D649" s="1" t="s">
        <v>22</v>
      </c>
      <c r="E649" s="10">
        <v>46</v>
      </c>
      <c r="F649" s="1" t="s">
        <v>16</v>
      </c>
      <c r="G649" s="1" t="s">
        <v>17</v>
      </c>
      <c r="H649" s="4">
        <v>93174</v>
      </c>
      <c r="I649" s="10">
        <v>11</v>
      </c>
      <c r="J649" s="10">
        <v>2</v>
      </c>
      <c r="K649" s="1">
        <v>2020</v>
      </c>
      <c r="L649" s="1" t="s">
        <v>18</v>
      </c>
      <c r="M649" s="1" t="s">
        <v>26</v>
      </c>
      <c r="N649" s="7">
        <v>3.35833544677326</v>
      </c>
      <c r="O649" s="58">
        <f>_xlfn.IFS(Analysis1[[#This Row],[Performance_Score]] &gt;= 4, (Analysis1[[#This Row],[Monthly_Salary]])*0.05, Analysis1[[#This Row],[Performance_Score]]&gt;=3, (Analysis1[[#This Row],[Monthly_Salary]]*0.02), Analysis1[[#This Row],[Performance_Score]]&lt;3,0)</f>
        <v>0</v>
      </c>
      <c r="P649" s="58"/>
    </row>
    <row r="650" spans="2:16" x14ac:dyDescent="0.35">
      <c r="B650" s="2" t="s">
        <v>1326</v>
      </c>
      <c r="C650" s="2" t="s">
        <v>1327</v>
      </c>
      <c r="D650" s="2" t="s">
        <v>33</v>
      </c>
      <c r="E650" s="11">
        <v>50</v>
      </c>
      <c r="F650" s="2" t="s">
        <v>23</v>
      </c>
      <c r="G650" s="2" t="s">
        <v>77</v>
      </c>
      <c r="H650" s="5">
        <v>114677</v>
      </c>
      <c r="I650" s="11">
        <v>2</v>
      </c>
      <c r="J650" s="11">
        <v>3</v>
      </c>
      <c r="K650" s="2">
        <v>2019</v>
      </c>
      <c r="L650" s="2" t="s">
        <v>40</v>
      </c>
      <c r="M650" s="2" t="s">
        <v>141</v>
      </c>
      <c r="N650" s="8">
        <v>3.5763683341964003</v>
      </c>
      <c r="O650" s="47">
        <f>_xlfn.IFS(Analysis1[[#This Row],[Performance_Score]] &gt;= 4, (Analysis1[[#This Row],[Monthly_Salary]])*0.05, Analysis1[[#This Row],[Performance_Score]]&gt;=3, (Analysis1[[#This Row],[Monthly_Salary]]*0.02), Analysis1[[#This Row],[Performance_Score]]&lt;3,0)</f>
        <v>2293.54</v>
      </c>
      <c r="P650" s="47"/>
    </row>
    <row r="651" spans="2:16" x14ac:dyDescent="0.35">
      <c r="B651" s="1" t="s">
        <v>1328</v>
      </c>
      <c r="C651" s="1" t="s">
        <v>1329</v>
      </c>
      <c r="D651" s="1" t="s">
        <v>58</v>
      </c>
      <c r="E651" s="10">
        <v>48</v>
      </c>
      <c r="F651" s="1" t="s">
        <v>23</v>
      </c>
      <c r="G651" s="1" t="s">
        <v>17</v>
      </c>
      <c r="H651" s="4">
        <v>65896</v>
      </c>
      <c r="I651" s="10">
        <v>19</v>
      </c>
      <c r="J651" s="10">
        <v>2</v>
      </c>
      <c r="K651" s="1">
        <v>0</v>
      </c>
      <c r="L651" s="1" t="s">
        <v>30</v>
      </c>
      <c r="M651" s="1" t="s">
        <v>41</v>
      </c>
      <c r="N651" s="7">
        <v>3.7607493462734127</v>
      </c>
      <c r="O651" s="58">
        <f>_xlfn.IFS(Analysis1[[#This Row],[Performance_Score]] &gt;= 4, (Analysis1[[#This Row],[Monthly_Salary]])*0.05, Analysis1[[#This Row],[Performance_Score]]&gt;=3, (Analysis1[[#This Row],[Monthly_Salary]]*0.02), Analysis1[[#This Row],[Performance_Score]]&lt;3,0)</f>
        <v>0</v>
      </c>
      <c r="P651" s="58"/>
    </row>
    <row r="652" spans="2:16" x14ac:dyDescent="0.35">
      <c r="B652" s="2" t="s">
        <v>1330</v>
      </c>
      <c r="C652" s="2" t="s">
        <v>1331</v>
      </c>
      <c r="D652" s="2" t="s">
        <v>80</v>
      </c>
      <c r="E652" s="11">
        <v>25</v>
      </c>
      <c r="F652" s="2" t="s">
        <v>16</v>
      </c>
      <c r="G652" s="2" t="s">
        <v>63</v>
      </c>
      <c r="H652" s="5">
        <v>43128</v>
      </c>
      <c r="I652" s="11">
        <v>34</v>
      </c>
      <c r="J652" s="11">
        <v>1</v>
      </c>
      <c r="K652" s="2">
        <v>2016</v>
      </c>
      <c r="L652" s="2" t="s">
        <v>30</v>
      </c>
      <c r="M652" s="2" t="s">
        <v>26</v>
      </c>
      <c r="N652" s="8">
        <v>3.6853360147160541</v>
      </c>
      <c r="O652" s="47">
        <f>_xlfn.IFS(Analysis1[[#This Row],[Performance_Score]] &gt;= 4, (Analysis1[[#This Row],[Monthly_Salary]])*0.05, Analysis1[[#This Row],[Performance_Score]]&gt;=3, (Analysis1[[#This Row],[Monthly_Salary]]*0.02), Analysis1[[#This Row],[Performance_Score]]&lt;3,0)</f>
        <v>0</v>
      </c>
      <c r="P652" s="47"/>
    </row>
    <row r="653" spans="2:16" x14ac:dyDescent="0.35">
      <c r="B653" s="1" t="s">
        <v>1332</v>
      </c>
      <c r="C653" s="1" t="s">
        <v>1333</v>
      </c>
      <c r="D653" s="1" t="s">
        <v>80</v>
      </c>
      <c r="E653" s="10">
        <v>41</v>
      </c>
      <c r="F653" s="1" t="s">
        <v>72</v>
      </c>
      <c r="G653" s="1" t="s">
        <v>77</v>
      </c>
      <c r="H653" s="4">
        <v>107648</v>
      </c>
      <c r="I653" s="10">
        <v>31</v>
      </c>
      <c r="J653" s="10">
        <v>1</v>
      </c>
      <c r="K653" s="1">
        <v>2022</v>
      </c>
      <c r="L653" s="1" t="s">
        <v>51</v>
      </c>
      <c r="M653" s="1" t="s">
        <v>26</v>
      </c>
      <c r="N653" s="7">
        <v>3.8374899123878659</v>
      </c>
      <c r="O653" s="58">
        <f>_xlfn.IFS(Analysis1[[#This Row],[Performance_Score]] &gt;= 4, (Analysis1[[#This Row],[Monthly_Salary]])*0.05, Analysis1[[#This Row],[Performance_Score]]&gt;=3, (Analysis1[[#This Row],[Monthly_Salary]]*0.02), Analysis1[[#This Row],[Performance_Score]]&lt;3,0)</f>
        <v>0</v>
      </c>
      <c r="P653" s="58"/>
    </row>
    <row r="654" spans="2:16" x14ac:dyDescent="0.35">
      <c r="B654" s="2" t="s">
        <v>1334</v>
      </c>
      <c r="C654" s="2" t="s">
        <v>1335</v>
      </c>
      <c r="D654" s="2" t="s">
        <v>46</v>
      </c>
      <c r="E654" s="11">
        <v>58</v>
      </c>
      <c r="F654" s="2" t="s">
        <v>23</v>
      </c>
      <c r="G654" s="2" t="s">
        <v>24</v>
      </c>
      <c r="H654" s="5">
        <v>40501</v>
      </c>
      <c r="I654" s="11">
        <v>28</v>
      </c>
      <c r="J654" s="11">
        <v>4</v>
      </c>
      <c r="K654" s="2">
        <v>0</v>
      </c>
      <c r="L654" s="2" t="s">
        <v>18</v>
      </c>
      <c r="M654" s="2" t="s">
        <v>26</v>
      </c>
      <c r="N654" s="8">
        <v>4.1858263719655966</v>
      </c>
      <c r="O654" s="47">
        <f>_xlfn.IFS(Analysis1[[#This Row],[Performance_Score]] &gt;= 4, (Analysis1[[#This Row],[Monthly_Salary]])*0.05, Analysis1[[#This Row],[Performance_Score]]&gt;=3, (Analysis1[[#This Row],[Monthly_Salary]]*0.02), Analysis1[[#This Row],[Performance_Score]]&lt;3,0)</f>
        <v>2025.0500000000002</v>
      </c>
      <c r="P654" s="47"/>
    </row>
    <row r="655" spans="2:16" x14ac:dyDescent="0.35">
      <c r="B655" s="1" t="s">
        <v>1336</v>
      </c>
      <c r="C655" s="1" t="s">
        <v>1337</v>
      </c>
      <c r="D655" s="1" t="s">
        <v>33</v>
      </c>
      <c r="E655" s="10">
        <v>30</v>
      </c>
      <c r="F655" s="1" t="s">
        <v>23</v>
      </c>
      <c r="G655" s="1" t="s">
        <v>29</v>
      </c>
      <c r="H655" s="4">
        <v>116608</v>
      </c>
      <c r="I655" s="10">
        <v>20</v>
      </c>
      <c r="J655" s="10">
        <v>5</v>
      </c>
      <c r="K655" s="1">
        <v>0</v>
      </c>
      <c r="L655" s="1" t="s">
        <v>40</v>
      </c>
      <c r="M655" s="1" t="s">
        <v>141</v>
      </c>
      <c r="N655" s="7">
        <v>1.3961631696921435</v>
      </c>
      <c r="O655" s="58">
        <f>_xlfn.IFS(Analysis1[[#This Row],[Performance_Score]] &gt;= 4, (Analysis1[[#This Row],[Monthly_Salary]])*0.05, Analysis1[[#This Row],[Performance_Score]]&gt;=3, (Analysis1[[#This Row],[Monthly_Salary]]*0.02), Analysis1[[#This Row],[Performance_Score]]&lt;3,0)</f>
        <v>5830.4000000000005</v>
      </c>
      <c r="P655" s="58"/>
    </row>
    <row r="656" spans="2:16" x14ac:dyDescent="0.35">
      <c r="B656" s="2" t="s">
        <v>1338</v>
      </c>
      <c r="C656" s="2" t="s">
        <v>1339</v>
      </c>
      <c r="D656" s="2" t="s">
        <v>80</v>
      </c>
      <c r="E656" s="11">
        <v>46</v>
      </c>
      <c r="F656" s="2" t="s">
        <v>16</v>
      </c>
      <c r="G656" s="2" t="s">
        <v>29</v>
      </c>
      <c r="H656" s="5">
        <v>83187</v>
      </c>
      <c r="I656" s="11">
        <v>19</v>
      </c>
      <c r="J656" s="11">
        <v>1</v>
      </c>
      <c r="K656" s="2">
        <v>0</v>
      </c>
      <c r="L656" s="2" t="s">
        <v>30</v>
      </c>
      <c r="M656" s="2" t="s">
        <v>41</v>
      </c>
      <c r="N656" s="8">
        <v>1.6656711719452044</v>
      </c>
      <c r="O656" s="47">
        <f>_xlfn.IFS(Analysis1[[#This Row],[Performance_Score]] &gt;= 4, (Analysis1[[#This Row],[Monthly_Salary]])*0.05, Analysis1[[#This Row],[Performance_Score]]&gt;=3, (Analysis1[[#This Row],[Monthly_Salary]]*0.02), Analysis1[[#This Row],[Performance_Score]]&lt;3,0)</f>
        <v>0</v>
      </c>
      <c r="P656" s="47"/>
    </row>
    <row r="657" spans="2:16" x14ac:dyDescent="0.35">
      <c r="B657" s="1" t="s">
        <v>1340</v>
      </c>
      <c r="C657" s="1" t="s">
        <v>1341</v>
      </c>
      <c r="D657" s="1" t="s">
        <v>33</v>
      </c>
      <c r="E657" s="10">
        <v>29</v>
      </c>
      <c r="F657" s="1" t="s">
        <v>16</v>
      </c>
      <c r="G657" s="1" t="s">
        <v>29</v>
      </c>
      <c r="H657" s="4">
        <v>100073</v>
      </c>
      <c r="I657" s="10">
        <v>13</v>
      </c>
      <c r="J657" s="10">
        <v>4</v>
      </c>
      <c r="K657" s="1">
        <v>2017</v>
      </c>
      <c r="L657" s="1" t="s">
        <v>34</v>
      </c>
      <c r="M657" s="1" t="s">
        <v>26</v>
      </c>
      <c r="N657" s="7">
        <v>2.5333682845589611</v>
      </c>
      <c r="O657" s="58">
        <f>_xlfn.IFS(Analysis1[[#This Row],[Performance_Score]] &gt;= 4, (Analysis1[[#This Row],[Monthly_Salary]])*0.05, Analysis1[[#This Row],[Performance_Score]]&gt;=3, (Analysis1[[#This Row],[Monthly_Salary]]*0.02), Analysis1[[#This Row],[Performance_Score]]&lt;3,0)</f>
        <v>5003.6500000000005</v>
      </c>
      <c r="P657" s="58"/>
    </row>
    <row r="658" spans="2:16" x14ac:dyDescent="0.35">
      <c r="B658" s="2" t="s">
        <v>1342</v>
      </c>
      <c r="C658" s="2" t="s">
        <v>1343</v>
      </c>
      <c r="D658" s="2" t="s">
        <v>15</v>
      </c>
      <c r="E658" s="11">
        <v>34</v>
      </c>
      <c r="F658" s="2" t="s">
        <v>16</v>
      </c>
      <c r="G658" s="2" t="s">
        <v>17</v>
      </c>
      <c r="H658" s="5">
        <v>111159</v>
      </c>
      <c r="I658" s="11">
        <v>21</v>
      </c>
      <c r="J658" s="11">
        <v>4</v>
      </c>
      <c r="K658" s="2">
        <v>2021</v>
      </c>
      <c r="L658" s="2" t="s">
        <v>40</v>
      </c>
      <c r="M658" s="2" t="s">
        <v>26</v>
      </c>
      <c r="N658" s="8">
        <v>3.0754647508556587</v>
      </c>
      <c r="O658" s="47">
        <f>_xlfn.IFS(Analysis1[[#This Row],[Performance_Score]] &gt;= 4, (Analysis1[[#This Row],[Monthly_Salary]])*0.05, Analysis1[[#This Row],[Performance_Score]]&gt;=3, (Analysis1[[#This Row],[Monthly_Salary]]*0.02), Analysis1[[#This Row],[Performance_Score]]&lt;3,0)</f>
        <v>5557.9500000000007</v>
      </c>
      <c r="P658" s="47"/>
    </row>
    <row r="659" spans="2:16" x14ac:dyDescent="0.35">
      <c r="B659" s="1" t="s">
        <v>1344</v>
      </c>
      <c r="C659" s="1" t="s">
        <v>1345</v>
      </c>
      <c r="D659" s="1" t="s">
        <v>33</v>
      </c>
      <c r="E659" s="10">
        <v>46</v>
      </c>
      <c r="F659" s="1" t="s">
        <v>16</v>
      </c>
      <c r="G659" s="1" t="s">
        <v>77</v>
      </c>
      <c r="H659" s="4">
        <v>110594</v>
      </c>
      <c r="I659" s="10">
        <v>13</v>
      </c>
      <c r="J659" s="10">
        <v>4</v>
      </c>
      <c r="K659" s="1">
        <v>2021</v>
      </c>
      <c r="L659" s="1" t="s">
        <v>40</v>
      </c>
      <c r="M659" s="1" t="s">
        <v>26</v>
      </c>
      <c r="N659" s="7">
        <v>1.7872409555955904</v>
      </c>
      <c r="O659" s="58">
        <f>_xlfn.IFS(Analysis1[[#This Row],[Performance_Score]] &gt;= 4, (Analysis1[[#This Row],[Monthly_Salary]])*0.05, Analysis1[[#This Row],[Performance_Score]]&gt;=3, (Analysis1[[#This Row],[Monthly_Salary]]*0.02), Analysis1[[#This Row],[Performance_Score]]&lt;3,0)</f>
        <v>5529.7000000000007</v>
      </c>
      <c r="P659" s="58"/>
    </row>
    <row r="660" spans="2:16" x14ac:dyDescent="0.35">
      <c r="B660" s="2" t="s">
        <v>1346</v>
      </c>
      <c r="C660" s="2" t="s">
        <v>1347</v>
      </c>
      <c r="D660" s="2" t="s">
        <v>33</v>
      </c>
      <c r="E660" s="11">
        <v>33</v>
      </c>
      <c r="F660" s="2" t="s">
        <v>16</v>
      </c>
      <c r="G660" s="2" t="s">
        <v>24</v>
      </c>
      <c r="H660" s="5">
        <v>90305</v>
      </c>
      <c r="I660" s="11">
        <v>33</v>
      </c>
      <c r="J660" s="11">
        <v>2</v>
      </c>
      <c r="K660" s="2">
        <v>0</v>
      </c>
      <c r="L660" s="2" t="s">
        <v>51</v>
      </c>
      <c r="M660" s="2" t="s">
        <v>26</v>
      </c>
      <c r="N660" s="8">
        <v>1.2126165496214028</v>
      </c>
      <c r="O660" s="47">
        <f>_xlfn.IFS(Analysis1[[#This Row],[Performance_Score]] &gt;= 4, (Analysis1[[#This Row],[Monthly_Salary]])*0.05, Analysis1[[#This Row],[Performance_Score]]&gt;=3, (Analysis1[[#This Row],[Monthly_Salary]]*0.02), Analysis1[[#This Row],[Performance_Score]]&lt;3,0)</f>
        <v>0</v>
      </c>
      <c r="P660" s="47"/>
    </row>
    <row r="661" spans="2:16" x14ac:dyDescent="0.35">
      <c r="B661" s="1" t="s">
        <v>1348</v>
      </c>
      <c r="C661" s="1" t="s">
        <v>1349</v>
      </c>
      <c r="D661" s="1" t="s">
        <v>22</v>
      </c>
      <c r="E661" s="10">
        <v>50</v>
      </c>
      <c r="F661" s="1" t="s">
        <v>23</v>
      </c>
      <c r="G661" s="1" t="s">
        <v>39</v>
      </c>
      <c r="H661" s="4">
        <v>96023</v>
      </c>
      <c r="I661" s="10">
        <v>17</v>
      </c>
      <c r="J661" s="10">
        <v>3</v>
      </c>
      <c r="K661" s="1">
        <v>2024</v>
      </c>
      <c r="L661" s="1" t="s">
        <v>25</v>
      </c>
      <c r="M661" s="1" t="s">
        <v>26</v>
      </c>
      <c r="N661" s="7">
        <v>3.8088678303750347</v>
      </c>
      <c r="O661" s="58">
        <f>_xlfn.IFS(Analysis1[[#This Row],[Performance_Score]] &gt;= 4, (Analysis1[[#This Row],[Monthly_Salary]])*0.05, Analysis1[[#This Row],[Performance_Score]]&gt;=3, (Analysis1[[#This Row],[Monthly_Salary]]*0.02), Analysis1[[#This Row],[Performance_Score]]&lt;3,0)</f>
        <v>1920.46</v>
      </c>
      <c r="P661" s="58"/>
    </row>
    <row r="662" spans="2:16" x14ac:dyDescent="0.35">
      <c r="B662" s="2" t="s">
        <v>1350</v>
      </c>
      <c r="C662" s="2" t="s">
        <v>1058</v>
      </c>
      <c r="D662" s="2" t="s">
        <v>80</v>
      </c>
      <c r="E662" s="11">
        <v>46</v>
      </c>
      <c r="F662" s="2" t="s">
        <v>72</v>
      </c>
      <c r="G662" s="2" t="s">
        <v>17</v>
      </c>
      <c r="H662" s="5">
        <v>84915</v>
      </c>
      <c r="I662" s="11">
        <v>35</v>
      </c>
      <c r="J662" s="11">
        <v>3</v>
      </c>
      <c r="K662" s="2">
        <v>2020</v>
      </c>
      <c r="L662" s="2" t="s">
        <v>25</v>
      </c>
      <c r="M662" s="2" t="s">
        <v>26</v>
      </c>
      <c r="N662" s="8">
        <v>4.2401574530456676</v>
      </c>
      <c r="O662" s="47">
        <f>_xlfn.IFS(Analysis1[[#This Row],[Performance_Score]] &gt;= 4, (Analysis1[[#This Row],[Monthly_Salary]])*0.05, Analysis1[[#This Row],[Performance_Score]]&gt;=3, (Analysis1[[#This Row],[Monthly_Salary]]*0.02), Analysis1[[#This Row],[Performance_Score]]&lt;3,0)</f>
        <v>1698.3</v>
      </c>
      <c r="P662" s="47"/>
    </row>
    <row r="663" spans="2:16" x14ac:dyDescent="0.35">
      <c r="B663" s="1" t="s">
        <v>1351</v>
      </c>
      <c r="C663" s="1" t="s">
        <v>1352</v>
      </c>
      <c r="D663" s="1" t="s">
        <v>33</v>
      </c>
      <c r="E663" s="10">
        <v>31</v>
      </c>
      <c r="F663" s="1" t="s">
        <v>23</v>
      </c>
      <c r="G663" s="1" t="s">
        <v>39</v>
      </c>
      <c r="H663" s="4">
        <v>111211</v>
      </c>
      <c r="I663" s="10">
        <v>19</v>
      </c>
      <c r="J663" s="10">
        <v>4</v>
      </c>
      <c r="K663" s="1">
        <v>2016</v>
      </c>
      <c r="L663" s="1" t="s">
        <v>18</v>
      </c>
      <c r="M663" s="1" t="s">
        <v>41</v>
      </c>
      <c r="N663" s="7">
        <v>1.306114242923937</v>
      </c>
      <c r="O663" s="58">
        <f>_xlfn.IFS(Analysis1[[#This Row],[Performance_Score]] &gt;= 4, (Analysis1[[#This Row],[Monthly_Salary]])*0.05, Analysis1[[#This Row],[Performance_Score]]&gt;=3, (Analysis1[[#This Row],[Monthly_Salary]]*0.02), Analysis1[[#This Row],[Performance_Score]]&lt;3,0)</f>
        <v>5560.55</v>
      </c>
      <c r="P663" s="58"/>
    </row>
    <row r="664" spans="2:16" x14ac:dyDescent="0.35">
      <c r="B664" s="2" t="s">
        <v>1353</v>
      </c>
      <c r="C664" s="2" t="s">
        <v>1354</v>
      </c>
      <c r="D664" s="2" t="s">
        <v>33</v>
      </c>
      <c r="E664" s="11">
        <v>35</v>
      </c>
      <c r="F664" s="2" t="s">
        <v>16</v>
      </c>
      <c r="G664" s="2" t="s">
        <v>39</v>
      </c>
      <c r="H664" s="5">
        <v>113277</v>
      </c>
      <c r="I664" s="11">
        <v>21</v>
      </c>
      <c r="J664" s="11">
        <v>4</v>
      </c>
      <c r="K664" s="2">
        <v>2017</v>
      </c>
      <c r="L664" s="2" t="s">
        <v>25</v>
      </c>
      <c r="M664" s="2" t="s">
        <v>41</v>
      </c>
      <c r="N664" s="8">
        <v>4.8582096449129155</v>
      </c>
      <c r="O664" s="47">
        <f>_xlfn.IFS(Analysis1[[#This Row],[Performance_Score]] &gt;= 4, (Analysis1[[#This Row],[Monthly_Salary]])*0.05, Analysis1[[#This Row],[Performance_Score]]&gt;=3, (Analysis1[[#This Row],[Monthly_Salary]]*0.02), Analysis1[[#This Row],[Performance_Score]]&lt;3,0)</f>
        <v>5663.85</v>
      </c>
      <c r="P664" s="47"/>
    </row>
    <row r="665" spans="2:16" x14ac:dyDescent="0.35">
      <c r="B665" s="1" t="s">
        <v>1355</v>
      </c>
      <c r="C665" s="1" t="s">
        <v>1356</v>
      </c>
      <c r="D665" s="1" t="s">
        <v>22</v>
      </c>
      <c r="E665" s="10">
        <v>41</v>
      </c>
      <c r="F665" s="1" t="s">
        <v>16</v>
      </c>
      <c r="G665" s="1" t="s">
        <v>39</v>
      </c>
      <c r="H665" s="4">
        <v>68166</v>
      </c>
      <c r="I665" s="10">
        <v>22</v>
      </c>
      <c r="J665" s="10">
        <v>3</v>
      </c>
      <c r="K665" s="1">
        <v>2020</v>
      </c>
      <c r="L665" s="1" t="s">
        <v>18</v>
      </c>
      <c r="M665" s="1" t="s">
        <v>26</v>
      </c>
      <c r="N665" s="7">
        <v>4.9480384643908071</v>
      </c>
      <c r="O665" s="58">
        <f>_xlfn.IFS(Analysis1[[#This Row],[Performance_Score]] &gt;= 4, (Analysis1[[#This Row],[Monthly_Salary]])*0.05, Analysis1[[#This Row],[Performance_Score]]&gt;=3, (Analysis1[[#This Row],[Monthly_Salary]]*0.02), Analysis1[[#This Row],[Performance_Score]]&lt;3,0)</f>
        <v>1363.32</v>
      </c>
      <c r="P665" s="58"/>
    </row>
    <row r="666" spans="2:16" x14ac:dyDescent="0.35">
      <c r="B666" s="2" t="s">
        <v>1357</v>
      </c>
      <c r="C666" s="2" t="s">
        <v>1358</v>
      </c>
      <c r="D666" s="2" t="s">
        <v>22</v>
      </c>
      <c r="E666" s="11">
        <v>35</v>
      </c>
      <c r="F666" s="2" t="s">
        <v>23</v>
      </c>
      <c r="G666" s="2" t="s">
        <v>39</v>
      </c>
      <c r="H666" s="5">
        <v>58670</v>
      </c>
      <c r="I666" s="11">
        <v>35</v>
      </c>
      <c r="J666" s="11">
        <v>5</v>
      </c>
      <c r="K666" s="2">
        <v>2016</v>
      </c>
      <c r="L666" s="2" t="s">
        <v>25</v>
      </c>
      <c r="M666" s="2" t="s">
        <v>41</v>
      </c>
      <c r="N666" s="8">
        <v>3.6530052307216492</v>
      </c>
      <c r="O666" s="47">
        <f>_xlfn.IFS(Analysis1[[#This Row],[Performance_Score]] &gt;= 4, (Analysis1[[#This Row],[Monthly_Salary]])*0.05, Analysis1[[#This Row],[Performance_Score]]&gt;=3, (Analysis1[[#This Row],[Monthly_Salary]]*0.02), Analysis1[[#This Row],[Performance_Score]]&lt;3,0)</f>
        <v>2933.5</v>
      </c>
      <c r="P666" s="47"/>
    </row>
    <row r="667" spans="2:16" x14ac:dyDescent="0.35">
      <c r="B667" s="1" t="s">
        <v>1359</v>
      </c>
      <c r="C667" s="1" t="s">
        <v>1360</v>
      </c>
      <c r="D667" s="1" t="s">
        <v>15</v>
      </c>
      <c r="E667" s="10">
        <v>44</v>
      </c>
      <c r="F667" s="1" t="s">
        <v>23</v>
      </c>
      <c r="G667" s="1" t="s">
        <v>63</v>
      </c>
      <c r="H667" s="4">
        <v>38749</v>
      </c>
      <c r="I667" s="10">
        <v>13</v>
      </c>
      <c r="J667" s="10">
        <v>4</v>
      </c>
      <c r="K667" s="1">
        <v>2017</v>
      </c>
      <c r="L667" s="1" t="s">
        <v>30</v>
      </c>
      <c r="M667" s="1" t="s">
        <v>26</v>
      </c>
      <c r="N667" s="7">
        <v>3.0312177426125131</v>
      </c>
      <c r="O667" s="58">
        <f>_xlfn.IFS(Analysis1[[#This Row],[Performance_Score]] &gt;= 4, (Analysis1[[#This Row],[Monthly_Salary]])*0.05, Analysis1[[#This Row],[Performance_Score]]&gt;=3, (Analysis1[[#This Row],[Monthly_Salary]]*0.02), Analysis1[[#This Row],[Performance_Score]]&lt;3,0)</f>
        <v>1937.45</v>
      </c>
      <c r="P667" s="58"/>
    </row>
    <row r="668" spans="2:16" x14ac:dyDescent="0.35">
      <c r="B668" s="2" t="s">
        <v>1361</v>
      </c>
      <c r="C668" s="2" t="s">
        <v>1362</v>
      </c>
      <c r="D668" s="2" t="s">
        <v>22</v>
      </c>
      <c r="E668" s="11">
        <v>47</v>
      </c>
      <c r="F668" s="2" t="s">
        <v>16</v>
      </c>
      <c r="G668" s="2" t="s">
        <v>17</v>
      </c>
      <c r="H668" s="5">
        <v>106497</v>
      </c>
      <c r="I668" s="11">
        <v>21</v>
      </c>
      <c r="J668" s="11">
        <v>1</v>
      </c>
      <c r="K668" s="2">
        <v>0</v>
      </c>
      <c r="L668" s="2" t="s">
        <v>51</v>
      </c>
      <c r="M668" s="2" t="s">
        <v>41</v>
      </c>
      <c r="N668" s="8">
        <v>2.3298813603728665</v>
      </c>
      <c r="O668" s="47">
        <f>_xlfn.IFS(Analysis1[[#This Row],[Performance_Score]] &gt;= 4, (Analysis1[[#This Row],[Monthly_Salary]])*0.05, Analysis1[[#This Row],[Performance_Score]]&gt;=3, (Analysis1[[#This Row],[Monthly_Salary]]*0.02), Analysis1[[#This Row],[Performance_Score]]&lt;3,0)</f>
        <v>0</v>
      </c>
      <c r="P668" s="47"/>
    </row>
    <row r="669" spans="2:16" x14ac:dyDescent="0.35">
      <c r="B669" s="1" t="s">
        <v>1363</v>
      </c>
      <c r="C669" s="1" t="s">
        <v>1364</v>
      </c>
      <c r="D669" s="1" t="s">
        <v>33</v>
      </c>
      <c r="E669" s="10">
        <v>41</v>
      </c>
      <c r="F669" s="1" t="s">
        <v>16</v>
      </c>
      <c r="G669" s="1" t="s">
        <v>39</v>
      </c>
      <c r="H669" s="4">
        <v>106236</v>
      </c>
      <c r="I669" s="10">
        <v>25</v>
      </c>
      <c r="J669" s="10">
        <v>4</v>
      </c>
      <c r="K669" s="1">
        <v>2017</v>
      </c>
      <c r="L669" s="1" t="s">
        <v>51</v>
      </c>
      <c r="M669" s="1" t="s">
        <v>26</v>
      </c>
      <c r="N669" s="7">
        <v>3.2650086430178202</v>
      </c>
      <c r="O669" s="58">
        <f>_xlfn.IFS(Analysis1[[#This Row],[Performance_Score]] &gt;= 4, (Analysis1[[#This Row],[Monthly_Salary]])*0.05, Analysis1[[#This Row],[Performance_Score]]&gt;=3, (Analysis1[[#This Row],[Monthly_Salary]]*0.02), Analysis1[[#This Row],[Performance_Score]]&lt;3,0)</f>
        <v>5311.8</v>
      </c>
      <c r="P669" s="58"/>
    </row>
    <row r="670" spans="2:16" x14ac:dyDescent="0.35">
      <c r="B670" s="2" t="s">
        <v>1365</v>
      </c>
      <c r="C670" s="2" t="s">
        <v>1366</v>
      </c>
      <c r="D670" s="2" t="s">
        <v>15</v>
      </c>
      <c r="E670" s="11">
        <v>58</v>
      </c>
      <c r="F670" s="2" t="s">
        <v>16</v>
      </c>
      <c r="G670" s="2" t="s">
        <v>63</v>
      </c>
      <c r="H670" s="5">
        <v>102064</v>
      </c>
      <c r="I670" s="11">
        <v>17</v>
      </c>
      <c r="J670" s="11">
        <v>3</v>
      </c>
      <c r="K670" s="2">
        <v>2016</v>
      </c>
      <c r="L670" s="2" t="s">
        <v>34</v>
      </c>
      <c r="M670" s="2" t="s">
        <v>19</v>
      </c>
      <c r="N670" s="8">
        <v>3.1816844496335848</v>
      </c>
      <c r="O670" s="47">
        <f>_xlfn.IFS(Analysis1[[#This Row],[Performance_Score]] &gt;= 4, (Analysis1[[#This Row],[Monthly_Salary]])*0.05, Analysis1[[#This Row],[Performance_Score]]&gt;=3, (Analysis1[[#This Row],[Monthly_Salary]]*0.02), Analysis1[[#This Row],[Performance_Score]]&lt;3,0)</f>
        <v>2041.28</v>
      </c>
      <c r="P670" s="47"/>
    </row>
    <row r="671" spans="2:16" x14ac:dyDescent="0.35">
      <c r="B671" s="1" t="s">
        <v>1367</v>
      </c>
      <c r="C671" s="1" t="s">
        <v>1368</v>
      </c>
      <c r="D671" s="1" t="s">
        <v>15</v>
      </c>
      <c r="E671" s="10">
        <v>46</v>
      </c>
      <c r="F671" s="1" t="s">
        <v>16</v>
      </c>
      <c r="G671" s="1" t="s">
        <v>63</v>
      </c>
      <c r="H671" s="4">
        <v>118791</v>
      </c>
      <c r="I671" s="10">
        <v>22</v>
      </c>
      <c r="J671" s="10">
        <v>2</v>
      </c>
      <c r="K671" s="1">
        <v>2022</v>
      </c>
      <c r="L671" s="1" t="s">
        <v>30</v>
      </c>
      <c r="M671" s="1" t="s">
        <v>26</v>
      </c>
      <c r="N671" s="7">
        <v>1.8371719458972873</v>
      </c>
      <c r="O671" s="58">
        <f>_xlfn.IFS(Analysis1[[#This Row],[Performance_Score]] &gt;= 4, (Analysis1[[#This Row],[Monthly_Salary]])*0.05, Analysis1[[#This Row],[Performance_Score]]&gt;=3, (Analysis1[[#This Row],[Monthly_Salary]]*0.02), Analysis1[[#This Row],[Performance_Score]]&lt;3,0)</f>
        <v>0</v>
      </c>
      <c r="P671" s="58"/>
    </row>
    <row r="672" spans="2:16" x14ac:dyDescent="0.35">
      <c r="B672" s="2" t="s">
        <v>1369</v>
      </c>
      <c r="C672" s="2" t="s">
        <v>1370</v>
      </c>
      <c r="D672" s="2" t="s">
        <v>22</v>
      </c>
      <c r="E672" s="11">
        <v>43</v>
      </c>
      <c r="F672" s="2" t="s">
        <v>16</v>
      </c>
      <c r="G672" s="2" t="s">
        <v>17</v>
      </c>
      <c r="H672" s="5">
        <v>102302</v>
      </c>
      <c r="I672" s="11">
        <v>18</v>
      </c>
      <c r="J672" s="11">
        <v>5</v>
      </c>
      <c r="K672" s="2">
        <v>2023</v>
      </c>
      <c r="L672" s="2" t="s">
        <v>18</v>
      </c>
      <c r="M672" s="2" t="s">
        <v>26</v>
      </c>
      <c r="N672" s="8">
        <v>3.5169817818846258</v>
      </c>
      <c r="O672" s="47">
        <f>_xlfn.IFS(Analysis1[[#This Row],[Performance_Score]] &gt;= 4, (Analysis1[[#This Row],[Monthly_Salary]])*0.05, Analysis1[[#This Row],[Performance_Score]]&gt;=3, (Analysis1[[#This Row],[Monthly_Salary]]*0.02), Analysis1[[#This Row],[Performance_Score]]&lt;3,0)</f>
        <v>5115.1000000000004</v>
      </c>
      <c r="P672" s="47"/>
    </row>
    <row r="673" spans="2:16" x14ac:dyDescent="0.35">
      <c r="B673" s="1" t="s">
        <v>1371</v>
      </c>
      <c r="C673" s="1" t="s">
        <v>1372</v>
      </c>
      <c r="D673" s="1" t="s">
        <v>46</v>
      </c>
      <c r="E673" s="10">
        <v>58</v>
      </c>
      <c r="F673" s="1" t="s">
        <v>23</v>
      </c>
      <c r="G673" s="1" t="s">
        <v>29</v>
      </c>
      <c r="H673" s="4">
        <v>96554</v>
      </c>
      <c r="I673" s="10">
        <v>28</v>
      </c>
      <c r="J673" s="10">
        <v>5</v>
      </c>
      <c r="K673" s="1">
        <v>2023</v>
      </c>
      <c r="L673" s="1" t="s">
        <v>51</v>
      </c>
      <c r="M673" s="1" t="s">
        <v>26</v>
      </c>
      <c r="N673" s="7">
        <v>2.4630485408774541</v>
      </c>
      <c r="O673" s="58">
        <f>_xlfn.IFS(Analysis1[[#This Row],[Performance_Score]] &gt;= 4, (Analysis1[[#This Row],[Monthly_Salary]])*0.05, Analysis1[[#This Row],[Performance_Score]]&gt;=3, (Analysis1[[#This Row],[Monthly_Salary]]*0.02), Analysis1[[#This Row],[Performance_Score]]&lt;3,0)</f>
        <v>4827.7</v>
      </c>
      <c r="P673" s="58"/>
    </row>
    <row r="674" spans="2:16" x14ac:dyDescent="0.35">
      <c r="B674" s="2" t="s">
        <v>1373</v>
      </c>
      <c r="C674" s="2" t="s">
        <v>1374</v>
      </c>
      <c r="D674" s="2" t="s">
        <v>58</v>
      </c>
      <c r="E674" s="11">
        <v>37</v>
      </c>
      <c r="F674" s="2" t="s">
        <v>16</v>
      </c>
      <c r="G674" s="2" t="s">
        <v>29</v>
      </c>
      <c r="H674" s="5">
        <v>73541</v>
      </c>
      <c r="I674" s="11">
        <v>2</v>
      </c>
      <c r="J674" s="11">
        <v>4</v>
      </c>
      <c r="K674" s="2">
        <v>2022</v>
      </c>
      <c r="L674" s="2" t="s">
        <v>34</v>
      </c>
      <c r="M674" s="2" t="s">
        <v>26</v>
      </c>
      <c r="N674" s="8">
        <v>1.330930760876301</v>
      </c>
      <c r="O674" s="47">
        <f>_xlfn.IFS(Analysis1[[#This Row],[Performance_Score]] &gt;= 4, (Analysis1[[#This Row],[Monthly_Salary]])*0.05, Analysis1[[#This Row],[Performance_Score]]&gt;=3, (Analysis1[[#This Row],[Monthly_Salary]]*0.02), Analysis1[[#This Row],[Performance_Score]]&lt;3,0)</f>
        <v>3677.05</v>
      </c>
      <c r="P674" s="47"/>
    </row>
    <row r="675" spans="2:16" x14ac:dyDescent="0.35">
      <c r="B675" s="1" t="s">
        <v>1375</v>
      </c>
      <c r="C675" s="1" t="s">
        <v>1376</v>
      </c>
      <c r="D675" s="1" t="s">
        <v>58</v>
      </c>
      <c r="E675" s="10">
        <v>43</v>
      </c>
      <c r="F675" s="1" t="s">
        <v>23</v>
      </c>
      <c r="G675" s="1" t="s">
        <v>77</v>
      </c>
      <c r="H675" s="4">
        <v>35725</v>
      </c>
      <c r="I675" s="10">
        <v>29</v>
      </c>
      <c r="J675" s="10">
        <v>5</v>
      </c>
      <c r="K675" s="1">
        <v>2023</v>
      </c>
      <c r="L675" s="1" t="s">
        <v>18</v>
      </c>
      <c r="M675" s="1" t="s">
        <v>26</v>
      </c>
      <c r="N675" s="7">
        <v>4.6015408089110323</v>
      </c>
      <c r="O675" s="58">
        <f>_xlfn.IFS(Analysis1[[#This Row],[Performance_Score]] &gt;= 4, (Analysis1[[#This Row],[Monthly_Salary]])*0.05, Analysis1[[#This Row],[Performance_Score]]&gt;=3, (Analysis1[[#This Row],[Monthly_Salary]]*0.02), Analysis1[[#This Row],[Performance_Score]]&lt;3,0)</f>
        <v>1786.25</v>
      </c>
      <c r="P675" s="58"/>
    </row>
    <row r="676" spans="2:16" x14ac:dyDescent="0.35">
      <c r="B676" s="2" t="s">
        <v>1377</v>
      </c>
      <c r="C676" s="2" t="s">
        <v>1378</v>
      </c>
      <c r="D676" s="2" t="s">
        <v>22</v>
      </c>
      <c r="E676" s="11">
        <v>30</v>
      </c>
      <c r="F676" s="2" t="s">
        <v>16</v>
      </c>
      <c r="G676" s="2" t="s">
        <v>17</v>
      </c>
      <c r="H676" s="5">
        <v>107630</v>
      </c>
      <c r="I676" s="11">
        <v>6</v>
      </c>
      <c r="J676" s="11">
        <v>4</v>
      </c>
      <c r="K676" s="2">
        <v>2016</v>
      </c>
      <c r="L676" s="2" t="s">
        <v>30</v>
      </c>
      <c r="M676" s="2" t="s">
        <v>19</v>
      </c>
      <c r="N676" s="8">
        <v>4.3051676472546898</v>
      </c>
      <c r="O676" s="47">
        <f>_xlfn.IFS(Analysis1[[#This Row],[Performance_Score]] &gt;= 4, (Analysis1[[#This Row],[Monthly_Salary]])*0.05, Analysis1[[#This Row],[Performance_Score]]&gt;=3, (Analysis1[[#This Row],[Monthly_Salary]]*0.02), Analysis1[[#This Row],[Performance_Score]]&lt;3,0)</f>
        <v>5381.5</v>
      </c>
      <c r="P676" s="47"/>
    </row>
    <row r="677" spans="2:16" x14ac:dyDescent="0.35">
      <c r="B677" s="1" t="s">
        <v>1379</v>
      </c>
      <c r="C677" s="1" t="s">
        <v>1380</v>
      </c>
      <c r="D677" s="1" t="s">
        <v>46</v>
      </c>
      <c r="E677" s="10">
        <v>56</v>
      </c>
      <c r="F677" s="1" t="s">
        <v>16</v>
      </c>
      <c r="G677" s="1" t="s">
        <v>29</v>
      </c>
      <c r="H677" s="4">
        <v>36230</v>
      </c>
      <c r="I677" s="10">
        <v>28</v>
      </c>
      <c r="J677" s="10">
        <v>2</v>
      </c>
      <c r="K677" s="1">
        <v>2020</v>
      </c>
      <c r="L677" s="1" t="s">
        <v>51</v>
      </c>
      <c r="M677" s="1" t="s">
        <v>26</v>
      </c>
      <c r="N677" s="7">
        <v>2.1947958166443113</v>
      </c>
      <c r="O677" s="58">
        <f>_xlfn.IFS(Analysis1[[#This Row],[Performance_Score]] &gt;= 4, (Analysis1[[#This Row],[Monthly_Salary]])*0.05, Analysis1[[#This Row],[Performance_Score]]&gt;=3, (Analysis1[[#This Row],[Monthly_Salary]]*0.02), Analysis1[[#This Row],[Performance_Score]]&lt;3,0)</f>
        <v>0</v>
      </c>
      <c r="P677" s="58"/>
    </row>
    <row r="678" spans="2:16" x14ac:dyDescent="0.35">
      <c r="B678" s="2" t="s">
        <v>1381</v>
      </c>
      <c r="C678" s="2" t="s">
        <v>1382</v>
      </c>
      <c r="D678" s="2" t="s">
        <v>22</v>
      </c>
      <c r="E678" s="11">
        <v>45</v>
      </c>
      <c r="F678" s="2" t="s">
        <v>23</v>
      </c>
      <c r="G678" s="2" t="s">
        <v>77</v>
      </c>
      <c r="H678" s="5">
        <v>50774</v>
      </c>
      <c r="I678" s="11">
        <v>23</v>
      </c>
      <c r="J678" s="11">
        <v>4</v>
      </c>
      <c r="K678" s="2">
        <v>2018</v>
      </c>
      <c r="L678" s="2" t="s">
        <v>34</v>
      </c>
      <c r="M678" s="2" t="s">
        <v>26</v>
      </c>
      <c r="N678" s="8">
        <v>1.4881023693980482</v>
      </c>
      <c r="O678" s="47">
        <f>_xlfn.IFS(Analysis1[[#This Row],[Performance_Score]] &gt;= 4, (Analysis1[[#This Row],[Monthly_Salary]])*0.05, Analysis1[[#This Row],[Performance_Score]]&gt;=3, (Analysis1[[#This Row],[Monthly_Salary]]*0.02), Analysis1[[#This Row],[Performance_Score]]&lt;3,0)</f>
        <v>2538.7000000000003</v>
      </c>
      <c r="P678" s="47"/>
    </row>
    <row r="679" spans="2:16" x14ac:dyDescent="0.35">
      <c r="B679" s="1" t="s">
        <v>1383</v>
      </c>
      <c r="C679" s="1" t="s">
        <v>1384</v>
      </c>
      <c r="D679" s="1" t="s">
        <v>33</v>
      </c>
      <c r="E679" s="10">
        <v>60</v>
      </c>
      <c r="F679" s="1" t="s">
        <v>16</v>
      </c>
      <c r="G679" s="1" t="s">
        <v>17</v>
      </c>
      <c r="H679" s="4">
        <v>64211</v>
      </c>
      <c r="I679" s="10">
        <v>7</v>
      </c>
      <c r="J679" s="10">
        <v>2</v>
      </c>
      <c r="K679" s="1">
        <v>2024</v>
      </c>
      <c r="L679" s="1" t="s">
        <v>51</v>
      </c>
      <c r="M679" s="1" t="s">
        <v>141</v>
      </c>
      <c r="N679" s="7">
        <v>2.0108040753795713</v>
      </c>
      <c r="O679" s="58">
        <f>_xlfn.IFS(Analysis1[[#This Row],[Performance_Score]] &gt;= 4, (Analysis1[[#This Row],[Monthly_Salary]])*0.05, Analysis1[[#This Row],[Performance_Score]]&gt;=3, (Analysis1[[#This Row],[Monthly_Salary]]*0.02), Analysis1[[#This Row],[Performance_Score]]&lt;3,0)</f>
        <v>0</v>
      </c>
      <c r="P679" s="58"/>
    </row>
    <row r="680" spans="2:16" x14ac:dyDescent="0.35">
      <c r="B680" s="2" t="s">
        <v>1385</v>
      </c>
      <c r="C680" s="2" t="s">
        <v>1386</v>
      </c>
      <c r="D680" s="2" t="s">
        <v>22</v>
      </c>
      <c r="E680" s="11">
        <v>58</v>
      </c>
      <c r="F680" s="2" t="s">
        <v>23</v>
      </c>
      <c r="G680" s="2" t="s">
        <v>17</v>
      </c>
      <c r="H680" s="5">
        <v>65862</v>
      </c>
      <c r="I680" s="11">
        <v>1</v>
      </c>
      <c r="J680" s="11">
        <v>5</v>
      </c>
      <c r="K680" s="2">
        <v>0</v>
      </c>
      <c r="L680" s="2" t="s">
        <v>51</v>
      </c>
      <c r="M680" s="2" t="s">
        <v>41</v>
      </c>
      <c r="N680" s="8">
        <v>3.9672267463214599</v>
      </c>
      <c r="O680" s="47">
        <f>_xlfn.IFS(Analysis1[[#This Row],[Performance_Score]] &gt;= 4, (Analysis1[[#This Row],[Monthly_Salary]])*0.05, Analysis1[[#This Row],[Performance_Score]]&gt;=3, (Analysis1[[#This Row],[Monthly_Salary]]*0.02), Analysis1[[#This Row],[Performance_Score]]&lt;3,0)</f>
        <v>3293.1000000000004</v>
      </c>
      <c r="P680" s="47"/>
    </row>
    <row r="681" spans="2:16" x14ac:dyDescent="0.35">
      <c r="B681" s="1" t="s">
        <v>1387</v>
      </c>
      <c r="C681" s="1" t="s">
        <v>1388</v>
      </c>
      <c r="D681" s="1" t="s">
        <v>33</v>
      </c>
      <c r="E681" s="10">
        <v>50</v>
      </c>
      <c r="F681" s="1" t="s">
        <v>23</v>
      </c>
      <c r="G681" s="1" t="s">
        <v>17</v>
      </c>
      <c r="H681" s="4">
        <v>68696</v>
      </c>
      <c r="I681" s="10">
        <v>31</v>
      </c>
      <c r="J681" s="10">
        <v>1</v>
      </c>
      <c r="K681" s="1">
        <v>2017</v>
      </c>
      <c r="L681" s="1" t="s">
        <v>40</v>
      </c>
      <c r="M681" s="1" t="s">
        <v>26</v>
      </c>
      <c r="N681" s="7">
        <v>4.5370362411530376</v>
      </c>
      <c r="O681" s="58">
        <f>_xlfn.IFS(Analysis1[[#This Row],[Performance_Score]] &gt;= 4, (Analysis1[[#This Row],[Monthly_Salary]])*0.05, Analysis1[[#This Row],[Performance_Score]]&gt;=3, (Analysis1[[#This Row],[Monthly_Salary]]*0.02), Analysis1[[#This Row],[Performance_Score]]&lt;3,0)</f>
        <v>0</v>
      </c>
      <c r="P681" s="58"/>
    </row>
    <row r="682" spans="2:16" x14ac:dyDescent="0.35">
      <c r="B682" s="2" t="s">
        <v>1389</v>
      </c>
      <c r="C682" s="2" t="s">
        <v>1390</v>
      </c>
      <c r="D682" s="2" t="s">
        <v>46</v>
      </c>
      <c r="E682" s="11">
        <v>42</v>
      </c>
      <c r="F682" s="2" t="s">
        <v>23</v>
      </c>
      <c r="G682" s="2" t="s">
        <v>29</v>
      </c>
      <c r="H682" s="5">
        <v>75637</v>
      </c>
      <c r="I682" s="11">
        <v>15</v>
      </c>
      <c r="J682" s="11">
        <v>5</v>
      </c>
      <c r="K682" s="2">
        <v>2021</v>
      </c>
      <c r="L682" s="2" t="s">
        <v>51</v>
      </c>
      <c r="M682" s="2" t="s">
        <v>141</v>
      </c>
      <c r="N682" s="8">
        <v>2.9585311092908309</v>
      </c>
      <c r="O682" s="47">
        <f>_xlfn.IFS(Analysis1[[#This Row],[Performance_Score]] &gt;= 4, (Analysis1[[#This Row],[Monthly_Salary]])*0.05, Analysis1[[#This Row],[Performance_Score]]&gt;=3, (Analysis1[[#This Row],[Monthly_Salary]]*0.02), Analysis1[[#This Row],[Performance_Score]]&lt;3,0)</f>
        <v>3781.8500000000004</v>
      </c>
      <c r="P682" s="47"/>
    </row>
    <row r="683" spans="2:16" x14ac:dyDescent="0.35">
      <c r="B683" s="1" t="s">
        <v>1391</v>
      </c>
      <c r="C683" s="1" t="s">
        <v>1392</v>
      </c>
      <c r="D683" s="1" t="s">
        <v>46</v>
      </c>
      <c r="E683" s="10">
        <v>28</v>
      </c>
      <c r="F683" s="1" t="s">
        <v>23</v>
      </c>
      <c r="G683" s="1" t="s">
        <v>39</v>
      </c>
      <c r="H683" s="4">
        <v>30597</v>
      </c>
      <c r="I683" s="10">
        <v>26</v>
      </c>
      <c r="J683" s="10">
        <v>1</v>
      </c>
      <c r="K683" s="1">
        <v>2023</v>
      </c>
      <c r="L683" s="1" t="s">
        <v>18</v>
      </c>
      <c r="M683" s="1" t="s">
        <v>26</v>
      </c>
      <c r="N683" s="7">
        <v>4.5515342494221667</v>
      </c>
      <c r="O683" s="58">
        <f>_xlfn.IFS(Analysis1[[#This Row],[Performance_Score]] &gt;= 4, (Analysis1[[#This Row],[Monthly_Salary]])*0.05, Analysis1[[#This Row],[Performance_Score]]&gt;=3, (Analysis1[[#This Row],[Monthly_Salary]]*0.02), Analysis1[[#This Row],[Performance_Score]]&lt;3,0)</f>
        <v>0</v>
      </c>
      <c r="P683" s="58"/>
    </row>
    <row r="684" spans="2:16" x14ac:dyDescent="0.35">
      <c r="B684" s="2" t="s">
        <v>1393</v>
      </c>
      <c r="C684" s="2" t="s">
        <v>1394</v>
      </c>
      <c r="D684" s="2" t="s">
        <v>80</v>
      </c>
      <c r="E684" s="11">
        <v>25</v>
      </c>
      <c r="F684" s="2" t="s">
        <v>16</v>
      </c>
      <c r="G684" s="2" t="s">
        <v>39</v>
      </c>
      <c r="H684" s="5">
        <v>72894</v>
      </c>
      <c r="I684" s="11">
        <v>3</v>
      </c>
      <c r="J684" s="11">
        <v>4</v>
      </c>
      <c r="K684" s="2">
        <v>2023</v>
      </c>
      <c r="L684" s="2" t="s">
        <v>30</v>
      </c>
      <c r="M684" s="2" t="s">
        <v>141</v>
      </c>
      <c r="N684" s="8">
        <v>3.9651802552286806</v>
      </c>
      <c r="O684" s="47">
        <f>_xlfn.IFS(Analysis1[[#This Row],[Performance_Score]] &gt;= 4, (Analysis1[[#This Row],[Monthly_Salary]])*0.05, Analysis1[[#This Row],[Performance_Score]]&gt;=3, (Analysis1[[#This Row],[Monthly_Salary]]*0.02), Analysis1[[#This Row],[Performance_Score]]&lt;3,0)</f>
        <v>3644.7000000000003</v>
      </c>
      <c r="P684" s="47"/>
    </row>
    <row r="685" spans="2:16" x14ac:dyDescent="0.35">
      <c r="B685" s="1" t="s">
        <v>1395</v>
      </c>
      <c r="C685" s="1" t="s">
        <v>1396</v>
      </c>
      <c r="D685" s="1" t="s">
        <v>33</v>
      </c>
      <c r="E685" s="10">
        <v>44</v>
      </c>
      <c r="F685" s="1" t="s">
        <v>16</v>
      </c>
      <c r="G685" s="1" t="s">
        <v>63</v>
      </c>
      <c r="H685" s="4">
        <v>36374</v>
      </c>
      <c r="I685" s="10">
        <v>12</v>
      </c>
      <c r="J685" s="10">
        <v>5</v>
      </c>
      <c r="K685" s="1">
        <v>2024</v>
      </c>
      <c r="L685" s="1" t="s">
        <v>34</v>
      </c>
      <c r="M685" s="1" t="s">
        <v>41</v>
      </c>
      <c r="N685" s="7">
        <v>2.2835577835422556</v>
      </c>
      <c r="O685" s="58">
        <f>_xlfn.IFS(Analysis1[[#This Row],[Performance_Score]] &gt;= 4, (Analysis1[[#This Row],[Monthly_Salary]])*0.05, Analysis1[[#This Row],[Performance_Score]]&gt;=3, (Analysis1[[#This Row],[Monthly_Salary]]*0.02), Analysis1[[#This Row],[Performance_Score]]&lt;3,0)</f>
        <v>1818.7</v>
      </c>
      <c r="P685" s="58"/>
    </row>
    <row r="686" spans="2:16" x14ac:dyDescent="0.35">
      <c r="B686" s="2" t="s">
        <v>1397</v>
      </c>
      <c r="C686" s="2" t="s">
        <v>1398</v>
      </c>
      <c r="D686" s="2" t="s">
        <v>33</v>
      </c>
      <c r="E686" s="11">
        <v>54</v>
      </c>
      <c r="F686" s="2" t="s">
        <v>23</v>
      </c>
      <c r="G686" s="2" t="s">
        <v>17</v>
      </c>
      <c r="H686" s="5">
        <v>40994</v>
      </c>
      <c r="I686" s="11">
        <v>12</v>
      </c>
      <c r="J686" s="11">
        <v>1</v>
      </c>
      <c r="K686" s="2">
        <v>2021</v>
      </c>
      <c r="L686" s="2" t="s">
        <v>40</v>
      </c>
      <c r="M686" s="2" t="s">
        <v>141</v>
      </c>
      <c r="N686" s="8">
        <v>3.3858902251532781</v>
      </c>
      <c r="O686" s="47">
        <f>_xlfn.IFS(Analysis1[[#This Row],[Performance_Score]] &gt;= 4, (Analysis1[[#This Row],[Monthly_Salary]])*0.05, Analysis1[[#This Row],[Performance_Score]]&gt;=3, (Analysis1[[#This Row],[Monthly_Salary]]*0.02), Analysis1[[#This Row],[Performance_Score]]&lt;3,0)</f>
        <v>0</v>
      </c>
      <c r="P686" s="47"/>
    </row>
    <row r="687" spans="2:16" x14ac:dyDescent="0.35">
      <c r="B687" s="1" t="s">
        <v>1399</v>
      </c>
      <c r="C687" s="1" t="s">
        <v>1400</v>
      </c>
      <c r="D687" s="1" t="s">
        <v>22</v>
      </c>
      <c r="E687" s="10">
        <v>57</v>
      </c>
      <c r="F687" s="1" t="s">
        <v>16</v>
      </c>
      <c r="G687" s="1" t="s">
        <v>39</v>
      </c>
      <c r="H687" s="4">
        <v>43448</v>
      </c>
      <c r="I687" s="10">
        <v>25</v>
      </c>
      <c r="J687" s="10">
        <v>5</v>
      </c>
      <c r="K687" s="1">
        <v>2015</v>
      </c>
      <c r="L687" s="1" t="s">
        <v>30</v>
      </c>
      <c r="M687" s="1" t="s">
        <v>41</v>
      </c>
      <c r="N687" s="7">
        <v>3.6625566944294472</v>
      </c>
      <c r="O687" s="58">
        <f>_xlfn.IFS(Analysis1[[#This Row],[Performance_Score]] &gt;= 4, (Analysis1[[#This Row],[Monthly_Salary]])*0.05, Analysis1[[#This Row],[Performance_Score]]&gt;=3, (Analysis1[[#This Row],[Monthly_Salary]]*0.02), Analysis1[[#This Row],[Performance_Score]]&lt;3,0)</f>
        <v>2172.4</v>
      </c>
      <c r="P687" s="58"/>
    </row>
    <row r="688" spans="2:16" x14ac:dyDescent="0.35">
      <c r="B688" s="2" t="s">
        <v>1401</v>
      </c>
      <c r="C688" s="2" t="s">
        <v>1402</v>
      </c>
      <c r="D688" s="2" t="s">
        <v>80</v>
      </c>
      <c r="E688" s="11">
        <v>27</v>
      </c>
      <c r="F688" s="2" t="s">
        <v>23</v>
      </c>
      <c r="G688" s="2" t="s">
        <v>29</v>
      </c>
      <c r="H688" s="5">
        <v>52211</v>
      </c>
      <c r="I688" s="11">
        <v>29</v>
      </c>
      <c r="J688" s="11">
        <v>4</v>
      </c>
      <c r="K688" s="2">
        <v>2020</v>
      </c>
      <c r="L688" s="2" t="s">
        <v>18</v>
      </c>
      <c r="M688" s="2" t="s">
        <v>26</v>
      </c>
      <c r="N688" s="8">
        <v>1.6809261255351688</v>
      </c>
      <c r="O688" s="47">
        <f>_xlfn.IFS(Analysis1[[#This Row],[Performance_Score]] &gt;= 4, (Analysis1[[#This Row],[Monthly_Salary]])*0.05, Analysis1[[#This Row],[Performance_Score]]&gt;=3, (Analysis1[[#This Row],[Monthly_Salary]]*0.02), Analysis1[[#This Row],[Performance_Score]]&lt;3,0)</f>
        <v>2610.5500000000002</v>
      </c>
      <c r="P688" s="47"/>
    </row>
    <row r="689" spans="2:16" x14ac:dyDescent="0.35">
      <c r="B689" s="1" t="s">
        <v>1403</v>
      </c>
      <c r="C689" s="1" t="s">
        <v>1404</v>
      </c>
      <c r="D689" s="1" t="s">
        <v>15</v>
      </c>
      <c r="E689" s="10">
        <v>31</v>
      </c>
      <c r="F689" s="1" t="s">
        <v>16</v>
      </c>
      <c r="G689" s="1" t="s">
        <v>17</v>
      </c>
      <c r="H689" s="4">
        <v>68273</v>
      </c>
      <c r="I689" s="10">
        <v>27</v>
      </c>
      <c r="J689" s="10">
        <v>5</v>
      </c>
      <c r="K689" s="1">
        <v>0</v>
      </c>
      <c r="L689" s="1" t="s">
        <v>51</v>
      </c>
      <c r="M689" s="1" t="s">
        <v>41</v>
      </c>
      <c r="N689" s="7">
        <v>4.4369582622984289</v>
      </c>
      <c r="O689" s="58">
        <f>_xlfn.IFS(Analysis1[[#This Row],[Performance_Score]] &gt;= 4, (Analysis1[[#This Row],[Monthly_Salary]])*0.05, Analysis1[[#This Row],[Performance_Score]]&gt;=3, (Analysis1[[#This Row],[Monthly_Salary]]*0.02), Analysis1[[#This Row],[Performance_Score]]&lt;3,0)</f>
        <v>3413.65</v>
      </c>
      <c r="P689" s="58"/>
    </row>
    <row r="690" spans="2:16" x14ac:dyDescent="0.35">
      <c r="B690" s="2" t="s">
        <v>1405</v>
      </c>
      <c r="C690" s="2" t="s">
        <v>1406</v>
      </c>
      <c r="D690" s="2" t="s">
        <v>80</v>
      </c>
      <c r="E690" s="11">
        <v>32</v>
      </c>
      <c r="F690" s="2" t="s">
        <v>23</v>
      </c>
      <c r="G690" s="2" t="s">
        <v>29</v>
      </c>
      <c r="H690" s="5">
        <v>60843</v>
      </c>
      <c r="I690" s="11">
        <v>32</v>
      </c>
      <c r="J690" s="11">
        <v>2</v>
      </c>
      <c r="K690" s="2">
        <v>2024</v>
      </c>
      <c r="L690" s="2" t="s">
        <v>34</v>
      </c>
      <c r="M690" s="2" t="s">
        <v>26</v>
      </c>
      <c r="N690" s="8">
        <v>4.160116196886305</v>
      </c>
      <c r="O690" s="47">
        <f>_xlfn.IFS(Analysis1[[#This Row],[Performance_Score]] &gt;= 4, (Analysis1[[#This Row],[Monthly_Salary]])*0.05, Analysis1[[#This Row],[Performance_Score]]&gt;=3, (Analysis1[[#This Row],[Monthly_Salary]]*0.02), Analysis1[[#This Row],[Performance_Score]]&lt;3,0)</f>
        <v>0</v>
      </c>
      <c r="P690" s="47"/>
    </row>
    <row r="691" spans="2:16" x14ac:dyDescent="0.35">
      <c r="B691" s="1" t="s">
        <v>1407</v>
      </c>
      <c r="C691" s="1" t="s">
        <v>1408</v>
      </c>
      <c r="D691" s="1" t="s">
        <v>46</v>
      </c>
      <c r="E691" s="10">
        <v>59</v>
      </c>
      <c r="F691" s="1" t="s">
        <v>23</v>
      </c>
      <c r="G691" s="1" t="s">
        <v>17</v>
      </c>
      <c r="H691" s="4">
        <v>73141</v>
      </c>
      <c r="I691" s="10">
        <v>26</v>
      </c>
      <c r="J691" s="10">
        <v>3</v>
      </c>
      <c r="K691" s="1">
        <v>2020</v>
      </c>
      <c r="L691" s="1" t="s">
        <v>25</v>
      </c>
      <c r="M691" s="1" t="s">
        <v>26</v>
      </c>
      <c r="N691" s="7">
        <v>3.4056612324850599</v>
      </c>
      <c r="O691" s="58">
        <f>_xlfn.IFS(Analysis1[[#This Row],[Performance_Score]] &gt;= 4, (Analysis1[[#This Row],[Monthly_Salary]])*0.05, Analysis1[[#This Row],[Performance_Score]]&gt;=3, (Analysis1[[#This Row],[Monthly_Salary]]*0.02), Analysis1[[#This Row],[Performance_Score]]&lt;3,0)</f>
        <v>1462.82</v>
      </c>
      <c r="P691" s="58"/>
    </row>
    <row r="692" spans="2:16" x14ac:dyDescent="0.35">
      <c r="B692" s="2" t="s">
        <v>1409</v>
      </c>
      <c r="C692" s="2" t="s">
        <v>1410</v>
      </c>
      <c r="D692" s="2" t="s">
        <v>58</v>
      </c>
      <c r="E692" s="11">
        <v>37</v>
      </c>
      <c r="F692" s="2" t="s">
        <v>16</v>
      </c>
      <c r="G692" s="2" t="s">
        <v>29</v>
      </c>
      <c r="H692" s="5">
        <v>38186</v>
      </c>
      <c r="I692" s="11">
        <v>6</v>
      </c>
      <c r="J692" s="11">
        <v>2</v>
      </c>
      <c r="K692" s="2">
        <v>2015</v>
      </c>
      <c r="L692" s="2" t="s">
        <v>18</v>
      </c>
      <c r="M692" s="2" t="s">
        <v>19</v>
      </c>
      <c r="N692" s="8">
        <v>3.0219238683331318</v>
      </c>
      <c r="O692" s="47">
        <f>_xlfn.IFS(Analysis1[[#This Row],[Performance_Score]] &gt;= 4, (Analysis1[[#This Row],[Monthly_Salary]])*0.05, Analysis1[[#This Row],[Performance_Score]]&gt;=3, (Analysis1[[#This Row],[Monthly_Salary]]*0.02), Analysis1[[#This Row],[Performance_Score]]&lt;3,0)</f>
        <v>0</v>
      </c>
      <c r="P692" s="47"/>
    </row>
    <row r="693" spans="2:16" x14ac:dyDescent="0.35">
      <c r="B693" s="1" t="s">
        <v>1411</v>
      </c>
      <c r="C693" s="1" t="s">
        <v>1412</v>
      </c>
      <c r="D693" s="1" t="s">
        <v>46</v>
      </c>
      <c r="E693" s="10">
        <v>22</v>
      </c>
      <c r="F693" s="1" t="s">
        <v>72</v>
      </c>
      <c r="G693" s="1" t="s">
        <v>39</v>
      </c>
      <c r="H693" s="4">
        <v>109532</v>
      </c>
      <c r="I693" s="10">
        <v>14</v>
      </c>
      <c r="J693" s="10">
        <v>4</v>
      </c>
      <c r="K693" s="1">
        <v>2018</v>
      </c>
      <c r="L693" s="1" t="s">
        <v>40</v>
      </c>
      <c r="M693" s="1" t="s">
        <v>41</v>
      </c>
      <c r="N693" s="7">
        <v>1.5841080720370191</v>
      </c>
      <c r="O693" s="58">
        <f>_xlfn.IFS(Analysis1[[#This Row],[Performance_Score]] &gt;= 4, (Analysis1[[#This Row],[Monthly_Salary]])*0.05, Analysis1[[#This Row],[Performance_Score]]&gt;=3, (Analysis1[[#This Row],[Monthly_Salary]]*0.02), Analysis1[[#This Row],[Performance_Score]]&lt;3,0)</f>
        <v>5476.6</v>
      </c>
      <c r="P693" s="58"/>
    </row>
    <row r="694" spans="2:16" x14ac:dyDescent="0.35">
      <c r="B694" s="2" t="s">
        <v>1413</v>
      </c>
      <c r="C694" s="2" t="s">
        <v>1414</v>
      </c>
      <c r="D694" s="2" t="s">
        <v>58</v>
      </c>
      <c r="E694" s="11">
        <v>44</v>
      </c>
      <c r="F694" s="2" t="s">
        <v>16</v>
      </c>
      <c r="G694" s="2" t="s">
        <v>77</v>
      </c>
      <c r="H694" s="5">
        <v>100976</v>
      </c>
      <c r="I694" s="11">
        <v>29</v>
      </c>
      <c r="J694" s="11">
        <v>5</v>
      </c>
      <c r="K694" s="2">
        <v>2020</v>
      </c>
      <c r="L694" s="2" t="s">
        <v>30</v>
      </c>
      <c r="M694" s="2" t="s">
        <v>26</v>
      </c>
      <c r="N694" s="8">
        <v>2.5476692056012373</v>
      </c>
      <c r="O694" s="47">
        <f>_xlfn.IFS(Analysis1[[#This Row],[Performance_Score]] &gt;= 4, (Analysis1[[#This Row],[Monthly_Salary]])*0.05, Analysis1[[#This Row],[Performance_Score]]&gt;=3, (Analysis1[[#This Row],[Monthly_Salary]]*0.02), Analysis1[[#This Row],[Performance_Score]]&lt;3,0)</f>
        <v>5048.8</v>
      </c>
      <c r="P694" s="47"/>
    </row>
    <row r="695" spans="2:16" x14ac:dyDescent="0.35">
      <c r="B695" s="1" t="s">
        <v>1415</v>
      </c>
      <c r="C695" s="1" t="s">
        <v>1416</v>
      </c>
      <c r="D695" s="1" t="s">
        <v>22</v>
      </c>
      <c r="E695" s="10">
        <v>42</v>
      </c>
      <c r="F695" s="1" t="s">
        <v>72</v>
      </c>
      <c r="G695" s="1" t="s">
        <v>39</v>
      </c>
      <c r="H695" s="4">
        <v>59851</v>
      </c>
      <c r="I695" s="10">
        <v>25</v>
      </c>
      <c r="J695" s="10">
        <v>1</v>
      </c>
      <c r="K695" s="1">
        <v>0</v>
      </c>
      <c r="L695" s="1" t="s">
        <v>30</v>
      </c>
      <c r="M695" s="1" t="s">
        <v>41</v>
      </c>
      <c r="N695" s="7">
        <v>4.1497370003013252</v>
      </c>
      <c r="O695" s="58">
        <f>_xlfn.IFS(Analysis1[[#This Row],[Performance_Score]] &gt;= 4, (Analysis1[[#This Row],[Monthly_Salary]])*0.05, Analysis1[[#This Row],[Performance_Score]]&gt;=3, (Analysis1[[#This Row],[Monthly_Salary]]*0.02), Analysis1[[#This Row],[Performance_Score]]&lt;3,0)</f>
        <v>0</v>
      </c>
      <c r="P695" s="58"/>
    </row>
    <row r="696" spans="2:16" x14ac:dyDescent="0.35">
      <c r="B696" s="2" t="s">
        <v>1417</v>
      </c>
      <c r="C696" s="2" t="s">
        <v>1418</v>
      </c>
      <c r="D696" s="2" t="s">
        <v>33</v>
      </c>
      <c r="E696" s="11">
        <v>35</v>
      </c>
      <c r="F696" s="2" t="s">
        <v>16</v>
      </c>
      <c r="G696" s="2" t="s">
        <v>29</v>
      </c>
      <c r="H696" s="5">
        <v>32862</v>
      </c>
      <c r="I696" s="11">
        <v>26</v>
      </c>
      <c r="J696" s="11">
        <v>2</v>
      </c>
      <c r="K696" s="2">
        <v>2017</v>
      </c>
      <c r="L696" s="2" t="s">
        <v>25</v>
      </c>
      <c r="M696" s="2" t="s">
        <v>26</v>
      </c>
      <c r="N696" s="8">
        <v>2.5965360082953168</v>
      </c>
      <c r="O696" s="47">
        <f>_xlfn.IFS(Analysis1[[#This Row],[Performance_Score]] &gt;= 4, (Analysis1[[#This Row],[Monthly_Salary]])*0.05, Analysis1[[#This Row],[Performance_Score]]&gt;=3, (Analysis1[[#This Row],[Monthly_Salary]]*0.02), Analysis1[[#This Row],[Performance_Score]]&lt;3,0)</f>
        <v>0</v>
      </c>
      <c r="P696" s="47"/>
    </row>
    <row r="697" spans="2:16" x14ac:dyDescent="0.35">
      <c r="B697" s="1" t="s">
        <v>1419</v>
      </c>
      <c r="C697" s="1" t="s">
        <v>1420</v>
      </c>
      <c r="D697" s="1" t="s">
        <v>58</v>
      </c>
      <c r="E697" s="10">
        <v>46</v>
      </c>
      <c r="F697" s="1" t="s">
        <v>16</v>
      </c>
      <c r="G697" s="1" t="s">
        <v>77</v>
      </c>
      <c r="H697" s="4">
        <v>31515</v>
      </c>
      <c r="I697" s="10">
        <v>1</v>
      </c>
      <c r="J697" s="10">
        <v>2</v>
      </c>
      <c r="K697" s="1">
        <v>2021</v>
      </c>
      <c r="L697" s="1" t="s">
        <v>25</v>
      </c>
      <c r="M697" s="1" t="s">
        <v>26</v>
      </c>
      <c r="N697" s="7">
        <v>3.563284617102001</v>
      </c>
      <c r="O697" s="58">
        <f>_xlfn.IFS(Analysis1[[#This Row],[Performance_Score]] &gt;= 4, (Analysis1[[#This Row],[Monthly_Salary]])*0.05, Analysis1[[#This Row],[Performance_Score]]&gt;=3, (Analysis1[[#This Row],[Monthly_Salary]]*0.02), Analysis1[[#This Row],[Performance_Score]]&lt;3,0)</f>
        <v>0</v>
      </c>
      <c r="P697" s="58"/>
    </row>
    <row r="698" spans="2:16" x14ac:dyDescent="0.35">
      <c r="B698" s="2" t="s">
        <v>1421</v>
      </c>
      <c r="C698" s="2" t="s">
        <v>1422</v>
      </c>
      <c r="D698" s="2" t="s">
        <v>22</v>
      </c>
      <c r="E698" s="11">
        <v>45</v>
      </c>
      <c r="F698" s="2" t="s">
        <v>23</v>
      </c>
      <c r="G698" s="2" t="s">
        <v>63</v>
      </c>
      <c r="H698" s="5">
        <v>84173</v>
      </c>
      <c r="I698" s="11">
        <v>7</v>
      </c>
      <c r="J698" s="11">
        <v>3</v>
      </c>
      <c r="K698" s="2">
        <v>0</v>
      </c>
      <c r="L698" s="2" t="s">
        <v>25</v>
      </c>
      <c r="M698" s="2" t="s">
        <v>26</v>
      </c>
      <c r="N698" s="8">
        <v>4.3226878306844121</v>
      </c>
      <c r="O698" s="47">
        <f>_xlfn.IFS(Analysis1[[#This Row],[Performance_Score]] &gt;= 4, (Analysis1[[#This Row],[Monthly_Salary]])*0.05, Analysis1[[#This Row],[Performance_Score]]&gt;=3, (Analysis1[[#This Row],[Monthly_Salary]]*0.02), Analysis1[[#This Row],[Performance_Score]]&lt;3,0)</f>
        <v>1683.46</v>
      </c>
      <c r="P698" s="47"/>
    </row>
    <row r="699" spans="2:16" x14ac:dyDescent="0.35">
      <c r="B699" s="1" t="s">
        <v>1423</v>
      </c>
      <c r="C699" s="1" t="s">
        <v>1424</v>
      </c>
      <c r="D699" s="1" t="s">
        <v>46</v>
      </c>
      <c r="E699" s="10">
        <v>31</v>
      </c>
      <c r="F699" s="1" t="s">
        <v>23</v>
      </c>
      <c r="G699" s="1" t="s">
        <v>77</v>
      </c>
      <c r="H699" s="4">
        <v>87932</v>
      </c>
      <c r="I699" s="10">
        <v>32</v>
      </c>
      <c r="J699" s="10">
        <v>4</v>
      </c>
      <c r="K699" s="1">
        <v>2022</v>
      </c>
      <c r="L699" s="1" t="s">
        <v>30</v>
      </c>
      <c r="M699" s="1" t="s">
        <v>141</v>
      </c>
      <c r="N699" s="7">
        <v>1.2394714938284657</v>
      </c>
      <c r="O699" s="58">
        <f>_xlfn.IFS(Analysis1[[#This Row],[Performance_Score]] &gt;= 4, (Analysis1[[#This Row],[Monthly_Salary]])*0.05, Analysis1[[#This Row],[Performance_Score]]&gt;=3, (Analysis1[[#This Row],[Monthly_Salary]]*0.02), Analysis1[[#This Row],[Performance_Score]]&lt;3,0)</f>
        <v>4396.6000000000004</v>
      </c>
      <c r="P699" s="58"/>
    </row>
    <row r="700" spans="2:16" x14ac:dyDescent="0.35">
      <c r="B700" s="2" t="s">
        <v>1425</v>
      </c>
      <c r="C700" s="2" t="s">
        <v>1426</v>
      </c>
      <c r="D700" s="2" t="s">
        <v>80</v>
      </c>
      <c r="E700" s="11">
        <v>42</v>
      </c>
      <c r="F700" s="2" t="s">
        <v>16</v>
      </c>
      <c r="G700" s="2" t="s">
        <v>29</v>
      </c>
      <c r="H700" s="5">
        <v>92467</v>
      </c>
      <c r="I700" s="11">
        <v>13</v>
      </c>
      <c r="J700" s="11">
        <v>5</v>
      </c>
      <c r="K700" s="2">
        <v>2016</v>
      </c>
      <c r="L700" s="2" t="s">
        <v>25</v>
      </c>
      <c r="M700" s="2" t="s">
        <v>41</v>
      </c>
      <c r="N700" s="8">
        <v>1.7207490872221682</v>
      </c>
      <c r="O700" s="47">
        <f>_xlfn.IFS(Analysis1[[#This Row],[Performance_Score]] &gt;= 4, (Analysis1[[#This Row],[Monthly_Salary]])*0.05, Analysis1[[#This Row],[Performance_Score]]&gt;=3, (Analysis1[[#This Row],[Monthly_Salary]]*0.02), Analysis1[[#This Row],[Performance_Score]]&lt;3,0)</f>
        <v>4623.3500000000004</v>
      </c>
      <c r="P700" s="47"/>
    </row>
    <row r="701" spans="2:16" x14ac:dyDescent="0.35">
      <c r="B701" s="1" t="s">
        <v>1427</v>
      </c>
      <c r="C701" s="1" t="s">
        <v>1428</v>
      </c>
      <c r="D701" s="1" t="s">
        <v>15</v>
      </c>
      <c r="E701" s="10">
        <v>38</v>
      </c>
      <c r="F701" s="1" t="s">
        <v>16</v>
      </c>
      <c r="G701" s="1" t="s">
        <v>17</v>
      </c>
      <c r="H701" s="4">
        <v>83200</v>
      </c>
      <c r="I701" s="10">
        <v>6</v>
      </c>
      <c r="J701" s="10">
        <v>2</v>
      </c>
      <c r="K701" s="1">
        <v>0</v>
      </c>
      <c r="L701" s="1" t="s">
        <v>18</v>
      </c>
      <c r="M701" s="1" t="s">
        <v>26</v>
      </c>
      <c r="N701" s="7">
        <v>3.0946810979826047</v>
      </c>
      <c r="O701" s="58">
        <f>_xlfn.IFS(Analysis1[[#This Row],[Performance_Score]] &gt;= 4, (Analysis1[[#This Row],[Monthly_Salary]])*0.05, Analysis1[[#This Row],[Performance_Score]]&gt;=3, (Analysis1[[#This Row],[Monthly_Salary]]*0.02), Analysis1[[#This Row],[Performance_Score]]&lt;3,0)</f>
        <v>0</v>
      </c>
      <c r="P701" s="58"/>
    </row>
    <row r="702" spans="2:16" x14ac:dyDescent="0.35">
      <c r="B702" s="2" t="s">
        <v>1429</v>
      </c>
      <c r="C702" s="2" t="s">
        <v>229</v>
      </c>
      <c r="D702" s="2" t="s">
        <v>33</v>
      </c>
      <c r="E702" s="11">
        <v>43</v>
      </c>
      <c r="F702" s="2" t="s">
        <v>16</v>
      </c>
      <c r="G702" s="2" t="s">
        <v>39</v>
      </c>
      <c r="H702" s="5">
        <v>44423</v>
      </c>
      <c r="I702" s="11">
        <v>33</v>
      </c>
      <c r="J702" s="11">
        <v>5</v>
      </c>
      <c r="K702" s="2">
        <v>0</v>
      </c>
      <c r="L702" s="2" t="s">
        <v>18</v>
      </c>
      <c r="M702" s="2" t="s">
        <v>26</v>
      </c>
      <c r="N702" s="8">
        <v>4.6013631119903078</v>
      </c>
      <c r="O702" s="47">
        <f>_xlfn.IFS(Analysis1[[#This Row],[Performance_Score]] &gt;= 4, (Analysis1[[#This Row],[Monthly_Salary]])*0.05, Analysis1[[#This Row],[Performance_Score]]&gt;=3, (Analysis1[[#This Row],[Monthly_Salary]]*0.02), Analysis1[[#This Row],[Performance_Score]]&lt;3,0)</f>
        <v>2221.15</v>
      </c>
      <c r="P702" s="47"/>
    </row>
    <row r="703" spans="2:16" x14ac:dyDescent="0.35">
      <c r="B703" s="1" t="s">
        <v>1430</v>
      </c>
      <c r="C703" s="1" t="s">
        <v>1431</v>
      </c>
      <c r="D703" s="1" t="s">
        <v>33</v>
      </c>
      <c r="E703" s="10">
        <v>24</v>
      </c>
      <c r="F703" s="1" t="s">
        <v>23</v>
      </c>
      <c r="G703" s="1" t="s">
        <v>17</v>
      </c>
      <c r="H703" s="4">
        <v>37223</v>
      </c>
      <c r="I703" s="10">
        <v>26</v>
      </c>
      <c r="J703" s="10">
        <v>5</v>
      </c>
      <c r="K703" s="1">
        <v>0</v>
      </c>
      <c r="L703" s="1" t="s">
        <v>51</v>
      </c>
      <c r="M703" s="1" t="s">
        <v>141</v>
      </c>
      <c r="N703" s="7">
        <v>1.177419792358926</v>
      </c>
      <c r="O703" s="58">
        <f>_xlfn.IFS(Analysis1[[#This Row],[Performance_Score]] &gt;= 4, (Analysis1[[#This Row],[Monthly_Salary]])*0.05, Analysis1[[#This Row],[Performance_Score]]&gt;=3, (Analysis1[[#This Row],[Monthly_Salary]]*0.02), Analysis1[[#This Row],[Performance_Score]]&lt;3,0)</f>
        <v>1861.15</v>
      </c>
      <c r="P703" s="58"/>
    </row>
    <row r="704" spans="2:16" x14ac:dyDescent="0.35">
      <c r="B704" s="2" t="s">
        <v>1432</v>
      </c>
      <c r="C704" s="2" t="s">
        <v>1433</v>
      </c>
      <c r="D704" s="2" t="s">
        <v>46</v>
      </c>
      <c r="E704" s="11">
        <v>56</v>
      </c>
      <c r="F704" s="2" t="s">
        <v>16</v>
      </c>
      <c r="G704" s="2" t="s">
        <v>39</v>
      </c>
      <c r="H704" s="5">
        <v>86771</v>
      </c>
      <c r="I704" s="11">
        <v>15</v>
      </c>
      <c r="J704" s="11">
        <v>3</v>
      </c>
      <c r="K704" s="2">
        <v>2017</v>
      </c>
      <c r="L704" s="2" t="s">
        <v>30</v>
      </c>
      <c r="M704" s="2" t="s">
        <v>41</v>
      </c>
      <c r="N704" s="8">
        <v>3.3077664703897254</v>
      </c>
      <c r="O704" s="47">
        <f>_xlfn.IFS(Analysis1[[#This Row],[Performance_Score]] &gt;= 4, (Analysis1[[#This Row],[Monthly_Salary]])*0.05, Analysis1[[#This Row],[Performance_Score]]&gt;=3, (Analysis1[[#This Row],[Monthly_Salary]]*0.02), Analysis1[[#This Row],[Performance_Score]]&lt;3,0)</f>
        <v>1735.42</v>
      </c>
      <c r="P704" s="47"/>
    </row>
    <row r="705" spans="2:16" x14ac:dyDescent="0.35">
      <c r="B705" s="1" t="s">
        <v>1434</v>
      </c>
      <c r="C705" s="1" t="s">
        <v>1435</v>
      </c>
      <c r="D705" s="1" t="s">
        <v>33</v>
      </c>
      <c r="E705" s="10">
        <v>51</v>
      </c>
      <c r="F705" s="1" t="s">
        <v>23</v>
      </c>
      <c r="G705" s="1" t="s">
        <v>24</v>
      </c>
      <c r="H705" s="4">
        <v>34717</v>
      </c>
      <c r="I705" s="10">
        <v>11</v>
      </c>
      <c r="J705" s="10">
        <v>1</v>
      </c>
      <c r="K705" s="1">
        <v>2024</v>
      </c>
      <c r="L705" s="1" t="s">
        <v>30</v>
      </c>
      <c r="M705" s="1" t="s">
        <v>41</v>
      </c>
      <c r="N705" s="7">
        <v>3.9002835837329779</v>
      </c>
      <c r="O705" s="58">
        <f>_xlfn.IFS(Analysis1[[#This Row],[Performance_Score]] &gt;= 4, (Analysis1[[#This Row],[Monthly_Salary]])*0.05, Analysis1[[#This Row],[Performance_Score]]&gt;=3, (Analysis1[[#This Row],[Monthly_Salary]]*0.02), Analysis1[[#This Row],[Performance_Score]]&lt;3,0)</f>
        <v>0</v>
      </c>
      <c r="P705" s="58"/>
    </row>
    <row r="706" spans="2:16" x14ac:dyDescent="0.35">
      <c r="B706" s="2" t="s">
        <v>1436</v>
      </c>
      <c r="C706" s="2" t="s">
        <v>1437</v>
      </c>
      <c r="D706" s="2" t="s">
        <v>58</v>
      </c>
      <c r="E706" s="11">
        <v>42</v>
      </c>
      <c r="F706" s="2" t="s">
        <v>23</v>
      </c>
      <c r="G706" s="2" t="s">
        <v>29</v>
      </c>
      <c r="H706" s="5">
        <v>46367</v>
      </c>
      <c r="I706" s="11">
        <v>12</v>
      </c>
      <c r="J706" s="11">
        <v>2</v>
      </c>
      <c r="K706" s="2">
        <v>2024</v>
      </c>
      <c r="L706" s="2" t="s">
        <v>40</v>
      </c>
      <c r="M706" s="2" t="s">
        <v>26</v>
      </c>
      <c r="N706" s="8">
        <v>4.7942046333646422</v>
      </c>
      <c r="O706" s="47">
        <f>_xlfn.IFS(Analysis1[[#This Row],[Performance_Score]] &gt;= 4, (Analysis1[[#This Row],[Monthly_Salary]])*0.05, Analysis1[[#This Row],[Performance_Score]]&gt;=3, (Analysis1[[#This Row],[Monthly_Salary]]*0.02), Analysis1[[#This Row],[Performance_Score]]&lt;3,0)</f>
        <v>0</v>
      </c>
      <c r="P706" s="47"/>
    </row>
    <row r="707" spans="2:16" x14ac:dyDescent="0.35">
      <c r="B707" s="1" t="s">
        <v>1438</v>
      </c>
      <c r="C707" s="1" t="s">
        <v>1439</v>
      </c>
      <c r="D707" s="1" t="s">
        <v>80</v>
      </c>
      <c r="E707" s="10">
        <v>47</v>
      </c>
      <c r="F707" s="1" t="s">
        <v>23</v>
      </c>
      <c r="G707" s="1" t="s">
        <v>77</v>
      </c>
      <c r="H707" s="4">
        <v>44010</v>
      </c>
      <c r="I707" s="10">
        <v>20</v>
      </c>
      <c r="J707" s="10">
        <v>5</v>
      </c>
      <c r="K707" s="1">
        <v>2017</v>
      </c>
      <c r="L707" s="1" t="s">
        <v>25</v>
      </c>
      <c r="M707" s="1" t="s">
        <v>41</v>
      </c>
      <c r="N707" s="7">
        <v>4.4386219093583037</v>
      </c>
      <c r="O707" s="58">
        <f>_xlfn.IFS(Analysis1[[#This Row],[Performance_Score]] &gt;= 4, (Analysis1[[#This Row],[Monthly_Salary]])*0.05, Analysis1[[#This Row],[Performance_Score]]&gt;=3, (Analysis1[[#This Row],[Monthly_Salary]]*0.02), Analysis1[[#This Row],[Performance_Score]]&lt;3,0)</f>
        <v>2200.5</v>
      </c>
      <c r="P707" s="58"/>
    </row>
    <row r="708" spans="2:16" x14ac:dyDescent="0.35">
      <c r="B708" s="2" t="s">
        <v>1440</v>
      </c>
      <c r="C708" s="2" t="s">
        <v>1441</v>
      </c>
      <c r="D708" s="2" t="s">
        <v>22</v>
      </c>
      <c r="E708" s="11">
        <v>26</v>
      </c>
      <c r="F708" s="2" t="s">
        <v>16</v>
      </c>
      <c r="G708" s="2" t="s">
        <v>29</v>
      </c>
      <c r="H708" s="5">
        <v>57946</v>
      </c>
      <c r="I708" s="11">
        <v>35</v>
      </c>
      <c r="J708" s="11">
        <v>2</v>
      </c>
      <c r="K708" s="2">
        <v>2016</v>
      </c>
      <c r="L708" s="2" t="s">
        <v>51</v>
      </c>
      <c r="M708" s="2" t="s">
        <v>26</v>
      </c>
      <c r="N708" s="8">
        <v>4.4463581069737437</v>
      </c>
      <c r="O708" s="47">
        <f>_xlfn.IFS(Analysis1[[#This Row],[Performance_Score]] &gt;= 4, (Analysis1[[#This Row],[Monthly_Salary]])*0.05, Analysis1[[#This Row],[Performance_Score]]&gt;=3, (Analysis1[[#This Row],[Monthly_Salary]]*0.02), Analysis1[[#This Row],[Performance_Score]]&lt;3,0)</f>
        <v>0</v>
      </c>
      <c r="P708" s="47"/>
    </row>
    <row r="709" spans="2:16" x14ac:dyDescent="0.35">
      <c r="B709" s="1" t="s">
        <v>1442</v>
      </c>
      <c r="C709" s="1" t="s">
        <v>1443</v>
      </c>
      <c r="D709" s="1" t="s">
        <v>80</v>
      </c>
      <c r="E709" s="10">
        <v>31</v>
      </c>
      <c r="F709" s="1" t="s">
        <v>23</v>
      </c>
      <c r="G709" s="1" t="s">
        <v>24</v>
      </c>
      <c r="H709" s="4">
        <v>95820</v>
      </c>
      <c r="I709" s="10">
        <v>18</v>
      </c>
      <c r="J709" s="10">
        <v>5</v>
      </c>
      <c r="K709" s="1">
        <v>2023</v>
      </c>
      <c r="L709" s="1" t="s">
        <v>51</v>
      </c>
      <c r="M709" s="1" t="s">
        <v>41</v>
      </c>
      <c r="N709" s="7">
        <v>1.7433108302879137</v>
      </c>
      <c r="O709" s="58">
        <f>_xlfn.IFS(Analysis1[[#This Row],[Performance_Score]] &gt;= 4, (Analysis1[[#This Row],[Monthly_Salary]])*0.05, Analysis1[[#This Row],[Performance_Score]]&gt;=3, (Analysis1[[#This Row],[Monthly_Salary]]*0.02), Analysis1[[#This Row],[Performance_Score]]&lt;3,0)</f>
        <v>4791</v>
      </c>
      <c r="P709" s="58"/>
    </row>
    <row r="710" spans="2:16" x14ac:dyDescent="0.35">
      <c r="B710" s="2" t="s">
        <v>1444</v>
      </c>
      <c r="C710" s="2" t="s">
        <v>1445</v>
      </c>
      <c r="D710" s="2" t="s">
        <v>22</v>
      </c>
      <c r="E710" s="11">
        <v>56</v>
      </c>
      <c r="F710" s="2" t="s">
        <v>16</v>
      </c>
      <c r="G710" s="2" t="s">
        <v>29</v>
      </c>
      <c r="H710" s="5">
        <v>42023</v>
      </c>
      <c r="I710" s="11">
        <v>4</v>
      </c>
      <c r="J710" s="11">
        <v>1</v>
      </c>
      <c r="K710" s="2">
        <v>2016</v>
      </c>
      <c r="L710" s="2" t="s">
        <v>25</v>
      </c>
      <c r="M710" s="2" t="s">
        <v>26</v>
      </c>
      <c r="N710" s="8">
        <v>1.2815626285040969</v>
      </c>
      <c r="O710" s="47">
        <f>_xlfn.IFS(Analysis1[[#This Row],[Performance_Score]] &gt;= 4, (Analysis1[[#This Row],[Monthly_Salary]])*0.05, Analysis1[[#This Row],[Performance_Score]]&gt;=3, (Analysis1[[#This Row],[Monthly_Salary]]*0.02), Analysis1[[#This Row],[Performance_Score]]&lt;3,0)</f>
        <v>0</v>
      </c>
      <c r="P710" s="47"/>
    </row>
    <row r="711" spans="2:16" x14ac:dyDescent="0.35">
      <c r="B711" s="1" t="s">
        <v>1446</v>
      </c>
      <c r="C711" s="1" t="s">
        <v>1447</v>
      </c>
      <c r="D711" s="1" t="s">
        <v>33</v>
      </c>
      <c r="E711" s="10">
        <v>60</v>
      </c>
      <c r="F711" s="1" t="s">
        <v>16</v>
      </c>
      <c r="G711" s="1" t="s">
        <v>29</v>
      </c>
      <c r="H711" s="4">
        <v>79011</v>
      </c>
      <c r="I711" s="10">
        <v>3</v>
      </c>
      <c r="J711" s="10">
        <v>3</v>
      </c>
      <c r="K711" s="1">
        <v>0</v>
      </c>
      <c r="L711" s="1" t="s">
        <v>34</v>
      </c>
      <c r="M711" s="1" t="s">
        <v>26</v>
      </c>
      <c r="N711" s="7">
        <v>3.9745609680914136</v>
      </c>
      <c r="O711" s="58">
        <f>_xlfn.IFS(Analysis1[[#This Row],[Performance_Score]] &gt;= 4, (Analysis1[[#This Row],[Monthly_Salary]])*0.05, Analysis1[[#This Row],[Performance_Score]]&gt;=3, (Analysis1[[#This Row],[Monthly_Salary]]*0.02), Analysis1[[#This Row],[Performance_Score]]&lt;3,0)</f>
        <v>1580.22</v>
      </c>
      <c r="P711" s="58"/>
    </row>
    <row r="712" spans="2:16" x14ac:dyDescent="0.35">
      <c r="B712" s="2" t="s">
        <v>1448</v>
      </c>
      <c r="C712" s="2" t="s">
        <v>1449</v>
      </c>
      <c r="D712" s="2" t="s">
        <v>80</v>
      </c>
      <c r="E712" s="11">
        <v>49</v>
      </c>
      <c r="F712" s="2" t="s">
        <v>23</v>
      </c>
      <c r="G712" s="2" t="s">
        <v>63</v>
      </c>
      <c r="H712" s="5">
        <v>90532</v>
      </c>
      <c r="I712" s="11">
        <v>22</v>
      </c>
      <c r="J712" s="11">
        <v>2</v>
      </c>
      <c r="K712" s="2">
        <v>2024</v>
      </c>
      <c r="L712" s="2" t="s">
        <v>51</v>
      </c>
      <c r="M712" s="2" t="s">
        <v>26</v>
      </c>
      <c r="N712" s="8">
        <v>4.0773907766349993</v>
      </c>
      <c r="O712" s="47">
        <f>_xlfn.IFS(Analysis1[[#This Row],[Performance_Score]] &gt;= 4, (Analysis1[[#This Row],[Monthly_Salary]])*0.05, Analysis1[[#This Row],[Performance_Score]]&gt;=3, (Analysis1[[#This Row],[Monthly_Salary]]*0.02), Analysis1[[#This Row],[Performance_Score]]&lt;3,0)</f>
        <v>0</v>
      </c>
      <c r="P712" s="47"/>
    </row>
    <row r="713" spans="2:16" x14ac:dyDescent="0.35">
      <c r="B713" s="1" t="s">
        <v>1450</v>
      </c>
      <c r="C713" s="1" t="s">
        <v>1451</v>
      </c>
      <c r="D713" s="1" t="s">
        <v>33</v>
      </c>
      <c r="E713" s="10">
        <v>59</v>
      </c>
      <c r="F713" s="1" t="s">
        <v>16</v>
      </c>
      <c r="G713" s="1" t="s">
        <v>24</v>
      </c>
      <c r="H713" s="4">
        <v>95045</v>
      </c>
      <c r="I713" s="10">
        <v>30</v>
      </c>
      <c r="J713" s="10">
        <v>5</v>
      </c>
      <c r="K713" s="1">
        <v>2023</v>
      </c>
      <c r="L713" s="1" t="s">
        <v>40</v>
      </c>
      <c r="M713" s="1" t="s">
        <v>41</v>
      </c>
      <c r="N713" s="7">
        <v>2.5102727047789442</v>
      </c>
      <c r="O713" s="58">
        <f>_xlfn.IFS(Analysis1[[#This Row],[Performance_Score]] &gt;= 4, (Analysis1[[#This Row],[Monthly_Salary]])*0.05, Analysis1[[#This Row],[Performance_Score]]&gt;=3, (Analysis1[[#This Row],[Monthly_Salary]]*0.02), Analysis1[[#This Row],[Performance_Score]]&lt;3,0)</f>
        <v>4752.25</v>
      </c>
      <c r="P713" s="58"/>
    </row>
    <row r="714" spans="2:16" x14ac:dyDescent="0.35">
      <c r="B714" s="2" t="s">
        <v>1452</v>
      </c>
      <c r="C714" s="2" t="s">
        <v>1453</v>
      </c>
      <c r="D714" s="2" t="s">
        <v>80</v>
      </c>
      <c r="E714" s="11">
        <v>42</v>
      </c>
      <c r="F714" s="2" t="s">
        <v>23</v>
      </c>
      <c r="G714" s="2" t="s">
        <v>39</v>
      </c>
      <c r="H714" s="5">
        <v>72828</v>
      </c>
      <c r="I714" s="11">
        <v>7</v>
      </c>
      <c r="J714" s="11">
        <v>4</v>
      </c>
      <c r="K714" s="2">
        <v>2016</v>
      </c>
      <c r="L714" s="2" t="s">
        <v>51</v>
      </c>
      <c r="M714" s="2" t="s">
        <v>141</v>
      </c>
      <c r="N714" s="8">
        <v>2.007114061921135</v>
      </c>
      <c r="O714" s="47">
        <f>_xlfn.IFS(Analysis1[[#This Row],[Performance_Score]] &gt;= 4, (Analysis1[[#This Row],[Monthly_Salary]])*0.05, Analysis1[[#This Row],[Performance_Score]]&gt;=3, (Analysis1[[#This Row],[Monthly_Salary]]*0.02), Analysis1[[#This Row],[Performance_Score]]&lt;3,0)</f>
        <v>3641.4</v>
      </c>
      <c r="P714" s="47"/>
    </row>
    <row r="715" spans="2:16" x14ac:dyDescent="0.35">
      <c r="B715" s="1" t="s">
        <v>1454</v>
      </c>
      <c r="C715" s="1" t="s">
        <v>1455</v>
      </c>
      <c r="D715" s="1" t="s">
        <v>33</v>
      </c>
      <c r="E715" s="10">
        <v>60</v>
      </c>
      <c r="F715" s="1" t="s">
        <v>16</v>
      </c>
      <c r="G715" s="1" t="s">
        <v>29</v>
      </c>
      <c r="H715" s="4">
        <v>74416</v>
      </c>
      <c r="I715" s="10">
        <v>14</v>
      </c>
      <c r="J715" s="10">
        <v>3</v>
      </c>
      <c r="K715" s="1">
        <v>2021</v>
      </c>
      <c r="L715" s="1" t="s">
        <v>51</v>
      </c>
      <c r="M715" s="1" t="s">
        <v>41</v>
      </c>
      <c r="N715" s="7">
        <v>3.562256597948374</v>
      </c>
      <c r="O715" s="58">
        <f>_xlfn.IFS(Analysis1[[#This Row],[Performance_Score]] &gt;= 4, (Analysis1[[#This Row],[Monthly_Salary]])*0.05, Analysis1[[#This Row],[Performance_Score]]&gt;=3, (Analysis1[[#This Row],[Monthly_Salary]]*0.02), Analysis1[[#This Row],[Performance_Score]]&lt;3,0)</f>
        <v>1488.32</v>
      </c>
      <c r="P715" s="58"/>
    </row>
    <row r="716" spans="2:16" x14ac:dyDescent="0.35">
      <c r="B716" s="2" t="s">
        <v>1456</v>
      </c>
      <c r="C716" s="2" t="s">
        <v>1457</v>
      </c>
      <c r="D716" s="2" t="s">
        <v>80</v>
      </c>
      <c r="E716" s="11">
        <v>60</v>
      </c>
      <c r="F716" s="2" t="s">
        <v>16</v>
      </c>
      <c r="G716" s="2" t="s">
        <v>63</v>
      </c>
      <c r="H716" s="5">
        <v>67930</v>
      </c>
      <c r="I716" s="11">
        <v>7</v>
      </c>
      <c r="J716" s="11">
        <v>5</v>
      </c>
      <c r="K716" s="2">
        <v>2021</v>
      </c>
      <c r="L716" s="2" t="s">
        <v>34</v>
      </c>
      <c r="M716" s="2" t="s">
        <v>26</v>
      </c>
      <c r="N716" s="8">
        <v>4.8652596778207311</v>
      </c>
      <c r="O716" s="47">
        <f>_xlfn.IFS(Analysis1[[#This Row],[Performance_Score]] &gt;= 4, (Analysis1[[#This Row],[Monthly_Salary]])*0.05, Analysis1[[#This Row],[Performance_Score]]&gt;=3, (Analysis1[[#This Row],[Monthly_Salary]]*0.02), Analysis1[[#This Row],[Performance_Score]]&lt;3,0)</f>
        <v>3396.5</v>
      </c>
      <c r="P716" s="47"/>
    </row>
    <row r="717" spans="2:16" x14ac:dyDescent="0.35">
      <c r="B717" s="1" t="s">
        <v>1458</v>
      </c>
      <c r="C717" s="1" t="s">
        <v>1459</v>
      </c>
      <c r="D717" s="1" t="s">
        <v>80</v>
      </c>
      <c r="E717" s="10">
        <v>33</v>
      </c>
      <c r="F717" s="1" t="s">
        <v>23</v>
      </c>
      <c r="G717" s="1" t="s">
        <v>77</v>
      </c>
      <c r="H717" s="4">
        <v>86094</v>
      </c>
      <c r="I717" s="10">
        <v>2</v>
      </c>
      <c r="J717" s="10">
        <v>5</v>
      </c>
      <c r="K717" s="1">
        <v>2024</v>
      </c>
      <c r="L717" s="1" t="s">
        <v>51</v>
      </c>
      <c r="M717" s="1" t="s">
        <v>19</v>
      </c>
      <c r="N717" s="7">
        <v>2.004257248571097</v>
      </c>
      <c r="O717" s="58">
        <f>_xlfn.IFS(Analysis1[[#This Row],[Performance_Score]] &gt;= 4, (Analysis1[[#This Row],[Monthly_Salary]])*0.05, Analysis1[[#This Row],[Performance_Score]]&gt;=3, (Analysis1[[#This Row],[Monthly_Salary]]*0.02), Analysis1[[#This Row],[Performance_Score]]&lt;3,0)</f>
        <v>4304.7</v>
      </c>
      <c r="P717" s="58"/>
    </row>
    <row r="718" spans="2:16" x14ac:dyDescent="0.35">
      <c r="B718" s="2" t="s">
        <v>1460</v>
      </c>
      <c r="C718" s="2" t="s">
        <v>1461</v>
      </c>
      <c r="D718" s="2" t="s">
        <v>80</v>
      </c>
      <c r="E718" s="11">
        <v>50</v>
      </c>
      <c r="F718" s="2" t="s">
        <v>16</v>
      </c>
      <c r="G718" s="2" t="s">
        <v>77</v>
      </c>
      <c r="H718" s="5">
        <v>46220</v>
      </c>
      <c r="I718" s="11">
        <v>8</v>
      </c>
      <c r="J718" s="11">
        <v>3</v>
      </c>
      <c r="K718" s="2">
        <v>2019</v>
      </c>
      <c r="L718" s="2" t="s">
        <v>40</v>
      </c>
      <c r="M718" s="2" t="s">
        <v>26</v>
      </c>
      <c r="N718" s="8">
        <v>4.815026435845132</v>
      </c>
      <c r="O718" s="47">
        <f>_xlfn.IFS(Analysis1[[#This Row],[Performance_Score]] &gt;= 4, (Analysis1[[#This Row],[Monthly_Salary]])*0.05, Analysis1[[#This Row],[Performance_Score]]&gt;=3, (Analysis1[[#This Row],[Monthly_Salary]]*0.02), Analysis1[[#This Row],[Performance_Score]]&lt;3,0)</f>
        <v>924.4</v>
      </c>
      <c r="P718" s="47"/>
    </row>
    <row r="719" spans="2:16" x14ac:dyDescent="0.35">
      <c r="B719" s="1" t="s">
        <v>1462</v>
      </c>
      <c r="C719" s="1" t="s">
        <v>1463</v>
      </c>
      <c r="D719" s="1" t="s">
        <v>80</v>
      </c>
      <c r="E719" s="10">
        <v>45</v>
      </c>
      <c r="F719" s="1" t="s">
        <v>23</v>
      </c>
      <c r="G719" s="1" t="s">
        <v>63</v>
      </c>
      <c r="H719" s="4">
        <v>91257</v>
      </c>
      <c r="I719" s="10">
        <v>3</v>
      </c>
      <c r="J719" s="10">
        <v>4</v>
      </c>
      <c r="K719" s="1">
        <v>2022</v>
      </c>
      <c r="L719" s="1" t="s">
        <v>51</v>
      </c>
      <c r="M719" s="1" t="s">
        <v>26</v>
      </c>
      <c r="N719" s="7">
        <v>2.4453941953186082</v>
      </c>
      <c r="O719" s="58">
        <f>_xlfn.IFS(Analysis1[[#This Row],[Performance_Score]] &gt;= 4, (Analysis1[[#This Row],[Monthly_Salary]])*0.05, Analysis1[[#This Row],[Performance_Score]]&gt;=3, (Analysis1[[#This Row],[Monthly_Salary]]*0.02), Analysis1[[#This Row],[Performance_Score]]&lt;3,0)</f>
        <v>4562.8500000000004</v>
      </c>
      <c r="P719" s="58"/>
    </row>
    <row r="720" spans="2:16" x14ac:dyDescent="0.35">
      <c r="B720" s="2" t="s">
        <v>1464</v>
      </c>
      <c r="C720" s="2" t="s">
        <v>1465</v>
      </c>
      <c r="D720" s="2" t="s">
        <v>22</v>
      </c>
      <c r="E720" s="11">
        <v>52</v>
      </c>
      <c r="F720" s="2" t="s">
        <v>16</v>
      </c>
      <c r="G720" s="2" t="s">
        <v>17</v>
      </c>
      <c r="H720" s="5">
        <v>75873</v>
      </c>
      <c r="I720" s="11">
        <v>6</v>
      </c>
      <c r="J720" s="11">
        <v>5</v>
      </c>
      <c r="K720" s="2">
        <v>2015</v>
      </c>
      <c r="L720" s="2" t="s">
        <v>18</v>
      </c>
      <c r="M720" s="2" t="s">
        <v>26</v>
      </c>
      <c r="N720" s="8">
        <v>2.5065610783294416</v>
      </c>
      <c r="O720" s="47">
        <f>_xlfn.IFS(Analysis1[[#This Row],[Performance_Score]] &gt;= 4, (Analysis1[[#This Row],[Monthly_Salary]])*0.05, Analysis1[[#This Row],[Performance_Score]]&gt;=3, (Analysis1[[#This Row],[Monthly_Salary]]*0.02), Analysis1[[#This Row],[Performance_Score]]&lt;3,0)</f>
        <v>3793.65</v>
      </c>
      <c r="P720" s="47"/>
    </row>
    <row r="721" spans="2:16" x14ac:dyDescent="0.35">
      <c r="B721" s="1" t="s">
        <v>1466</v>
      </c>
      <c r="C721" s="1" t="s">
        <v>1467</v>
      </c>
      <c r="D721" s="1" t="s">
        <v>80</v>
      </c>
      <c r="E721" s="10">
        <v>52</v>
      </c>
      <c r="F721" s="1" t="s">
        <v>16</v>
      </c>
      <c r="G721" s="1" t="s">
        <v>77</v>
      </c>
      <c r="H721" s="4">
        <v>104802</v>
      </c>
      <c r="I721" s="10">
        <v>35</v>
      </c>
      <c r="J721" s="10">
        <v>1</v>
      </c>
      <c r="K721" s="1">
        <v>2023</v>
      </c>
      <c r="L721" s="1" t="s">
        <v>34</v>
      </c>
      <c r="M721" s="1" t="s">
        <v>41</v>
      </c>
      <c r="N721" s="7">
        <v>4.2705934729811377</v>
      </c>
      <c r="O721" s="58">
        <f>_xlfn.IFS(Analysis1[[#This Row],[Performance_Score]] &gt;= 4, (Analysis1[[#This Row],[Monthly_Salary]])*0.05, Analysis1[[#This Row],[Performance_Score]]&gt;=3, (Analysis1[[#This Row],[Monthly_Salary]]*0.02), Analysis1[[#This Row],[Performance_Score]]&lt;3,0)</f>
        <v>0</v>
      </c>
      <c r="P721" s="58"/>
    </row>
    <row r="722" spans="2:16" x14ac:dyDescent="0.35">
      <c r="B722" s="2" t="s">
        <v>1468</v>
      </c>
      <c r="C722" s="2" t="s">
        <v>1469</v>
      </c>
      <c r="D722" s="2" t="s">
        <v>58</v>
      </c>
      <c r="E722" s="11">
        <v>33</v>
      </c>
      <c r="F722" s="2" t="s">
        <v>16</v>
      </c>
      <c r="G722" s="2" t="s">
        <v>17</v>
      </c>
      <c r="H722" s="5">
        <v>116672</v>
      </c>
      <c r="I722" s="11">
        <v>7</v>
      </c>
      <c r="J722" s="11">
        <v>2</v>
      </c>
      <c r="K722" s="2">
        <v>2016</v>
      </c>
      <c r="L722" s="2" t="s">
        <v>25</v>
      </c>
      <c r="M722" s="2" t="s">
        <v>141</v>
      </c>
      <c r="N722" s="8">
        <v>4.2882098114367864</v>
      </c>
      <c r="O722" s="47">
        <f>_xlfn.IFS(Analysis1[[#This Row],[Performance_Score]] &gt;= 4, (Analysis1[[#This Row],[Monthly_Salary]])*0.05, Analysis1[[#This Row],[Performance_Score]]&gt;=3, (Analysis1[[#This Row],[Monthly_Salary]]*0.02), Analysis1[[#This Row],[Performance_Score]]&lt;3,0)</f>
        <v>0</v>
      </c>
      <c r="P722" s="47"/>
    </row>
    <row r="723" spans="2:16" x14ac:dyDescent="0.35">
      <c r="B723" s="1" t="s">
        <v>1470</v>
      </c>
      <c r="C723" s="1" t="s">
        <v>1471</v>
      </c>
      <c r="D723" s="1" t="s">
        <v>46</v>
      </c>
      <c r="E723" s="10">
        <v>26</v>
      </c>
      <c r="F723" s="1" t="s">
        <v>16</v>
      </c>
      <c r="G723" s="1" t="s">
        <v>17</v>
      </c>
      <c r="H723" s="4">
        <v>102766</v>
      </c>
      <c r="I723" s="10">
        <v>25</v>
      </c>
      <c r="J723" s="10">
        <v>4</v>
      </c>
      <c r="K723" s="1">
        <v>2017</v>
      </c>
      <c r="L723" s="1" t="s">
        <v>34</v>
      </c>
      <c r="M723" s="1" t="s">
        <v>26</v>
      </c>
      <c r="N723" s="7">
        <v>2.1877794317615327</v>
      </c>
      <c r="O723" s="58">
        <f>_xlfn.IFS(Analysis1[[#This Row],[Performance_Score]] &gt;= 4, (Analysis1[[#This Row],[Monthly_Salary]])*0.05, Analysis1[[#This Row],[Performance_Score]]&gt;=3, (Analysis1[[#This Row],[Monthly_Salary]]*0.02), Analysis1[[#This Row],[Performance_Score]]&lt;3,0)</f>
        <v>5138.3</v>
      </c>
      <c r="P723" s="58"/>
    </row>
    <row r="724" spans="2:16" x14ac:dyDescent="0.35">
      <c r="B724" s="2" t="s">
        <v>1472</v>
      </c>
      <c r="C724" s="2" t="s">
        <v>1473</v>
      </c>
      <c r="D724" s="2" t="s">
        <v>46</v>
      </c>
      <c r="E724" s="11">
        <v>28</v>
      </c>
      <c r="F724" s="2" t="s">
        <v>16</v>
      </c>
      <c r="G724" s="2" t="s">
        <v>29</v>
      </c>
      <c r="H724" s="5">
        <v>47721</v>
      </c>
      <c r="I724" s="11">
        <v>35</v>
      </c>
      <c r="J724" s="11">
        <v>5</v>
      </c>
      <c r="K724" s="2">
        <v>2019</v>
      </c>
      <c r="L724" s="2" t="s">
        <v>34</v>
      </c>
      <c r="M724" s="2" t="s">
        <v>26</v>
      </c>
      <c r="N724" s="8">
        <v>3.0921760754447019</v>
      </c>
      <c r="O724" s="47">
        <f>_xlfn.IFS(Analysis1[[#This Row],[Performance_Score]] &gt;= 4, (Analysis1[[#This Row],[Monthly_Salary]])*0.05, Analysis1[[#This Row],[Performance_Score]]&gt;=3, (Analysis1[[#This Row],[Monthly_Salary]]*0.02), Analysis1[[#This Row],[Performance_Score]]&lt;3,0)</f>
        <v>2386.0500000000002</v>
      </c>
      <c r="P724" s="47"/>
    </row>
    <row r="725" spans="2:16" x14ac:dyDescent="0.35">
      <c r="B725" s="1" t="s">
        <v>1474</v>
      </c>
      <c r="C725" s="1" t="s">
        <v>1475</v>
      </c>
      <c r="D725" s="1" t="s">
        <v>33</v>
      </c>
      <c r="E725" s="10">
        <v>35</v>
      </c>
      <c r="F725" s="1" t="s">
        <v>16</v>
      </c>
      <c r="G725" s="1" t="s">
        <v>17</v>
      </c>
      <c r="H725" s="4">
        <v>80713</v>
      </c>
      <c r="I725" s="10">
        <v>35</v>
      </c>
      <c r="J725" s="10">
        <v>1</v>
      </c>
      <c r="K725" s="1">
        <v>0</v>
      </c>
      <c r="L725" s="1" t="s">
        <v>34</v>
      </c>
      <c r="M725" s="1" t="s">
        <v>26</v>
      </c>
      <c r="N725" s="7">
        <v>3.4198148462873701</v>
      </c>
      <c r="O725" s="58">
        <f>_xlfn.IFS(Analysis1[[#This Row],[Performance_Score]] &gt;= 4, (Analysis1[[#This Row],[Monthly_Salary]])*0.05, Analysis1[[#This Row],[Performance_Score]]&gt;=3, (Analysis1[[#This Row],[Monthly_Salary]]*0.02), Analysis1[[#This Row],[Performance_Score]]&lt;3,0)</f>
        <v>0</v>
      </c>
      <c r="P725" s="58"/>
    </row>
    <row r="726" spans="2:16" x14ac:dyDescent="0.35">
      <c r="B726" s="2" t="s">
        <v>1476</v>
      </c>
      <c r="C726" s="2" t="s">
        <v>1477</v>
      </c>
      <c r="D726" s="2" t="s">
        <v>80</v>
      </c>
      <c r="E726" s="11">
        <v>29</v>
      </c>
      <c r="F726" s="2" t="s">
        <v>23</v>
      </c>
      <c r="G726" s="2" t="s">
        <v>77</v>
      </c>
      <c r="H726" s="5">
        <v>103783</v>
      </c>
      <c r="I726" s="11">
        <v>12</v>
      </c>
      <c r="J726" s="11">
        <v>3</v>
      </c>
      <c r="K726" s="2">
        <v>2024</v>
      </c>
      <c r="L726" s="2" t="s">
        <v>30</v>
      </c>
      <c r="M726" s="2" t="s">
        <v>26</v>
      </c>
      <c r="N726" s="8">
        <v>3.6774646290134969</v>
      </c>
      <c r="O726" s="47">
        <f>_xlfn.IFS(Analysis1[[#This Row],[Performance_Score]] &gt;= 4, (Analysis1[[#This Row],[Monthly_Salary]])*0.05, Analysis1[[#This Row],[Performance_Score]]&gt;=3, (Analysis1[[#This Row],[Monthly_Salary]]*0.02), Analysis1[[#This Row],[Performance_Score]]&lt;3,0)</f>
        <v>2075.66</v>
      </c>
      <c r="P726" s="47"/>
    </row>
    <row r="727" spans="2:16" x14ac:dyDescent="0.35">
      <c r="B727" s="1" t="s">
        <v>1478</v>
      </c>
      <c r="C727" s="1" t="s">
        <v>1479</v>
      </c>
      <c r="D727" s="1" t="s">
        <v>22</v>
      </c>
      <c r="E727" s="10">
        <v>32</v>
      </c>
      <c r="F727" s="1" t="s">
        <v>23</v>
      </c>
      <c r="G727" s="1" t="s">
        <v>24</v>
      </c>
      <c r="H727" s="4">
        <v>54480</v>
      </c>
      <c r="I727" s="10">
        <v>5</v>
      </c>
      <c r="J727" s="10">
        <v>4</v>
      </c>
      <c r="K727" s="1">
        <v>2019</v>
      </c>
      <c r="L727" s="1" t="s">
        <v>34</v>
      </c>
      <c r="M727" s="1" t="s">
        <v>41</v>
      </c>
      <c r="N727" s="7">
        <v>2.8892860002886693</v>
      </c>
      <c r="O727" s="58">
        <f>_xlfn.IFS(Analysis1[[#This Row],[Performance_Score]] &gt;= 4, (Analysis1[[#This Row],[Monthly_Salary]])*0.05, Analysis1[[#This Row],[Performance_Score]]&gt;=3, (Analysis1[[#This Row],[Monthly_Salary]]*0.02), Analysis1[[#This Row],[Performance_Score]]&lt;3,0)</f>
        <v>2724</v>
      </c>
      <c r="P727" s="58"/>
    </row>
    <row r="728" spans="2:16" x14ac:dyDescent="0.35">
      <c r="B728" s="2" t="s">
        <v>1480</v>
      </c>
      <c r="C728" s="2" t="s">
        <v>1481</v>
      </c>
      <c r="D728" s="2" t="s">
        <v>58</v>
      </c>
      <c r="E728" s="11">
        <v>44</v>
      </c>
      <c r="F728" s="2" t="s">
        <v>16</v>
      </c>
      <c r="G728" s="2" t="s">
        <v>17</v>
      </c>
      <c r="H728" s="5">
        <v>80571</v>
      </c>
      <c r="I728" s="11">
        <v>11</v>
      </c>
      <c r="J728" s="11">
        <v>3</v>
      </c>
      <c r="K728" s="2">
        <v>2020</v>
      </c>
      <c r="L728" s="2" t="s">
        <v>51</v>
      </c>
      <c r="M728" s="2" t="s">
        <v>26</v>
      </c>
      <c r="N728" s="8">
        <v>4.7590752885420935</v>
      </c>
      <c r="O728" s="47">
        <f>_xlfn.IFS(Analysis1[[#This Row],[Performance_Score]] &gt;= 4, (Analysis1[[#This Row],[Monthly_Salary]])*0.05, Analysis1[[#This Row],[Performance_Score]]&gt;=3, (Analysis1[[#This Row],[Monthly_Salary]]*0.02), Analysis1[[#This Row],[Performance_Score]]&lt;3,0)</f>
        <v>1611.42</v>
      </c>
      <c r="P728" s="47"/>
    </row>
    <row r="729" spans="2:16" x14ac:dyDescent="0.35">
      <c r="B729" s="1" t="s">
        <v>1482</v>
      </c>
      <c r="C729" s="1" t="s">
        <v>1483</v>
      </c>
      <c r="D729" s="1" t="s">
        <v>46</v>
      </c>
      <c r="E729" s="10">
        <v>47</v>
      </c>
      <c r="F729" s="1" t="s">
        <v>23</v>
      </c>
      <c r="G729" s="1" t="s">
        <v>29</v>
      </c>
      <c r="H729" s="4">
        <v>98488</v>
      </c>
      <c r="I729" s="10">
        <v>6</v>
      </c>
      <c r="J729" s="10">
        <v>5</v>
      </c>
      <c r="K729" s="1">
        <v>2016</v>
      </c>
      <c r="L729" s="1" t="s">
        <v>18</v>
      </c>
      <c r="M729" s="1" t="s">
        <v>141</v>
      </c>
      <c r="N729" s="7">
        <v>1.7610045956373899</v>
      </c>
      <c r="O729" s="58">
        <f>_xlfn.IFS(Analysis1[[#This Row],[Performance_Score]] &gt;= 4, (Analysis1[[#This Row],[Monthly_Salary]])*0.05, Analysis1[[#This Row],[Performance_Score]]&gt;=3, (Analysis1[[#This Row],[Monthly_Salary]]*0.02), Analysis1[[#This Row],[Performance_Score]]&lt;3,0)</f>
        <v>4924.4000000000005</v>
      </c>
      <c r="P729" s="58"/>
    </row>
    <row r="730" spans="2:16" x14ac:dyDescent="0.35">
      <c r="B730" s="2" t="s">
        <v>1484</v>
      </c>
      <c r="C730" s="2" t="s">
        <v>1485</v>
      </c>
      <c r="D730" s="2" t="s">
        <v>22</v>
      </c>
      <c r="E730" s="11">
        <v>25</v>
      </c>
      <c r="F730" s="2" t="s">
        <v>72</v>
      </c>
      <c r="G730" s="2" t="s">
        <v>17</v>
      </c>
      <c r="H730" s="5">
        <v>107802</v>
      </c>
      <c r="I730" s="11">
        <v>29</v>
      </c>
      <c r="J730" s="11">
        <v>3</v>
      </c>
      <c r="K730" s="2">
        <v>2015</v>
      </c>
      <c r="L730" s="2" t="s">
        <v>30</v>
      </c>
      <c r="M730" s="2" t="s">
        <v>41</v>
      </c>
      <c r="N730" s="8">
        <v>2.0798210323091975</v>
      </c>
      <c r="O730" s="47">
        <f>_xlfn.IFS(Analysis1[[#This Row],[Performance_Score]] &gt;= 4, (Analysis1[[#This Row],[Monthly_Salary]])*0.05, Analysis1[[#This Row],[Performance_Score]]&gt;=3, (Analysis1[[#This Row],[Monthly_Salary]]*0.02), Analysis1[[#This Row],[Performance_Score]]&lt;3,0)</f>
        <v>2156.04</v>
      </c>
      <c r="P730" s="47"/>
    </row>
    <row r="731" spans="2:16" x14ac:dyDescent="0.35">
      <c r="B731" s="1" t="s">
        <v>1486</v>
      </c>
      <c r="C731" s="1" t="s">
        <v>1487</v>
      </c>
      <c r="D731" s="1" t="s">
        <v>80</v>
      </c>
      <c r="E731" s="10">
        <v>56</v>
      </c>
      <c r="F731" s="1" t="s">
        <v>23</v>
      </c>
      <c r="G731" s="1" t="s">
        <v>24</v>
      </c>
      <c r="H731" s="4">
        <v>37625</v>
      </c>
      <c r="I731" s="10">
        <v>6</v>
      </c>
      <c r="J731" s="10">
        <v>3</v>
      </c>
      <c r="K731" s="1">
        <v>2022</v>
      </c>
      <c r="L731" s="1" t="s">
        <v>40</v>
      </c>
      <c r="M731" s="1" t="s">
        <v>41</v>
      </c>
      <c r="N731" s="7">
        <v>4.7792713553245942</v>
      </c>
      <c r="O731" s="58">
        <f>_xlfn.IFS(Analysis1[[#This Row],[Performance_Score]] &gt;= 4, (Analysis1[[#This Row],[Monthly_Salary]])*0.05, Analysis1[[#This Row],[Performance_Score]]&gt;=3, (Analysis1[[#This Row],[Monthly_Salary]]*0.02), Analysis1[[#This Row],[Performance_Score]]&lt;3,0)</f>
        <v>752.5</v>
      </c>
      <c r="P731" s="58"/>
    </row>
    <row r="732" spans="2:16" x14ac:dyDescent="0.35">
      <c r="B732" s="2" t="s">
        <v>1488</v>
      </c>
      <c r="C732" s="2" t="s">
        <v>1489</v>
      </c>
      <c r="D732" s="2" t="s">
        <v>22</v>
      </c>
      <c r="E732" s="11">
        <v>28</v>
      </c>
      <c r="F732" s="2" t="s">
        <v>16</v>
      </c>
      <c r="G732" s="2" t="s">
        <v>39</v>
      </c>
      <c r="H732" s="5">
        <v>44649</v>
      </c>
      <c r="I732" s="11">
        <v>17</v>
      </c>
      <c r="J732" s="11">
        <v>2</v>
      </c>
      <c r="K732" s="2">
        <v>2022</v>
      </c>
      <c r="L732" s="2" t="s">
        <v>40</v>
      </c>
      <c r="M732" s="2" t="s">
        <v>26</v>
      </c>
      <c r="N732" s="8">
        <v>1.5828038723562412</v>
      </c>
      <c r="O732" s="47">
        <f>_xlfn.IFS(Analysis1[[#This Row],[Performance_Score]] &gt;= 4, (Analysis1[[#This Row],[Monthly_Salary]])*0.05, Analysis1[[#This Row],[Performance_Score]]&gt;=3, (Analysis1[[#This Row],[Monthly_Salary]]*0.02), Analysis1[[#This Row],[Performance_Score]]&lt;3,0)</f>
        <v>0</v>
      </c>
      <c r="P732" s="47"/>
    </row>
    <row r="733" spans="2:16" x14ac:dyDescent="0.35">
      <c r="B733" s="1" t="s">
        <v>1490</v>
      </c>
      <c r="C733" s="1" t="s">
        <v>1491</v>
      </c>
      <c r="D733" s="1" t="s">
        <v>22</v>
      </c>
      <c r="E733" s="10">
        <v>23</v>
      </c>
      <c r="F733" s="1" t="s">
        <v>23</v>
      </c>
      <c r="G733" s="1" t="s">
        <v>24</v>
      </c>
      <c r="H733" s="4">
        <v>41716</v>
      </c>
      <c r="I733" s="10">
        <v>27</v>
      </c>
      <c r="J733" s="10">
        <v>2</v>
      </c>
      <c r="K733" s="1">
        <v>2023</v>
      </c>
      <c r="L733" s="1" t="s">
        <v>51</v>
      </c>
      <c r="M733" s="1" t="s">
        <v>141</v>
      </c>
      <c r="N733" s="7">
        <v>1.4025663445791046</v>
      </c>
      <c r="O733" s="58">
        <f>_xlfn.IFS(Analysis1[[#This Row],[Performance_Score]] &gt;= 4, (Analysis1[[#This Row],[Monthly_Salary]])*0.05, Analysis1[[#This Row],[Performance_Score]]&gt;=3, (Analysis1[[#This Row],[Monthly_Salary]]*0.02), Analysis1[[#This Row],[Performance_Score]]&lt;3,0)</f>
        <v>0</v>
      </c>
      <c r="P733" s="58"/>
    </row>
    <row r="734" spans="2:16" x14ac:dyDescent="0.35">
      <c r="B734" s="2" t="s">
        <v>1492</v>
      </c>
      <c r="C734" s="2" t="s">
        <v>1493</v>
      </c>
      <c r="D734" s="2" t="s">
        <v>22</v>
      </c>
      <c r="E734" s="11">
        <v>44</v>
      </c>
      <c r="F734" s="2" t="s">
        <v>23</v>
      </c>
      <c r="G734" s="2" t="s">
        <v>29</v>
      </c>
      <c r="H734" s="5">
        <v>70424</v>
      </c>
      <c r="I734" s="11">
        <v>31</v>
      </c>
      <c r="J734" s="11">
        <v>4</v>
      </c>
      <c r="K734" s="2">
        <v>2021</v>
      </c>
      <c r="L734" s="2" t="s">
        <v>40</v>
      </c>
      <c r="M734" s="2" t="s">
        <v>26</v>
      </c>
      <c r="N734" s="8">
        <v>2.1810258477089635</v>
      </c>
      <c r="O734" s="47">
        <f>_xlfn.IFS(Analysis1[[#This Row],[Performance_Score]] &gt;= 4, (Analysis1[[#This Row],[Monthly_Salary]])*0.05, Analysis1[[#This Row],[Performance_Score]]&gt;=3, (Analysis1[[#This Row],[Monthly_Salary]]*0.02), Analysis1[[#This Row],[Performance_Score]]&lt;3,0)</f>
        <v>3521.2000000000003</v>
      </c>
      <c r="P734" s="47"/>
    </row>
    <row r="735" spans="2:16" x14ac:dyDescent="0.35">
      <c r="B735" s="1" t="s">
        <v>1494</v>
      </c>
      <c r="C735" s="1" t="s">
        <v>1495</v>
      </c>
      <c r="D735" s="1" t="s">
        <v>46</v>
      </c>
      <c r="E735" s="10">
        <v>34</v>
      </c>
      <c r="F735" s="1" t="s">
        <v>23</v>
      </c>
      <c r="G735" s="1" t="s">
        <v>77</v>
      </c>
      <c r="H735" s="4">
        <v>36324</v>
      </c>
      <c r="I735" s="10">
        <v>11</v>
      </c>
      <c r="J735" s="10">
        <v>1</v>
      </c>
      <c r="K735" s="1">
        <v>2016</v>
      </c>
      <c r="L735" s="1" t="s">
        <v>30</v>
      </c>
      <c r="M735" s="1" t="s">
        <v>26</v>
      </c>
      <c r="N735" s="7">
        <v>1.8406889587876067</v>
      </c>
      <c r="O735" s="58">
        <f>_xlfn.IFS(Analysis1[[#This Row],[Performance_Score]] &gt;= 4, (Analysis1[[#This Row],[Monthly_Salary]])*0.05, Analysis1[[#This Row],[Performance_Score]]&gt;=3, (Analysis1[[#This Row],[Monthly_Salary]]*0.02), Analysis1[[#This Row],[Performance_Score]]&lt;3,0)</f>
        <v>0</v>
      </c>
      <c r="P735" s="58"/>
    </row>
    <row r="736" spans="2:16" x14ac:dyDescent="0.35">
      <c r="B736" s="2" t="s">
        <v>1496</v>
      </c>
      <c r="C736" s="2" t="s">
        <v>1497</v>
      </c>
      <c r="D736" s="2" t="s">
        <v>22</v>
      </c>
      <c r="E736" s="11">
        <v>54</v>
      </c>
      <c r="F736" s="2" t="s">
        <v>23</v>
      </c>
      <c r="G736" s="2" t="s">
        <v>24</v>
      </c>
      <c r="H736" s="5">
        <v>86537</v>
      </c>
      <c r="I736" s="11">
        <v>26</v>
      </c>
      <c r="J736" s="11">
        <v>1</v>
      </c>
      <c r="K736" s="2">
        <v>0</v>
      </c>
      <c r="L736" s="2" t="s">
        <v>34</v>
      </c>
      <c r="M736" s="2" t="s">
        <v>26</v>
      </c>
      <c r="N736" s="8">
        <v>4.0935297551818781</v>
      </c>
      <c r="O736" s="47">
        <f>_xlfn.IFS(Analysis1[[#This Row],[Performance_Score]] &gt;= 4, (Analysis1[[#This Row],[Monthly_Salary]])*0.05, Analysis1[[#This Row],[Performance_Score]]&gt;=3, (Analysis1[[#This Row],[Monthly_Salary]]*0.02), Analysis1[[#This Row],[Performance_Score]]&lt;3,0)</f>
        <v>0</v>
      </c>
      <c r="P736" s="47"/>
    </row>
    <row r="737" spans="2:16" x14ac:dyDescent="0.35">
      <c r="B737" s="1" t="s">
        <v>1498</v>
      </c>
      <c r="C737" s="1" t="s">
        <v>1499</v>
      </c>
      <c r="D737" s="1" t="s">
        <v>15</v>
      </c>
      <c r="E737" s="10">
        <v>29</v>
      </c>
      <c r="F737" s="1" t="s">
        <v>23</v>
      </c>
      <c r="G737" s="1" t="s">
        <v>17</v>
      </c>
      <c r="H737" s="4">
        <v>79692</v>
      </c>
      <c r="I737" s="10">
        <v>20</v>
      </c>
      <c r="J737" s="10">
        <v>4</v>
      </c>
      <c r="K737" s="1">
        <v>2017</v>
      </c>
      <c r="L737" s="1" t="s">
        <v>34</v>
      </c>
      <c r="M737" s="1" t="s">
        <v>19</v>
      </c>
      <c r="N737" s="7">
        <v>1.4837030504819833</v>
      </c>
      <c r="O737" s="58">
        <f>_xlfn.IFS(Analysis1[[#This Row],[Performance_Score]] &gt;= 4, (Analysis1[[#This Row],[Monthly_Salary]])*0.05, Analysis1[[#This Row],[Performance_Score]]&gt;=3, (Analysis1[[#This Row],[Monthly_Salary]]*0.02), Analysis1[[#This Row],[Performance_Score]]&lt;3,0)</f>
        <v>3984.6000000000004</v>
      </c>
      <c r="P737" s="58"/>
    </row>
    <row r="738" spans="2:16" x14ac:dyDescent="0.35">
      <c r="B738" s="2" t="s">
        <v>1500</v>
      </c>
      <c r="C738" s="2" t="s">
        <v>1501</v>
      </c>
      <c r="D738" s="2" t="s">
        <v>15</v>
      </c>
      <c r="E738" s="11">
        <v>32</v>
      </c>
      <c r="F738" s="2" t="s">
        <v>23</v>
      </c>
      <c r="G738" s="2" t="s">
        <v>24</v>
      </c>
      <c r="H738" s="5">
        <v>56437</v>
      </c>
      <c r="I738" s="11">
        <v>2</v>
      </c>
      <c r="J738" s="11">
        <v>4</v>
      </c>
      <c r="K738" s="2">
        <v>2015</v>
      </c>
      <c r="L738" s="2" t="s">
        <v>51</v>
      </c>
      <c r="M738" s="2" t="s">
        <v>26</v>
      </c>
      <c r="N738" s="8">
        <v>2.1797824767329663</v>
      </c>
      <c r="O738" s="47">
        <f>_xlfn.IFS(Analysis1[[#This Row],[Performance_Score]] &gt;= 4, (Analysis1[[#This Row],[Monthly_Salary]])*0.05, Analysis1[[#This Row],[Performance_Score]]&gt;=3, (Analysis1[[#This Row],[Monthly_Salary]]*0.02), Analysis1[[#This Row],[Performance_Score]]&lt;3,0)</f>
        <v>2821.8500000000004</v>
      </c>
      <c r="P738" s="47"/>
    </row>
    <row r="739" spans="2:16" x14ac:dyDescent="0.35">
      <c r="B739" s="1" t="s">
        <v>1502</v>
      </c>
      <c r="C739" s="1" t="s">
        <v>1503</v>
      </c>
      <c r="D739" s="1" t="s">
        <v>80</v>
      </c>
      <c r="E739" s="10">
        <v>51</v>
      </c>
      <c r="F739" s="1" t="s">
        <v>16</v>
      </c>
      <c r="G739" s="1" t="s">
        <v>77</v>
      </c>
      <c r="H739" s="4">
        <v>96512</v>
      </c>
      <c r="I739" s="10">
        <v>10</v>
      </c>
      <c r="J739" s="10">
        <v>2</v>
      </c>
      <c r="K739" s="1">
        <v>2023</v>
      </c>
      <c r="L739" s="1" t="s">
        <v>18</v>
      </c>
      <c r="M739" s="1" t="s">
        <v>141</v>
      </c>
      <c r="N739" s="7">
        <v>4.2024827741299529</v>
      </c>
      <c r="O739" s="58">
        <f>_xlfn.IFS(Analysis1[[#This Row],[Performance_Score]] &gt;= 4, (Analysis1[[#This Row],[Monthly_Salary]])*0.05, Analysis1[[#This Row],[Performance_Score]]&gt;=3, (Analysis1[[#This Row],[Monthly_Salary]]*0.02), Analysis1[[#This Row],[Performance_Score]]&lt;3,0)</f>
        <v>0</v>
      </c>
      <c r="P739" s="58"/>
    </row>
    <row r="740" spans="2:16" x14ac:dyDescent="0.35">
      <c r="B740" s="2" t="s">
        <v>1504</v>
      </c>
      <c r="C740" s="2" t="s">
        <v>1505</v>
      </c>
      <c r="D740" s="2" t="s">
        <v>80</v>
      </c>
      <c r="E740" s="11">
        <v>24</v>
      </c>
      <c r="F740" s="2" t="s">
        <v>23</v>
      </c>
      <c r="G740" s="2" t="s">
        <v>77</v>
      </c>
      <c r="H740" s="5">
        <v>85468</v>
      </c>
      <c r="I740" s="11">
        <v>10</v>
      </c>
      <c r="J740" s="11">
        <v>1</v>
      </c>
      <c r="K740" s="2">
        <v>2015</v>
      </c>
      <c r="L740" s="2" t="s">
        <v>34</v>
      </c>
      <c r="M740" s="2" t="s">
        <v>41</v>
      </c>
      <c r="N740" s="8">
        <v>4.3789372679808842</v>
      </c>
      <c r="O740" s="47">
        <f>_xlfn.IFS(Analysis1[[#This Row],[Performance_Score]] &gt;= 4, (Analysis1[[#This Row],[Monthly_Salary]])*0.05, Analysis1[[#This Row],[Performance_Score]]&gt;=3, (Analysis1[[#This Row],[Monthly_Salary]]*0.02), Analysis1[[#This Row],[Performance_Score]]&lt;3,0)</f>
        <v>0</v>
      </c>
      <c r="P740" s="47"/>
    </row>
    <row r="741" spans="2:16" x14ac:dyDescent="0.35">
      <c r="B741" s="1" t="s">
        <v>1506</v>
      </c>
      <c r="C741" s="1" t="s">
        <v>1507</v>
      </c>
      <c r="D741" s="1" t="s">
        <v>33</v>
      </c>
      <c r="E741" s="10">
        <v>39</v>
      </c>
      <c r="F741" s="1" t="s">
        <v>16</v>
      </c>
      <c r="G741" s="1" t="s">
        <v>17</v>
      </c>
      <c r="H741" s="4">
        <v>89880</v>
      </c>
      <c r="I741" s="10">
        <v>16</v>
      </c>
      <c r="J741" s="10">
        <v>4</v>
      </c>
      <c r="K741" s="1">
        <v>2021</v>
      </c>
      <c r="L741" s="1" t="s">
        <v>34</v>
      </c>
      <c r="M741" s="1" t="s">
        <v>19</v>
      </c>
      <c r="N741" s="7">
        <v>2.7702762657470337</v>
      </c>
      <c r="O741" s="58">
        <f>_xlfn.IFS(Analysis1[[#This Row],[Performance_Score]] &gt;= 4, (Analysis1[[#This Row],[Monthly_Salary]])*0.05, Analysis1[[#This Row],[Performance_Score]]&gt;=3, (Analysis1[[#This Row],[Monthly_Salary]]*0.02), Analysis1[[#This Row],[Performance_Score]]&lt;3,0)</f>
        <v>4494</v>
      </c>
      <c r="P741" s="58"/>
    </row>
    <row r="742" spans="2:16" x14ac:dyDescent="0.35">
      <c r="B742" s="2" t="s">
        <v>1508</v>
      </c>
      <c r="C742" s="2" t="s">
        <v>1509</v>
      </c>
      <c r="D742" s="2" t="s">
        <v>58</v>
      </c>
      <c r="E742" s="11">
        <v>38</v>
      </c>
      <c r="F742" s="2" t="s">
        <v>16</v>
      </c>
      <c r="G742" s="2" t="s">
        <v>39</v>
      </c>
      <c r="H742" s="5">
        <v>33312</v>
      </c>
      <c r="I742" s="11">
        <v>30</v>
      </c>
      <c r="J742" s="11">
        <v>1</v>
      </c>
      <c r="K742" s="2">
        <v>0</v>
      </c>
      <c r="L742" s="2" t="s">
        <v>30</v>
      </c>
      <c r="M742" s="2" t="s">
        <v>41</v>
      </c>
      <c r="N742" s="8">
        <v>2.7503374669874558</v>
      </c>
      <c r="O742" s="47">
        <f>_xlfn.IFS(Analysis1[[#This Row],[Performance_Score]] &gt;= 4, (Analysis1[[#This Row],[Monthly_Salary]])*0.05, Analysis1[[#This Row],[Performance_Score]]&gt;=3, (Analysis1[[#This Row],[Monthly_Salary]]*0.02), Analysis1[[#This Row],[Performance_Score]]&lt;3,0)</f>
        <v>0</v>
      </c>
      <c r="P742" s="47"/>
    </row>
    <row r="743" spans="2:16" x14ac:dyDescent="0.35">
      <c r="B743" s="1" t="s">
        <v>1510</v>
      </c>
      <c r="C743" s="1" t="s">
        <v>1511</v>
      </c>
      <c r="D743" s="1" t="s">
        <v>80</v>
      </c>
      <c r="E743" s="10">
        <v>50</v>
      </c>
      <c r="F743" s="1" t="s">
        <v>23</v>
      </c>
      <c r="G743" s="1" t="s">
        <v>24</v>
      </c>
      <c r="H743" s="4">
        <v>71038</v>
      </c>
      <c r="I743" s="10">
        <v>24</v>
      </c>
      <c r="J743" s="10">
        <v>1</v>
      </c>
      <c r="K743" s="1">
        <v>2023</v>
      </c>
      <c r="L743" s="1" t="s">
        <v>34</v>
      </c>
      <c r="M743" s="1" t="s">
        <v>141</v>
      </c>
      <c r="N743" s="7">
        <v>2.2694179894548987</v>
      </c>
      <c r="O743" s="58">
        <f>_xlfn.IFS(Analysis1[[#This Row],[Performance_Score]] &gt;= 4, (Analysis1[[#This Row],[Monthly_Salary]])*0.05, Analysis1[[#This Row],[Performance_Score]]&gt;=3, (Analysis1[[#This Row],[Monthly_Salary]]*0.02), Analysis1[[#This Row],[Performance_Score]]&lt;3,0)</f>
        <v>0</v>
      </c>
      <c r="P743" s="58"/>
    </row>
    <row r="744" spans="2:16" x14ac:dyDescent="0.35">
      <c r="B744" s="2" t="s">
        <v>1512</v>
      </c>
      <c r="C744" s="2" t="s">
        <v>1513</v>
      </c>
      <c r="D744" s="2" t="s">
        <v>22</v>
      </c>
      <c r="E744" s="11">
        <v>48</v>
      </c>
      <c r="F744" s="2" t="s">
        <v>23</v>
      </c>
      <c r="G744" s="2" t="s">
        <v>29</v>
      </c>
      <c r="H744" s="5">
        <v>110584</v>
      </c>
      <c r="I744" s="11">
        <v>7</v>
      </c>
      <c r="J744" s="11">
        <v>2</v>
      </c>
      <c r="K744" s="2">
        <v>0</v>
      </c>
      <c r="L744" s="2" t="s">
        <v>40</v>
      </c>
      <c r="M744" s="2" t="s">
        <v>41</v>
      </c>
      <c r="N744" s="8">
        <v>1.3538040102492945</v>
      </c>
      <c r="O744" s="47">
        <f>_xlfn.IFS(Analysis1[[#This Row],[Performance_Score]] &gt;= 4, (Analysis1[[#This Row],[Monthly_Salary]])*0.05, Analysis1[[#This Row],[Performance_Score]]&gt;=3, (Analysis1[[#This Row],[Monthly_Salary]]*0.02), Analysis1[[#This Row],[Performance_Score]]&lt;3,0)</f>
        <v>0</v>
      </c>
      <c r="P744" s="47"/>
    </row>
    <row r="745" spans="2:16" x14ac:dyDescent="0.35">
      <c r="B745" s="1" t="s">
        <v>1514</v>
      </c>
      <c r="C745" s="1" t="s">
        <v>1515</v>
      </c>
      <c r="D745" s="1" t="s">
        <v>58</v>
      </c>
      <c r="E745" s="10">
        <v>40</v>
      </c>
      <c r="F745" s="1" t="s">
        <v>16</v>
      </c>
      <c r="G745" s="1" t="s">
        <v>63</v>
      </c>
      <c r="H745" s="4">
        <v>97225</v>
      </c>
      <c r="I745" s="10">
        <v>19</v>
      </c>
      <c r="J745" s="10">
        <v>5</v>
      </c>
      <c r="K745" s="1">
        <v>2022</v>
      </c>
      <c r="L745" s="1" t="s">
        <v>18</v>
      </c>
      <c r="M745" s="1" t="s">
        <v>41</v>
      </c>
      <c r="N745" s="7">
        <v>2.6867397203926577</v>
      </c>
      <c r="O745" s="58">
        <f>_xlfn.IFS(Analysis1[[#This Row],[Performance_Score]] &gt;= 4, (Analysis1[[#This Row],[Monthly_Salary]])*0.05, Analysis1[[#This Row],[Performance_Score]]&gt;=3, (Analysis1[[#This Row],[Monthly_Salary]]*0.02), Analysis1[[#This Row],[Performance_Score]]&lt;3,0)</f>
        <v>4861.25</v>
      </c>
      <c r="P745" s="58"/>
    </row>
    <row r="746" spans="2:16" x14ac:dyDescent="0.35">
      <c r="B746" s="2" t="s">
        <v>1516</v>
      </c>
      <c r="C746" s="2" t="s">
        <v>1517</v>
      </c>
      <c r="D746" s="2" t="s">
        <v>15</v>
      </c>
      <c r="E746" s="11">
        <v>50</v>
      </c>
      <c r="F746" s="2" t="s">
        <v>23</v>
      </c>
      <c r="G746" s="2" t="s">
        <v>24</v>
      </c>
      <c r="H746" s="5">
        <v>61304</v>
      </c>
      <c r="I746" s="11">
        <v>22</v>
      </c>
      <c r="J746" s="11">
        <v>1</v>
      </c>
      <c r="K746" s="2">
        <v>2022</v>
      </c>
      <c r="L746" s="2" t="s">
        <v>18</v>
      </c>
      <c r="M746" s="2" t="s">
        <v>19</v>
      </c>
      <c r="N746" s="8">
        <v>1.8735023737387202</v>
      </c>
      <c r="O746" s="47">
        <f>_xlfn.IFS(Analysis1[[#This Row],[Performance_Score]] &gt;= 4, (Analysis1[[#This Row],[Monthly_Salary]])*0.05, Analysis1[[#This Row],[Performance_Score]]&gt;=3, (Analysis1[[#This Row],[Monthly_Salary]]*0.02), Analysis1[[#This Row],[Performance_Score]]&lt;3,0)</f>
        <v>0</v>
      </c>
      <c r="P746" s="47"/>
    </row>
    <row r="747" spans="2:16" x14ac:dyDescent="0.35">
      <c r="B747" s="1" t="s">
        <v>1518</v>
      </c>
      <c r="C747" s="1" t="s">
        <v>1519</v>
      </c>
      <c r="D747" s="1" t="s">
        <v>15</v>
      </c>
      <c r="E747" s="10">
        <v>32</v>
      </c>
      <c r="F747" s="1" t="s">
        <v>23</v>
      </c>
      <c r="G747" s="1" t="s">
        <v>24</v>
      </c>
      <c r="H747" s="4">
        <v>114909</v>
      </c>
      <c r="I747" s="10">
        <v>9</v>
      </c>
      <c r="J747" s="10">
        <v>2</v>
      </c>
      <c r="K747" s="1">
        <v>2018</v>
      </c>
      <c r="L747" s="1" t="s">
        <v>51</v>
      </c>
      <c r="M747" s="1" t="s">
        <v>26</v>
      </c>
      <c r="N747" s="7">
        <v>3.4936735131549463</v>
      </c>
      <c r="O747" s="58">
        <f>_xlfn.IFS(Analysis1[[#This Row],[Performance_Score]] &gt;= 4, (Analysis1[[#This Row],[Monthly_Salary]])*0.05, Analysis1[[#This Row],[Performance_Score]]&gt;=3, (Analysis1[[#This Row],[Monthly_Salary]]*0.02), Analysis1[[#This Row],[Performance_Score]]&lt;3,0)</f>
        <v>0</v>
      </c>
      <c r="P747" s="58"/>
    </row>
    <row r="748" spans="2:16" x14ac:dyDescent="0.35">
      <c r="B748" s="2" t="s">
        <v>1520</v>
      </c>
      <c r="C748" s="2" t="s">
        <v>1521</v>
      </c>
      <c r="D748" s="2" t="s">
        <v>33</v>
      </c>
      <c r="E748" s="11">
        <v>28</v>
      </c>
      <c r="F748" s="2" t="s">
        <v>16</v>
      </c>
      <c r="G748" s="2" t="s">
        <v>17</v>
      </c>
      <c r="H748" s="5">
        <v>94961</v>
      </c>
      <c r="I748" s="11">
        <v>2</v>
      </c>
      <c r="J748" s="11">
        <v>2</v>
      </c>
      <c r="K748" s="2">
        <v>2018</v>
      </c>
      <c r="L748" s="2" t="s">
        <v>34</v>
      </c>
      <c r="M748" s="2" t="s">
        <v>41</v>
      </c>
      <c r="N748" s="8">
        <v>3.2939405767151659</v>
      </c>
      <c r="O748" s="47">
        <f>_xlfn.IFS(Analysis1[[#This Row],[Performance_Score]] &gt;= 4, (Analysis1[[#This Row],[Monthly_Salary]])*0.05, Analysis1[[#This Row],[Performance_Score]]&gt;=3, (Analysis1[[#This Row],[Monthly_Salary]]*0.02), Analysis1[[#This Row],[Performance_Score]]&lt;3,0)</f>
        <v>0</v>
      </c>
      <c r="P748" s="47"/>
    </row>
    <row r="749" spans="2:16" x14ac:dyDescent="0.35">
      <c r="B749" s="1" t="s">
        <v>1522</v>
      </c>
      <c r="C749" s="1" t="s">
        <v>1523</v>
      </c>
      <c r="D749" s="1" t="s">
        <v>58</v>
      </c>
      <c r="E749" s="10">
        <v>44</v>
      </c>
      <c r="F749" s="1" t="s">
        <v>23</v>
      </c>
      <c r="G749" s="1" t="s">
        <v>24</v>
      </c>
      <c r="H749" s="4">
        <v>59601</v>
      </c>
      <c r="I749" s="10">
        <v>26</v>
      </c>
      <c r="J749" s="10">
        <v>1</v>
      </c>
      <c r="K749" s="1">
        <v>2020</v>
      </c>
      <c r="L749" s="1" t="s">
        <v>40</v>
      </c>
      <c r="M749" s="1" t="s">
        <v>141</v>
      </c>
      <c r="N749" s="7">
        <v>2.2124150802489422</v>
      </c>
      <c r="O749" s="58">
        <f>_xlfn.IFS(Analysis1[[#This Row],[Performance_Score]] &gt;= 4, (Analysis1[[#This Row],[Monthly_Salary]])*0.05, Analysis1[[#This Row],[Performance_Score]]&gt;=3, (Analysis1[[#This Row],[Monthly_Salary]]*0.02), Analysis1[[#This Row],[Performance_Score]]&lt;3,0)</f>
        <v>0</v>
      </c>
      <c r="P749" s="58"/>
    </row>
    <row r="750" spans="2:16" x14ac:dyDescent="0.35">
      <c r="B750" s="2" t="s">
        <v>1524</v>
      </c>
      <c r="C750" s="2" t="s">
        <v>1525</v>
      </c>
      <c r="D750" s="2" t="s">
        <v>22</v>
      </c>
      <c r="E750" s="11">
        <v>37</v>
      </c>
      <c r="F750" s="2" t="s">
        <v>72</v>
      </c>
      <c r="G750" s="2" t="s">
        <v>39</v>
      </c>
      <c r="H750" s="5">
        <v>42707</v>
      </c>
      <c r="I750" s="11">
        <v>7</v>
      </c>
      <c r="J750" s="11">
        <v>3</v>
      </c>
      <c r="K750" s="2">
        <v>2015</v>
      </c>
      <c r="L750" s="2" t="s">
        <v>40</v>
      </c>
      <c r="M750" s="2" t="s">
        <v>41</v>
      </c>
      <c r="N750" s="8">
        <v>4.8031141390115444</v>
      </c>
      <c r="O750" s="47">
        <f>_xlfn.IFS(Analysis1[[#This Row],[Performance_Score]] &gt;= 4, (Analysis1[[#This Row],[Monthly_Salary]])*0.05, Analysis1[[#This Row],[Performance_Score]]&gt;=3, (Analysis1[[#This Row],[Monthly_Salary]]*0.02), Analysis1[[#This Row],[Performance_Score]]&lt;3,0)</f>
        <v>854.14</v>
      </c>
      <c r="P750" s="47"/>
    </row>
    <row r="751" spans="2:16" x14ac:dyDescent="0.35">
      <c r="B751" s="1" t="s">
        <v>1526</v>
      </c>
      <c r="C751" s="1" t="s">
        <v>1527</v>
      </c>
      <c r="D751" s="1" t="s">
        <v>80</v>
      </c>
      <c r="E751" s="10">
        <v>36</v>
      </c>
      <c r="F751" s="1" t="s">
        <v>16</v>
      </c>
      <c r="G751" s="1" t="s">
        <v>63</v>
      </c>
      <c r="H751" s="4">
        <v>57768</v>
      </c>
      <c r="I751" s="10">
        <v>8</v>
      </c>
      <c r="J751" s="10">
        <v>4</v>
      </c>
      <c r="K751" s="1">
        <v>2020</v>
      </c>
      <c r="L751" s="1" t="s">
        <v>40</v>
      </c>
      <c r="M751" s="1" t="s">
        <v>26</v>
      </c>
      <c r="N751" s="7">
        <v>3.6152692595168561</v>
      </c>
      <c r="O751" s="58">
        <f>_xlfn.IFS(Analysis1[[#This Row],[Performance_Score]] &gt;= 4, (Analysis1[[#This Row],[Monthly_Salary]])*0.05, Analysis1[[#This Row],[Performance_Score]]&gt;=3, (Analysis1[[#This Row],[Monthly_Salary]]*0.02), Analysis1[[#This Row],[Performance_Score]]&lt;3,0)</f>
        <v>2888.4</v>
      </c>
      <c r="P751" s="58"/>
    </row>
    <row r="752" spans="2:16" x14ac:dyDescent="0.35">
      <c r="B752" s="2" t="s">
        <v>1528</v>
      </c>
      <c r="C752" s="2" t="s">
        <v>1529</v>
      </c>
      <c r="D752" s="2" t="s">
        <v>22</v>
      </c>
      <c r="E752" s="11">
        <v>51</v>
      </c>
      <c r="F752" s="2" t="s">
        <v>23</v>
      </c>
      <c r="G752" s="2" t="s">
        <v>39</v>
      </c>
      <c r="H752" s="5">
        <v>107952</v>
      </c>
      <c r="I752" s="11">
        <v>18</v>
      </c>
      <c r="J752" s="11">
        <v>5</v>
      </c>
      <c r="K752" s="2">
        <v>2018</v>
      </c>
      <c r="L752" s="2" t="s">
        <v>25</v>
      </c>
      <c r="M752" s="2" t="s">
        <v>19</v>
      </c>
      <c r="N752" s="8">
        <v>1.2855472657271072</v>
      </c>
      <c r="O752" s="47">
        <f>_xlfn.IFS(Analysis1[[#This Row],[Performance_Score]] &gt;= 4, (Analysis1[[#This Row],[Monthly_Salary]])*0.05, Analysis1[[#This Row],[Performance_Score]]&gt;=3, (Analysis1[[#This Row],[Monthly_Salary]]*0.02), Analysis1[[#This Row],[Performance_Score]]&lt;3,0)</f>
        <v>5397.6</v>
      </c>
      <c r="P752" s="47"/>
    </row>
    <row r="753" spans="2:16" x14ac:dyDescent="0.35">
      <c r="B753" s="1" t="s">
        <v>1530</v>
      </c>
      <c r="C753" s="1" t="s">
        <v>1531</v>
      </c>
      <c r="D753" s="1" t="s">
        <v>22</v>
      </c>
      <c r="E753" s="10">
        <v>26</v>
      </c>
      <c r="F753" s="1" t="s">
        <v>23</v>
      </c>
      <c r="G753" s="1" t="s">
        <v>17</v>
      </c>
      <c r="H753" s="4">
        <v>83513</v>
      </c>
      <c r="I753" s="10">
        <v>32</v>
      </c>
      <c r="J753" s="10">
        <v>2</v>
      </c>
      <c r="K753" s="1">
        <v>2020</v>
      </c>
      <c r="L753" s="1" t="s">
        <v>34</v>
      </c>
      <c r="M753" s="1" t="s">
        <v>26</v>
      </c>
      <c r="N753" s="7">
        <v>3.5111302975299008</v>
      </c>
      <c r="O753" s="58">
        <f>_xlfn.IFS(Analysis1[[#This Row],[Performance_Score]] &gt;= 4, (Analysis1[[#This Row],[Monthly_Salary]])*0.05, Analysis1[[#This Row],[Performance_Score]]&gt;=3, (Analysis1[[#This Row],[Monthly_Salary]]*0.02), Analysis1[[#This Row],[Performance_Score]]&lt;3,0)</f>
        <v>0</v>
      </c>
      <c r="P753" s="58"/>
    </row>
    <row r="754" spans="2:16" x14ac:dyDescent="0.35">
      <c r="B754" s="2" t="s">
        <v>1532</v>
      </c>
      <c r="C754" s="2" t="s">
        <v>1533</v>
      </c>
      <c r="D754" s="2" t="s">
        <v>33</v>
      </c>
      <c r="E754" s="11">
        <v>57</v>
      </c>
      <c r="F754" s="2" t="s">
        <v>23</v>
      </c>
      <c r="G754" s="2" t="s">
        <v>24</v>
      </c>
      <c r="H754" s="5">
        <v>103311</v>
      </c>
      <c r="I754" s="11">
        <v>13</v>
      </c>
      <c r="J754" s="11">
        <v>4</v>
      </c>
      <c r="K754" s="2">
        <v>2020</v>
      </c>
      <c r="L754" s="2" t="s">
        <v>25</v>
      </c>
      <c r="M754" s="2" t="s">
        <v>26</v>
      </c>
      <c r="N754" s="8">
        <v>4.6071339061019589</v>
      </c>
      <c r="O754" s="47">
        <f>_xlfn.IFS(Analysis1[[#This Row],[Performance_Score]] &gt;= 4, (Analysis1[[#This Row],[Monthly_Salary]])*0.05, Analysis1[[#This Row],[Performance_Score]]&gt;=3, (Analysis1[[#This Row],[Monthly_Salary]]*0.02), Analysis1[[#This Row],[Performance_Score]]&lt;3,0)</f>
        <v>5165.55</v>
      </c>
      <c r="P754" s="47"/>
    </row>
    <row r="755" spans="2:16" x14ac:dyDescent="0.35">
      <c r="B755" s="1" t="s">
        <v>1534</v>
      </c>
      <c r="C755" s="1" t="s">
        <v>1535</v>
      </c>
      <c r="D755" s="1" t="s">
        <v>80</v>
      </c>
      <c r="E755" s="10">
        <v>44</v>
      </c>
      <c r="F755" s="1" t="s">
        <v>16</v>
      </c>
      <c r="G755" s="1" t="s">
        <v>29</v>
      </c>
      <c r="H755" s="4">
        <v>99324</v>
      </c>
      <c r="I755" s="10">
        <v>24</v>
      </c>
      <c r="J755" s="10">
        <v>5</v>
      </c>
      <c r="K755" s="1">
        <v>0</v>
      </c>
      <c r="L755" s="1" t="s">
        <v>25</v>
      </c>
      <c r="M755" s="1" t="s">
        <v>26</v>
      </c>
      <c r="N755" s="7">
        <v>4.2172207824688499</v>
      </c>
      <c r="O755" s="58">
        <f>_xlfn.IFS(Analysis1[[#This Row],[Performance_Score]] &gt;= 4, (Analysis1[[#This Row],[Monthly_Salary]])*0.05, Analysis1[[#This Row],[Performance_Score]]&gt;=3, (Analysis1[[#This Row],[Monthly_Salary]]*0.02), Analysis1[[#This Row],[Performance_Score]]&lt;3,0)</f>
        <v>4966.2000000000007</v>
      </c>
      <c r="P755" s="58"/>
    </row>
    <row r="756" spans="2:16" x14ac:dyDescent="0.35">
      <c r="B756" s="2" t="s">
        <v>1536</v>
      </c>
      <c r="C756" s="2" t="s">
        <v>1537</v>
      </c>
      <c r="D756" s="2" t="s">
        <v>80</v>
      </c>
      <c r="E756" s="11">
        <v>57</v>
      </c>
      <c r="F756" s="2" t="s">
        <v>16</v>
      </c>
      <c r="G756" s="2" t="s">
        <v>63</v>
      </c>
      <c r="H756" s="5">
        <v>45676</v>
      </c>
      <c r="I756" s="11">
        <v>26</v>
      </c>
      <c r="J756" s="11">
        <v>2</v>
      </c>
      <c r="K756" s="2">
        <v>2020</v>
      </c>
      <c r="L756" s="2" t="s">
        <v>30</v>
      </c>
      <c r="M756" s="2" t="s">
        <v>26</v>
      </c>
      <c r="N756" s="8">
        <v>3.2897672456578833</v>
      </c>
      <c r="O756" s="47">
        <f>_xlfn.IFS(Analysis1[[#This Row],[Performance_Score]] &gt;= 4, (Analysis1[[#This Row],[Monthly_Salary]])*0.05, Analysis1[[#This Row],[Performance_Score]]&gt;=3, (Analysis1[[#This Row],[Monthly_Salary]]*0.02), Analysis1[[#This Row],[Performance_Score]]&lt;3,0)</f>
        <v>0</v>
      </c>
      <c r="P756" s="47"/>
    </row>
    <row r="757" spans="2:16" x14ac:dyDescent="0.35">
      <c r="B757" s="1" t="s">
        <v>1538</v>
      </c>
      <c r="C757" s="1" t="s">
        <v>1539</v>
      </c>
      <c r="D757" s="1" t="s">
        <v>58</v>
      </c>
      <c r="E757" s="10">
        <v>57</v>
      </c>
      <c r="F757" s="1" t="s">
        <v>16</v>
      </c>
      <c r="G757" s="1" t="s">
        <v>29</v>
      </c>
      <c r="H757" s="4">
        <v>49361</v>
      </c>
      <c r="I757" s="10">
        <v>11</v>
      </c>
      <c r="J757" s="10">
        <v>5</v>
      </c>
      <c r="K757" s="1">
        <v>2023</v>
      </c>
      <c r="L757" s="1" t="s">
        <v>30</v>
      </c>
      <c r="M757" s="1" t="s">
        <v>26</v>
      </c>
      <c r="N757" s="7">
        <v>3.496508892379965</v>
      </c>
      <c r="O757" s="58">
        <f>_xlfn.IFS(Analysis1[[#This Row],[Performance_Score]] &gt;= 4, (Analysis1[[#This Row],[Monthly_Salary]])*0.05, Analysis1[[#This Row],[Performance_Score]]&gt;=3, (Analysis1[[#This Row],[Monthly_Salary]]*0.02), Analysis1[[#This Row],[Performance_Score]]&lt;3,0)</f>
        <v>2468.0500000000002</v>
      </c>
      <c r="P757" s="58"/>
    </row>
    <row r="758" spans="2:16" x14ac:dyDescent="0.35">
      <c r="B758" s="2" t="s">
        <v>1540</v>
      </c>
      <c r="C758" s="2" t="s">
        <v>1541</v>
      </c>
      <c r="D758" s="2" t="s">
        <v>46</v>
      </c>
      <c r="E758" s="11">
        <v>24</v>
      </c>
      <c r="F758" s="2" t="s">
        <v>23</v>
      </c>
      <c r="G758" s="2" t="s">
        <v>17</v>
      </c>
      <c r="H758" s="5">
        <v>55512</v>
      </c>
      <c r="I758" s="11">
        <v>15</v>
      </c>
      <c r="J758" s="11">
        <v>3</v>
      </c>
      <c r="K758" s="2">
        <v>2024</v>
      </c>
      <c r="L758" s="2" t="s">
        <v>30</v>
      </c>
      <c r="M758" s="2" t="s">
        <v>41</v>
      </c>
      <c r="N758" s="8">
        <v>4.5842005572170059</v>
      </c>
      <c r="O758" s="47">
        <f>_xlfn.IFS(Analysis1[[#This Row],[Performance_Score]] &gt;= 4, (Analysis1[[#This Row],[Monthly_Salary]])*0.05, Analysis1[[#This Row],[Performance_Score]]&gt;=3, (Analysis1[[#This Row],[Monthly_Salary]]*0.02), Analysis1[[#This Row],[Performance_Score]]&lt;3,0)</f>
        <v>1110.24</v>
      </c>
      <c r="P758" s="47"/>
    </row>
    <row r="759" spans="2:16" x14ac:dyDescent="0.35">
      <c r="B759" s="1" t="s">
        <v>1542</v>
      </c>
      <c r="C759" s="1" t="s">
        <v>1543</v>
      </c>
      <c r="D759" s="1" t="s">
        <v>80</v>
      </c>
      <c r="E759" s="10">
        <v>55</v>
      </c>
      <c r="F759" s="1" t="s">
        <v>16</v>
      </c>
      <c r="G759" s="1" t="s">
        <v>24</v>
      </c>
      <c r="H759" s="4">
        <v>102435</v>
      </c>
      <c r="I759" s="10">
        <v>7</v>
      </c>
      <c r="J759" s="10">
        <v>3</v>
      </c>
      <c r="K759" s="1">
        <v>2016</v>
      </c>
      <c r="L759" s="1" t="s">
        <v>25</v>
      </c>
      <c r="M759" s="1" t="s">
        <v>26</v>
      </c>
      <c r="N759" s="7">
        <v>2.3228297092878489</v>
      </c>
      <c r="O759" s="58">
        <f>_xlfn.IFS(Analysis1[[#This Row],[Performance_Score]] &gt;= 4, (Analysis1[[#This Row],[Monthly_Salary]])*0.05, Analysis1[[#This Row],[Performance_Score]]&gt;=3, (Analysis1[[#This Row],[Monthly_Salary]]*0.02), Analysis1[[#This Row],[Performance_Score]]&lt;3,0)</f>
        <v>2048.6999999999998</v>
      </c>
      <c r="P759" s="58"/>
    </row>
    <row r="760" spans="2:16" x14ac:dyDescent="0.35">
      <c r="B760" s="2" t="s">
        <v>1544</v>
      </c>
      <c r="C760" s="2" t="s">
        <v>1545</v>
      </c>
      <c r="D760" s="2" t="s">
        <v>15</v>
      </c>
      <c r="E760" s="11">
        <v>33</v>
      </c>
      <c r="F760" s="2" t="s">
        <v>16</v>
      </c>
      <c r="G760" s="2" t="s">
        <v>24</v>
      </c>
      <c r="H760" s="5">
        <v>64928</v>
      </c>
      <c r="I760" s="11">
        <v>27</v>
      </c>
      <c r="J760" s="11">
        <v>3</v>
      </c>
      <c r="K760" s="2">
        <v>2024</v>
      </c>
      <c r="L760" s="2" t="s">
        <v>34</v>
      </c>
      <c r="M760" s="2" t="s">
        <v>41</v>
      </c>
      <c r="N760" s="8">
        <v>3.6637297284126307</v>
      </c>
      <c r="O760" s="47">
        <f>_xlfn.IFS(Analysis1[[#This Row],[Performance_Score]] &gt;= 4, (Analysis1[[#This Row],[Monthly_Salary]])*0.05, Analysis1[[#This Row],[Performance_Score]]&gt;=3, (Analysis1[[#This Row],[Monthly_Salary]]*0.02), Analysis1[[#This Row],[Performance_Score]]&lt;3,0)</f>
        <v>1298.56</v>
      </c>
      <c r="P760" s="47"/>
    </row>
    <row r="761" spans="2:16" x14ac:dyDescent="0.35">
      <c r="B761" s="1" t="s">
        <v>1546</v>
      </c>
      <c r="C761" s="1" t="s">
        <v>1547</v>
      </c>
      <c r="D761" s="1" t="s">
        <v>58</v>
      </c>
      <c r="E761" s="10">
        <v>22</v>
      </c>
      <c r="F761" s="1" t="s">
        <v>23</v>
      </c>
      <c r="G761" s="1" t="s">
        <v>39</v>
      </c>
      <c r="H761" s="4">
        <v>37277</v>
      </c>
      <c r="I761" s="10">
        <v>29</v>
      </c>
      <c r="J761" s="10">
        <v>4</v>
      </c>
      <c r="K761" s="1">
        <v>2022</v>
      </c>
      <c r="L761" s="1" t="s">
        <v>30</v>
      </c>
      <c r="M761" s="1" t="s">
        <v>41</v>
      </c>
      <c r="N761" s="7">
        <v>2.581666384486013</v>
      </c>
      <c r="O761" s="58">
        <f>_xlfn.IFS(Analysis1[[#This Row],[Performance_Score]] &gt;= 4, (Analysis1[[#This Row],[Monthly_Salary]])*0.05, Analysis1[[#This Row],[Performance_Score]]&gt;=3, (Analysis1[[#This Row],[Monthly_Salary]]*0.02), Analysis1[[#This Row],[Performance_Score]]&lt;3,0)</f>
        <v>1863.8500000000001</v>
      </c>
      <c r="P761" s="58"/>
    </row>
    <row r="762" spans="2:16" x14ac:dyDescent="0.35">
      <c r="B762" s="2" t="s">
        <v>1548</v>
      </c>
      <c r="C762" s="2" t="s">
        <v>1549</v>
      </c>
      <c r="D762" s="2" t="s">
        <v>58</v>
      </c>
      <c r="E762" s="11">
        <v>29</v>
      </c>
      <c r="F762" s="2" t="s">
        <v>16</v>
      </c>
      <c r="G762" s="2" t="s">
        <v>39</v>
      </c>
      <c r="H762" s="5">
        <v>101628</v>
      </c>
      <c r="I762" s="11">
        <v>23</v>
      </c>
      <c r="J762" s="11">
        <v>4</v>
      </c>
      <c r="K762" s="2">
        <v>2015</v>
      </c>
      <c r="L762" s="2" t="s">
        <v>25</v>
      </c>
      <c r="M762" s="2" t="s">
        <v>26</v>
      </c>
      <c r="N762" s="8">
        <v>1.732354821164408</v>
      </c>
      <c r="O762" s="47">
        <f>_xlfn.IFS(Analysis1[[#This Row],[Performance_Score]] &gt;= 4, (Analysis1[[#This Row],[Monthly_Salary]])*0.05, Analysis1[[#This Row],[Performance_Score]]&gt;=3, (Analysis1[[#This Row],[Monthly_Salary]]*0.02), Analysis1[[#This Row],[Performance_Score]]&lt;3,0)</f>
        <v>5081.4000000000005</v>
      </c>
      <c r="P762" s="47"/>
    </row>
    <row r="763" spans="2:16" x14ac:dyDescent="0.35">
      <c r="B763" s="1" t="s">
        <v>1550</v>
      </c>
      <c r="C763" s="1" t="s">
        <v>1551</v>
      </c>
      <c r="D763" s="1" t="s">
        <v>22</v>
      </c>
      <c r="E763" s="10">
        <v>25</v>
      </c>
      <c r="F763" s="1" t="s">
        <v>23</v>
      </c>
      <c r="G763" s="1" t="s">
        <v>39</v>
      </c>
      <c r="H763" s="4">
        <v>70948</v>
      </c>
      <c r="I763" s="10">
        <v>13</v>
      </c>
      <c r="J763" s="10">
        <v>2</v>
      </c>
      <c r="K763" s="1">
        <v>0</v>
      </c>
      <c r="L763" s="1" t="s">
        <v>40</v>
      </c>
      <c r="M763" s="1" t="s">
        <v>26</v>
      </c>
      <c r="N763" s="7">
        <v>1.4041218461422993</v>
      </c>
      <c r="O763" s="58">
        <f>_xlfn.IFS(Analysis1[[#This Row],[Performance_Score]] &gt;= 4, (Analysis1[[#This Row],[Monthly_Salary]])*0.05, Analysis1[[#This Row],[Performance_Score]]&gt;=3, (Analysis1[[#This Row],[Monthly_Salary]]*0.02), Analysis1[[#This Row],[Performance_Score]]&lt;3,0)</f>
        <v>0</v>
      </c>
      <c r="P763" s="58"/>
    </row>
    <row r="764" spans="2:16" x14ac:dyDescent="0.35">
      <c r="B764" s="2" t="s">
        <v>1552</v>
      </c>
      <c r="C764" s="2" t="s">
        <v>1553</v>
      </c>
      <c r="D764" s="2" t="s">
        <v>46</v>
      </c>
      <c r="E764" s="11">
        <v>44</v>
      </c>
      <c r="F764" s="2" t="s">
        <v>16</v>
      </c>
      <c r="G764" s="2" t="s">
        <v>17</v>
      </c>
      <c r="H764" s="5">
        <v>86479</v>
      </c>
      <c r="I764" s="11">
        <v>3</v>
      </c>
      <c r="J764" s="11">
        <v>1</v>
      </c>
      <c r="K764" s="2">
        <v>2015</v>
      </c>
      <c r="L764" s="2" t="s">
        <v>30</v>
      </c>
      <c r="M764" s="2" t="s">
        <v>41</v>
      </c>
      <c r="N764" s="8">
        <v>4.6734980794760714</v>
      </c>
      <c r="O764" s="47">
        <f>_xlfn.IFS(Analysis1[[#This Row],[Performance_Score]] &gt;= 4, (Analysis1[[#This Row],[Monthly_Salary]])*0.05, Analysis1[[#This Row],[Performance_Score]]&gt;=3, (Analysis1[[#This Row],[Monthly_Salary]]*0.02), Analysis1[[#This Row],[Performance_Score]]&lt;3,0)</f>
        <v>0</v>
      </c>
      <c r="P764" s="47"/>
    </row>
    <row r="765" spans="2:16" x14ac:dyDescent="0.35">
      <c r="B765" s="1" t="s">
        <v>1554</v>
      </c>
      <c r="C765" s="1" t="s">
        <v>1555</v>
      </c>
      <c r="D765" s="1" t="s">
        <v>33</v>
      </c>
      <c r="E765" s="10">
        <v>25</v>
      </c>
      <c r="F765" s="1" t="s">
        <v>16</v>
      </c>
      <c r="G765" s="1" t="s">
        <v>24</v>
      </c>
      <c r="H765" s="4">
        <v>108647</v>
      </c>
      <c r="I765" s="10">
        <v>29</v>
      </c>
      <c r="J765" s="10">
        <v>1</v>
      </c>
      <c r="K765" s="1">
        <v>2023</v>
      </c>
      <c r="L765" s="1" t="s">
        <v>18</v>
      </c>
      <c r="M765" s="1" t="s">
        <v>26</v>
      </c>
      <c r="N765" s="7">
        <v>1.2992783088369477</v>
      </c>
      <c r="O765" s="58">
        <f>_xlfn.IFS(Analysis1[[#This Row],[Performance_Score]] &gt;= 4, (Analysis1[[#This Row],[Monthly_Salary]])*0.05, Analysis1[[#This Row],[Performance_Score]]&gt;=3, (Analysis1[[#This Row],[Monthly_Salary]]*0.02), Analysis1[[#This Row],[Performance_Score]]&lt;3,0)</f>
        <v>0</v>
      </c>
      <c r="P765" s="58"/>
    </row>
    <row r="766" spans="2:16" x14ac:dyDescent="0.35">
      <c r="B766" s="2" t="s">
        <v>1556</v>
      </c>
      <c r="C766" s="2" t="s">
        <v>1557</v>
      </c>
      <c r="D766" s="2" t="s">
        <v>15</v>
      </c>
      <c r="E766" s="11">
        <v>50</v>
      </c>
      <c r="F766" s="2" t="s">
        <v>16</v>
      </c>
      <c r="G766" s="2" t="s">
        <v>77</v>
      </c>
      <c r="H766" s="5">
        <v>112372</v>
      </c>
      <c r="I766" s="11">
        <v>29</v>
      </c>
      <c r="J766" s="11">
        <v>4</v>
      </c>
      <c r="K766" s="2">
        <v>2022</v>
      </c>
      <c r="L766" s="2" t="s">
        <v>30</v>
      </c>
      <c r="M766" s="2" t="s">
        <v>141</v>
      </c>
      <c r="N766" s="8">
        <v>4.681635933306274</v>
      </c>
      <c r="O766" s="47">
        <f>_xlfn.IFS(Analysis1[[#This Row],[Performance_Score]] &gt;= 4, (Analysis1[[#This Row],[Monthly_Salary]])*0.05, Analysis1[[#This Row],[Performance_Score]]&gt;=3, (Analysis1[[#This Row],[Monthly_Salary]]*0.02), Analysis1[[#This Row],[Performance_Score]]&lt;3,0)</f>
        <v>5618.6</v>
      </c>
      <c r="P766" s="47"/>
    </row>
    <row r="767" spans="2:16" x14ac:dyDescent="0.35">
      <c r="B767" s="1" t="s">
        <v>1558</v>
      </c>
      <c r="C767" s="1" t="s">
        <v>1559</v>
      </c>
      <c r="D767" s="1" t="s">
        <v>33</v>
      </c>
      <c r="E767" s="10">
        <v>53</v>
      </c>
      <c r="F767" s="1" t="s">
        <v>16</v>
      </c>
      <c r="G767" s="1" t="s">
        <v>39</v>
      </c>
      <c r="H767" s="4">
        <v>42008</v>
      </c>
      <c r="I767" s="10">
        <v>28</v>
      </c>
      <c r="J767" s="10">
        <v>3</v>
      </c>
      <c r="K767" s="1">
        <v>2023</v>
      </c>
      <c r="L767" s="1" t="s">
        <v>40</v>
      </c>
      <c r="M767" s="1" t="s">
        <v>26</v>
      </c>
      <c r="N767" s="7">
        <v>1.157758593888738</v>
      </c>
      <c r="O767" s="58">
        <f>_xlfn.IFS(Analysis1[[#This Row],[Performance_Score]] &gt;= 4, (Analysis1[[#This Row],[Monthly_Salary]])*0.05, Analysis1[[#This Row],[Performance_Score]]&gt;=3, (Analysis1[[#This Row],[Monthly_Salary]]*0.02), Analysis1[[#This Row],[Performance_Score]]&lt;3,0)</f>
        <v>840.16</v>
      </c>
      <c r="P767" s="58"/>
    </row>
    <row r="768" spans="2:16" x14ac:dyDescent="0.35">
      <c r="B768" s="2" t="s">
        <v>1560</v>
      </c>
      <c r="C768" s="2" t="s">
        <v>1561</v>
      </c>
      <c r="D768" s="2" t="s">
        <v>15</v>
      </c>
      <c r="E768" s="11">
        <v>39</v>
      </c>
      <c r="F768" s="2" t="s">
        <v>16</v>
      </c>
      <c r="G768" s="2" t="s">
        <v>29</v>
      </c>
      <c r="H768" s="5">
        <v>83766</v>
      </c>
      <c r="I768" s="11">
        <v>15</v>
      </c>
      <c r="J768" s="11">
        <v>4</v>
      </c>
      <c r="K768" s="2">
        <v>2023</v>
      </c>
      <c r="L768" s="2" t="s">
        <v>25</v>
      </c>
      <c r="M768" s="2" t="s">
        <v>26</v>
      </c>
      <c r="N768" s="8">
        <v>2.2484258256318816</v>
      </c>
      <c r="O768" s="47">
        <f>_xlfn.IFS(Analysis1[[#This Row],[Performance_Score]] &gt;= 4, (Analysis1[[#This Row],[Monthly_Salary]])*0.05, Analysis1[[#This Row],[Performance_Score]]&gt;=3, (Analysis1[[#This Row],[Monthly_Salary]]*0.02), Analysis1[[#This Row],[Performance_Score]]&lt;3,0)</f>
        <v>4188.3</v>
      </c>
      <c r="P768" s="47"/>
    </row>
    <row r="769" spans="2:16" x14ac:dyDescent="0.35">
      <c r="B769" s="1" t="s">
        <v>1562</v>
      </c>
      <c r="C769" s="1" t="s">
        <v>1563</v>
      </c>
      <c r="D769" s="1" t="s">
        <v>15</v>
      </c>
      <c r="E769" s="10">
        <v>35</v>
      </c>
      <c r="F769" s="1" t="s">
        <v>23</v>
      </c>
      <c r="G769" s="1" t="s">
        <v>39</v>
      </c>
      <c r="H769" s="4">
        <v>64684</v>
      </c>
      <c r="I769" s="10">
        <v>32</v>
      </c>
      <c r="J769" s="10">
        <v>5</v>
      </c>
      <c r="K769" s="1">
        <v>2021</v>
      </c>
      <c r="L769" s="1" t="s">
        <v>34</v>
      </c>
      <c r="M769" s="1" t="s">
        <v>26</v>
      </c>
      <c r="N769" s="7">
        <v>2.5215104260880477</v>
      </c>
      <c r="O769" s="58">
        <f>_xlfn.IFS(Analysis1[[#This Row],[Performance_Score]] &gt;= 4, (Analysis1[[#This Row],[Monthly_Salary]])*0.05, Analysis1[[#This Row],[Performance_Score]]&gt;=3, (Analysis1[[#This Row],[Monthly_Salary]]*0.02), Analysis1[[#This Row],[Performance_Score]]&lt;3,0)</f>
        <v>3234.2000000000003</v>
      </c>
      <c r="P769" s="58"/>
    </row>
    <row r="770" spans="2:16" x14ac:dyDescent="0.35">
      <c r="B770" s="2" t="s">
        <v>1564</v>
      </c>
      <c r="C770" s="2" t="s">
        <v>1565</v>
      </c>
      <c r="D770" s="2" t="s">
        <v>15</v>
      </c>
      <c r="E770" s="11">
        <v>25</v>
      </c>
      <c r="F770" s="2" t="s">
        <v>16</v>
      </c>
      <c r="G770" s="2" t="s">
        <v>17</v>
      </c>
      <c r="H770" s="5">
        <v>91090</v>
      </c>
      <c r="I770" s="11">
        <v>8</v>
      </c>
      <c r="J770" s="11">
        <v>2</v>
      </c>
      <c r="K770" s="2">
        <v>0</v>
      </c>
      <c r="L770" s="2" t="s">
        <v>40</v>
      </c>
      <c r="M770" s="2" t="s">
        <v>41</v>
      </c>
      <c r="N770" s="8">
        <v>3.969096158376912</v>
      </c>
      <c r="O770" s="47">
        <f>_xlfn.IFS(Analysis1[[#This Row],[Performance_Score]] &gt;= 4, (Analysis1[[#This Row],[Monthly_Salary]])*0.05, Analysis1[[#This Row],[Performance_Score]]&gt;=3, (Analysis1[[#This Row],[Monthly_Salary]]*0.02), Analysis1[[#This Row],[Performance_Score]]&lt;3,0)</f>
        <v>0</v>
      </c>
      <c r="P770" s="47"/>
    </row>
    <row r="771" spans="2:16" x14ac:dyDescent="0.35">
      <c r="B771" s="1" t="s">
        <v>1566</v>
      </c>
      <c r="C771" s="1" t="s">
        <v>1567</v>
      </c>
      <c r="D771" s="1" t="s">
        <v>80</v>
      </c>
      <c r="E771" s="10">
        <v>30</v>
      </c>
      <c r="F771" s="1" t="s">
        <v>23</v>
      </c>
      <c r="G771" s="1" t="s">
        <v>24</v>
      </c>
      <c r="H771" s="4">
        <v>88167</v>
      </c>
      <c r="I771" s="10">
        <v>32</v>
      </c>
      <c r="J771" s="10">
        <v>5</v>
      </c>
      <c r="K771" s="1">
        <v>2023</v>
      </c>
      <c r="L771" s="1" t="s">
        <v>18</v>
      </c>
      <c r="M771" s="1" t="s">
        <v>41</v>
      </c>
      <c r="N771" s="7">
        <v>3.3210852930900505</v>
      </c>
      <c r="O771" s="58">
        <f>_xlfn.IFS(Analysis1[[#This Row],[Performance_Score]] &gt;= 4, (Analysis1[[#This Row],[Monthly_Salary]])*0.05, Analysis1[[#This Row],[Performance_Score]]&gt;=3, (Analysis1[[#This Row],[Monthly_Salary]]*0.02), Analysis1[[#This Row],[Performance_Score]]&lt;3,0)</f>
        <v>4408.3500000000004</v>
      </c>
      <c r="P771" s="58"/>
    </row>
    <row r="772" spans="2:16" x14ac:dyDescent="0.35">
      <c r="B772" s="2" t="s">
        <v>1568</v>
      </c>
      <c r="C772" s="2" t="s">
        <v>1569</v>
      </c>
      <c r="D772" s="2" t="s">
        <v>80</v>
      </c>
      <c r="E772" s="11">
        <v>46</v>
      </c>
      <c r="F772" s="2" t="s">
        <v>23</v>
      </c>
      <c r="G772" s="2" t="s">
        <v>39</v>
      </c>
      <c r="H772" s="5">
        <v>71227</v>
      </c>
      <c r="I772" s="11">
        <v>9</v>
      </c>
      <c r="J772" s="11">
        <v>1</v>
      </c>
      <c r="K772" s="2">
        <v>2015</v>
      </c>
      <c r="L772" s="2" t="s">
        <v>25</v>
      </c>
      <c r="M772" s="2" t="s">
        <v>141</v>
      </c>
      <c r="N772" s="8">
        <v>3.5281822292077978</v>
      </c>
      <c r="O772" s="47">
        <f>_xlfn.IFS(Analysis1[[#This Row],[Performance_Score]] &gt;= 4, (Analysis1[[#This Row],[Monthly_Salary]])*0.05, Analysis1[[#This Row],[Performance_Score]]&gt;=3, (Analysis1[[#This Row],[Monthly_Salary]]*0.02), Analysis1[[#This Row],[Performance_Score]]&lt;3,0)</f>
        <v>0</v>
      </c>
      <c r="P772" s="47"/>
    </row>
    <row r="773" spans="2:16" x14ac:dyDescent="0.35">
      <c r="B773" s="1" t="s">
        <v>1570</v>
      </c>
      <c r="C773" s="1" t="s">
        <v>1571</v>
      </c>
      <c r="D773" s="1" t="s">
        <v>33</v>
      </c>
      <c r="E773" s="10">
        <v>31</v>
      </c>
      <c r="F773" s="1" t="s">
        <v>23</v>
      </c>
      <c r="G773" s="1" t="s">
        <v>24</v>
      </c>
      <c r="H773" s="4">
        <v>103109</v>
      </c>
      <c r="I773" s="10">
        <v>1</v>
      </c>
      <c r="J773" s="10">
        <v>1</v>
      </c>
      <c r="K773" s="1">
        <v>2017</v>
      </c>
      <c r="L773" s="1" t="s">
        <v>25</v>
      </c>
      <c r="M773" s="1" t="s">
        <v>26</v>
      </c>
      <c r="N773" s="7">
        <v>3.2925151409161186</v>
      </c>
      <c r="O773" s="58">
        <f>_xlfn.IFS(Analysis1[[#This Row],[Performance_Score]] &gt;= 4, (Analysis1[[#This Row],[Monthly_Salary]])*0.05, Analysis1[[#This Row],[Performance_Score]]&gt;=3, (Analysis1[[#This Row],[Monthly_Salary]]*0.02), Analysis1[[#This Row],[Performance_Score]]&lt;3,0)</f>
        <v>0</v>
      </c>
      <c r="P773" s="58"/>
    </row>
    <row r="774" spans="2:16" x14ac:dyDescent="0.35">
      <c r="B774" s="2" t="s">
        <v>1572</v>
      </c>
      <c r="C774" s="2" t="s">
        <v>1573</v>
      </c>
      <c r="D774" s="2" t="s">
        <v>80</v>
      </c>
      <c r="E774" s="11">
        <v>38</v>
      </c>
      <c r="F774" s="2" t="s">
        <v>16</v>
      </c>
      <c r="G774" s="2" t="s">
        <v>63</v>
      </c>
      <c r="H774" s="5">
        <v>102555</v>
      </c>
      <c r="I774" s="11">
        <v>17</v>
      </c>
      <c r="J774" s="11">
        <v>2</v>
      </c>
      <c r="K774" s="2">
        <v>2021</v>
      </c>
      <c r="L774" s="2" t="s">
        <v>40</v>
      </c>
      <c r="M774" s="2" t="s">
        <v>19</v>
      </c>
      <c r="N774" s="8">
        <v>4.631016098598284</v>
      </c>
      <c r="O774" s="47">
        <f>_xlfn.IFS(Analysis1[[#This Row],[Performance_Score]] &gt;= 4, (Analysis1[[#This Row],[Monthly_Salary]])*0.05, Analysis1[[#This Row],[Performance_Score]]&gt;=3, (Analysis1[[#This Row],[Monthly_Salary]]*0.02), Analysis1[[#This Row],[Performance_Score]]&lt;3,0)</f>
        <v>0</v>
      </c>
      <c r="P774" s="47"/>
    </row>
    <row r="775" spans="2:16" x14ac:dyDescent="0.35">
      <c r="B775" s="1" t="s">
        <v>1574</v>
      </c>
      <c r="C775" s="1" t="s">
        <v>1575</v>
      </c>
      <c r="D775" s="1" t="s">
        <v>46</v>
      </c>
      <c r="E775" s="10">
        <v>27</v>
      </c>
      <c r="F775" s="1" t="s">
        <v>23</v>
      </c>
      <c r="G775" s="1" t="s">
        <v>77</v>
      </c>
      <c r="H775" s="4">
        <v>45738</v>
      </c>
      <c r="I775" s="10">
        <v>19</v>
      </c>
      <c r="J775" s="10">
        <v>1</v>
      </c>
      <c r="K775" s="1">
        <v>2024</v>
      </c>
      <c r="L775" s="1" t="s">
        <v>30</v>
      </c>
      <c r="M775" s="1" t="s">
        <v>41</v>
      </c>
      <c r="N775" s="7">
        <v>3.3589093788454574</v>
      </c>
      <c r="O775" s="58">
        <f>_xlfn.IFS(Analysis1[[#This Row],[Performance_Score]] &gt;= 4, (Analysis1[[#This Row],[Monthly_Salary]])*0.05, Analysis1[[#This Row],[Performance_Score]]&gt;=3, (Analysis1[[#This Row],[Monthly_Salary]]*0.02), Analysis1[[#This Row],[Performance_Score]]&lt;3,0)</f>
        <v>0</v>
      </c>
      <c r="P775" s="58"/>
    </row>
    <row r="776" spans="2:16" x14ac:dyDescent="0.35">
      <c r="B776" s="2" t="s">
        <v>1576</v>
      </c>
      <c r="C776" s="2" t="s">
        <v>1577</v>
      </c>
      <c r="D776" s="2" t="s">
        <v>46</v>
      </c>
      <c r="E776" s="11">
        <v>60</v>
      </c>
      <c r="F776" s="2" t="s">
        <v>16</v>
      </c>
      <c r="G776" s="2" t="s">
        <v>39</v>
      </c>
      <c r="H776" s="5">
        <v>108005</v>
      </c>
      <c r="I776" s="11">
        <v>23</v>
      </c>
      <c r="J776" s="11">
        <v>3</v>
      </c>
      <c r="K776" s="2">
        <v>2017</v>
      </c>
      <c r="L776" s="2" t="s">
        <v>51</v>
      </c>
      <c r="M776" s="2" t="s">
        <v>26</v>
      </c>
      <c r="N776" s="8">
        <v>1.7611266996658772</v>
      </c>
      <c r="O776" s="47">
        <f>_xlfn.IFS(Analysis1[[#This Row],[Performance_Score]] &gt;= 4, (Analysis1[[#This Row],[Monthly_Salary]])*0.05, Analysis1[[#This Row],[Performance_Score]]&gt;=3, (Analysis1[[#This Row],[Monthly_Salary]]*0.02), Analysis1[[#This Row],[Performance_Score]]&lt;3,0)</f>
        <v>2160.1</v>
      </c>
      <c r="P776" s="47"/>
    </row>
    <row r="777" spans="2:16" x14ac:dyDescent="0.35">
      <c r="B777" s="1" t="s">
        <v>1578</v>
      </c>
      <c r="C777" s="1" t="s">
        <v>1579</v>
      </c>
      <c r="D777" s="1" t="s">
        <v>80</v>
      </c>
      <c r="E777" s="10">
        <v>22</v>
      </c>
      <c r="F777" s="1" t="s">
        <v>16</v>
      </c>
      <c r="G777" s="1" t="s">
        <v>63</v>
      </c>
      <c r="H777" s="4">
        <v>39454</v>
      </c>
      <c r="I777" s="10">
        <v>21</v>
      </c>
      <c r="J777" s="10">
        <v>1</v>
      </c>
      <c r="K777" s="1">
        <v>0</v>
      </c>
      <c r="L777" s="1" t="s">
        <v>40</v>
      </c>
      <c r="M777" s="1" t="s">
        <v>141</v>
      </c>
      <c r="N777" s="7">
        <v>3.3121132455508198</v>
      </c>
      <c r="O777" s="58">
        <f>_xlfn.IFS(Analysis1[[#This Row],[Performance_Score]] &gt;= 4, (Analysis1[[#This Row],[Monthly_Salary]])*0.05, Analysis1[[#This Row],[Performance_Score]]&gt;=3, (Analysis1[[#This Row],[Monthly_Salary]]*0.02), Analysis1[[#This Row],[Performance_Score]]&lt;3,0)</f>
        <v>0</v>
      </c>
      <c r="P777" s="58"/>
    </row>
    <row r="778" spans="2:16" x14ac:dyDescent="0.35">
      <c r="B778" s="2" t="s">
        <v>1580</v>
      </c>
      <c r="C778" s="2" t="s">
        <v>1581</v>
      </c>
      <c r="D778" s="2" t="s">
        <v>22</v>
      </c>
      <c r="E778" s="11">
        <v>54</v>
      </c>
      <c r="F778" s="2" t="s">
        <v>16</v>
      </c>
      <c r="G778" s="2" t="s">
        <v>63</v>
      </c>
      <c r="H778" s="5">
        <v>52118</v>
      </c>
      <c r="I778" s="11">
        <v>19</v>
      </c>
      <c r="J778" s="11">
        <v>4</v>
      </c>
      <c r="K778" s="2">
        <v>0</v>
      </c>
      <c r="L778" s="2" t="s">
        <v>34</v>
      </c>
      <c r="M778" s="2" t="s">
        <v>26</v>
      </c>
      <c r="N778" s="8">
        <v>2.9882864413246444</v>
      </c>
      <c r="O778" s="47">
        <f>_xlfn.IFS(Analysis1[[#This Row],[Performance_Score]] &gt;= 4, (Analysis1[[#This Row],[Monthly_Salary]])*0.05, Analysis1[[#This Row],[Performance_Score]]&gt;=3, (Analysis1[[#This Row],[Monthly_Salary]]*0.02), Analysis1[[#This Row],[Performance_Score]]&lt;3,0)</f>
        <v>2605.9</v>
      </c>
      <c r="P778" s="47"/>
    </row>
    <row r="779" spans="2:16" x14ac:dyDescent="0.35">
      <c r="B779" s="1" t="s">
        <v>1582</v>
      </c>
      <c r="C779" s="1" t="s">
        <v>1583</v>
      </c>
      <c r="D779" s="1" t="s">
        <v>33</v>
      </c>
      <c r="E779" s="10">
        <v>24</v>
      </c>
      <c r="F779" s="1" t="s">
        <v>23</v>
      </c>
      <c r="G779" s="1" t="s">
        <v>39</v>
      </c>
      <c r="H779" s="4">
        <v>90881</v>
      </c>
      <c r="I779" s="10">
        <v>33</v>
      </c>
      <c r="J779" s="10">
        <v>4</v>
      </c>
      <c r="K779" s="1">
        <v>0</v>
      </c>
      <c r="L779" s="1" t="s">
        <v>51</v>
      </c>
      <c r="M779" s="1" t="s">
        <v>26</v>
      </c>
      <c r="N779" s="7">
        <v>4.8513196866117401</v>
      </c>
      <c r="O779" s="58">
        <f>_xlfn.IFS(Analysis1[[#This Row],[Performance_Score]] &gt;= 4, (Analysis1[[#This Row],[Monthly_Salary]])*0.05, Analysis1[[#This Row],[Performance_Score]]&gt;=3, (Analysis1[[#This Row],[Monthly_Salary]]*0.02), Analysis1[[#This Row],[Performance_Score]]&lt;3,0)</f>
        <v>4544.05</v>
      </c>
      <c r="P779" s="58"/>
    </row>
    <row r="780" spans="2:16" x14ac:dyDescent="0.35">
      <c r="B780" s="2" t="s">
        <v>1584</v>
      </c>
      <c r="C780" s="2" t="s">
        <v>1585</v>
      </c>
      <c r="D780" s="2" t="s">
        <v>33</v>
      </c>
      <c r="E780" s="11">
        <v>22</v>
      </c>
      <c r="F780" s="2" t="s">
        <v>16</v>
      </c>
      <c r="G780" s="2" t="s">
        <v>29</v>
      </c>
      <c r="H780" s="5">
        <v>105374</v>
      </c>
      <c r="I780" s="11">
        <v>9</v>
      </c>
      <c r="J780" s="11">
        <v>3</v>
      </c>
      <c r="K780" s="2">
        <v>0</v>
      </c>
      <c r="L780" s="2" t="s">
        <v>30</v>
      </c>
      <c r="M780" s="2" t="s">
        <v>26</v>
      </c>
      <c r="N780" s="8">
        <v>1.3837888883770879</v>
      </c>
      <c r="O780" s="47">
        <f>_xlfn.IFS(Analysis1[[#This Row],[Performance_Score]] &gt;= 4, (Analysis1[[#This Row],[Monthly_Salary]])*0.05, Analysis1[[#This Row],[Performance_Score]]&gt;=3, (Analysis1[[#This Row],[Monthly_Salary]]*0.02), Analysis1[[#This Row],[Performance_Score]]&lt;3,0)</f>
        <v>2107.48</v>
      </c>
      <c r="P780" s="47"/>
    </row>
    <row r="781" spans="2:16" x14ac:dyDescent="0.35">
      <c r="B781" s="1" t="s">
        <v>1586</v>
      </c>
      <c r="C781" s="1" t="s">
        <v>1587</v>
      </c>
      <c r="D781" s="1" t="s">
        <v>33</v>
      </c>
      <c r="E781" s="10">
        <v>60</v>
      </c>
      <c r="F781" s="1" t="s">
        <v>23</v>
      </c>
      <c r="G781" s="1" t="s">
        <v>17</v>
      </c>
      <c r="H781" s="4">
        <v>96483</v>
      </c>
      <c r="I781" s="10">
        <v>7</v>
      </c>
      <c r="J781" s="10">
        <v>2</v>
      </c>
      <c r="K781" s="1">
        <v>0</v>
      </c>
      <c r="L781" s="1" t="s">
        <v>18</v>
      </c>
      <c r="M781" s="1" t="s">
        <v>26</v>
      </c>
      <c r="N781" s="7">
        <v>2.7897292830689699</v>
      </c>
      <c r="O781" s="58">
        <f>_xlfn.IFS(Analysis1[[#This Row],[Performance_Score]] &gt;= 4, (Analysis1[[#This Row],[Monthly_Salary]])*0.05, Analysis1[[#This Row],[Performance_Score]]&gt;=3, (Analysis1[[#This Row],[Monthly_Salary]]*0.02), Analysis1[[#This Row],[Performance_Score]]&lt;3,0)</f>
        <v>0</v>
      </c>
      <c r="P781" s="58"/>
    </row>
    <row r="782" spans="2:16" x14ac:dyDescent="0.35">
      <c r="B782" s="2" t="s">
        <v>1588</v>
      </c>
      <c r="C782" s="2" t="s">
        <v>1589</v>
      </c>
      <c r="D782" s="2" t="s">
        <v>58</v>
      </c>
      <c r="E782" s="11">
        <v>28</v>
      </c>
      <c r="F782" s="2" t="s">
        <v>16</v>
      </c>
      <c r="G782" s="2" t="s">
        <v>29</v>
      </c>
      <c r="H782" s="5">
        <v>111291</v>
      </c>
      <c r="I782" s="11">
        <v>9</v>
      </c>
      <c r="J782" s="11">
        <v>2</v>
      </c>
      <c r="K782" s="2">
        <v>0</v>
      </c>
      <c r="L782" s="2" t="s">
        <v>34</v>
      </c>
      <c r="M782" s="2" t="s">
        <v>19</v>
      </c>
      <c r="N782" s="8">
        <v>3.9269655250836704</v>
      </c>
      <c r="O782" s="47">
        <f>_xlfn.IFS(Analysis1[[#This Row],[Performance_Score]] &gt;= 4, (Analysis1[[#This Row],[Monthly_Salary]])*0.05, Analysis1[[#This Row],[Performance_Score]]&gt;=3, (Analysis1[[#This Row],[Monthly_Salary]]*0.02), Analysis1[[#This Row],[Performance_Score]]&lt;3,0)</f>
        <v>0</v>
      </c>
      <c r="P782" s="47"/>
    </row>
    <row r="783" spans="2:16" x14ac:dyDescent="0.35">
      <c r="B783" s="1" t="s">
        <v>1590</v>
      </c>
      <c r="C783" s="1" t="s">
        <v>1591</v>
      </c>
      <c r="D783" s="1" t="s">
        <v>33</v>
      </c>
      <c r="E783" s="10">
        <v>43</v>
      </c>
      <c r="F783" s="1" t="s">
        <v>23</v>
      </c>
      <c r="G783" s="1" t="s">
        <v>24</v>
      </c>
      <c r="H783" s="4">
        <v>42759</v>
      </c>
      <c r="I783" s="10">
        <v>6</v>
      </c>
      <c r="J783" s="10">
        <v>5</v>
      </c>
      <c r="K783" s="1">
        <v>2021</v>
      </c>
      <c r="L783" s="1" t="s">
        <v>30</v>
      </c>
      <c r="M783" s="1" t="s">
        <v>26</v>
      </c>
      <c r="N783" s="7">
        <v>4.380544746979405</v>
      </c>
      <c r="O783" s="58">
        <f>_xlfn.IFS(Analysis1[[#This Row],[Performance_Score]] &gt;= 4, (Analysis1[[#This Row],[Monthly_Salary]])*0.05, Analysis1[[#This Row],[Performance_Score]]&gt;=3, (Analysis1[[#This Row],[Monthly_Salary]]*0.02), Analysis1[[#This Row],[Performance_Score]]&lt;3,0)</f>
        <v>2137.9500000000003</v>
      </c>
      <c r="P783" s="58"/>
    </row>
    <row r="784" spans="2:16" x14ac:dyDescent="0.35">
      <c r="B784" s="2" t="s">
        <v>1592</v>
      </c>
      <c r="C784" s="2" t="s">
        <v>1593</v>
      </c>
      <c r="D784" s="2" t="s">
        <v>33</v>
      </c>
      <c r="E784" s="11">
        <v>34</v>
      </c>
      <c r="F784" s="2" t="s">
        <v>16</v>
      </c>
      <c r="G784" s="2" t="s">
        <v>63</v>
      </c>
      <c r="H784" s="5">
        <v>109670</v>
      </c>
      <c r="I784" s="11">
        <v>28</v>
      </c>
      <c r="J784" s="11">
        <v>3</v>
      </c>
      <c r="K784" s="2">
        <v>2019</v>
      </c>
      <c r="L784" s="2" t="s">
        <v>40</v>
      </c>
      <c r="M784" s="2" t="s">
        <v>41</v>
      </c>
      <c r="N784" s="8">
        <v>3.7056199756569494</v>
      </c>
      <c r="O784" s="47">
        <f>_xlfn.IFS(Analysis1[[#This Row],[Performance_Score]] &gt;= 4, (Analysis1[[#This Row],[Monthly_Salary]])*0.05, Analysis1[[#This Row],[Performance_Score]]&gt;=3, (Analysis1[[#This Row],[Monthly_Salary]]*0.02), Analysis1[[#This Row],[Performance_Score]]&lt;3,0)</f>
        <v>2193.4</v>
      </c>
      <c r="P784" s="47"/>
    </row>
    <row r="785" spans="2:16" x14ac:dyDescent="0.35">
      <c r="B785" s="1" t="s">
        <v>1594</v>
      </c>
      <c r="C785" s="1" t="s">
        <v>1595</v>
      </c>
      <c r="D785" s="1" t="s">
        <v>22</v>
      </c>
      <c r="E785" s="10">
        <v>50</v>
      </c>
      <c r="F785" s="1" t="s">
        <v>16</v>
      </c>
      <c r="G785" s="1" t="s">
        <v>17</v>
      </c>
      <c r="H785" s="4">
        <v>104750</v>
      </c>
      <c r="I785" s="10">
        <v>25</v>
      </c>
      <c r="J785" s="10">
        <v>4</v>
      </c>
      <c r="K785" s="1">
        <v>2015</v>
      </c>
      <c r="L785" s="1" t="s">
        <v>51</v>
      </c>
      <c r="M785" s="1" t="s">
        <v>26</v>
      </c>
      <c r="N785" s="7">
        <v>4.314020306110784</v>
      </c>
      <c r="O785" s="58">
        <f>_xlfn.IFS(Analysis1[[#This Row],[Performance_Score]] &gt;= 4, (Analysis1[[#This Row],[Monthly_Salary]])*0.05, Analysis1[[#This Row],[Performance_Score]]&gt;=3, (Analysis1[[#This Row],[Monthly_Salary]]*0.02), Analysis1[[#This Row],[Performance_Score]]&lt;3,0)</f>
        <v>5237.5</v>
      </c>
      <c r="P785" s="58"/>
    </row>
    <row r="786" spans="2:16" x14ac:dyDescent="0.35">
      <c r="B786" s="2" t="s">
        <v>1596</v>
      </c>
      <c r="C786" s="2" t="s">
        <v>1597</v>
      </c>
      <c r="D786" s="2" t="s">
        <v>22</v>
      </c>
      <c r="E786" s="11">
        <v>30</v>
      </c>
      <c r="F786" s="2" t="s">
        <v>23</v>
      </c>
      <c r="G786" s="2" t="s">
        <v>77</v>
      </c>
      <c r="H786" s="5">
        <v>80152</v>
      </c>
      <c r="I786" s="11">
        <v>15</v>
      </c>
      <c r="J786" s="11">
        <v>1</v>
      </c>
      <c r="K786" s="2">
        <v>0</v>
      </c>
      <c r="L786" s="2" t="s">
        <v>25</v>
      </c>
      <c r="M786" s="2" t="s">
        <v>26</v>
      </c>
      <c r="N786" s="8">
        <v>4.636130588097874</v>
      </c>
      <c r="O786" s="47">
        <f>_xlfn.IFS(Analysis1[[#This Row],[Performance_Score]] &gt;= 4, (Analysis1[[#This Row],[Monthly_Salary]])*0.05, Analysis1[[#This Row],[Performance_Score]]&gt;=3, (Analysis1[[#This Row],[Monthly_Salary]]*0.02), Analysis1[[#This Row],[Performance_Score]]&lt;3,0)</f>
        <v>0</v>
      </c>
      <c r="P786" s="47"/>
    </row>
    <row r="787" spans="2:16" x14ac:dyDescent="0.35">
      <c r="B787" s="1" t="s">
        <v>1598</v>
      </c>
      <c r="C787" s="1" t="s">
        <v>1599</v>
      </c>
      <c r="D787" s="1" t="s">
        <v>15</v>
      </c>
      <c r="E787" s="10">
        <v>49</v>
      </c>
      <c r="F787" s="1" t="s">
        <v>16</v>
      </c>
      <c r="G787" s="1" t="s">
        <v>17</v>
      </c>
      <c r="H787" s="4">
        <v>54547</v>
      </c>
      <c r="I787" s="10">
        <v>1</v>
      </c>
      <c r="J787" s="10">
        <v>1</v>
      </c>
      <c r="K787" s="1">
        <v>2016</v>
      </c>
      <c r="L787" s="1" t="s">
        <v>34</v>
      </c>
      <c r="M787" s="1" t="s">
        <v>26</v>
      </c>
      <c r="N787" s="7">
        <v>3.3306568784913644</v>
      </c>
      <c r="O787" s="58">
        <f>_xlfn.IFS(Analysis1[[#This Row],[Performance_Score]] &gt;= 4, (Analysis1[[#This Row],[Monthly_Salary]])*0.05, Analysis1[[#This Row],[Performance_Score]]&gt;=3, (Analysis1[[#This Row],[Monthly_Salary]]*0.02), Analysis1[[#This Row],[Performance_Score]]&lt;3,0)</f>
        <v>0</v>
      </c>
      <c r="P787" s="58"/>
    </row>
    <row r="788" spans="2:16" x14ac:dyDescent="0.35">
      <c r="B788" s="2" t="s">
        <v>1600</v>
      </c>
      <c r="C788" s="2" t="s">
        <v>1601</v>
      </c>
      <c r="D788" s="2" t="s">
        <v>33</v>
      </c>
      <c r="E788" s="11">
        <v>35</v>
      </c>
      <c r="F788" s="2" t="s">
        <v>23</v>
      </c>
      <c r="G788" s="2" t="s">
        <v>17</v>
      </c>
      <c r="H788" s="5">
        <v>110544</v>
      </c>
      <c r="I788" s="11">
        <v>21</v>
      </c>
      <c r="J788" s="11">
        <v>2</v>
      </c>
      <c r="K788" s="2">
        <v>2022</v>
      </c>
      <c r="L788" s="2" t="s">
        <v>30</v>
      </c>
      <c r="M788" s="2" t="s">
        <v>26</v>
      </c>
      <c r="N788" s="8">
        <v>4.3803674715297589</v>
      </c>
      <c r="O788" s="47">
        <f>_xlfn.IFS(Analysis1[[#This Row],[Performance_Score]] &gt;= 4, (Analysis1[[#This Row],[Monthly_Salary]])*0.05, Analysis1[[#This Row],[Performance_Score]]&gt;=3, (Analysis1[[#This Row],[Monthly_Salary]]*0.02), Analysis1[[#This Row],[Performance_Score]]&lt;3,0)</f>
        <v>0</v>
      </c>
      <c r="P788" s="47"/>
    </row>
    <row r="789" spans="2:16" x14ac:dyDescent="0.35">
      <c r="B789" s="1" t="s">
        <v>1602</v>
      </c>
      <c r="C789" s="1" t="s">
        <v>1603</v>
      </c>
      <c r="D789" s="1" t="s">
        <v>80</v>
      </c>
      <c r="E789" s="10">
        <v>32</v>
      </c>
      <c r="F789" s="1" t="s">
        <v>72</v>
      </c>
      <c r="G789" s="1" t="s">
        <v>24</v>
      </c>
      <c r="H789" s="4">
        <v>65361</v>
      </c>
      <c r="I789" s="10">
        <v>6</v>
      </c>
      <c r="J789" s="10">
        <v>5</v>
      </c>
      <c r="K789" s="1">
        <v>2022</v>
      </c>
      <c r="L789" s="1" t="s">
        <v>18</v>
      </c>
      <c r="M789" s="1" t="s">
        <v>26</v>
      </c>
      <c r="N789" s="7">
        <v>3.6316627364950929</v>
      </c>
      <c r="O789" s="58">
        <f>_xlfn.IFS(Analysis1[[#This Row],[Performance_Score]] &gt;= 4, (Analysis1[[#This Row],[Monthly_Salary]])*0.05, Analysis1[[#This Row],[Performance_Score]]&gt;=3, (Analysis1[[#This Row],[Monthly_Salary]]*0.02), Analysis1[[#This Row],[Performance_Score]]&lt;3,0)</f>
        <v>3268.05</v>
      </c>
      <c r="P789" s="58"/>
    </row>
    <row r="790" spans="2:16" x14ac:dyDescent="0.35">
      <c r="B790" s="2" t="s">
        <v>1604</v>
      </c>
      <c r="C790" s="2" t="s">
        <v>1605</v>
      </c>
      <c r="D790" s="2" t="s">
        <v>80</v>
      </c>
      <c r="E790" s="11">
        <v>28</v>
      </c>
      <c r="F790" s="2" t="s">
        <v>16</v>
      </c>
      <c r="G790" s="2" t="s">
        <v>17</v>
      </c>
      <c r="H790" s="5">
        <v>111140</v>
      </c>
      <c r="I790" s="11">
        <v>28</v>
      </c>
      <c r="J790" s="11">
        <v>5</v>
      </c>
      <c r="K790" s="2">
        <v>2017</v>
      </c>
      <c r="L790" s="2" t="s">
        <v>25</v>
      </c>
      <c r="M790" s="2" t="s">
        <v>26</v>
      </c>
      <c r="N790" s="8">
        <v>2.9246217335066342</v>
      </c>
      <c r="O790" s="47">
        <f>_xlfn.IFS(Analysis1[[#This Row],[Performance_Score]] &gt;= 4, (Analysis1[[#This Row],[Monthly_Salary]])*0.05, Analysis1[[#This Row],[Performance_Score]]&gt;=3, (Analysis1[[#This Row],[Monthly_Salary]]*0.02), Analysis1[[#This Row],[Performance_Score]]&lt;3,0)</f>
        <v>5557</v>
      </c>
      <c r="P790" s="47"/>
    </row>
    <row r="791" spans="2:16" x14ac:dyDescent="0.35">
      <c r="B791" s="1" t="s">
        <v>1606</v>
      </c>
      <c r="C791" s="1" t="s">
        <v>1607</v>
      </c>
      <c r="D791" s="1" t="s">
        <v>80</v>
      </c>
      <c r="E791" s="10">
        <v>25</v>
      </c>
      <c r="F791" s="1" t="s">
        <v>16</v>
      </c>
      <c r="G791" s="1" t="s">
        <v>29</v>
      </c>
      <c r="H791" s="4">
        <v>77975</v>
      </c>
      <c r="I791" s="10">
        <v>17</v>
      </c>
      <c r="J791" s="10">
        <v>3</v>
      </c>
      <c r="K791" s="1">
        <v>2016</v>
      </c>
      <c r="L791" s="1" t="s">
        <v>40</v>
      </c>
      <c r="M791" s="1" t="s">
        <v>41</v>
      </c>
      <c r="N791" s="7">
        <v>1.1781384897393474</v>
      </c>
      <c r="O791" s="58">
        <f>_xlfn.IFS(Analysis1[[#This Row],[Performance_Score]] &gt;= 4, (Analysis1[[#This Row],[Monthly_Salary]])*0.05, Analysis1[[#This Row],[Performance_Score]]&gt;=3, (Analysis1[[#This Row],[Monthly_Salary]]*0.02), Analysis1[[#This Row],[Performance_Score]]&lt;3,0)</f>
        <v>1559.5</v>
      </c>
      <c r="P791" s="58"/>
    </row>
    <row r="792" spans="2:16" x14ac:dyDescent="0.35">
      <c r="B792" s="2" t="s">
        <v>1608</v>
      </c>
      <c r="C792" s="2" t="s">
        <v>1609</v>
      </c>
      <c r="D792" s="2" t="s">
        <v>15</v>
      </c>
      <c r="E792" s="11">
        <v>49</v>
      </c>
      <c r="F792" s="2" t="s">
        <v>16</v>
      </c>
      <c r="G792" s="2" t="s">
        <v>17</v>
      </c>
      <c r="H792" s="5">
        <v>109261</v>
      </c>
      <c r="I792" s="11">
        <v>34</v>
      </c>
      <c r="J792" s="11">
        <v>1</v>
      </c>
      <c r="K792" s="2">
        <v>2016</v>
      </c>
      <c r="L792" s="2" t="s">
        <v>30</v>
      </c>
      <c r="M792" s="2" t="s">
        <v>26</v>
      </c>
      <c r="N792" s="8">
        <v>4.3598510648416005</v>
      </c>
      <c r="O792" s="47">
        <f>_xlfn.IFS(Analysis1[[#This Row],[Performance_Score]] &gt;= 4, (Analysis1[[#This Row],[Monthly_Salary]])*0.05, Analysis1[[#This Row],[Performance_Score]]&gt;=3, (Analysis1[[#This Row],[Monthly_Salary]]*0.02), Analysis1[[#This Row],[Performance_Score]]&lt;3,0)</f>
        <v>0</v>
      </c>
      <c r="P792" s="47"/>
    </row>
    <row r="793" spans="2:16" x14ac:dyDescent="0.35">
      <c r="B793" s="1" t="s">
        <v>1610</v>
      </c>
      <c r="C793" s="1" t="s">
        <v>1611</v>
      </c>
      <c r="D793" s="1" t="s">
        <v>33</v>
      </c>
      <c r="E793" s="10">
        <v>26</v>
      </c>
      <c r="F793" s="1" t="s">
        <v>23</v>
      </c>
      <c r="G793" s="1" t="s">
        <v>63</v>
      </c>
      <c r="H793" s="4">
        <v>30137</v>
      </c>
      <c r="I793" s="10">
        <v>17</v>
      </c>
      <c r="J793" s="10">
        <v>2</v>
      </c>
      <c r="K793" s="1">
        <v>2022</v>
      </c>
      <c r="L793" s="1" t="s">
        <v>30</v>
      </c>
      <c r="M793" s="1" t="s">
        <v>19</v>
      </c>
      <c r="N793" s="7">
        <v>4.2911233957764949</v>
      </c>
      <c r="O793" s="58">
        <f>_xlfn.IFS(Analysis1[[#This Row],[Performance_Score]] &gt;= 4, (Analysis1[[#This Row],[Monthly_Salary]])*0.05, Analysis1[[#This Row],[Performance_Score]]&gt;=3, (Analysis1[[#This Row],[Monthly_Salary]]*0.02), Analysis1[[#This Row],[Performance_Score]]&lt;3,0)</f>
        <v>0</v>
      </c>
      <c r="P793" s="58"/>
    </row>
    <row r="794" spans="2:16" x14ac:dyDescent="0.35">
      <c r="B794" s="2" t="s">
        <v>1612</v>
      </c>
      <c r="C794" s="2" t="s">
        <v>1613</v>
      </c>
      <c r="D794" s="2" t="s">
        <v>22</v>
      </c>
      <c r="E794" s="11">
        <v>46</v>
      </c>
      <c r="F794" s="2" t="s">
        <v>16</v>
      </c>
      <c r="G794" s="2" t="s">
        <v>39</v>
      </c>
      <c r="H794" s="5">
        <v>102259</v>
      </c>
      <c r="I794" s="11">
        <v>1</v>
      </c>
      <c r="J794" s="11">
        <v>3</v>
      </c>
      <c r="K794" s="2">
        <v>2018</v>
      </c>
      <c r="L794" s="2" t="s">
        <v>25</v>
      </c>
      <c r="M794" s="2" t="s">
        <v>26</v>
      </c>
      <c r="N794" s="8">
        <v>2.9939201664683703</v>
      </c>
      <c r="O794" s="47">
        <f>_xlfn.IFS(Analysis1[[#This Row],[Performance_Score]] &gt;= 4, (Analysis1[[#This Row],[Monthly_Salary]])*0.05, Analysis1[[#This Row],[Performance_Score]]&gt;=3, (Analysis1[[#This Row],[Monthly_Salary]]*0.02), Analysis1[[#This Row],[Performance_Score]]&lt;3,0)</f>
        <v>2045.18</v>
      </c>
      <c r="P794" s="47"/>
    </row>
    <row r="795" spans="2:16" x14ac:dyDescent="0.35">
      <c r="B795" s="1" t="s">
        <v>1614</v>
      </c>
      <c r="C795" s="1" t="s">
        <v>1615</v>
      </c>
      <c r="D795" s="1" t="s">
        <v>80</v>
      </c>
      <c r="E795" s="10">
        <v>33</v>
      </c>
      <c r="F795" s="1" t="s">
        <v>23</v>
      </c>
      <c r="G795" s="1" t="s">
        <v>77</v>
      </c>
      <c r="H795" s="4">
        <v>94777</v>
      </c>
      <c r="I795" s="10">
        <v>6</v>
      </c>
      <c r="J795" s="10">
        <v>4</v>
      </c>
      <c r="K795" s="1">
        <v>2020</v>
      </c>
      <c r="L795" s="1" t="s">
        <v>18</v>
      </c>
      <c r="M795" s="1" t="s">
        <v>26</v>
      </c>
      <c r="N795" s="7">
        <v>1.7064454073788196</v>
      </c>
      <c r="O795" s="58">
        <f>_xlfn.IFS(Analysis1[[#This Row],[Performance_Score]] &gt;= 4, (Analysis1[[#This Row],[Monthly_Salary]])*0.05, Analysis1[[#This Row],[Performance_Score]]&gt;=3, (Analysis1[[#This Row],[Monthly_Salary]]*0.02), Analysis1[[#This Row],[Performance_Score]]&lt;3,0)</f>
        <v>4738.8500000000004</v>
      </c>
      <c r="P795" s="58"/>
    </row>
    <row r="796" spans="2:16" x14ac:dyDescent="0.35">
      <c r="B796" s="2" t="s">
        <v>1616</v>
      </c>
      <c r="C796" s="2" t="s">
        <v>1617</v>
      </c>
      <c r="D796" s="2" t="s">
        <v>15</v>
      </c>
      <c r="E796" s="11">
        <v>28</v>
      </c>
      <c r="F796" s="2" t="s">
        <v>23</v>
      </c>
      <c r="G796" s="2" t="s">
        <v>77</v>
      </c>
      <c r="H796" s="5">
        <v>84373</v>
      </c>
      <c r="I796" s="11">
        <v>18</v>
      </c>
      <c r="J796" s="11">
        <v>3</v>
      </c>
      <c r="K796" s="2">
        <v>0</v>
      </c>
      <c r="L796" s="2" t="s">
        <v>40</v>
      </c>
      <c r="M796" s="2" t="s">
        <v>41</v>
      </c>
      <c r="N796" s="8">
        <v>4.1625094057723739</v>
      </c>
      <c r="O796" s="47">
        <f>_xlfn.IFS(Analysis1[[#This Row],[Performance_Score]] &gt;= 4, (Analysis1[[#This Row],[Monthly_Salary]])*0.05, Analysis1[[#This Row],[Performance_Score]]&gt;=3, (Analysis1[[#This Row],[Monthly_Salary]]*0.02), Analysis1[[#This Row],[Performance_Score]]&lt;3,0)</f>
        <v>1687.46</v>
      </c>
      <c r="P796" s="47"/>
    </row>
    <row r="797" spans="2:16" x14ac:dyDescent="0.35">
      <c r="B797" s="1" t="s">
        <v>1618</v>
      </c>
      <c r="C797" s="1" t="s">
        <v>1619</v>
      </c>
      <c r="D797" s="1" t="s">
        <v>22</v>
      </c>
      <c r="E797" s="10">
        <v>60</v>
      </c>
      <c r="F797" s="1" t="s">
        <v>16</v>
      </c>
      <c r="G797" s="1" t="s">
        <v>39</v>
      </c>
      <c r="H797" s="4">
        <v>30788</v>
      </c>
      <c r="I797" s="10">
        <v>29</v>
      </c>
      <c r="J797" s="10">
        <v>1</v>
      </c>
      <c r="K797" s="1">
        <v>2018</v>
      </c>
      <c r="L797" s="1" t="s">
        <v>51</v>
      </c>
      <c r="M797" s="1" t="s">
        <v>26</v>
      </c>
      <c r="N797" s="7">
        <v>4.2075700406600127</v>
      </c>
      <c r="O797" s="58">
        <f>_xlfn.IFS(Analysis1[[#This Row],[Performance_Score]] &gt;= 4, (Analysis1[[#This Row],[Monthly_Salary]])*0.05, Analysis1[[#This Row],[Performance_Score]]&gt;=3, (Analysis1[[#This Row],[Monthly_Salary]]*0.02), Analysis1[[#This Row],[Performance_Score]]&lt;3,0)</f>
        <v>0</v>
      </c>
      <c r="P797" s="58"/>
    </row>
    <row r="798" spans="2:16" x14ac:dyDescent="0.35">
      <c r="B798" s="2" t="s">
        <v>1620</v>
      </c>
      <c r="C798" s="2" t="s">
        <v>1621</v>
      </c>
      <c r="D798" s="2" t="s">
        <v>58</v>
      </c>
      <c r="E798" s="11">
        <v>32</v>
      </c>
      <c r="F798" s="2" t="s">
        <v>16</v>
      </c>
      <c r="G798" s="2" t="s">
        <v>17</v>
      </c>
      <c r="H798" s="5">
        <v>87616</v>
      </c>
      <c r="I798" s="11">
        <v>27</v>
      </c>
      <c r="J798" s="11">
        <v>1</v>
      </c>
      <c r="K798" s="2">
        <v>2024</v>
      </c>
      <c r="L798" s="2" t="s">
        <v>51</v>
      </c>
      <c r="M798" s="2" t="s">
        <v>41</v>
      </c>
      <c r="N798" s="8">
        <v>4.0244842310957853</v>
      </c>
      <c r="O798" s="47">
        <f>_xlfn.IFS(Analysis1[[#This Row],[Performance_Score]] &gt;= 4, (Analysis1[[#This Row],[Monthly_Salary]])*0.05, Analysis1[[#This Row],[Performance_Score]]&gt;=3, (Analysis1[[#This Row],[Monthly_Salary]]*0.02), Analysis1[[#This Row],[Performance_Score]]&lt;3,0)</f>
        <v>0</v>
      </c>
      <c r="P798" s="47"/>
    </row>
    <row r="799" spans="2:16" x14ac:dyDescent="0.35">
      <c r="B799" s="1" t="s">
        <v>1622</v>
      </c>
      <c r="C799" s="1" t="s">
        <v>1623</v>
      </c>
      <c r="D799" s="1" t="s">
        <v>22</v>
      </c>
      <c r="E799" s="10">
        <v>23</v>
      </c>
      <c r="F799" s="1" t="s">
        <v>23</v>
      </c>
      <c r="G799" s="1" t="s">
        <v>29</v>
      </c>
      <c r="H799" s="4">
        <v>86247</v>
      </c>
      <c r="I799" s="10">
        <v>8</v>
      </c>
      <c r="J799" s="10">
        <v>4</v>
      </c>
      <c r="K799" s="1">
        <v>2021</v>
      </c>
      <c r="L799" s="1" t="s">
        <v>18</v>
      </c>
      <c r="M799" s="1" t="s">
        <v>26</v>
      </c>
      <c r="N799" s="7">
        <v>2.9238947316742232</v>
      </c>
      <c r="O799" s="58">
        <f>_xlfn.IFS(Analysis1[[#This Row],[Performance_Score]] &gt;= 4, (Analysis1[[#This Row],[Monthly_Salary]])*0.05, Analysis1[[#This Row],[Performance_Score]]&gt;=3, (Analysis1[[#This Row],[Monthly_Salary]]*0.02), Analysis1[[#This Row],[Performance_Score]]&lt;3,0)</f>
        <v>4312.3500000000004</v>
      </c>
      <c r="P799" s="58"/>
    </row>
    <row r="800" spans="2:16" x14ac:dyDescent="0.35">
      <c r="B800" s="2" t="s">
        <v>1624</v>
      </c>
      <c r="C800" s="2" t="s">
        <v>1625</v>
      </c>
      <c r="D800" s="2" t="s">
        <v>33</v>
      </c>
      <c r="E800" s="11">
        <v>25</v>
      </c>
      <c r="F800" s="2" t="s">
        <v>16</v>
      </c>
      <c r="G800" s="2" t="s">
        <v>29</v>
      </c>
      <c r="H800" s="5">
        <v>56779</v>
      </c>
      <c r="I800" s="11">
        <v>3</v>
      </c>
      <c r="J800" s="11">
        <v>3</v>
      </c>
      <c r="K800" s="2">
        <v>0</v>
      </c>
      <c r="L800" s="2" t="s">
        <v>30</v>
      </c>
      <c r="M800" s="2" t="s">
        <v>41</v>
      </c>
      <c r="N800" s="8">
        <v>1.017962900483028</v>
      </c>
      <c r="O800" s="47">
        <f>_xlfn.IFS(Analysis1[[#This Row],[Performance_Score]] &gt;= 4, (Analysis1[[#This Row],[Monthly_Salary]])*0.05, Analysis1[[#This Row],[Performance_Score]]&gt;=3, (Analysis1[[#This Row],[Monthly_Salary]]*0.02), Analysis1[[#This Row],[Performance_Score]]&lt;3,0)</f>
        <v>1135.58</v>
      </c>
      <c r="P800" s="47"/>
    </row>
    <row r="801" spans="2:16" x14ac:dyDescent="0.35">
      <c r="B801" s="1" t="s">
        <v>1626</v>
      </c>
      <c r="C801" s="1" t="s">
        <v>1627</v>
      </c>
      <c r="D801" s="1" t="s">
        <v>58</v>
      </c>
      <c r="E801" s="10">
        <v>36</v>
      </c>
      <c r="F801" s="1" t="s">
        <v>16</v>
      </c>
      <c r="G801" s="1" t="s">
        <v>63</v>
      </c>
      <c r="H801" s="4">
        <v>52691</v>
      </c>
      <c r="I801" s="10">
        <v>24</v>
      </c>
      <c r="J801" s="10">
        <v>2</v>
      </c>
      <c r="K801" s="1">
        <v>2024</v>
      </c>
      <c r="L801" s="1" t="s">
        <v>18</v>
      </c>
      <c r="M801" s="1" t="s">
        <v>26</v>
      </c>
      <c r="N801" s="7">
        <v>2.7026009402643099</v>
      </c>
      <c r="O801" s="58">
        <f>_xlfn.IFS(Analysis1[[#This Row],[Performance_Score]] &gt;= 4, (Analysis1[[#This Row],[Monthly_Salary]])*0.05, Analysis1[[#This Row],[Performance_Score]]&gt;=3, (Analysis1[[#This Row],[Monthly_Salary]]*0.02), Analysis1[[#This Row],[Performance_Score]]&lt;3,0)</f>
        <v>0</v>
      </c>
      <c r="P801" s="58"/>
    </row>
    <row r="802" spans="2:16" x14ac:dyDescent="0.35">
      <c r="B802" s="2" t="s">
        <v>1628</v>
      </c>
      <c r="C802" s="2" t="s">
        <v>1629</v>
      </c>
      <c r="D802" s="2" t="s">
        <v>15</v>
      </c>
      <c r="E802" s="11">
        <v>28</v>
      </c>
      <c r="F802" s="2" t="s">
        <v>16</v>
      </c>
      <c r="G802" s="2" t="s">
        <v>63</v>
      </c>
      <c r="H802" s="5">
        <v>108144</v>
      </c>
      <c r="I802" s="11">
        <v>10</v>
      </c>
      <c r="J802" s="11">
        <v>1</v>
      </c>
      <c r="K802" s="2">
        <v>2016</v>
      </c>
      <c r="L802" s="2" t="s">
        <v>40</v>
      </c>
      <c r="M802" s="2" t="s">
        <v>41</v>
      </c>
      <c r="N802" s="8">
        <v>4.2047711812585344</v>
      </c>
      <c r="O802" s="47">
        <f>_xlfn.IFS(Analysis1[[#This Row],[Performance_Score]] &gt;= 4, (Analysis1[[#This Row],[Monthly_Salary]])*0.05, Analysis1[[#This Row],[Performance_Score]]&gt;=3, (Analysis1[[#This Row],[Monthly_Salary]]*0.02), Analysis1[[#This Row],[Performance_Score]]&lt;3,0)</f>
        <v>0</v>
      </c>
      <c r="P802" s="47"/>
    </row>
    <row r="803" spans="2:16" x14ac:dyDescent="0.35">
      <c r="B803" s="1" t="s">
        <v>1630</v>
      </c>
      <c r="C803" s="1" t="s">
        <v>1631</v>
      </c>
      <c r="D803" s="1" t="s">
        <v>33</v>
      </c>
      <c r="E803" s="10">
        <v>50</v>
      </c>
      <c r="F803" s="1" t="s">
        <v>23</v>
      </c>
      <c r="G803" s="1" t="s">
        <v>39</v>
      </c>
      <c r="H803" s="4">
        <v>91582</v>
      </c>
      <c r="I803" s="10">
        <v>10</v>
      </c>
      <c r="J803" s="10">
        <v>3</v>
      </c>
      <c r="K803" s="1">
        <v>2018</v>
      </c>
      <c r="L803" s="1" t="s">
        <v>51</v>
      </c>
      <c r="M803" s="1" t="s">
        <v>26</v>
      </c>
      <c r="N803" s="7">
        <v>2.0319918796267142</v>
      </c>
      <c r="O803" s="58">
        <f>_xlfn.IFS(Analysis1[[#This Row],[Performance_Score]] &gt;= 4, (Analysis1[[#This Row],[Monthly_Salary]])*0.05, Analysis1[[#This Row],[Performance_Score]]&gt;=3, (Analysis1[[#This Row],[Monthly_Salary]]*0.02), Analysis1[[#This Row],[Performance_Score]]&lt;3,0)</f>
        <v>1831.64</v>
      </c>
      <c r="P803" s="58"/>
    </row>
    <row r="804" spans="2:16" x14ac:dyDescent="0.35">
      <c r="B804" s="2" t="s">
        <v>1632</v>
      </c>
      <c r="C804" s="2" t="s">
        <v>1633</v>
      </c>
      <c r="D804" s="2" t="s">
        <v>33</v>
      </c>
      <c r="E804" s="11">
        <v>30</v>
      </c>
      <c r="F804" s="2" t="s">
        <v>16</v>
      </c>
      <c r="G804" s="2" t="s">
        <v>17</v>
      </c>
      <c r="H804" s="5">
        <v>96554</v>
      </c>
      <c r="I804" s="11">
        <v>18</v>
      </c>
      <c r="J804" s="11">
        <v>3</v>
      </c>
      <c r="K804" s="2">
        <v>2016</v>
      </c>
      <c r="L804" s="2" t="s">
        <v>30</v>
      </c>
      <c r="M804" s="2" t="s">
        <v>41</v>
      </c>
      <c r="N804" s="8">
        <v>1.7895085733137628</v>
      </c>
      <c r="O804" s="47">
        <f>_xlfn.IFS(Analysis1[[#This Row],[Performance_Score]] &gt;= 4, (Analysis1[[#This Row],[Monthly_Salary]])*0.05, Analysis1[[#This Row],[Performance_Score]]&gt;=3, (Analysis1[[#This Row],[Monthly_Salary]]*0.02), Analysis1[[#This Row],[Performance_Score]]&lt;3,0)</f>
        <v>1931.08</v>
      </c>
      <c r="P804" s="47"/>
    </row>
    <row r="805" spans="2:16" x14ac:dyDescent="0.35">
      <c r="B805" s="1" t="s">
        <v>1634</v>
      </c>
      <c r="C805" s="1" t="s">
        <v>1635</v>
      </c>
      <c r="D805" s="1" t="s">
        <v>80</v>
      </c>
      <c r="E805" s="10">
        <v>51</v>
      </c>
      <c r="F805" s="1" t="s">
        <v>16</v>
      </c>
      <c r="G805" s="1" t="s">
        <v>17</v>
      </c>
      <c r="H805" s="4">
        <v>106681</v>
      </c>
      <c r="I805" s="10">
        <v>12</v>
      </c>
      <c r="J805" s="10">
        <v>1</v>
      </c>
      <c r="K805" s="1">
        <v>2020</v>
      </c>
      <c r="L805" s="1" t="s">
        <v>34</v>
      </c>
      <c r="M805" s="1" t="s">
        <v>19</v>
      </c>
      <c r="N805" s="7">
        <v>1.5361699057864349</v>
      </c>
      <c r="O805" s="58">
        <f>_xlfn.IFS(Analysis1[[#This Row],[Performance_Score]] &gt;= 4, (Analysis1[[#This Row],[Monthly_Salary]])*0.05, Analysis1[[#This Row],[Performance_Score]]&gt;=3, (Analysis1[[#This Row],[Monthly_Salary]]*0.02), Analysis1[[#This Row],[Performance_Score]]&lt;3,0)</f>
        <v>0</v>
      </c>
      <c r="P805" s="58"/>
    </row>
    <row r="806" spans="2:16" x14ac:dyDescent="0.35">
      <c r="B806" s="2" t="s">
        <v>1636</v>
      </c>
      <c r="C806" s="2" t="s">
        <v>1637</v>
      </c>
      <c r="D806" s="2" t="s">
        <v>15</v>
      </c>
      <c r="E806" s="11">
        <v>54</v>
      </c>
      <c r="F806" s="2" t="s">
        <v>16</v>
      </c>
      <c r="G806" s="2" t="s">
        <v>39</v>
      </c>
      <c r="H806" s="5">
        <v>102499</v>
      </c>
      <c r="I806" s="11">
        <v>10</v>
      </c>
      <c r="J806" s="11">
        <v>2</v>
      </c>
      <c r="K806" s="2">
        <v>2021</v>
      </c>
      <c r="L806" s="2" t="s">
        <v>18</v>
      </c>
      <c r="M806" s="2" t="s">
        <v>41</v>
      </c>
      <c r="N806" s="8">
        <v>4.8708661882570858</v>
      </c>
      <c r="O806" s="47">
        <f>_xlfn.IFS(Analysis1[[#This Row],[Performance_Score]] &gt;= 4, (Analysis1[[#This Row],[Monthly_Salary]])*0.05, Analysis1[[#This Row],[Performance_Score]]&gt;=3, (Analysis1[[#This Row],[Monthly_Salary]]*0.02), Analysis1[[#This Row],[Performance_Score]]&lt;3,0)</f>
        <v>0</v>
      </c>
      <c r="P806" s="47"/>
    </row>
    <row r="807" spans="2:16" x14ac:dyDescent="0.35">
      <c r="B807" s="1" t="s">
        <v>1638</v>
      </c>
      <c r="C807" s="1" t="s">
        <v>1639</v>
      </c>
      <c r="D807" s="1" t="s">
        <v>33</v>
      </c>
      <c r="E807" s="10">
        <v>52</v>
      </c>
      <c r="F807" s="1" t="s">
        <v>23</v>
      </c>
      <c r="G807" s="1" t="s">
        <v>77</v>
      </c>
      <c r="H807" s="4">
        <v>106424</v>
      </c>
      <c r="I807" s="10">
        <v>7</v>
      </c>
      <c r="J807" s="10">
        <v>1</v>
      </c>
      <c r="K807" s="1">
        <v>2017</v>
      </c>
      <c r="L807" s="1" t="s">
        <v>51</v>
      </c>
      <c r="M807" s="1" t="s">
        <v>26</v>
      </c>
      <c r="N807" s="7">
        <v>2.2951016365126495</v>
      </c>
      <c r="O807" s="58">
        <f>_xlfn.IFS(Analysis1[[#This Row],[Performance_Score]] &gt;= 4, (Analysis1[[#This Row],[Monthly_Salary]])*0.05, Analysis1[[#This Row],[Performance_Score]]&gt;=3, (Analysis1[[#This Row],[Monthly_Salary]]*0.02), Analysis1[[#This Row],[Performance_Score]]&lt;3,0)</f>
        <v>0</v>
      </c>
      <c r="P807" s="58"/>
    </row>
    <row r="808" spans="2:16" x14ac:dyDescent="0.35">
      <c r="B808" s="2" t="s">
        <v>1640</v>
      </c>
      <c r="C808" s="2" t="s">
        <v>1641</v>
      </c>
      <c r="D808" s="2" t="s">
        <v>46</v>
      </c>
      <c r="E808" s="11">
        <v>33</v>
      </c>
      <c r="F808" s="2" t="s">
        <v>16</v>
      </c>
      <c r="G808" s="2" t="s">
        <v>29</v>
      </c>
      <c r="H808" s="5">
        <v>101235</v>
      </c>
      <c r="I808" s="11">
        <v>5</v>
      </c>
      <c r="J808" s="11">
        <v>5</v>
      </c>
      <c r="K808" s="2">
        <v>2024</v>
      </c>
      <c r="L808" s="2" t="s">
        <v>51</v>
      </c>
      <c r="M808" s="2" t="s">
        <v>26</v>
      </c>
      <c r="N808" s="8">
        <v>3.9952769043515222</v>
      </c>
      <c r="O808" s="47">
        <f>_xlfn.IFS(Analysis1[[#This Row],[Performance_Score]] &gt;= 4, (Analysis1[[#This Row],[Monthly_Salary]])*0.05, Analysis1[[#This Row],[Performance_Score]]&gt;=3, (Analysis1[[#This Row],[Monthly_Salary]]*0.02), Analysis1[[#This Row],[Performance_Score]]&lt;3,0)</f>
        <v>5061.75</v>
      </c>
      <c r="P808" s="47"/>
    </row>
    <row r="809" spans="2:16" x14ac:dyDescent="0.35">
      <c r="B809" s="1" t="s">
        <v>1642</v>
      </c>
      <c r="C809" s="1" t="s">
        <v>1643</v>
      </c>
      <c r="D809" s="1" t="s">
        <v>46</v>
      </c>
      <c r="E809" s="10">
        <v>38</v>
      </c>
      <c r="F809" s="1" t="s">
        <v>23</v>
      </c>
      <c r="G809" s="1" t="s">
        <v>24</v>
      </c>
      <c r="H809" s="4">
        <v>32964</v>
      </c>
      <c r="I809" s="10">
        <v>15</v>
      </c>
      <c r="J809" s="10">
        <v>3</v>
      </c>
      <c r="K809" s="1">
        <v>2016</v>
      </c>
      <c r="L809" s="1" t="s">
        <v>25</v>
      </c>
      <c r="M809" s="1" t="s">
        <v>26</v>
      </c>
      <c r="N809" s="7">
        <v>1.4614707820265993</v>
      </c>
      <c r="O809" s="58">
        <f>_xlfn.IFS(Analysis1[[#This Row],[Performance_Score]] &gt;= 4, (Analysis1[[#This Row],[Monthly_Salary]])*0.05, Analysis1[[#This Row],[Performance_Score]]&gt;=3, (Analysis1[[#This Row],[Monthly_Salary]]*0.02), Analysis1[[#This Row],[Performance_Score]]&lt;3,0)</f>
        <v>659.28</v>
      </c>
      <c r="P809" s="58"/>
    </row>
    <row r="810" spans="2:16" x14ac:dyDescent="0.35">
      <c r="B810" s="2" t="s">
        <v>1644</v>
      </c>
      <c r="C810" s="2" t="s">
        <v>1645</v>
      </c>
      <c r="D810" s="2" t="s">
        <v>22</v>
      </c>
      <c r="E810" s="11">
        <v>26</v>
      </c>
      <c r="F810" s="2" t="s">
        <v>16</v>
      </c>
      <c r="G810" s="2" t="s">
        <v>39</v>
      </c>
      <c r="H810" s="5">
        <v>51394</v>
      </c>
      <c r="I810" s="11">
        <v>5</v>
      </c>
      <c r="J810" s="11">
        <v>1</v>
      </c>
      <c r="K810" s="2">
        <v>2015</v>
      </c>
      <c r="L810" s="2" t="s">
        <v>30</v>
      </c>
      <c r="M810" s="2" t="s">
        <v>26</v>
      </c>
      <c r="N810" s="8">
        <v>4.9748414805127448</v>
      </c>
      <c r="O810" s="47">
        <f>_xlfn.IFS(Analysis1[[#This Row],[Performance_Score]] &gt;= 4, (Analysis1[[#This Row],[Monthly_Salary]])*0.05, Analysis1[[#This Row],[Performance_Score]]&gt;=3, (Analysis1[[#This Row],[Monthly_Salary]]*0.02), Analysis1[[#This Row],[Performance_Score]]&lt;3,0)</f>
        <v>0</v>
      </c>
      <c r="P810" s="47"/>
    </row>
    <row r="811" spans="2:16" x14ac:dyDescent="0.35">
      <c r="B811" s="1" t="s">
        <v>1646</v>
      </c>
      <c r="C811" s="1" t="s">
        <v>1647</v>
      </c>
      <c r="D811" s="1" t="s">
        <v>15</v>
      </c>
      <c r="E811" s="10">
        <v>31</v>
      </c>
      <c r="F811" s="1" t="s">
        <v>16</v>
      </c>
      <c r="G811" s="1" t="s">
        <v>77</v>
      </c>
      <c r="H811" s="4">
        <v>67225</v>
      </c>
      <c r="I811" s="10">
        <v>30</v>
      </c>
      <c r="J811" s="10">
        <v>4</v>
      </c>
      <c r="K811" s="1">
        <v>2017</v>
      </c>
      <c r="L811" s="1" t="s">
        <v>40</v>
      </c>
      <c r="M811" s="1" t="s">
        <v>26</v>
      </c>
      <c r="N811" s="7">
        <v>4.2775975176508805</v>
      </c>
      <c r="O811" s="58">
        <f>_xlfn.IFS(Analysis1[[#This Row],[Performance_Score]] &gt;= 4, (Analysis1[[#This Row],[Monthly_Salary]])*0.05, Analysis1[[#This Row],[Performance_Score]]&gt;=3, (Analysis1[[#This Row],[Monthly_Salary]]*0.02), Analysis1[[#This Row],[Performance_Score]]&lt;3,0)</f>
        <v>3361.25</v>
      </c>
      <c r="P811" s="58"/>
    </row>
    <row r="812" spans="2:16" x14ac:dyDescent="0.35">
      <c r="B812" s="2" t="s">
        <v>1648</v>
      </c>
      <c r="C812" s="2" t="s">
        <v>1649</v>
      </c>
      <c r="D812" s="2" t="s">
        <v>15</v>
      </c>
      <c r="E812" s="11">
        <v>30</v>
      </c>
      <c r="F812" s="2" t="s">
        <v>23</v>
      </c>
      <c r="G812" s="2" t="s">
        <v>17</v>
      </c>
      <c r="H812" s="5">
        <v>87069</v>
      </c>
      <c r="I812" s="11">
        <v>28</v>
      </c>
      <c r="J812" s="11">
        <v>1</v>
      </c>
      <c r="K812" s="2">
        <v>2016</v>
      </c>
      <c r="L812" s="2" t="s">
        <v>51</v>
      </c>
      <c r="M812" s="2" t="s">
        <v>26</v>
      </c>
      <c r="N812" s="8">
        <v>2.861853481668327</v>
      </c>
      <c r="O812" s="47">
        <f>_xlfn.IFS(Analysis1[[#This Row],[Performance_Score]] &gt;= 4, (Analysis1[[#This Row],[Monthly_Salary]])*0.05, Analysis1[[#This Row],[Performance_Score]]&gt;=3, (Analysis1[[#This Row],[Monthly_Salary]]*0.02), Analysis1[[#This Row],[Performance_Score]]&lt;3,0)</f>
        <v>0</v>
      </c>
      <c r="P812" s="47"/>
    </row>
    <row r="813" spans="2:16" x14ac:dyDescent="0.35">
      <c r="B813" s="1" t="s">
        <v>1650</v>
      </c>
      <c r="C813" s="1" t="s">
        <v>1651</v>
      </c>
      <c r="D813" s="1" t="s">
        <v>33</v>
      </c>
      <c r="E813" s="10">
        <v>47</v>
      </c>
      <c r="F813" s="1" t="s">
        <v>16</v>
      </c>
      <c r="G813" s="1" t="s">
        <v>39</v>
      </c>
      <c r="H813" s="4">
        <v>86589</v>
      </c>
      <c r="I813" s="10">
        <v>19</v>
      </c>
      <c r="J813" s="10">
        <v>1</v>
      </c>
      <c r="K813" s="1">
        <v>0</v>
      </c>
      <c r="L813" s="1" t="s">
        <v>51</v>
      </c>
      <c r="M813" s="1" t="s">
        <v>19</v>
      </c>
      <c r="N813" s="7">
        <v>3.9050819334441176</v>
      </c>
      <c r="O813" s="58">
        <f>_xlfn.IFS(Analysis1[[#This Row],[Performance_Score]] &gt;= 4, (Analysis1[[#This Row],[Monthly_Salary]])*0.05, Analysis1[[#This Row],[Performance_Score]]&gt;=3, (Analysis1[[#This Row],[Monthly_Salary]]*0.02), Analysis1[[#This Row],[Performance_Score]]&lt;3,0)</f>
        <v>0</v>
      </c>
      <c r="P813" s="58"/>
    </row>
    <row r="814" spans="2:16" x14ac:dyDescent="0.35">
      <c r="B814" s="2" t="s">
        <v>1652</v>
      </c>
      <c r="C814" s="2" t="s">
        <v>1653</v>
      </c>
      <c r="D814" s="2" t="s">
        <v>33</v>
      </c>
      <c r="E814" s="11">
        <v>24</v>
      </c>
      <c r="F814" s="2" t="s">
        <v>23</v>
      </c>
      <c r="G814" s="2" t="s">
        <v>77</v>
      </c>
      <c r="H814" s="5">
        <v>45034</v>
      </c>
      <c r="I814" s="11">
        <v>1</v>
      </c>
      <c r="J814" s="11">
        <v>5</v>
      </c>
      <c r="K814" s="2">
        <v>2023</v>
      </c>
      <c r="L814" s="2" t="s">
        <v>30</v>
      </c>
      <c r="M814" s="2" t="s">
        <v>141</v>
      </c>
      <c r="N814" s="8">
        <v>1.3437165840213785</v>
      </c>
      <c r="O814" s="47">
        <f>_xlfn.IFS(Analysis1[[#This Row],[Performance_Score]] &gt;= 4, (Analysis1[[#This Row],[Monthly_Salary]])*0.05, Analysis1[[#This Row],[Performance_Score]]&gt;=3, (Analysis1[[#This Row],[Monthly_Salary]]*0.02), Analysis1[[#This Row],[Performance_Score]]&lt;3,0)</f>
        <v>2251.7000000000003</v>
      </c>
      <c r="P814" s="47"/>
    </row>
    <row r="815" spans="2:16" x14ac:dyDescent="0.35">
      <c r="B815" s="1" t="s">
        <v>1654</v>
      </c>
      <c r="C815" s="1" t="s">
        <v>1655</v>
      </c>
      <c r="D815" s="1" t="s">
        <v>80</v>
      </c>
      <c r="E815" s="10">
        <v>42</v>
      </c>
      <c r="F815" s="1" t="s">
        <v>16</v>
      </c>
      <c r="G815" s="1" t="s">
        <v>77</v>
      </c>
      <c r="H815" s="4">
        <v>86225</v>
      </c>
      <c r="I815" s="10">
        <v>4</v>
      </c>
      <c r="J815" s="10">
        <v>4</v>
      </c>
      <c r="K815" s="1">
        <v>2023</v>
      </c>
      <c r="L815" s="1" t="s">
        <v>40</v>
      </c>
      <c r="M815" s="1" t="s">
        <v>19</v>
      </c>
      <c r="N815" s="7">
        <v>2.5334863381735246</v>
      </c>
      <c r="O815" s="58">
        <f>_xlfn.IFS(Analysis1[[#This Row],[Performance_Score]] &gt;= 4, (Analysis1[[#This Row],[Monthly_Salary]])*0.05, Analysis1[[#This Row],[Performance_Score]]&gt;=3, (Analysis1[[#This Row],[Monthly_Salary]]*0.02), Analysis1[[#This Row],[Performance_Score]]&lt;3,0)</f>
        <v>4311.25</v>
      </c>
      <c r="P815" s="58"/>
    </row>
    <row r="816" spans="2:16" x14ac:dyDescent="0.35">
      <c r="B816" s="2" t="s">
        <v>1656</v>
      </c>
      <c r="C816" s="2" t="s">
        <v>1657</v>
      </c>
      <c r="D816" s="2" t="s">
        <v>33</v>
      </c>
      <c r="E816" s="11">
        <v>44</v>
      </c>
      <c r="F816" s="2" t="s">
        <v>72</v>
      </c>
      <c r="G816" s="2" t="s">
        <v>29</v>
      </c>
      <c r="H816" s="5">
        <v>55108</v>
      </c>
      <c r="I816" s="11">
        <v>33</v>
      </c>
      <c r="J816" s="11">
        <v>2</v>
      </c>
      <c r="K816" s="2">
        <v>0</v>
      </c>
      <c r="L816" s="2" t="s">
        <v>25</v>
      </c>
      <c r="M816" s="2" t="s">
        <v>41</v>
      </c>
      <c r="N816" s="8">
        <v>2.331984071014797</v>
      </c>
      <c r="O816" s="47">
        <f>_xlfn.IFS(Analysis1[[#This Row],[Performance_Score]] &gt;= 4, (Analysis1[[#This Row],[Monthly_Salary]])*0.05, Analysis1[[#This Row],[Performance_Score]]&gt;=3, (Analysis1[[#This Row],[Monthly_Salary]]*0.02), Analysis1[[#This Row],[Performance_Score]]&lt;3,0)</f>
        <v>0</v>
      </c>
      <c r="P816" s="47"/>
    </row>
    <row r="817" spans="2:16" x14ac:dyDescent="0.35">
      <c r="B817" s="1" t="s">
        <v>1658</v>
      </c>
      <c r="C817" s="1" t="s">
        <v>1659</v>
      </c>
      <c r="D817" s="1" t="s">
        <v>15</v>
      </c>
      <c r="E817" s="10">
        <v>30</v>
      </c>
      <c r="F817" s="1" t="s">
        <v>16</v>
      </c>
      <c r="G817" s="1" t="s">
        <v>17</v>
      </c>
      <c r="H817" s="4">
        <v>91885</v>
      </c>
      <c r="I817" s="10">
        <v>20</v>
      </c>
      <c r="J817" s="10">
        <v>4</v>
      </c>
      <c r="K817" s="1">
        <v>0</v>
      </c>
      <c r="L817" s="1" t="s">
        <v>25</v>
      </c>
      <c r="M817" s="1" t="s">
        <v>26</v>
      </c>
      <c r="N817" s="7">
        <v>2.0398651173231839</v>
      </c>
      <c r="O817" s="58">
        <f>_xlfn.IFS(Analysis1[[#This Row],[Performance_Score]] &gt;= 4, (Analysis1[[#This Row],[Monthly_Salary]])*0.05, Analysis1[[#This Row],[Performance_Score]]&gt;=3, (Analysis1[[#This Row],[Monthly_Salary]]*0.02), Analysis1[[#This Row],[Performance_Score]]&lt;3,0)</f>
        <v>4594.25</v>
      </c>
      <c r="P817" s="58"/>
    </row>
    <row r="818" spans="2:16" x14ac:dyDescent="0.35">
      <c r="B818" s="2" t="s">
        <v>1660</v>
      </c>
      <c r="C818" s="2" t="s">
        <v>1661</v>
      </c>
      <c r="D818" s="2" t="s">
        <v>80</v>
      </c>
      <c r="E818" s="11">
        <v>30</v>
      </c>
      <c r="F818" s="2" t="s">
        <v>23</v>
      </c>
      <c r="G818" s="2" t="s">
        <v>63</v>
      </c>
      <c r="H818" s="5">
        <v>79073</v>
      </c>
      <c r="I818" s="11">
        <v>28</v>
      </c>
      <c r="J818" s="11">
        <v>5</v>
      </c>
      <c r="K818" s="2">
        <v>2024</v>
      </c>
      <c r="L818" s="2" t="s">
        <v>51</v>
      </c>
      <c r="M818" s="2" t="s">
        <v>141</v>
      </c>
      <c r="N818" s="8">
        <v>3.0735448355511803</v>
      </c>
      <c r="O818" s="47">
        <f>_xlfn.IFS(Analysis1[[#This Row],[Performance_Score]] &gt;= 4, (Analysis1[[#This Row],[Monthly_Salary]])*0.05, Analysis1[[#This Row],[Performance_Score]]&gt;=3, (Analysis1[[#This Row],[Monthly_Salary]]*0.02), Analysis1[[#This Row],[Performance_Score]]&lt;3,0)</f>
        <v>3953.65</v>
      </c>
      <c r="P818" s="47"/>
    </row>
    <row r="819" spans="2:16" x14ac:dyDescent="0.35">
      <c r="B819" s="1" t="s">
        <v>1662</v>
      </c>
      <c r="C819" s="1" t="s">
        <v>1663</v>
      </c>
      <c r="D819" s="1" t="s">
        <v>22</v>
      </c>
      <c r="E819" s="10">
        <v>23</v>
      </c>
      <c r="F819" s="1" t="s">
        <v>23</v>
      </c>
      <c r="G819" s="1" t="s">
        <v>63</v>
      </c>
      <c r="H819" s="4">
        <v>34212</v>
      </c>
      <c r="I819" s="10">
        <v>2</v>
      </c>
      <c r="J819" s="10">
        <v>3</v>
      </c>
      <c r="K819" s="1">
        <v>2015</v>
      </c>
      <c r="L819" s="1" t="s">
        <v>25</v>
      </c>
      <c r="M819" s="1" t="s">
        <v>41</v>
      </c>
      <c r="N819" s="7">
        <v>3.6107806668732709</v>
      </c>
      <c r="O819" s="58">
        <f>_xlfn.IFS(Analysis1[[#This Row],[Performance_Score]] &gt;= 4, (Analysis1[[#This Row],[Monthly_Salary]])*0.05, Analysis1[[#This Row],[Performance_Score]]&gt;=3, (Analysis1[[#This Row],[Monthly_Salary]]*0.02), Analysis1[[#This Row],[Performance_Score]]&lt;3,0)</f>
        <v>684.24</v>
      </c>
      <c r="P819" s="58"/>
    </row>
    <row r="820" spans="2:16" x14ac:dyDescent="0.35">
      <c r="B820" s="2" t="s">
        <v>1664</v>
      </c>
      <c r="C820" s="2" t="s">
        <v>1665</v>
      </c>
      <c r="D820" s="2" t="s">
        <v>58</v>
      </c>
      <c r="E820" s="11">
        <v>34</v>
      </c>
      <c r="F820" s="2" t="s">
        <v>23</v>
      </c>
      <c r="G820" s="2" t="s">
        <v>17</v>
      </c>
      <c r="H820" s="5">
        <v>100619</v>
      </c>
      <c r="I820" s="11">
        <v>32</v>
      </c>
      <c r="J820" s="11">
        <v>1</v>
      </c>
      <c r="K820" s="2">
        <v>2015</v>
      </c>
      <c r="L820" s="2" t="s">
        <v>18</v>
      </c>
      <c r="M820" s="2" t="s">
        <v>41</v>
      </c>
      <c r="N820" s="8">
        <v>3.5180939947729515</v>
      </c>
      <c r="O820" s="47">
        <f>_xlfn.IFS(Analysis1[[#This Row],[Performance_Score]] &gt;= 4, (Analysis1[[#This Row],[Monthly_Salary]])*0.05, Analysis1[[#This Row],[Performance_Score]]&gt;=3, (Analysis1[[#This Row],[Monthly_Salary]]*0.02), Analysis1[[#This Row],[Performance_Score]]&lt;3,0)</f>
        <v>0</v>
      </c>
      <c r="P820" s="47"/>
    </row>
    <row r="821" spans="2:16" x14ac:dyDescent="0.35">
      <c r="B821" s="1" t="s">
        <v>1666</v>
      </c>
      <c r="C821" s="1" t="s">
        <v>1667</v>
      </c>
      <c r="D821" s="1" t="s">
        <v>80</v>
      </c>
      <c r="E821" s="10">
        <v>37</v>
      </c>
      <c r="F821" s="1" t="s">
        <v>16</v>
      </c>
      <c r="G821" s="1" t="s">
        <v>29</v>
      </c>
      <c r="H821" s="4">
        <v>57626</v>
      </c>
      <c r="I821" s="10">
        <v>17</v>
      </c>
      <c r="J821" s="10">
        <v>3</v>
      </c>
      <c r="K821" s="1">
        <v>0</v>
      </c>
      <c r="L821" s="1" t="s">
        <v>18</v>
      </c>
      <c r="M821" s="1" t="s">
        <v>26</v>
      </c>
      <c r="N821" s="7">
        <v>3.7568244465736265</v>
      </c>
      <c r="O821" s="58">
        <f>_xlfn.IFS(Analysis1[[#This Row],[Performance_Score]] &gt;= 4, (Analysis1[[#This Row],[Monthly_Salary]])*0.05, Analysis1[[#This Row],[Performance_Score]]&gt;=3, (Analysis1[[#This Row],[Monthly_Salary]]*0.02), Analysis1[[#This Row],[Performance_Score]]&lt;3,0)</f>
        <v>1152.52</v>
      </c>
      <c r="P821" s="58"/>
    </row>
    <row r="822" spans="2:16" x14ac:dyDescent="0.35">
      <c r="B822" s="2" t="s">
        <v>1668</v>
      </c>
      <c r="C822" s="2" t="s">
        <v>1669</v>
      </c>
      <c r="D822" s="2" t="s">
        <v>22</v>
      </c>
      <c r="E822" s="11">
        <v>43</v>
      </c>
      <c r="F822" s="2" t="s">
        <v>16</v>
      </c>
      <c r="G822" s="2" t="s">
        <v>63</v>
      </c>
      <c r="H822" s="5">
        <v>30704</v>
      </c>
      <c r="I822" s="11">
        <v>29</v>
      </c>
      <c r="J822" s="11">
        <v>5</v>
      </c>
      <c r="K822" s="2">
        <v>2020</v>
      </c>
      <c r="L822" s="2" t="s">
        <v>34</v>
      </c>
      <c r="M822" s="2" t="s">
        <v>26</v>
      </c>
      <c r="N822" s="8">
        <v>1.6330053014361221</v>
      </c>
      <c r="O822" s="47">
        <f>_xlfn.IFS(Analysis1[[#This Row],[Performance_Score]] &gt;= 4, (Analysis1[[#This Row],[Monthly_Salary]])*0.05, Analysis1[[#This Row],[Performance_Score]]&gt;=3, (Analysis1[[#This Row],[Monthly_Salary]]*0.02), Analysis1[[#This Row],[Performance_Score]]&lt;3,0)</f>
        <v>1535.2</v>
      </c>
      <c r="P822" s="47"/>
    </row>
    <row r="823" spans="2:16" x14ac:dyDescent="0.35">
      <c r="B823" s="1" t="s">
        <v>1670</v>
      </c>
      <c r="C823" s="1" t="s">
        <v>1671</v>
      </c>
      <c r="D823" s="1" t="s">
        <v>22</v>
      </c>
      <c r="E823" s="10">
        <v>60</v>
      </c>
      <c r="F823" s="1" t="s">
        <v>16</v>
      </c>
      <c r="G823" s="1" t="s">
        <v>24</v>
      </c>
      <c r="H823" s="4">
        <v>87390</v>
      </c>
      <c r="I823" s="10">
        <v>16</v>
      </c>
      <c r="J823" s="10">
        <v>4</v>
      </c>
      <c r="K823" s="1">
        <v>0</v>
      </c>
      <c r="L823" s="1" t="s">
        <v>40</v>
      </c>
      <c r="M823" s="1" t="s">
        <v>26</v>
      </c>
      <c r="N823" s="7">
        <v>1.646261361809954</v>
      </c>
      <c r="O823" s="58">
        <f>_xlfn.IFS(Analysis1[[#This Row],[Performance_Score]] &gt;= 4, (Analysis1[[#This Row],[Monthly_Salary]])*0.05, Analysis1[[#This Row],[Performance_Score]]&gt;=3, (Analysis1[[#This Row],[Monthly_Salary]]*0.02), Analysis1[[#This Row],[Performance_Score]]&lt;3,0)</f>
        <v>4369.5</v>
      </c>
      <c r="P823" s="58"/>
    </row>
    <row r="824" spans="2:16" x14ac:dyDescent="0.35">
      <c r="B824" s="2" t="s">
        <v>1672</v>
      </c>
      <c r="C824" s="2" t="s">
        <v>1673</v>
      </c>
      <c r="D824" s="2" t="s">
        <v>22</v>
      </c>
      <c r="E824" s="11">
        <v>44</v>
      </c>
      <c r="F824" s="2" t="s">
        <v>16</v>
      </c>
      <c r="G824" s="2" t="s">
        <v>17</v>
      </c>
      <c r="H824" s="5">
        <v>33771</v>
      </c>
      <c r="I824" s="11">
        <v>21</v>
      </c>
      <c r="J824" s="11">
        <v>4</v>
      </c>
      <c r="K824" s="2">
        <v>2024</v>
      </c>
      <c r="L824" s="2" t="s">
        <v>30</v>
      </c>
      <c r="M824" s="2" t="s">
        <v>41</v>
      </c>
      <c r="N824" s="8">
        <v>2.0111955391545804</v>
      </c>
      <c r="O824" s="47">
        <f>_xlfn.IFS(Analysis1[[#This Row],[Performance_Score]] &gt;= 4, (Analysis1[[#This Row],[Monthly_Salary]])*0.05, Analysis1[[#This Row],[Performance_Score]]&gt;=3, (Analysis1[[#This Row],[Monthly_Salary]]*0.02), Analysis1[[#This Row],[Performance_Score]]&lt;3,0)</f>
        <v>1688.5500000000002</v>
      </c>
      <c r="P824" s="47"/>
    </row>
    <row r="825" spans="2:16" x14ac:dyDescent="0.35">
      <c r="B825" s="1" t="s">
        <v>1674</v>
      </c>
      <c r="C825" s="1" t="s">
        <v>1675</v>
      </c>
      <c r="D825" s="1" t="s">
        <v>80</v>
      </c>
      <c r="E825" s="10">
        <v>23</v>
      </c>
      <c r="F825" s="1" t="s">
        <v>23</v>
      </c>
      <c r="G825" s="1" t="s">
        <v>77</v>
      </c>
      <c r="H825" s="4">
        <v>49561</v>
      </c>
      <c r="I825" s="10">
        <v>20</v>
      </c>
      <c r="J825" s="10">
        <v>5</v>
      </c>
      <c r="K825" s="1">
        <v>2015</v>
      </c>
      <c r="L825" s="1" t="s">
        <v>30</v>
      </c>
      <c r="M825" s="1" t="s">
        <v>19</v>
      </c>
      <c r="N825" s="7">
        <v>1.9701461205182231</v>
      </c>
      <c r="O825" s="58">
        <f>_xlfn.IFS(Analysis1[[#This Row],[Performance_Score]] &gt;= 4, (Analysis1[[#This Row],[Monthly_Salary]])*0.05, Analysis1[[#This Row],[Performance_Score]]&gt;=3, (Analysis1[[#This Row],[Monthly_Salary]]*0.02), Analysis1[[#This Row],[Performance_Score]]&lt;3,0)</f>
        <v>2478.0500000000002</v>
      </c>
      <c r="P825" s="58"/>
    </row>
    <row r="826" spans="2:16" x14ac:dyDescent="0.35">
      <c r="B826" s="2" t="s">
        <v>1676</v>
      </c>
      <c r="C826" s="2" t="s">
        <v>1677</v>
      </c>
      <c r="D826" s="2" t="s">
        <v>46</v>
      </c>
      <c r="E826" s="11">
        <v>54</v>
      </c>
      <c r="F826" s="2" t="s">
        <v>16</v>
      </c>
      <c r="G826" s="2" t="s">
        <v>29</v>
      </c>
      <c r="H826" s="5">
        <v>84444</v>
      </c>
      <c r="I826" s="11">
        <v>24</v>
      </c>
      <c r="J826" s="11">
        <v>1</v>
      </c>
      <c r="K826" s="2">
        <v>2021</v>
      </c>
      <c r="L826" s="2" t="s">
        <v>25</v>
      </c>
      <c r="M826" s="2" t="s">
        <v>26</v>
      </c>
      <c r="N826" s="8">
        <v>2.1038346308475027</v>
      </c>
      <c r="O826" s="47">
        <f>_xlfn.IFS(Analysis1[[#This Row],[Performance_Score]] &gt;= 4, (Analysis1[[#This Row],[Monthly_Salary]])*0.05, Analysis1[[#This Row],[Performance_Score]]&gt;=3, (Analysis1[[#This Row],[Monthly_Salary]]*0.02), Analysis1[[#This Row],[Performance_Score]]&lt;3,0)</f>
        <v>0</v>
      </c>
      <c r="P826" s="47"/>
    </row>
    <row r="827" spans="2:16" x14ac:dyDescent="0.35">
      <c r="B827" s="1" t="s">
        <v>1678</v>
      </c>
      <c r="C827" s="1" t="s">
        <v>1679</v>
      </c>
      <c r="D827" s="1" t="s">
        <v>22</v>
      </c>
      <c r="E827" s="10">
        <v>55</v>
      </c>
      <c r="F827" s="1" t="s">
        <v>23</v>
      </c>
      <c r="G827" s="1" t="s">
        <v>39</v>
      </c>
      <c r="H827" s="4">
        <v>117940</v>
      </c>
      <c r="I827" s="10">
        <v>34</v>
      </c>
      <c r="J827" s="10">
        <v>3</v>
      </c>
      <c r="K827" s="1">
        <v>2015</v>
      </c>
      <c r="L827" s="1" t="s">
        <v>40</v>
      </c>
      <c r="M827" s="1" t="s">
        <v>19</v>
      </c>
      <c r="N827" s="7">
        <v>1.5228113175910529</v>
      </c>
      <c r="O827" s="58">
        <f>_xlfn.IFS(Analysis1[[#This Row],[Performance_Score]] &gt;= 4, (Analysis1[[#This Row],[Monthly_Salary]])*0.05, Analysis1[[#This Row],[Performance_Score]]&gt;=3, (Analysis1[[#This Row],[Monthly_Salary]]*0.02), Analysis1[[#This Row],[Performance_Score]]&lt;3,0)</f>
        <v>2358.8000000000002</v>
      </c>
      <c r="P827" s="58"/>
    </row>
    <row r="828" spans="2:16" x14ac:dyDescent="0.35">
      <c r="B828" s="2" t="s">
        <v>1680</v>
      </c>
      <c r="C828" s="2" t="s">
        <v>1681</v>
      </c>
      <c r="D828" s="2" t="s">
        <v>46</v>
      </c>
      <c r="E828" s="11">
        <v>25</v>
      </c>
      <c r="F828" s="2" t="s">
        <v>16</v>
      </c>
      <c r="G828" s="2" t="s">
        <v>29</v>
      </c>
      <c r="H828" s="5">
        <v>114853</v>
      </c>
      <c r="I828" s="11">
        <v>14</v>
      </c>
      <c r="J828" s="11">
        <v>5</v>
      </c>
      <c r="K828" s="2">
        <v>2023</v>
      </c>
      <c r="L828" s="2" t="s">
        <v>18</v>
      </c>
      <c r="M828" s="2" t="s">
        <v>26</v>
      </c>
      <c r="N828" s="8">
        <v>3.9896772896563362</v>
      </c>
      <c r="O828" s="47">
        <f>_xlfn.IFS(Analysis1[[#This Row],[Performance_Score]] &gt;= 4, (Analysis1[[#This Row],[Monthly_Salary]])*0.05, Analysis1[[#This Row],[Performance_Score]]&gt;=3, (Analysis1[[#This Row],[Monthly_Salary]]*0.02), Analysis1[[#This Row],[Performance_Score]]&lt;3,0)</f>
        <v>5742.6500000000005</v>
      </c>
      <c r="P828" s="47"/>
    </row>
    <row r="829" spans="2:16" x14ac:dyDescent="0.35">
      <c r="B829" s="1" t="s">
        <v>1682</v>
      </c>
      <c r="C829" s="1" t="s">
        <v>1683</v>
      </c>
      <c r="D829" s="1" t="s">
        <v>58</v>
      </c>
      <c r="E829" s="10">
        <v>41</v>
      </c>
      <c r="F829" s="1" t="s">
        <v>16</v>
      </c>
      <c r="G829" s="1" t="s">
        <v>39</v>
      </c>
      <c r="H829" s="4">
        <v>78899</v>
      </c>
      <c r="I829" s="10">
        <v>3</v>
      </c>
      <c r="J829" s="10">
        <v>2</v>
      </c>
      <c r="K829" s="1">
        <v>2022</v>
      </c>
      <c r="L829" s="1" t="s">
        <v>34</v>
      </c>
      <c r="M829" s="1" t="s">
        <v>41</v>
      </c>
      <c r="N829" s="7">
        <v>3.0917488225623928</v>
      </c>
      <c r="O829" s="58">
        <f>_xlfn.IFS(Analysis1[[#This Row],[Performance_Score]] &gt;= 4, (Analysis1[[#This Row],[Monthly_Salary]])*0.05, Analysis1[[#This Row],[Performance_Score]]&gt;=3, (Analysis1[[#This Row],[Monthly_Salary]]*0.02), Analysis1[[#This Row],[Performance_Score]]&lt;3,0)</f>
        <v>0</v>
      </c>
      <c r="P829" s="58"/>
    </row>
    <row r="830" spans="2:16" x14ac:dyDescent="0.35">
      <c r="B830" s="2" t="s">
        <v>1684</v>
      </c>
      <c r="C830" s="2" t="s">
        <v>1685</v>
      </c>
      <c r="D830" s="2" t="s">
        <v>46</v>
      </c>
      <c r="E830" s="11">
        <v>26</v>
      </c>
      <c r="F830" s="2" t="s">
        <v>23</v>
      </c>
      <c r="G830" s="2" t="s">
        <v>63</v>
      </c>
      <c r="H830" s="5">
        <v>103964</v>
      </c>
      <c r="I830" s="11">
        <v>26</v>
      </c>
      <c r="J830" s="11">
        <v>5</v>
      </c>
      <c r="K830" s="2">
        <v>2016</v>
      </c>
      <c r="L830" s="2" t="s">
        <v>30</v>
      </c>
      <c r="M830" s="2" t="s">
        <v>26</v>
      </c>
      <c r="N830" s="8">
        <v>4.7042585429015826</v>
      </c>
      <c r="O830" s="47">
        <f>_xlfn.IFS(Analysis1[[#This Row],[Performance_Score]] &gt;= 4, (Analysis1[[#This Row],[Monthly_Salary]])*0.05, Analysis1[[#This Row],[Performance_Score]]&gt;=3, (Analysis1[[#This Row],[Monthly_Salary]]*0.02), Analysis1[[#This Row],[Performance_Score]]&lt;3,0)</f>
        <v>5198.2000000000007</v>
      </c>
      <c r="P830" s="47"/>
    </row>
    <row r="831" spans="2:16" x14ac:dyDescent="0.35">
      <c r="B831" s="1" t="s">
        <v>1686</v>
      </c>
      <c r="C831" s="1" t="s">
        <v>1687</v>
      </c>
      <c r="D831" s="1" t="s">
        <v>80</v>
      </c>
      <c r="E831" s="10">
        <v>54</v>
      </c>
      <c r="F831" s="1" t="s">
        <v>16</v>
      </c>
      <c r="G831" s="1" t="s">
        <v>63</v>
      </c>
      <c r="H831" s="4">
        <v>112196</v>
      </c>
      <c r="I831" s="10">
        <v>35</v>
      </c>
      <c r="J831" s="10">
        <v>2</v>
      </c>
      <c r="K831" s="1">
        <v>2022</v>
      </c>
      <c r="L831" s="1" t="s">
        <v>25</v>
      </c>
      <c r="M831" s="1" t="s">
        <v>41</v>
      </c>
      <c r="N831" s="7">
        <v>4.5312657294707392</v>
      </c>
      <c r="O831" s="58">
        <f>_xlfn.IFS(Analysis1[[#This Row],[Performance_Score]] &gt;= 4, (Analysis1[[#This Row],[Monthly_Salary]])*0.05, Analysis1[[#This Row],[Performance_Score]]&gt;=3, (Analysis1[[#This Row],[Monthly_Salary]]*0.02), Analysis1[[#This Row],[Performance_Score]]&lt;3,0)</f>
        <v>0</v>
      </c>
      <c r="P831" s="58"/>
    </row>
    <row r="832" spans="2:16" x14ac:dyDescent="0.35">
      <c r="B832" s="2" t="s">
        <v>1688</v>
      </c>
      <c r="C832" s="2" t="s">
        <v>1689</v>
      </c>
      <c r="D832" s="2" t="s">
        <v>80</v>
      </c>
      <c r="E832" s="11">
        <v>44</v>
      </c>
      <c r="F832" s="2" t="s">
        <v>23</v>
      </c>
      <c r="G832" s="2" t="s">
        <v>24</v>
      </c>
      <c r="H832" s="5">
        <v>112371</v>
      </c>
      <c r="I832" s="11">
        <v>21</v>
      </c>
      <c r="J832" s="11">
        <v>3</v>
      </c>
      <c r="K832" s="2">
        <v>2019</v>
      </c>
      <c r="L832" s="2" t="s">
        <v>18</v>
      </c>
      <c r="M832" s="2" t="s">
        <v>41</v>
      </c>
      <c r="N832" s="8">
        <v>3.850382685864469</v>
      </c>
      <c r="O832" s="47">
        <f>_xlfn.IFS(Analysis1[[#This Row],[Performance_Score]] &gt;= 4, (Analysis1[[#This Row],[Monthly_Salary]])*0.05, Analysis1[[#This Row],[Performance_Score]]&gt;=3, (Analysis1[[#This Row],[Monthly_Salary]]*0.02), Analysis1[[#This Row],[Performance_Score]]&lt;3,0)</f>
        <v>2247.42</v>
      </c>
      <c r="P832" s="47"/>
    </row>
    <row r="833" spans="2:16" x14ac:dyDescent="0.35">
      <c r="B833" s="1" t="s">
        <v>1690</v>
      </c>
      <c r="C833" s="1" t="s">
        <v>1691</v>
      </c>
      <c r="D833" s="1" t="s">
        <v>58</v>
      </c>
      <c r="E833" s="10">
        <v>41</v>
      </c>
      <c r="F833" s="1" t="s">
        <v>23</v>
      </c>
      <c r="G833" s="1" t="s">
        <v>17</v>
      </c>
      <c r="H833" s="4">
        <v>59862</v>
      </c>
      <c r="I833" s="10">
        <v>13</v>
      </c>
      <c r="J833" s="10">
        <v>1</v>
      </c>
      <c r="K833" s="1">
        <v>2019</v>
      </c>
      <c r="L833" s="1" t="s">
        <v>34</v>
      </c>
      <c r="M833" s="1" t="s">
        <v>26</v>
      </c>
      <c r="N833" s="7">
        <v>1.6926761527894287</v>
      </c>
      <c r="O833" s="58">
        <f>_xlfn.IFS(Analysis1[[#This Row],[Performance_Score]] &gt;= 4, (Analysis1[[#This Row],[Monthly_Salary]])*0.05, Analysis1[[#This Row],[Performance_Score]]&gt;=3, (Analysis1[[#This Row],[Monthly_Salary]]*0.02), Analysis1[[#This Row],[Performance_Score]]&lt;3,0)</f>
        <v>0</v>
      </c>
      <c r="P833" s="58"/>
    </row>
    <row r="834" spans="2:16" x14ac:dyDescent="0.35">
      <c r="B834" s="2" t="s">
        <v>1692</v>
      </c>
      <c r="C834" s="2" t="s">
        <v>1693</v>
      </c>
      <c r="D834" s="2" t="s">
        <v>46</v>
      </c>
      <c r="E834" s="11">
        <v>41</v>
      </c>
      <c r="F834" s="2" t="s">
        <v>16</v>
      </c>
      <c r="G834" s="2" t="s">
        <v>24</v>
      </c>
      <c r="H834" s="5">
        <v>118648</v>
      </c>
      <c r="I834" s="11">
        <v>25</v>
      </c>
      <c r="J834" s="11">
        <v>5</v>
      </c>
      <c r="K834" s="2">
        <v>2018</v>
      </c>
      <c r="L834" s="2" t="s">
        <v>51</v>
      </c>
      <c r="M834" s="2" t="s">
        <v>141</v>
      </c>
      <c r="N834" s="8">
        <v>1.8507419705047323</v>
      </c>
      <c r="O834" s="47">
        <f>_xlfn.IFS(Analysis1[[#This Row],[Performance_Score]] &gt;= 4, (Analysis1[[#This Row],[Monthly_Salary]])*0.05, Analysis1[[#This Row],[Performance_Score]]&gt;=3, (Analysis1[[#This Row],[Monthly_Salary]]*0.02), Analysis1[[#This Row],[Performance_Score]]&lt;3,0)</f>
        <v>5932.4000000000005</v>
      </c>
      <c r="P834" s="47"/>
    </row>
    <row r="835" spans="2:16" x14ac:dyDescent="0.35">
      <c r="B835" s="1" t="s">
        <v>1694</v>
      </c>
      <c r="C835" s="1" t="s">
        <v>1695</v>
      </c>
      <c r="D835" s="1" t="s">
        <v>46</v>
      </c>
      <c r="E835" s="10">
        <v>23</v>
      </c>
      <c r="F835" s="1" t="s">
        <v>23</v>
      </c>
      <c r="G835" s="1" t="s">
        <v>29</v>
      </c>
      <c r="H835" s="4">
        <v>37083</v>
      </c>
      <c r="I835" s="10">
        <v>11</v>
      </c>
      <c r="J835" s="10">
        <v>2</v>
      </c>
      <c r="K835" s="1">
        <v>2018</v>
      </c>
      <c r="L835" s="1" t="s">
        <v>51</v>
      </c>
      <c r="M835" s="1" t="s">
        <v>19</v>
      </c>
      <c r="N835" s="7">
        <v>4.9735028094340183</v>
      </c>
      <c r="O835" s="58">
        <f>_xlfn.IFS(Analysis1[[#This Row],[Performance_Score]] &gt;= 4, (Analysis1[[#This Row],[Monthly_Salary]])*0.05, Analysis1[[#This Row],[Performance_Score]]&gt;=3, (Analysis1[[#This Row],[Monthly_Salary]]*0.02), Analysis1[[#This Row],[Performance_Score]]&lt;3,0)</f>
        <v>0</v>
      </c>
      <c r="P835" s="58"/>
    </row>
    <row r="836" spans="2:16" x14ac:dyDescent="0.35">
      <c r="B836" s="2" t="s">
        <v>1696</v>
      </c>
      <c r="C836" s="2" t="s">
        <v>1697</v>
      </c>
      <c r="D836" s="2" t="s">
        <v>22</v>
      </c>
      <c r="E836" s="11">
        <v>50</v>
      </c>
      <c r="F836" s="2" t="s">
        <v>23</v>
      </c>
      <c r="G836" s="2" t="s">
        <v>39</v>
      </c>
      <c r="H836" s="5">
        <v>118801</v>
      </c>
      <c r="I836" s="11">
        <v>18</v>
      </c>
      <c r="J836" s="11">
        <v>5</v>
      </c>
      <c r="K836" s="2">
        <v>2023</v>
      </c>
      <c r="L836" s="2" t="s">
        <v>51</v>
      </c>
      <c r="M836" s="2" t="s">
        <v>41</v>
      </c>
      <c r="N836" s="8">
        <v>4.4706310529981312</v>
      </c>
      <c r="O836" s="47">
        <f>_xlfn.IFS(Analysis1[[#This Row],[Performance_Score]] &gt;= 4, (Analysis1[[#This Row],[Monthly_Salary]])*0.05, Analysis1[[#This Row],[Performance_Score]]&gt;=3, (Analysis1[[#This Row],[Monthly_Salary]]*0.02), Analysis1[[#This Row],[Performance_Score]]&lt;3,0)</f>
        <v>5940.05</v>
      </c>
      <c r="P836" s="47"/>
    </row>
    <row r="837" spans="2:16" x14ac:dyDescent="0.35">
      <c r="B837" s="1" t="s">
        <v>1698</v>
      </c>
      <c r="C837" s="1" t="s">
        <v>1699</v>
      </c>
      <c r="D837" s="1" t="s">
        <v>15</v>
      </c>
      <c r="E837" s="10">
        <v>30</v>
      </c>
      <c r="F837" s="1" t="s">
        <v>23</v>
      </c>
      <c r="G837" s="1" t="s">
        <v>77</v>
      </c>
      <c r="H837" s="4">
        <v>85507</v>
      </c>
      <c r="I837" s="10">
        <v>33</v>
      </c>
      <c r="J837" s="10">
        <v>5</v>
      </c>
      <c r="K837" s="1">
        <v>2017</v>
      </c>
      <c r="L837" s="1" t="s">
        <v>25</v>
      </c>
      <c r="M837" s="1" t="s">
        <v>19</v>
      </c>
      <c r="N837" s="7">
        <v>1.4985201117313935</v>
      </c>
      <c r="O837" s="58">
        <f>_xlfn.IFS(Analysis1[[#This Row],[Performance_Score]] &gt;= 4, (Analysis1[[#This Row],[Monthly_Salary]])*0.05, Analysis1[[#This Row],[Performance_Score]]&gt;=3, (Analysis1[[#This Row],[Monthly_Salary]]*0.02), Analysis1[[#This Row],[Performance_Score]]&lt;3,0)</f>
        <v>4275.3500000000004</v>
      </c>
      <c r="P837" s="58"/>
    </row>
    <row r="838" spans="2:16" x14ac:dyDescent="0.35">
      <c r="B838" s="2" t="s">
        <v>1700</v>
      </c>
      <c r="C838" s="2" t="s">
        <v>221</v>
      </c>
      <c r="D838" s="2" t="s">
        <v>58</v>
      </c>
      <c r="E838" s="11">
        <v>38</v>
      </c>
      <c r="F838" s="2" t="s">
        <v>23</v>
      </c>
      <c r="G838" s="2" t="s">
        <v>24</v>
      </c>
      <c r="H838" s="5">
        <v>34452</v>
      </c>
      <c r="I838" s="11">
        <v>10</v>
      </c>
      <c r="J838" s="11">
        <v>4</v>
      </c>
      <c r="K838" s="2">
        <v>2019</v>
      </c>
      <c r="L838" s="2" t="s">
        <v>30</v>
      </c>
      <c r="M838" s="2" t="s">
        <v>26</v>
      </c>
      <c r="N838" s="8">
        <v>3.5342512044596543</v>
      </c>
      <c r="O838" s="47">
        <f>_xlfn.IFS(Analysis1[[#This Row],[Performance_Score]] &gt;= 4, (Analysis1[[#This Row],[Monthly_Salary]])*0.05, Analysis1[[#This Row],[Performance_Score]]&gt;=3, (Analysis1[[#This Row],[Monthly_Salary]]*0.02), Analysis1[[#This Row],[Performance_Score]]&lt;3,0)</f>
        <v>1722.6000000000001</v>
      </c>
      <c r="P838" s="47"/>
    </row>
    <row r="839" spans="2:16" x14ac:dyDescent="0.35">
      <c r="B839" s="1" t="s">
        <v>1701</v>
      </c>
      <c r="C839" s="1" t="s">
        <v>1702</v>
      </c>
      <c r="D839" s="1" t="s">
        <v>58</v>
      </c>
      <c r="E839" s="10">
        <v>49</v>
      </c>
      <c r="F839" s="1" t="s">
        <v>16</v>
      </c>
      <c r="G839" s="1" t="s">
        <v>39</v>
      </c>
      <c r="H839" s="4">
        <v>108182</v>
      </c>
      <c r="I839" s="10">
        <v>27</v>
      </c>
      <c r="J839" s="10">
        <v>4</v>
      </c>
      <c r="K839" s="1">
        <v>2023</v>
      </c>
      <c r="L839" s="1" t="s">
        <v>34</v>
      </c>
      <c r="M839" s="1" t="s">
        <v>26</v>
      </c>
      <c r="N839" s="7">
        <v>4.9619541132023635</v>
      </c>
      <c r="O839" s="58">
        <f>_xlfn.IFS(Analysis1[[#This Row],[Performance_Score]] &gt;= 4, (Analysis1[[#This Row],[Monthly_Salary]])*0.05, Analysis1[[#This Row],[Performance_Score]]&gt;=3, (Analysis1[[#This Row],[Monthly_Salary]]*0.02), Analysis1[[#This Row],[Performance_Score]]&lt;3,0)</f>
        <v>5409.1</v>
      </c>
      <c r="P839" s="58"/>
    </row>
    <row r="840" spans="2:16" x14ac:dyDescent="0.35">
      <c r="B840" s="2" t="s">
        <v>1703</v>
      </c>
      <c r="C840" s="2" t="s">
        <v>1704</v>
      </c>
      <c r="D840" s="2" t="s">
        <v>15</v>
      </c>
      <c r="E840" s="11">
        <v>44</v>
      </c>
      <c r="F840" s="2" t="s">
        <v>23</v>
      </c>
      <c r="G840" s="2" t="s">
        <v>39</v>
      </c>
      <c r="H840" s="5">
        <v>54349</v>
      </c>
      <c r="I840" s="11">
        <v>24</v>
      </c>
      <c r="J840" s="11">
        <v>4</v>
      </c>
      <c r="K840" s="2">
        <v>2021</v>
      </c>
      <c r="L840" s="2" t="s">
        <v>34</v>
      </c>
      <c r="M840" s="2" t="s">
        <v>41</v>
      </c>
      <c r="N840" s="8">
        <v>2.7358043902582891</v>
      </c>
      <c r="O840" s="47">
        <f>_xlfn.IFS(Analysis1[[#This Row],[Performance_Score]] &gt;= 4, (Analysis1[[#This Row],[Monthly_Salary]])*0.05, Analysis1[[#This Row],[Performance_Score]]&gt;=3, (Analysis1[[#This Row],[Monthly_Salary]]*0.02), Analysis1[[#This Row],[Performance_Score]]&lt;3,0)</f>
        <v>2717.4500000000003</v>
      </c>
      <c r="P840" s="47"/>
    </row>
    <row r="841" spans="2:16" x14ac:dyDescent="0.35">
      <c r="B841" s="1" t="s">
        <v>1705</v>
      </c>
      <c r="C841" s="1" t="s">
        <v>1706</v>
      </c>
      <c r="D841" s="1" t="s">
        <v>22</v>
      </c>
      <c r="E841" s="10">
        <v>25</v>
      </c>
      <c r="F841" s="1" t="s">
        <v>23</v>
      </c>
      <c r="G841" s="1" t="s">
        <v>29</v>
      </c>
      <c r="H841" s="4">
        <v>33473</v>
      </c>
      <c r="I841" s="10">
        <v>4</v>
      </c>
      <c r="J841" s="10">
        <v>2</v>
      </c>
      <c r="K841" s="1">
        <v>0</v>
      </c>
      <c r="L841" s="1" t="s">
        <v>51</v>
      </c>
      <c r="M841" s="1" t="s">
        <v>26</v>
      </c>
      <c r="N841" s="7">
        <v>3.8129397730314323</v>
      </c>
      <c r="O841" s="58">
        <f>_xlfn.IFS(Analysis1[[#This Row],[Performance_Score]] &gt;= 4, (Analysis1[[#This Row],[Monthly_Salary]])*0.05, Analysis1[[#This Row],[Performance_Score]]&gt;=3, (Analysis1[[#This Row],[Monthly_Salary]]*0.02), Analysis1[[#This Row],[Performance_Score]]&lt;3,0)</f>
        <v>0</v>
      </c>
      <c r="P841" s="58"/>
    </row>
    <row r="842" spans="2:16" x14ac:dyDescent="0.35">
      <c r="B842" s="2" t="s">
        <v>1707</v>
      </c>
      <c r="C842" s="2" t="s">
        <v>1708</v>
      </c>
      <c r="D842" s="2" t="s">
        <v>80</v>
      </c>
      <c r="E842" s="11">
        <v>33</v>
      </c>
      <c r="F842" s="2" t="s">
        <v>16</v>
      </c>
      <c r="G842" s="2" t="s">
        <v>39</v>
      </c>
      <c r="H842" s="5">
        <v>70471</v>
      </c>
      <c r="I842" s="11">
        <v>33</v>
      </c>
      <c r="J842" s="11">
        <v>1</v>
      </c>
      <c r="K842" s="2">
        <v>2019</v>
      </c>
      <c r="L842" s="2" t="s">
        <v>25</v>
      </c>
      <c r="M842" s="2" t="s">
        <v>19</v>
      </c>
      <c r="N842" s="8">
        <v>2.816310644265017</v>
      </c>
      <c r="O842" s="47">
        <f>_xlfn.IFS(Analysis1[[#This Row],[Performance_Score]] &gt;= 4, (Analysis1[[#This Row],[Monthly_Salary]])*0.05, Analysis1[[#This Row],[Performance_Score]]&gt;=3, (Analysis1[[#This Row],[Monthly_Salary]]*0.02), Analysis1[[#This Row],[Performance_Score]]&lt;3,0)</f>
        <v>0</v>
      </c>
      <c r="P842" s="47"/>
    </row>
    <row r="843" spans="2:16" x14ac:dyDescent="0.35">
      <c r="B843" s="1" t="s">
        <v>1709</v>
      </c>
      <c r="C843" s="1" t="s">
        <v>1710</v>
      </c>
      <c r="D843" s="1" t="s">
        <v>46</v>
      </c>
      <c r="E843" s="10">
        <v>31</v>
      </c>
      <c r="F843" s="1" t="s">
        <v>16</v>
      </c>
      <c r="G843" s="1" t="s">
        <v>17</v>
      </c>
      <c r="H843" s="4">
        <v>116089</v>
      </c>
      <c r="I843" s="10">
        <v>15</v>
      </c>
      <c r="J843" s="10">
        <v>3</v>
      </c>
      <c r="K843" s="1">
        <v>0</v>
      </c>
      <c r="L843" s="1" t="s">
        <v>51</v>
      </c>
      <c r="M843" s="1" t="s">
        <v>141</v>
      </c>
      <c r="N843" s="7">
        <v>1.583970491846201</v>
      </c>
      <c r="O843" s="58">
        <f>_xlfn.IFS(Analysis1[[#This Row],[Performance_Score]] &gt;= 4, (Analysis1[[#This Row],[Monthly_Salary]])*0.05, Analysis1[[#This Row],[Performance_Score]]&gt;=3, (Analysis1[[#This Row],[Monthly_Salary]]*0.02), Analysis1[[#This Row],[Performance_Score]]&lt;3,0)</f>
        <v>2321.7800000000002</v>
      </c>
      <c r="P843" s="58"/>
    </row>
    <row r="844" spans="2:16" x14ac:dyDescent="0.35">
      <c r="B844" s="2" t="s">
        <v>1711</v>
      </c>
      <c r="C844" s="2" t="s">
        <v>1712</v>
      </c>
      <c r="D844" s="2" t="s">
        <v>22</v>
      </c>
      <c r="E844" s="11">
        <v>40</v>
      </c>
      <c r="F844" s="2" t="s">
        <v>23</v>
      </c>
      <c r="G844" s="2" t="s">
        <v>39</v>
      </c>
      <c r="H844" s="5">
        <v>76700</v>
      </c>
      <c r="I844" s="11">
        <v>1</v>
      </c>
      <c r="J844" s="11">
        <v>3</v>
      </c>
      <c r="K844" s="2">
        <v>2020</v>
      </c>
      <c r="L844" s="2" t="s">
        <v>18</v>
      </c>
      <c r="M844" s="2" t="s">
        <v>26</v>
      </c>
      <c r="N844" s="8">
        <v>1.0127108288883258</v>
      </c>
      <c r="O844" s="47">
        <f>_xlfn.IFS(Analysis1[[#This Row],[Performance_Score]] &gt;= 4, (Analysis1[[#This Row],[Monthly_Salary]])*0.05, Analysis1[[#This Row],[Performance_Score]]&gt;=3, (Analysis1[[#This Row],[Monthly_Salary]]*0.02), Analysis1[[#This Row],[Performance_Score]]&lt;3,0)</f>
        <v>1534</v>
      </c>
      <c r="P844" s="47"/>
    </row>
    <row r="845" spans="2:16" x14ac:dyDescent="0.35">
      <c r="B845" s="1" t="s">
        <v>1713</v>
      </c>
      <c r="C845" s="1" t="s">
        <v>1714</v>
      </c>
      <c r="D845" s="1" t="s">
        <v>58</v>
      </c>
      <c r="E845" s="10">
        <v>43</v>
      </c>
      <c r="F845" s="1" t="s">
        <v>16</v>
      </c>
      <c r="G845" s="1" t="s">
        <v>17</v>
      </c>
      <c r="H845" s="4">
        <v>113398</v>
      </c>
      <c r="I845" s="10">
        <v>5</v>
      </c>
      <c r="J845" s="10">
        <v>4</v>
      </c>
      <c r="K845" s="1">
        <v>2023</v>
      </c>
      <c r="L845" s="1" t="s">
        <v>25</v>
      </c>
      <c r="M845" s="1" t="s">
        <v>41</v>
      </c>
      <c r="N845" s="7">
        <v>4.9098475953346519</v>
      </c>
      <c r="O845" s="58">
        <f>_xlfn.IFS(Analysis1[[#This Row],[Performance_Score]] &gt;= 4, (Analysis1[[#This Row],[Monthly_Salary]])*0.05, Analysis1[[#This Row],[Performance_Score]]&gt;=3, (Analysis1[[#This Row],[Monthly_Salary]]*0.02), Analysis1[[#This Row],[Performance_Score]]&lt;3,0)</f>
        <v>5669.9000000000005</v>
      </c>
      <c r="P845" s="58"/>
    </row>
    <row r="846" spans="2:16" x14ac:dyDescent="0.35">
      <c r="B846" s="2" t="s">
        <v>1715</v>
      </c>
      <c r="C846" s="2" t="s">
        <v>1716</v>
      </c>
      <c r="D846" s="2" t="s">
        <v>80</v>
      </c>
      <c r="E846" s="11">
        <v>40</v>
      </c>
      <c r="F846" s="2" t="s">
        <v>23</v>
      </c>
      <c r="G846" s="2" t="s">
        <v>77</v>
      </c>
      <c r="H846" s="5">
        <v>97747</v>
      </c>
      <c r="I846" s="11">
        <v>19</v>
      </c>
      <c r="J846" s="11">
        <v>3</v>
      </c>
      <c r="K846" s="2">
        <v>0</v>
      </c>
      <c r="L846" s="2" t="s">
        <v>40</v>
      </c>
      <c r="M846" s="2" t="s">
        <v>41</v>
      </c>
      <c r="N846" s="8">
        <v>1.1279788664543973</v>
      </c>
      <c r="O846" s="47">
        <f>_xlfn.IFS(Analysis1[[#This Row],[Performance_Score]] &gt;= 4, (Analysis1[[#This Row],[Monthly_Salary]])*0.05, Analysis1[[#This Row],[Performance_Score]]&gt;=3, (Analysis1[[#This Row],[Monthly_Salary]]*0.02), Analysis1[[#This Row],[Performance_Score]]&lt;3,0)</f>
        <v>1954.94</v>
      </c>
      <c r="P846" s="47"/>
    </row>
    <row r="847" spans="2:16" x14ac:dyDescent="0.35">
      <c r="B847" s="1" t="s">
        <v>1717</v>
      </c>
      <c r="C847" s="1" t="s">
        <v>1718</v>
      </c>
      <c r="D847" s="1" t="s">
        <v>46</v>
      </c>
      <c r="E847" s="10">
        <v>46</v>
      </c>
      <c r="F847" s="1" t="s">
        <v>16</v>
      </c>
      <c r="G847" s="1" t="s">
        <v>63</v>
      </c>
      <c r="H847" s="4">
        <v>119337</v>
      </c>
      <c r="I847" s="10">
        <v>17</v>
      </c>
      <c r="J847" s="10">
        <v>2</v>
      </c>
      <c r="K847" s="1">
        <v>2024</v>
      </c>
      <c r="L847" s="1" t="s">
        <v>18</v>
      </c>
      <c r="M847" s="1" t="s">
        <v>41</v>
      </c>
      <c r="N847" s="7">
        <v>2.3702961845747272</v>
      </c>
      <c r="O847" s="58">
        <f>_xlfn.IFS(Analysis1[[#This Row],[Performance_Score]] &gt;= 4, (Analysis1[[#This Row],[Monthly_Salary]])*0.05, Analysis1[[#This Row],[Performance_Score]]&gt;=3, (Analysis1[[#This Row],[Monthly_Salary]]*0.02), Analysis1[[#This Row],[Performance_Score]]&lt;3,0)</f>
        <v>0</v>
      </c>
      <c r="P847" s="58"/>
    </row>
    <row r="848" spans="2:16" x14ac:dyDescent="0.35">
      <c r="B848" s="2" t="s">
        <v>1719</v>
      </c>
      <c r="C848" s="2" t="s">
        <v>1720</v>
      </c>
      <c r="D848" s="2" t="s">
        <v>80</v>
      </c>
      <c r="E848" s="11">
        <v>38</v>
      </c>
      <c r="F848" s="2" t="s">
        <v>72</v>
      </c>
      <c r="G848" s="2" t="s">
        <v>77</v>
      </c>
      <c r="H848" s="5">
        <v>107310</v>
      </c>
      <c r="I848" s="11">
        <v>5</v>
      </c>
      <c r="J848" s="11">
        <v>4</v>
      </c>
      <c r="K848" s="2">
        <v>0</v>
      </c>
      <c r="L848" s="2" t="s">
        <v>25</v>
      </c>
      <c r="M848" s="2" t="s">
        <v>26</v>
      </c>
      <c r="N848" s="8">
        <v>3.9046977058004724</v>
      </c>
      <c r="O848" s="47">
        <f>_xlfn.IFS(Analysis1[[#This Row],[Performance_Score]] &gt;= 4, (Analysis1[[#This Row],[Monthly_Salary]])*0.05, Analysis1[[#This Row],[Performance_Score]]&gt;=3, (Analysis1[[#This Row],[Monthly_Salary]]*0.02), Analysis1[[#This Row],[Performance_Score]]&lt;3,0)</f>
        <v>5365.5</v>
      </c>
      <c r="P848" s="47"/>
    </row>
    <row r="849" spans="2:16" x14ac:dyDescent="0.35">
      <c r="B849" s="1" t="s">
        <v>1721</v>
      </c>
      <c r="C849" s="1" t="s">
        <v>1722</v>
      </c>
      <c r="D849" s="1" t="s">
        <v>15</v>
      </c>
      <c r="E849" s="10">
        <v>50</v>
      </c>
      <c r="F849" s="1" t="s">
        <v>23</v>
      </c>
      <c r="G849" s="1" t="s">
        <v>77</v>
      </c>
      <c r="H849" s="4">
        <v>57949</v>
      </c>
      <c r="I849" s="10">
        <v>11</v>
      </c>
      <c r="J849" s="10">
        <v>3</v>
      </c>
      <c r="K849" s="1">
        <v>2024</v>
      </c>
      <c r="L849" s="1" t="s">
        <v>34</v>
      </c>
      <c r="M849" s="1" t="s">
        <v>41</v>
      </c>
      <c r="N849" s="7">
        <v>4.1435089291030103</v>
      </c>
      <c r="O849" s="58">
        <f>_xlfn.IFS(Analysis1[[#This Row],[Performance_Score]] &gt;= 4, (Analysis1[[#This Row],[Monthly_Salary]])*0.05, Analysis1[[#This Row],[Performance_Score]]&gt;=3, (Analysis1[[#This Row],[Monthly_Salary]]*0.02), Analysis1[[#This Row],[Performance_Score]]&lt;3,0)</f>
        <v>1158.98</v>
      </c>
      <c r="P849" s="58"/>
    </row>
    <row r="850" spans="2:16" x14ac:dyDescent="0.35">
      <c r="B850" s="2" t="s">
        <v>1723</v>
      </c>
      <c r="C850" s="2" t="s">
        <v>1724</v>
      </c>
      <c r="D850" s="2" t="s">
        <v>33</v>
      </c>
      <c r="E850" s="11">
        <v>27</v>
      </c>
      <c r="F850" s="2" t="s">
        <v>23</v>
      </c>
      <c r="G850" s="2" t="s">
        <v>39</v>
      </c>
      <c r="H850" s="5">
        <v>95444</v>
      </c>
      <c r="I850" s="11">
        <v>29</v>
      </c>
      <c r="J850" s="11">
        <v>4</v>
      </c>
      <c r="K850" s="2">
        <v>2021</v>
      </c>
      <c r="L850" s="2" t="s">
        <v>34</v>
      </c>
      <c r="M850" s="2" t="s">
        <v>141</v>
      </c>
      <c r="N850" s="8">
        <v>3.4860041335173224</v>
      </c>
      <c r="O850" s="47">
        <f>_xlfn.IFS(Analysis1[[#This Row],[Performance_Score]] &gt;= 4, (Analysis1[[#This Row],[Monthly_Salary]])*0.05, Analysis1[[#This Row],[Performance_Score]]&gt;=3, (Analysis1[[#This Row],[Monthly_Salary]]*0.02), Analysis1[[#This Row],[Performance_Score]]&lt;3,0)</f>
        <v>4772.2</v>
      </c>
      <c r="P850" s="47"/>
    </row>
    <row r="851" spans="2:16" x14ac:dyDescent="0.35">
      <c r="B851" s="1" t="s">
        <v>1725</v>
      </c>
      <c r="C851" s="1" t="s">
        <v>1726</v>
      </c>
      <c r="D851" s="1" t="s">
        <v>58</v>
      </c>
      <c r="E851" s="10">
        <v>57</v>
      </c>
      <c r="F851" s="1" t="s">
        <v>23</v>
      </c>
      <c r="G851" s="1" t="s">
        <v>24</v>
      </c>
      <c r="H851" s="4">
        <v>52467</v>
      </c>
      <c r="I851" s="10">
        <v>27</v>
      </c>
      <c r="J851" s="10">
        <v>2</v>
      </c>
      <c r="K851" s="1">
        <v>2016</v>
      </c>
      <c r="L851" s="1" t="s">
        <v>25</v>
      </c>
      <c r="M851" s="1" t="s">
        <v>26</v>
      </c>
      <c r="N851" s="7">
        <v>2.0649956666297693</v>
      </c>
      <c r="O851" s="58">
        <f>_xlfn.IFS(Analysis1[[#This Row],[Performance_Score]] &gt;= 4, (Analysis1[[#This Row],[Monthly_Salary]])*0.05, Analysis1[[#This Row],[Performance_Score]]&gt;=3, (Analysis1[[#This Row],[Monthly_Salary]]*0.02), Analysis1[[#This Row],[Performance_Score]]&lt;3,0)</f>
        <v>0</v>
      </c>
      <c r="P851" s="58"/>
    </row>
    <row r="852" spans="2:16" x14ac:dyDescent="0.35">
      <c r="B852" s="2" t="s">
        <v>1727</v>
      </c>
      <c r="C852" s="2" t="s">
        <v>1728</v>
      </c>
      <c r="D852" s="2" t="s">
        <v>22</v>
      </c>
      <c r="E852" s="11">
        <v>48</v>
      </c>
      <c r="F852" s="2" t="s">
        <v>16</v>
      </c>
      <c r="G852" s="2" t="s">
        <v>77</v>
      </c>
      <c r="H852" s="5">
        <v>85614</v>
      </c>
      <c r="I852" s="11">
        <v>20</v>
      </c>
      <c r="J852" s="11">
        <v>1</v>
      </c>
      <c r="K852" s="2">
        <v>0</v>
      </c>
      <c r="L852" s="2" t="s">
        <v>25</v>
      </c>
      <c r="M852" s="2" t="s">
        <v>26</v>
      </c>
      <c r="N852" s="8">
        <v>3.17987403252988</v>
      </c>
      <c r="O852" s="47">
        <f>_xlfn.IFS(Analysis1[[#This Row],[Performance_Score]] &gt;= 4, (Analysis1[[#This Row],[Monthly_Salary]])*0.05, Analysis1[[#This Row],[Performance_Score]]&gt;=3, (Analysis1[[#This Row],[Monthly_Salary]]*0.02), Analysis1[[#This Row],[Performance_Score]]&lt;3,0)</f>
        <v>0</v>
      </c>
      <c r="P852" s="47"/>
    </row>
    <row r="853" spans="2:16" x14ac:dyDescent="0.35">
      <c r="B853" s="1" t="s">
        <v>1729</v>
      </c>
      <c r="C853" s="1" t="s">
        <v>1730</v>
      </c>
      <c r="D853" s="1" t="s">
        <v>80</v>
      </c>
      <c r="E853" s="10">
        <v>48</v>
      </c>
      <c r="F853" s="1" t="s">
        <v>23</v>
      </c>
      <c r="G853" s="1" t="s">
        <v>24</v>
      </c>
      <c r="H853" s="4">
        <v>77190</v>
      </c>
      <c r="I853" s="10">
        <v>15</v>
      </c>
      <c r="J853" s="10">
        <v>5</v>
      </c>
      <c r="K853" s="1">
        <v>2017</v>
      </c>
      <c r="L853" s="1" t="s">
        <v>30</v>
      </c>
      <c r="M853" s="1" t="s">
        <v>41</v>
      </c>
      <c r="N853" s="7">
        <v>2.9748562881128189</v>
      </c>
      <c r="O853" s="58">
        <f>_xlfn.IFS(Analysis1[[#This Row],[Performance_Score]] &gt;= 4, (Analysis1[[#This Row],[Monthly_Salary]])*0.05, Analysis1[[#This Row],[Performance_Score]]&gt;=3, (Analysis1[[#This Row],[Monthly_Salary]]*0.02), Analysis1[[#This Row],[Performance_Score]]&lt;3,0)</f>
        <v>3859.5</v>
      </c>
      <c r="P853" s="58"/>
    </row>
    <row r="854" spans="2:16" x14ac:dyDescent="0.35">
      <c r="B854" s="2" t="s">
        <v>1731</v>
      </c>
      <c r="C854" s="2" t="s">
        <v>1732</v>
      </c>
      <c r="D854" s="2" t="s">
        <v>58</v>
      </c>
      <c r="E854" s="11">
        <v>32</v>
      </c>
      <c r="F854" s="2" t="s">
        <v>16</v>
      </c>
      <c r="G854" s="2" t="s">
        <v>63</v>
      </c>
      <c r="H854" s="5">
        <v>47622</v>
      </c>
      <c r="I854" s="11">
        <v>22</v>
      </c>
      <c r="J854" s="11">
        <v>5</v>
      </c>
      <c r="K854" s="2">
        <v>2016</v>
      </c>
      <c r="L854" s="2" t="s">
        <v>51</v>
      </c>
      <c r="M854" s="2" t="s">
        <v>26</v>
      </c>
      <c r="N854" s="8">
        <v>2.7683462958444869</v>
      </c>
      <c r="O854" s="47">
        <f>_xlfn.IFS(Analysis1[[#This Row],[Performance_Score]] &gt;= 4, (Analysis1[[#This Row],[Monthly_Salary]])*0.05, Analysis1[[#This Row],[Performance_Score]]&gt;=3, (Analysis1[[#This Row],[Monthly_Salary]]*0.02), Analysis1[[#This Row],[Performance_Score]]&lt;3,0)</f>
        <v>2381.1</v>
      </c>
      <c r="P854" s="47"/>
    </row>
    <row r="855" spans="2:16" x14ac:dyDescent="0.35">
      <c r="B855" s="1" t="s">
        <v>1733</v>
      </c>
      <c r="C855" s="1" t="s">
        <v>1734</v>
      </c>
      <c r="D855" s="1" t="s">
        <v>58</v>
      </c>
      <c r="E855" s="10">
        <v>45</v>
      </c>
      <c r="F855" s="1" t="s">
        <v>23</v>
      </c>
      <c r="G855" s="1" t="s">
        <v>39</v>
      </c>
      <c r="H855" s="4">
        <v>35932</v>
      </c>
      <c r="I855" s="10">
        <v>9</v>
      </c>
      <c r="J855" s="10">
        <v>2</v>
      </c>
      <c r="K855" s="1">
        <v>0</v>
      </c>
      <c r="L855" s="1" t="s">
        <v>51</v>
      </c>
      <c r="M855" s="1" t="s">
        <v>41</v>
      </c>
      <c r="N855" s="7">
        <v>3.2410274276783801</v>
      </c>
      <c r="O855" s="58">
        <f>_xlfn.IFS(Analysis1[[#This Row],[Performance_Score]] &gt;= 4, (Analysis1[[#This Row],[Monthly_Salary]])*0.05, Analysis1[[#This Row],[Performance_Score]]&gt;=3, (Analysis1[[#This Row],[Monthly_Salary]]*0.02), Analysis1[[#This Row],[Performance_Score]]&lt;3,0)</f>
        <v>0</v>
      </c>
      <c r="P855" s="58"/>
    </row>
    <row r="856" spans="2:16" x14ac:dyDescent="0.35">
      <c r="B856" s="2" t="s">
        <v>1735</v>
      </c>
      <c r="C856" s="2" t="s">
        <v>1736</v>
      </c>
      <c r="D856" s="2" t="s">
        <v>22</v>
      </c>
      <c r="E856" s="11">
        <v>58</v>
      </c>
      <c r="F856" s="2" t="s">
        <v>23</v>
      </c>
      <c r="G856" s="2" t="s">
        <v>77</v>
      </c>
      <c r="H856" s="5">
        <v>98150</v>
      </c>
      <c r="I856" s="11">
        <v>21</v>
      </c>
      <c r="J856" s="11">
        <v>3</v>
      </c>
      <c r="K856" s="2">
        <v>2024</v>
      </c>
      <c r="L856" s="2" t="s">
        <v>40</v>
      </c>
      <c r="M856" s="2" t="s">
        <v>141</v>
      </c>
      <c r="N856" s="8">
        <v>3.0394877687497965</v>
      </c>
      <c r="O856" s="47">
        <f>_xlfn.IFS(Analysis1[[#This Row],[Performance_Score]] &gt;= 4, (Analysis1[[#This Row],[Monthly_Salary]])*0.05, Analysis1[[#This Row],[Performance_Score]]&gt;=3, (Analysis1[[#This Row],[Monthly_Salary]]*0.02), Analysis1[[#This Row],[Performance_Score]]&lt;3,0)</f>
        <v>1963</v>
      </c>
      <c r="P856" s="47"/>
    </row>
    <row r="857" spans="2:16" x14ac:dyDescent="0.35">
      <c r="B857" s="1" t="s">
        <v>1737</v>
      </c>
      <c r="C857" s="1" t="s">
        <v>1738</v>
      </c>
      <c r="D857" s="1" t="s">
        <v>33</v>
      </c>
      <c r="E857" s="10">
        <v>58</v>
      </c>
      <c r="F857" s="1" t="s">
        <v>16</v>
      </c>
      <c r="G857" s="1" t="s">
        <v>24</v>
      </c>
      <c r="H857" s="4">
        <v>107393</v>
      </c>
      <c r="I857" s="10">
        <v>9</v>
      </c>
      <c r="J857" s="10">
        <v>4</v>
      </c>
      <c r="K857" s="1">
        <v>2021</v>
      </c>
      <c r="L857" s="1" t="s">
        <v>18</v>
      </c>
      <c r="M857" s="1" t="s">
        <v>141</v>
      </c>
      <c r="N857" s="7">
        <v>3.8605268216588886</v>
      </c>
      <c r="O857" s="58">
        <f>_xlfn.IFS(Analysis1[[#This Row],[Performance_Score]] &gt;= 4, (Analysis1[[#This Row],[Monthly_Salary]])*0.05, Analysis1[[#This Row],[Performance_Score]]&gt;=3, (Analysis1[[#This Row],[Monthly_Salary]]*0.02), Analysis1[[#This Row],[Performance_Score]]&lt;3,0)</f>
        <v>5369.6500000000005</v>
      </c>
      <c r="P857" s="58"/>
    </row>
    <row r="858" spans="2:16" x14ac:dyDescent="0.35">
      <c r="B858" s="2" t="s">
        <v>1739</v>
      </c>
      <c r="C858" s="2" t="s">
        <v>1740</v>
      </c>
      <c r="D858" s="2" t="s">
        <v>58</v>
      </c>
      <c r="E858" s="11">
        <v>50</v>
      </c>
      <c r="F858" s="2" t="s">
        <v>23</v>
      </c>
      <c r="G858" s="2" t="s">
        <v>24</v>
      </c>
      <c r="H858" s="5">
        <v>75445</v>
      </c>
      <c r="I858" s="11">
        <v>20</v>
      </c>
      <c r="J858" s="11">
        <v>4</v>
      </c>
      <c r="K858" s="2">
        <v>0</v>
      </c>
      <c r="L858" s="2" t="s">
        <v>18</v>
      </c>
      <c r="M858" s="2" t="s">
        <v>26</v>
      </c>
      <c r="N858" s="8">
        <v>2.8972216073032269</v>
      </c>
      <c r="O858" s="47">
        <f>_xlfn.IFS(Analysis1[[#This Row],[Performance_Score]] &gt;= 4, (Analysis1[[#This Row],[Monthly_Salary]])*0.05, Analysis1[[#This Row],[Performance_Score]]&gt;=3, (Analysis1[[#This Row],[Monthly_Salary]]*0.02), Analysis1[[#This Row],[Performance_Score]]&lt;3,0)</f>
        <v>3772.25</v>
      </c>
      <c r="P858" s="47"/>
    </row>
    <row r="859" spans="2:16" x14ac:dyDescent="0.35">
      <c r="B859" s="1" t="s">
        <v>1741</v>
      </c>
      <c r="C859" s="1" t="s">
        <v>1742</v>
      </c>
      <c r="D859" s="1" t="s">
        <v>58</v>
      </c>
      <c r="E859" s="10">
        <v>44</v>
      </c>
      <c r="F859" s="1" t="s">
        <v>16</v>
      </c>
      <c r="G859" s="1" t="s">
        <v>24</v>
      </c>
      <c r="H859" s="4">
        <v>79416</v>
      </c>
      <c r="I859" s="10">
        <v>2</v>
      </c>
      <c r="J859" s="10">
        <v>3</v>
      </c>
      <c r="K859" s="1">
        <v>2019</v>
      </c>
      <c r="L859" s="1" t="s">
        <v>30</v>
      </c>
      <c r="M859" s="1" t="s">
        <v>41</v>
      </c>
      <c r="N859" s="7">
        <v>1.5455832249900254</v>
      </c>
      <c r="O859" s="58">
        <f>_xlfn.IFS(Analysis1[[#This Row],[Performance_Score]] &gt;= 4, (Analysis1[[#This Row],[Monthly_Salary]])*0.05, Analysis1[[#This Row],[Performance_Score]]&gt;=3, (Analysis1[[#This Row],[Monthly_Salary]]*0.02), Analysis1[[#This Row],[Performance_Score]]&lt;3,0)</f>
        <v>1588.32</v>
      </c>
      <c r="P859" s="58"/>
    </row>
    <row r="860" spans="2:16" x14ac:dyDescent="0.35">
      <c r="B860" s="2" t="s">
        <v>1743</v>
      </c>
      <c r="C860" s="2" t="s">
        <v>1744</v>
      </c>
      <c r="D860" s="2" t="s">
        <v>22</v>
      </c>
      <c r="E860" s="11">
        <v>24</v>
      </c>
      <c r="F860" s="2" t="s">
        <v>23</v>
      </c>
      <c r="G860" s="2" t="s">
        <v>77</v>
      </c>
      <c r="H860" s="5">
        <v>78453</v>
      </c>
      <c r="I860" s="11">
        <v>2</v>
      </c>
      <c r="J860" s="11">
        <v>5</v>
      </c>
      <c r="K860" s="2">
        <v>2020</v>
      </c>
      <c r="L860" s="2" t="s">
        <v>30</v>
      </c>
      <c r="M860" s="2" t="s">
        <v>26</v>
      </c>
      <c r="N860" s="8">
        <v>3.365440212866103</v>
      </c>
      <c r="O860" s="47">
        <f>_xlfn.IFS(Analysis1[[#This Row],[Performance_Score]] &gt;= 4, (Analysis1[[#This Row],[Monthly_Salary]])*0.05, Analysis1[[#This Row],[Performance_Score]]&gt;=3, (Analysis1[[#This Row],[Monthly_Salary]]*0.02), Analysis1[[#This Row],[Performance_Score]]&lt;3,0)</f>
        <v>3922.65</v>
      </c>
      <c r="P860" s="47"/>
    </row>
    <row r="861" spans="2:16" x14ac:dyDescent="0.35">
      <c r="B861" s="1" t="s">
        <v>1745</v>
      </c>
      <c r="C861" s="1" t="s">
        <v>1746</v>
      </c>
      <c r="D861" s="1" t="s">
        <v>80</v>
      </c>
      <c r="E861" s="10">
        <v>44</v>
      </c>
      <c r="F861" s="1" t="s">
        <v>16</v>
      </c>
      <c r="G861" s="1" t="s">
        <v>39</v>
      </c>
      <c r="H861" s="4">
        <v>96441</v>
      </c>
      <c r="I861" s="10">
        <v>15</v>
      </c>
      <c r="J861" s="10">
        <v>2</v>
      </c>
      <c r="K861" s="1">
        <v>0</v>
      </c>
      <c r="L861" s="1" t="s">
        <v>40</v>
      </c>
      <c r="M861" s="1" t="s">
        <v>41</v>
      </c>
      <c r="N861" s="7">
        <v>1.1803647498963219</v>
      </c>
      <c r="O861" s="58">
        <f>_xlfn.IFS(Analysis1[[#This Row],[Performance_Score]] &gt;= 4, (Analysis1[[#This Row],[Monthly_Salary]])*0.05, Analysis1[[#This Row],[Performance_Score]]&gt;=3, (Analysis1[[#This Row],[Monthly_Salary]]*0.02), Analysis1[[#This Row],[Performance_Score]]&lt;3,0)</f>
        <v>0</v>
      </c>
      <c r="P861" s="58"/>
    </row>
    <row r="862" spans="2:16" x14ac:dyDescent="0.35">
      <c r="B862" s="2" t="s">
        <v>1747</v>
      </c>
      <c r="C862" s="2" t="s">
        <v>1748</v>
      </c>
      <c r="D862" s="2" t="s">
        <v>80</v>
      </c>
      <c r="E862" s="11">
        <v>46</v>
      </c>
      <c r="F862" s="2" t="s">
        <v>23</v>
      </c>
      <c r="G862" s="2" t="s">
        <v>29</v>
      </c>
      <c r="H862" s="5">
        <v>80594</v>
      </c>
      <c r="I862" s="11">
        <v>13</v>
      </c>
      <c r="J862" s="11">
        <v>1</v>
      </c>
      <c r="K862" s="2">
        <v>2024</v>
      </c>
      <c r="L862" s="2" t="s">
        <v>40</v>
      </c>
      <c r="M862" s="2" t="s">
        <v>26</v>
      </c>
      <c r="N862" s="8">
        <v>4.2861899096680958</v>
      </c>
      <c r="O862" s="47">
        <f>_xlfn.IFS(Analysis1[[#This Row],[Performance_Score]] &gt;= 4, (Analysis1[[#This Row],[Monthly_Salary]])*0.05, Analysis1[[#This Row],[Performance_Score]]&gt;=3, (Analysis1[[#This Row],[Monthly_Salary]]*0.02), Analysis1[[#This Row],[Performance_Score]]&lt;3,0)</f>
        <v>0</v>
      </c>
      <c r="P862" s="47"/>
    </row>
    <row r="863" spans="2:16" x14ac:dyDescent="0.35">
      <c r="B863" s="1" t="s">
        <v>1749</v>
      </c>
      <c r="C863" s="1" t="s">
        <v>1750</v>
      </c>
      <c r="D863" s="1" t="s">
        <v>80</v>
      </c>
      <c r="E863" s="10">
        <v>48</v>
      </c>
      <c r="F863" s="1" t="s">
        <v>16</v>
      </c>
      <c r="G863" s="1" t="s">
        <v>39</v>
      </c>
      <c r="H863" s="4">
        <v>97505</v>
      </c>
      <c r="I863" s="10">
        <v>19</v>
      </c>
      <c r="J863" s="10">
        <v>3</v>
      </c>
      <c r="K863" s="1">
        <v>2015</v>
      </c>
      <c r="L863" s="1" t="s">
        <v>18</v>
      </c>
      <c r="M863" s="1" t="s">
        <v>26</v>
      </c>
      <c r="N863" s="7">
        <v>2.3125532776743953</v>
      </c>
      <c r="O863" s="58">
        <f>_xlfn.IFS(Analysis1[[#This Row],[Performance_Score]] &gt;= 4, (Analysis1[[#This Row],[Monthly_Salary]])*0.05, Analysis1[[#This Row],[Performance_Score]]&gt;=3, (Analysis1[[#This Row],[Monthly_Salary]]*0.02), Analysis1[[#This Row],[Performance_Score]]&lt;3,0)</f>
        <v>1950.1000000000001</v>
      </c>
      <c r="P863" s="58"/>
    </row>
    <row r="864" spans="2:16" x14ac:dyDescent="0.35">
      <c r="B864" s="2" t="s">
        <v>1751</v>
      </c>
      <c r="C864" s="2" t="s">
        <v>1752</v>
      </c>
      <c r="D864" s="2" t="s">
        <v>46</v>
      </c>
      <c r="E864" s="11">
        <v>46</v>
      </c>
      <c r="F864" s="2" t="s">
        <v>23</v>
      </c>
      <c r="G864" s="2" t="s">
        <v>63</v>
      </c>
      <c r="H864" s="5">
        <v>57609</v>
      </c>
      <c r="I864" s="11">
        <v>35</v>
      </c>
      <c r="J864" s="11">
        <v>4</v>
      </c>
      <c r="K864" s="2">
        <v>0</v>
      </c>
      <c r="L864" s="2" t="s">
        <v>34</v>
      </c>
      <c r="M864" s="2" t="s">
        <v>26</v>
      </c>
      <c r="N864" s="8">
        <v>2.6057064497188169</v>
      </c>
      <c r="O864" s="47">
        <f>_xlfn.IFS(Analysis1[[#This Row],[Performance_Score]] &gt;= 4, (Analysis1[[#This Row],[Monthly_Salary]])*0.05, Analysis1[[#This Row],[Performance_Score]]&gt;=3, (Analysis1[[#This Row],[Monthly_Salary]]*0.02), Analysis1[[#This Row],[Performance_Score]]&lt;3,0)</f>
        <v>2880.4500000000003</v>
      </c>
      <c r="P864" s="47"/>
    </row>
    <row r="865" spans="2:16" x14ac:dyDescent="0.35">
      <c r="B865" s="1" t="s">
        <v>1753</v>
      </c>
      <c r="C865" s="1" t="s">
        <v>1754</v>
      </c>
      <c r="D865" s="1" t="s">
        <v>58</v>
      </c>
      <c r="E865" s="10">
        <v>46</v>
      </c>
      <c r="F865" s="1" t="s">
        <v>23</v>
      </c>
      <c r="G865" s="1" t="s">
        <v>77</v>
      </c>
      <c r="H865" s="4">
        <v>30234</v>
      </c>
      <c r="I865" s="10">
        <v>12</v>
      </c>
      <c r="J865" s="10">
        <v>3</v>
      </c>
      <c r="K865" s="1">
        <v>2022</v>
      </c>
      <c r="L865" s="1" t="s">
        <v>25</v>
      </c>
      <c r="M865" s="1" t="s">
        <v>141</v>
      </c>
      <c r="N865" s="7">
        <v>4.3600553287684507</v>
      </c>
      <c r="O865" s="58">
        <f>_xlfn.IFS(Analysis1[[#This Row],[Performance_Score]] &gt;= 4, (Analysis1[[#This Row],[Monthly_Salary]])*0.05, Analysis1[[#This Row],[Performance_Score]]&gt;=3, (Analysis1[[#This Row],[Monthly_Salary]]*0.02), Analysis1[[#This Row],[Performance_Score]]&lt;3,0)</f>
        <v>604.68000000000006</v>
      </c>
      <c r="P865" s="58"/>
    </row>
    <row r="866" spans="2:16" x14ac:dyDescent="0.35">
      <c r="B866" s="2" t="s">
        <v>1755</v>
      </c>
      <c r="C866" s="2" t="s">
        <v>1756</v>
      </c>
      <c r="D866" s="2" t="s">
        <v>46</v>
      </c>
      <c r="E866" s="11">
        <v>50</v>
      </c>
      <c r="F866" s="2" t="s">
        <v>16</v>
      </c>
      <c r="G866" s="2" t="s">
        <v>29</v>
      </c>
      <c r="H866" s="5">
        <v>102135</v>
      </c>
      <c r="I866" s="11">
        <v>24</v>
      </c>
      <c r="J866" s="11">
        <v>1</v>
      </c>
      <c r="K866" s="2">
        <v>0</v>
      </c>
      <c r="L866" s="2" t="s">
        <v>25</v>
      </c>
      <c r="M866" s="2" t="s">
        <v>26</v>
      </c>
      <c r="N866" s="8">
        <v>3.2758063707198417</v>
      </c>
      <c r="O866" s="47">
        <f>_xlfn.IFS(Analysis1[[#This Row],[Performance_Score]] &gt;= 4, (Analysis1[[#This Row],[Monthly_Salary]])*0.05, Analysis1[[#This Row],[Performance_Score]]&gt;=3, (Analysis1[[#This Row],[Monthly_Salary]]*0.02), Analysis1[[#This Row],[Performance_Score]]&lt;3,0)</f>
        <v>0</v>
      </c>
      <c r="P866" s="47"/>
    </row>
    <row r="867" spans="2:16" x14ac:dyDescent="0.35">
      <c r="B867" s="1" t="s">
        <v>1757</v>
      </c>
      <c r="C867" s="1" t="s">
        <v>1758</v>
      </c>
      <c r="D867" s="1" t="s">
        <v>15</v>
      </c>
      <c r="E867" s="10">
        <v>51</v>
      </c>
      <c r="F867" s="1" t="s">
        <v>23</v>
      </c>
      <c r="G867" s="1" t="s">
        <v>17</v>
      </c>
      <c r="H867" s="4">
        <v>87573</v>
      </c>
      <c r="I867" s="10">
        <v>30</v>
      </c>
      <c r="J867" s="10">
        <v>3</v>
      </c>
      <c r="K867" s="1">
        <v>2020</v>
      </c>
      <c r="L867" s="1" t="s">
        <v>30</v>
      </c>
      <c r="M867" s="1" t="s">
        <v>26</v>
      </c>
      <c r="N867" s="7">
        <v>1.5630765058763849</v>
      </c>
      <c r="O867" s="58">
        <f>_xlfn.IFS(Analysis1[[#This Row],[Performance_Score]] &gt;= 4, (Analysis1[[#This Row],[Monthly_Salary]])*0.05, Analysis1[[#This Row],[Performance_Score]]&gt;=3, (Analysis1[[#This Row],[Monthly_Salary]]*0.02), Analysis1[[#This Row],[Performance_Score]]&lt;3,0)</f>
        <v>1751.46</v>
      </c>
      <c r="P867" s="58"/>
    </row>
    <row r="868" spans="2:16" x14ac:dyDescent="0.35">
      <c r="B868" s="2" t="s">
        <v>1759</v>
      </c>
      <c r="C868" s="2" t="s">
        <v>1760</v>
      </c>
      <c r="D868" s="2" t="s">
        <v>46</v>
      </c>
      <c r="E868" s="11">
        <v>57</v>
      </c>
      <c r="F868" s="2" t="s">
        <v>16</v>
      </c>
      <c r="G868" s="2" t="s">
        <v>77</v>
      </c>
      <c r="H868" s="5">
        <v>81010</v>
      </c>
      <c r="I868" s="11">
        <v>1</v>
      </c>
      <c r="J868" s="11">
        <v>1</v>
      </c>
      <c r="K868" s="2">
        <v>2018</v>
      </c>
      <c r="L868" s="2" t="s">
        <v>30</v>
      </c>
      <c r="M868" s="2" t="s">
        <v>26</v>
      </c>
      <c r="N868" s="8">
        <v>2.268212031594715</v>
      </c>
      <c r="O868" s="47">
        <f>_xlfn.IFS(Analysis1[[#This Row],[Performance_Score]] &gt;= 4, (Analysis1[[#This Row],[Monthly_Salary]])*0.05, Analysis1[[#This Row],[Performance_Score]]&gt;=3, (Analysis1[[#This Row],[Monthly_Salary]]*0.02), Analysis1[[#This Row],[Performance_Score]]&lt;3,0)</f>
        <v>0</v>
      </c>
      <c r="P868" s="47"/>
    </row>
    <row r="869" spans="2:16" x14ac:dyDescent="0.35">
      <c r="B869" s="1" t="s">
        <v>1761</v>
      </c>
      <c r="C869" s="1" t="s">
        <v>1762</v>
      </c>
      <c r="D869" s="1" t="s">
        <v>33</v>
      </c>
      <c r="E869" s="10">
        <v>31</v>
      </c>
      <c r="F869" s="1" t="s">
        <v>16</v>
      </c>
      <c r="G869" s="1" t="s">
        <v>39</v>
      </c>
      <c r="H869" s="4">
        <v>83127</v>
      </c>
      <c r="I869" s="10">
        <v>13</v>
      </c>
      <c r="J869" s="10">
        <v>4</v>
      </c>
      <c r="K869" s="1">
        <v>2020</v>
      </c>
      <c r="L869" s="1" t="s">
        <v>30</v>
      </c>
      <c r="M869" s="1" t="s">
        <v>26</v>
      </c>
      <c r="N869" s="7">
        <v>1.8533887896135601</v>
      </c>
      <c r="O869" s="58">
        <f>_xlfn.IFS(Analysis1[[#This Row],[Performance_Score]] &gt;= 4, (Analysis1[[#This Row],[Monthly_Salary]])*0.05, Analysis1[[#This Row],[Performance_Score]]&gt;=3, (Analysis1[[#This Row],[Monthly_Salary]]*0.02), Analysis1[[#This Row],[Performance_Score]]&lt;3,0)</f>
        <v>4156.3500000000004</v>
      </c>
      <c r="P869" s="58"/>
    </row>
    <row r="870" spans="2:16" x14ac:dyDescent="0.35">
      <c r="B870" s="2" t="s">
        <v>1763</v>
      </c>
      <c r="C870" s="2" t="s">
        <v>1764</v>
      </c>
      <c r="D870" s="2" t="s">
        <v>33</v>
      </c>
      <c r="E870" s="11">
        <v>45</v>
      </c>
      <c r="F870" s="2" t="s">
        <v>16</v>
      </c>
      <c r="G870" s="2" t="s">
        <v>29</v>
      </c>
      <c r="H870" s="5">
        <v>106105</v>
      </c>
      <c r="I870" s="11">
        <v>35</v>
      </c>
      <c r="J870" s="11">
        <v>2</v>
      </c>
      <c r="K870" s="2">
        <v>2021</v>
      </c>
      <c r="L870" s="2" t="s">
        <v>34</v>
      </c>
      <c r="M870" s="2" t="s">
        <v>26</v>
      </c>
      <c r="N870" s="8">
        <v>1.4455781116144695</v>
      </c>
      <c r="O870" s="47">
        <f>_xlfn.IFS(Analysis1[[#This Row],[Performance_Score]] &gt;= 4, (Analysis1[[#This Row],[Monthly_Salary]])*0.05, Analysis1[[#This Row],[Performance_Score]]&gt;=3, (Analysis1[[#This Row],[Monthly_Salary]]*0.02), Analysis1[[#This Row],[Performance_Score]]&lt;3,0)</f>
        <v>0</v>
      </c>
      <c r="P870" s="47"/>
    </row>
    <row r="871" spans="2:16" x14ac:dyDescent="0.35">
      <c r="B871" s="1" t="s">
        <v>1765</v>
      </c>
      <c r="C871" s="1" t="s">
        <v>1766</v>
      </c>
      <c r="D871" s="1" t="s">
        <v>46</v>
      </c>
      <c r="E871" s="10">
        <v>60</v>
      </c>
      <c r="F871" s="1" t="s">
        <v>16</v>
      </c>
      <c r="G871" s="1" t="s">
        <v>63</v>
      </c>
      <c r="H871" s="4">
        <v>52214</v>
      </c>
      <c r="I871" s="10">
        <v>17</v>
      </c>
      <c r="J871" s="10">
        <v>2</v>
      </c>
      <c r="K871" s="1">
        <v>0</v>
      </c>
      <c r="L871" s="1" t="s">
        <v>40</v>
      </c>
      <c r="M871" s="1" t="s">
        <v>41</v>
      </c>
      <c r="N871" s="7">
        <v>2.4862856639652211</v>
      </c>
      <c r="O871" s="58">
        <f>_xlfn.IFS(Analysis1[[#This Row],[Performance_Score]] &gt;= 4, (Analysis1[[#This Row],[Monthly_Salary]])*0.05, Analysis1[[#This Row],[Performance_Score]]&gt;=3, (Analysis1[[#This Row],[Monthly_Salary]]*0.02), Analysis1[[#This Row],[Performance_Score]]&lt;3,0)</f>
        <v>0</v>
      </c>
      <c r="P871" s="58"/>
    </row>
    <row r="872" spans="2:16" x14ac:dyDescent="0.35">
      <c r="B872" s="2" t="s">
        <v>1767</v>
      </c>
      <c r="C872" s="2" t="s">
        <v>1768</v>
      </c>
      <c r="D872" s="2" t="s">
        <v>58</v>
      </c>
      <c r="E872" s="11">
        <v>59</v>
      </c>
      <c r="F872" s="2" t="s">
        <v>16</v>
      </c>
      <c r="G872" s="2" t="s">
        <v>17</v>
      </c>
      <c r="H872" s="5">
        <v>83006</v>
      </c>
      <c r="I872" s="11">
        <v>18</v>
      </c>
      <c r="J872" s="11">
        <v>2</v>
      </c>
      <c r="K872" s="2">
        <v>2019</v>
      </c>
      <c r="L872" s="2" t="s">
        <v>40</v>
      </c>
      <c r="M872" s="2" t="s">
        <v>41</v>
      </c>
      <c r="N872" s="8">
        <v>4.4589304748547445</v>
      </c>
      <c r="O872" s="47">
        <f>_xlfn.IFS(Analysis1[[#This Row],[Performance_Score]] &gt;= 4, (Analysis1[[#This Row],[Monthly_Salary]])*0.05, Analysis1[[#This Row],[Performance_Score]]&gt;=3, (Analysis1[[#This Row],[Monthly_Salary]]*0.02), Analysis1[[#This Row],[Performance_Score]]&lt;3,0)</f>
        <v>0</v>
      </c>
      <c r="P872" s="47"/>
    </row>
    <row r="873" spans="2:16" x14ac:dyDescent="0.35">
      <c r="B873" s="1" t="s">
        <v>1769</v>
      </c>
      <c r="C873" s="1" t="s">
        <v>1770</v>
      </c>
      <c r="D873" s="1" t="s">
        <v>80</v>
      </c>
      <c r="E873" s="10">
        <v>53</v>
      </c>
      <c r="F873" s="1" t="s">
        <v>16</v>
      </c>
      <c r="G873" s="1" t="s">
        <v>17</v>
      </c>
      <c r="H873" s="4">
        <v>101953</v>
      </c>
      <c r="I873" s="10">
        <v>8</v>
      </c>
      <c r="J873" s="10">
        <v>4</v>
      </c>
      <c r="K873" s="1">
        <v>2022</v>
      </c>
      <c r="L873" s="1" t="s">
        <v>51</v>
      </c>
      <c r="M873" s="1" t="s">
        <v>26</v>
      </c>
      <c r="N873" s="7">
        <v>3.3935877501593765</v>
      </c>
      <c r="O873" s="58">
        <f>_xlfn.IFS(Analysis1[[#This Row],[Performance_Score]] &gt;= 4, (Analysis1[[#This Row],[Monthly_Salary]])*0.05, Analysis1[[#This Row],[Performance_Score]]&gt;=3, (Analysis1[[#This Row],[Monthly_Salary]]*0.02), Analysis1[[#This Row],[Performance_Score]]&lt;3,0)</f>
        <v>5097.6500000000005</v>
      </c>
      <c r="P873" s="58"/>
    </row>
    <row r="874" spans="2:16" x14ac:dyDescent="0.35">
      <c r="B874" s="2" t="s">
        <v>1771</v>
      </c>
      <c r="C874" s="2" t="s">
        <v>1772</v>
      </c>
      <c r="D874" s="2" t="s">
        <v>58</v>
      </c>
      <c r="E874" s="11">
        <v>42</v>
      </c>
      <c r="F874" s="2" t="s">
        <v>16</v>
      </c>
      <c r="G874" s="2" t="s">
        <v>29</v>
      </c>
      <c r="H874" s="5">
        <v>86889</v>
      </c>
      <c r="I874" s="11">
        <v>32</v>
      </c>
      <c r="J874" s="11">
        <v>5</v>
      </c>
      <c r="K874" s="2">
        <v>2021</v>
      </c>
      <c r="L874" s="2" t="s">
        <v>34</v>
      </c>
      <c r="M874" s="2" t="s">
        <v>26</v>
      </c>
      <c r="N874" s="8">
        <v>4.201092276768426</v>
      </c>
      <c r="O874" s="47">
        <f>_xlfn.IFS(Analysis1[[#This Row],[Performance_Score]] &gt;= 4, (Analysis1[[#This Row],[Monthly_Salary]])*0.05, Analysis1[[#This Row],[Performance_Score]]&gt;=3, (Analysis1[[#This Row],[Monthly_Salary]]*0.02), Analysis1[[#This Row],[Performance_Score]]&lt;3,0)</f>
        <v>4344.45</v>
      </c>
      <c r="P874" s="47"/>
    </row>
    <row r="875" spans="2:16" x14ac:dyDescent="0.35">
      <c r="B875" s="1" t="s">
        <v>1773</v>
      </c>
      <c r="C875" s="1" t="s">
        <v>1774</v>
      </c>
      <c r="D875" s="1" t="s">
        <v>58</v>
      </c>
      <c r="E875" s="10">
        <v>38</v>
      </c>
      <c r="F875" s="1" t="s">
        <v>16</v>
      </c>
      <c r="G875" s="1" t="s">
        <v>63</v>
      </c>
      <c r="H875" s="4">
        <v>97166</v>
      </c>
      <c r="I875" s="10">
        <v>35</v>
      </c>
      <c r="J875" s="10">
        <v>4</v>
      </c>
      <c r="K875" s="1">
        <v>2017</v>
      </c>
      <c r="L875" s="1" t="s">
        <v>30</v>
      </c>
      <c r="M875" s="1" t="s">
        <v>141</v>
      </c>
      <c r="N875" s="7">
        <v>2.9484164151385861</v>
      </c>
      <c r="O875" s="58">
        <f>_xlfn.IFS(Analysis1[[#This Row],[Performance_Score]] &gt;= 4, (Analysis1[[#This Row],[Monthly_Salary]])*0.05, Analysis1[[#This Row],[Performance_Score]]&gt;=3, (Analysis1[[#This Row],[Monthly_Salary]]*0.02), Analysis1[[#This Row],[Performance_Score]]&lt;3,0)</f>
        <v>4858.3</v>
      </c>
      <c r="P875" s="58"/>
    </row>
    <row r="876" spans="2:16" x14ac:dyDescent="0.35">
      <c r="B876" s="2" t="s">
        <v>1775</v>
      </c>
      <c r="C876" s="2" t="s">
        <v>1776</v>
      </c>
      <c r="D876" s="2" t="s">
        <v>80</v>
      </c>
      <c r="E876" s="11">
        <v>24</v>
      </c>
      <c r="F876" s="2" t="s">
        <v>23</v>
      </c>
      <c r="G876" s="2" t="s">
        <v>24</v>
      </c>
      <c r="H876" s="5">
        <v>86320</v>
      </c>
      <c r="I876" s="11">
        <v>33</v>
      </c>
      <c r="J876" s="11">
        <v>4</v>
      </c>
      <c r="K876" s="2">
        <v>2019</v>
      </c>
      <c r="L876" s="2" t="s">
        <v>25</v>
      </c>
      <c r="M876" s="2" t="s">
        <v>26</v>
      </c>
      <c r="N876" s="8">
        <v>2.8569857994054204</v>
      </c>
      <c r="O876" s="47">
        <f>_xlfn.IFS(Analysis1[[#This Row],[Performance_Score]] &gt;= 4, (Analysis1[[#This Row],[Monthly_Salary]])*0.05, Analysis1[[#This Row],[Performance_Score]]&gt;=3, (Analysis1[[#This Row],[Monthly_Salary]]*0.02), Analysis1[[#This Row],[Performance_Score]]&lt;3,0)</f>
        <v>4316</v>
      </c>
      <c r="P876" s="47"/>
    </row>
    <row r="877" spans="2:16" x14ac:dyDescent="0.35">
      <c r="B877" s="1" t="s">
        <v>1777</v>
      </c>
      <c r="C877" s="1" t="s">
        <v>1778</v>
      </c>
      <c r="D877" s="1" t="s">
        <v>80</v>
      </c>
      <c r="E877" s="10">
        <v>53</v>
      </c>
      <c r="F877" s="1" t="s">
        <v>16</v>
      </c>
      <c r="G877" s="1" t="s">
        <v>39</v>
      </c>
      <c r="H877" s="4">
        <v>34295</v>
      </c>
      <c r="I877" s="10">
        <v>20</v>
      </c>
      <c r="J877" s="10">
        <v>2</v>
      </c>
      <c r="K877" s="1">
        <v>2022</v>
      </c>
      <c r="L877" s="1" t="s">
        <v>25</v>
      </c>
      <c r="M877" s="1" t="s">
        <v>26</v>
      </c>
      <c r="N877" s="7">
        <v>2.9016002324369148</v>
      </c>
      <c r="O877" s="58">
        <f>_xlfn.IFS(Analysis1[[#This Row],[Performance_Score]] &gt;= 4, (Analysis1[[#This Row],[Monthly_Salary]])*0.05, Analysis1[[#This Row],[Performance_Score]]&gt;=3, (Analysis1[[#This Row],[Monthly_Salary]]*0.02), Analysis1[[#This Row],[Performance_Score]]&lt;3,0)</f>
        <v>0</v>
      </c>
      <c r="P877" s="58"/>
    </row>
    <row r="878" spans="2:16" x14ac:dyDescent="0.35">
      <c r="B878" s="2" t="s">
        <v>1779</v>
      </c>
      <c r="C878" s="2" t="s">
        <v>1780</v>
      </c>
      <c r="D878" s="2" t="s">
        <v>80</v>
      </c>
      <c r="E878" s="11">
        <v>40</v>
      </c>
      <c r="F878" s="2" t="s">
        <v>23</v>
      </c>
      <c r="G878" s="2" t="s">
        <v>63</v>
      </c>
      <c r="H878" s="5">
        <v>48559</v>
      </c>
      <c r="I878" s="11">
        <v>2</v>
      </c>
      <c r="J878" s="11">
        <v>3</v>
      </c>
      <c r="K878" s="2">
        <v>2018</v>
      </c>
      <c r="L878" s="2" t="s">
        <v>30</v>
      </c>
      <c r="M878" s="2" t="s">
        <v>41</v>
      </c>
      <c r="N878" s="8">
        <v>4.840053510812405</v>
      </c>
      <c r="O878" s="47">
        <f>_xlfn.IFS(Analysis1[[#This Row],[Performance_Score]] &gt;= 4, (Analysis1[[#This Row],[Monthly_Salary]])*0.05, Analysis1[[#This Row],[Performance_Score]]&gt;=3, (Analysis1[[#This Row],[Monthly_Salary]]*0.02), Analysis1[[#This Row],[Performance_Score]]&lt;3,0)</f>
        <v>971.18000000000006</v>
      </c>
      <c r="P878" s="47"/>
    </row>
    <row r="879" spans="2:16" x14ac:dyDescent="0.35">
      <c r="B879" s="1" t="s">
        <v>1781</v>
      </c>
      <c r="C879" s="1" t="s">
        <v>1782</v>
      </c>
      <c r="D879" s="1" t="s">
        <v>33</v>
      </c>
      <c r="E879" s="10">
        <v>29</v>
      </c>
      <c r="F879" s="1" t="s">
        <v>16</v>
      </c>
      <c r="G879" s="1" t="s">
        <v>39</v>
      </c>
      <c r="H879" s="4">
        <v>82314</v>
      </c>
      <c r="I879" s="10">
        <v>16</v>
      </c>
      <c r="J879" s="10">
        <v>2</v>
      </c>
      <c r="K879" s="1">
        <v>0</v>
      </c>
      <c r="L879" s="1" t="s">
        <v>30</v>
      </c>
      <c r="M879" s="1" t="s">
        <v>26</v>
      </c>
      <c r="N879" s="7">
        <v>4.402356575801587</v>
      </c>
      <c r="O879" s="58">
        <f>_xlfn.IFS(Analysis1[[#This Row],[Performance_Score]] &gt;= 4, (Analysis1[[#This Row],[Monthly_Salary]])*0.05, Analysis1[[#This Row],[Performance_Score]]&gt;=3, (Analysis1[[#This Row],[Monthly_Salary]]*0.02), Analysis1[[#This Row],[Performance_Score]]&lt;3,0)</f>
        <v>0</v>
      </c>
      <c r="P879" s="58"/>
    </row>
    <row r="880" spans="2:16" x14ac:dyDescent="0.35">
      <c r="B880" s="2" t="s">
        <v>1783</v>
      </c>
      <c r="C880" s="2" t="s">
        <v>1784</v>
      </c>
      <c r="D880" s="2" t="s">
        <v>33</v>
      </c>
      <c r="E880" s="11">
        <v>58</v>
      </c>
      <c r="F880" s="2" t="s">
        <v>16</v>
      </c>
      <c r="G880" s="2" t="s">
        <v>77</v>
      </c>
      <c r="H880" s="5">
        <v>53819</v>
      </c>
      <c r="I880" s="11">
        <v>20</v>
      </c>
      <c r="J880" s="11">
        <v>2</v>
      </c>
      <c r="K880" s="2">
        <v>2015</v>
      </c>
      <c r="L880" s="2" t="s">
        <v>40</v>
      </c>
      <c r="M880" s="2" t="s">
        <v>141</v>
      </c>
      <c r="N880" s="8">
        <v>1.0178588966669699</v>
      </c>
      <c r="O880" s="47">
        <f>_xlfn.IFS(Analysis1[[#This Row],[Performance_Score]] &gt;= 4, (Analysis1[[#This Row],[Monthly_Salary]])*0.05, Analysis1[[#This Row],[Performance_Score]]&gt;=3, (Analysis1[[#This Row],[Monthly_Salary]]*0.02), Analysis1[[#This Row],[Performance_Score]]&lt;3,0)</f>
        <v>0</v>
      </c>
      <c r="P880" s="47"/>
    </row>
    <row r="881" spans="2:16" x14ac:dyDescent="0.35">
      <c r="B881" s="1" t="s">
        <v>1785</v>
      </c>
      <c r="C881" s="1" t="s">
        <v>1786</v>
      </c>
      <c r="D881" s="1" t="s">
        <v>46</v>
      </c>
      <c r="E881" s="10">
        <v>55</v>
      </c>
      <c r="F881" s="1" t="s">
        <v>23</v>
      </c>
      <c r="G881" s="1" t="s">
        <v>17</v>
      </c>
      <c r="H881" s="4">
        <v>55481</v>
      </c>
      <c r="I881" s="10">
        <v>27</v>
      </c>
      <c r="J881" s="10">
        <v>3</v>
      </c>
      <c r="K881" s="1">
        <v>2016</v>
      </c>
      <c r="L881" s="1" t="s">
        <v>51</v>
      </c>
      <c r="M881" s="1" t="s">
        <v>26</v>
      </c>
      <c r="N881" s="7">
        <v>4.4939616729195953</v>
      </c>
      <c r="O881" s="58">
        <f>_xlfn.IFS(Analysis1[[#This Row],[Performance_Score]] &gt;= 4, (Analysis1[[#This Row],[Monthly_Salary]])*0.05, Analysis1[[#This Row],[Performance_Score]]&gt;=3, (Analysis1[[#This Row],[Monthly_Salary]]*0.02), Analysis1[[#This Row],[Performance_Score]]&lt;3,0)</f>
        <v>1109.6200000000001</v>
      </c>
      <c r="P881" s="58"/>
    </row>
    <row r="882" spans="2:16" x14ac:dyDescent="0.35">
      <c r="B882" s="2" t="s">
        <v>1787</v>
      </c>
      <c r="C882" s="2" t="s">
        <v>1788</v>
      </c>
      <c r="D882" s="2" t="s">
        <v>15</v>
      </c>
      <c r="E882" s="11">
        <v>31</v>
      </c>
      <c r="F882" s="2" t="s">
        <v>23</v>
      </c>
      <c r="G882" s="2" t="s">
        <v>39</v>
      </c>
      <c r="H882" s="5">
        <v>68223</v>
      </c>
      <c r="I882" s="11">
        <v>26</v>
      </c>
      <c r="J882" s="11">
        <v>1</v>
      </c>
      <c r="K882" s="2">
        <v>2020</v>
      </c>
      <c r="L882" s="2" t="s">
        <v>18</v>
      </c>
      <c r="M882" s="2" t="s">
        <v>141</v>
      </c>
      <c r="N882" s="8">
        <v>1.7953056272674677</v>
      </c>
      <c r="O882" s="47">
        <f>_xlfn.IFS(Analysis1[[#This Row],[Performance_Score]] &gt;= 4, (Analysis1[[#This Row],[Monthly_Salary]])*0.05, Analysis1[[#This Row],[Performance_Score]]&gt;=3, (Analysis1[[#This Row],[Monthly_Salary]]*0.02), Analysis1[[#This Row],[Performance_Score]]&lt;3,0)</f>
        <v>0</v>
      </c>
      <c r="P882" s="47"/>
    </row>
    <row r="883" spans="2:16" x14ac:dyDescent="0.35">
      <c r="B883" s="1" t="s">
        <v>1789</v>
      </c>
      <c r="C883" s="1" t="s">
        <v>1790</v>
      </c>
      <c r="D883" s="1" t="s">
        <v>33</v>
      </c>
      <c r="E883" s="10">
        <v>38</v>
      </c>
      <c r="F883" s="1" t="s">
        <v>23</v>
      </c>
      <c r="G883" s="1" t="s">
        <v>77</v>
      </c>
      <c r="H883" s="4">
        <v>98777</v>
      </c>
      <c r="I883" s="10">
        <v>3</v>
      </c>
      <c r="J883" s="10">
        <v>5</v>
      </c>
      <c r="K883" s="1">
        <v>2022</v>
      </c>
      <c r="L883" s="1" t="s">
        <v>34</v>
      </c>
      <c r="M883" s="1" t="s">
        <v>41</v>
      </c>
      <c r="N883" s="7">
        <v>4.9833792188179213</v>
      </c>
      <c r="O883" s="58">
        <f>_xlfn.IFS(Analysis1[[#This Row],[Performance_Score]] &gt;= 4, (Analysis1[[#This Row],[Monthly_Salary]])*0.05, Analysis1[[#This Row],[Performance_Score]]&gt;=3, (Analysis1[[#This Row],[Monthly_Salary]]*0.02), Analysis1[[#This Row],[Performance_Score]]&lt;3,0)</f>
        <v>4938.8500000000004</v>
      </c>
      <c r="P883" s="58"/>
    </row>
    <row r="884" spans="2:16" x14ac:dyDescent="0.35">
      <c r="B884" s="2" t="s">
        <v>1791</v>
      </c>
      <c r="C884" s="2" t="s">
        <v>1792</v>
      </c>
      <c r="D884" s="2" t="s">
        <v>58</v>
      </c>
      <c r="E884" s="11">
        <v>41</v>
      </c>
      <c r="F884" s="2" t="s">
        <v>16</v>
      </c>
      <c r="G884" s="2" t="s">
        <v>29</v>
      </c>
      <c r="H884" s="5">
        <v>40526</v>
      </c>
      <c r="I884" s="11">
        <v>6</v>
      </c>
      <c r="J884" s="11">
        <v>4</v>
      </c>
      <c r="K884" s="2">
        <v>2023</v>
      </c>
      <c r="L884" s="2" t="s">
        <v>34</v>
      </c>
      <c r="M884" s="2" t="s">
        <v>26</v>
      </c>
      <c r="N884" s="8">
        <v>3.7036556177788333</v>
      </c>
      <c r="O884" s="47">
        <f>_xlfn.IFS(Analysis1[[#This Row],[Performance_Score]] &gt;= 4, (Analysis1[[#This Row],[Monthly_Salary]])*0.05, Analysis1[[#This Row],[Performance_Score]]&gt;=3, (Analysis1[[#This Row],[Monthly_Salary]]*0.02), Analysis1[[#This Row],[Performance_Score]]&lt;3,0)</f>
        <v>2026.3000000000002</v>
      </c>
      <c r="P884" s="47"/>
    </row>
    <row r="885" spans="2:16" x14ac:dyDescent="0.35">
      <c r="B885" s="1" t="s">
        <v>1793</v>
      </c>
      <c r="C885" s="1" t="s">
        <v>1794</v>
      </c>
      <c r="D885" s="1" t="s">
        <v>33</v>
      </c>
      <c r="E885" s="10">
        <v>50</v>
      </c>
      <c r="F885" s="1" t="s">
        <v>16</v>
      </c>
      <c r="G885" s="1" t="s">
        <v>24</v>
      </c>
      <c r="H885" s="4">
        <v>73365</v>
      </c>
      <c r="I885" s="10">
        <v>9</v>
      </c>
      <c r="J885" s="10">
        <v>5</v>
      </c>
      <c r="K885" s="1">
        <v>0</v>
      </c>
      <c r="L885" s="1" t="s">
        <v>18</v>
      </c>
      <c r="M885" s="1" t="s">
        <v>26</v>
      </c>
      <c r="N885" s="7">
        <v>4.6812116576583005</v>
      </c>
      <c r="O885" s="58">
        <f>_xlfn.IFS(Analysis1[[#This Row],[Performance_Score]] &gt;= 4, (Analysis1[[#This Row],[Monthly_Salary]])*0.05, Analysis1[[#This Row],[Performance_Score]]&gt;=3, (Analysis1[[#This Row],[Monthly_Salary]]*0.02), Analysis1[[#This Row],[Performance_Score]]&lt;3,0)</f>
        <v>3668.25</v>
      </c>
      <c r="P885" s="58"/>
    </row>
    <row r="886" spans="2:16" x14ac:dyDescent="0.35">
      <c r="B886" s="2" t="s">
        <v>1795</v>
      </c>
      <c r="C886" s="2" t="s">
        <v>1796</v>
      </c>
      <c r="D886" s="2" t="s">
        <v>15</v>
      </c>
      <c r="E886" s="11">
        <v>32</v>
      </c>
      <c r="F886" s="2" t="s">
        <v>23</v>
      </c>
      <c r="G886" s="2" t="s">
        <v>39</v>
      </c>
      <c r="H886" s="5">
        <v>43823</v>
      </c>
      <c r="I886" s="11">
        <v>12</v>
      </c>
      <c r="J886" s="11">
        <v>5</v>
      </c>
      <c r="K886" s="2">
        <v>2020</v>
      </c>
      <c r="L886" s="2" t="s">
        <v>40</v>
      </c>
      <c r="M886" s="2" t="s">
        <v>26</v>
      </c>
      <c r="N886" s="8">
        <v>3.3938811946371312</v>
      </c>
      <c r="O886" s="47">
        <f>_xlfn.IFS(Analysis1[[#This Row],[Performance_Score]] &gt;= 4, (Analysis1[[#This Row],[Monthly_Salary]])*0.05, Analysis1[[#This Row],[Performance_Score]]&gt;=3, (Analysis1[[#This Row],[Monthly_Salary]]*0.02), Analysis1[[#This Row],[Performance_Score]]&lt;3,0)</f>
        <v>2191.15</v>
      </c>
      <c r="P886" s="47"/>
    </row>
    <row r="887" spans="2:16" x14ac:dyDescent="0.35">
      <c r="B887" s="1" t="s">
        <v>1797</v>
      </c>
      <c r="C887" s="1" t="s">
        <v>1798</v>
      </c>
      <c r="D887" s="1" t="s">
        <v>58</v>
      </c>
      <c r="E887" s="10">
        <v>24</v>
      </c>
      <c r="F887" s="1" t="s">
        <v>23</v>
      </c>
      <c r="G887" s="1" t="s">
        <v>17</v>
      </c>
      <c r="H887" s="4">
        <v>82277</v>
      </c>
      <c r="I887" s="10">
        <v>15</v>
      </c>
      <c r="J887" s="10">
        <v>3</v>
      </c>
      <c r="K887" s="1">
        <v>2017</v>
      </c>
      <c r="L887" s="1" t="s">
        <v>18</v>
      </c>
      <c r="M887" s="1" t="s">
        <v>26</v>
      </c>
      <c r="N887" s="7">
        <v>3.6791636350713359</v>
      </c>
      <c r="O887" s="58">
        <f>_xlfn.IFS(Analysis1[[#This Row],[Performance_Score]] &gt;= 4, (Analysis1[[#This Row],[Monthly_Salary]])*0.05, Analysis1[[#This Row],[Performance_Score]]&gt;=3, (Analysis1[[#This Row],[Monthly_Salary]]*0.02), Analysis1[[#This Row],[Performance_Score]]&lt;3,0)</f>
        <v>1645.54</v>
      </c>
      <c r="P887" s="58"/>
    </row>
    <row r="888" spans="2:16" x14ac:dyDescent="0.35">
      <c r="B888" s="2" t="s">
        <v>1799</v>
      </c>
      <c r="C888" s="2" t="s">
        <v>1559</v>
      </c>
      <c r="D888" s="2" t="s">
        <v>46</v>
      </c>
      <c r="E888" s="11">
        <v>46</v>
      </c>
      <c r="F888" s="2" t="s">
        <v>16</v>
      </c>
      <c r="G888" s="2" t="s">
        <v>39</v>
      </c>
      <c r="H888" s="5">
        <v>81958</v>
      </c>
      <c r="I888" s="11">
        <v>21</v>
      </c>
      <c r="J888" s="11">
        <v>4</v>
      </c>
      <c r="K888" s="2">
        <v>2017</v>
      </c>
      <c r="L888" s="2" t="s">
        <v>34</v>
      </c>
      <c r="M888" s="2" t="s">
        <v>41</v>
      </c>
      <c r="N888" s="8">
        <v>4.2965230416790519</v>
      </c>
      <c r="O888" s="47">
        <f>_xlfn.IFS(Analysis1[[#This Row],[Performance_Score]] &gt;= 4, (Analysis1[[#This Row],[Monthly_Salary]])*0.05, Analysis1[[#This Row],[Performance_Score]]&gt;=3, (Analysis1[[#This Row],[Monthly_Salary]]*0.02), Analysis1[[#This Row],[Performance_Score]]&lt;3,0)</f>
        <v>4097.9000000000005</v>
      </c>
      <c r="P888" s="47"/>
    </row>
    <row r="889" spans="2:16" x14ac:dyDescent="0.35">
      <c r="B889" s="1" t="s">
        <v>1800</v>
      </c>
      <c r="C889" s="1" t="s">
        <v>1801</v>
      </c>
      <c r="D889" s="1" t="s">
        <v>46</v>
      </c>
      <c r="E889" s="10">
        <v>25</v>
      </c>
      <c r="F889" s="1" t="s">
        <v>23</v>
      </c>
      <c r="G889" s="1" t="s">
        <v>24</v>
      </c>
      <c r="H889" s="4">
        <v>100513</v>
      </c>
      <c r="I889" s="10">
        <v>5</v>
      </c>
      <c r="J889" s="10">
        <v>4</v>
      </c>
      <c r="K889" s="1">
        <v>2024</v>
      </c>
      <c r="L889" s="1" t="s">
        <v>30</v>
      </c>
      <c r="M889" s="1" t="s">
        <v>141</v>
      </c>
      <c r="N889" s="7">
        <v>3.3598122099447219</v>
      </c>
      <c r="O889" s="58">
        <f>_xlfn.IFS(Analysis1[[#This Row],[Performance_Score]] &gt;= 4, (Analysis1[[#This Row],[Monthly_Salary]])*0.05, Analysis1[[#This Row],[Performance_Score]]&gt;=3, (Analysis1[[#This Row],[Monthly_Salary]]*0.02), Analysis1[[#This Row],[Performance_Score]]&lt;3,0)</f>
        <v>5025.6500000000005</v>
      </c>
      <c r="P889" s="58"/>
    </row>
    <row r="890" spans="2:16" x14ac:dyDescent="0.35">
      <c r="B890" s="2" t="s">
        <v>1802</v>
      </c>
      <c r="C890" s="2" t="s">
        <v>1803</v>
      </c>
      <c r="D890" s="2" t="s">
        <v>15</v>
      </c>
      <c r="E890" s="11">
        <v>32</v>
      </c>
      <c r="F890" s="2" t="s">
        <v>23</v>
      </c>
      <c r="G890" s="2" t="s">
        <v>24</v>
      </c>
      <c r="H890" s="5">
        <v>97474</v>
      </c>
      <c r="I890" s="11">
        <v>12</v>
      </c>
      <c r="J890" s="11">
        <v>3</v>
      </c>
      <c r="K890" s="2">
        <v>0</v>
      </c>
      <c r="L890" s="2" t="s">
        <v>40</v>
      </c>
      <c r="M890" s="2" t="s">
        <v>141</v>
      </c>
      <c r="N890" s="8">
        <v>3.5412607052474705</v>
      </c>
      <c r="O890" s="47">
        <f>_xlfn.IFS(Analysis1[[#This Row],[Performance_Score]] &gt;= 4, (Analysis1[[#This Row],[Monthly_Salary]])*0.05, Analysis1[[#This Row],[Performance_Score]]&gt;=3, (Analysis1[[#This Row],[Monthly_Salary]]*0.02), Analysis1[[#This Row],[Performance_Score]]&lt;3,0)</f>
        <v>1949.48</v>
      </c>
      <c r="P890" s="47"/>
    </row>
    <row r="891" spans="2:16" x14ac:dyDescent="0.35">
      <c r="B891" s="1" t="s">
        <v>1804</v>
      </c>
      <c r="C891" s="1" t="s">
        <v>1805</v>
      </c>
      <c r="D891" s="1" t="s">
        <v>33</v>
      </c>
      <c r="E891" s="10">
        <v>57</v>
      </c>
      <c r="F891" s="1" t="s">
        <v>23</v>
      </c>
      <c r="G891" s="1" t="s">
        <v>17</v>
      </c>
      <c r="H891" s="4">
        <v>73370</v>
      </c>
      <c r="I891" s="10">
        <v>23</v>
      </c>
      <c r="J891" s="10">
        <v>3</v>
      </c>
      <c r="K891" s="1">
        <v>2018</v>
      </c>
      <c r="L891" s="1" t="s">
        <v>40</v>
      </c>
      <c r="M891" s="1" t="s">
        <v>141</v>
      </c>
      <c r="N891" s="7">
        <v>4.6721282301491378</v>
      </c>
      <c r="O891" s="58">
        <f>_xlfn.IFS(Analysis1[[#This Row],[Performance_Score]] &gt;= 4, (Analysis1[[#This Row],[Monthly_Salary]])*0.05, Analysis1[[#This Row],[Performance_Score]]&gt;=3, (Analysis1[[#This Row],[Monthly_Salary]]*0.02), Analysis1[[#This Row],[Performance_Score]]&lt;3,0)</f>
        <v>1467.4</v>
      </c>
      <c r="P891" s="58"/>
    </row>
    <row r="892" spans="2:16" x14ac:dyDescent="0.35">
      <c r="B892" s="2" t="s">
        <v>1806</v>
      </c>
      <c r="C892" s="2" t="s">
        <v>1807</v>
      </c>
      <c r="D892" s="2" t="s">
        <v>46</v>
      </c>
      <c r="E892" s="11">
        <v>57</v>
      </c>
      <c r="F892" s="2" t="s">
        <v>23</v>
      </c>
      <c r="G892" s="2" t="s">
        <v>24</v>
      </c>
      <c r="H892" s="5">
        <v>109836</v>
      </c>
      <c r="I892" s="11">
        <v>23</v>
      </c>
      <c r="J892" s="11">
        <v>3</v>
      </c>
      <c r="K892" s="2">
        <v>2022</v>
      </c>
      <c r="L892" s="2" t="s">
        <v>40</v>
      </c>
      <c r="M892" s="2" t="s">
        <v>26</v>
      </c>
      <c r="N892" s="8">
        <v>1.4739239771879773</v>
      </c>
      <c r="O892" s="47">
        <f>_xlfn.IFS(Analysis1[[#This Row],[Performance_Score]] &gt;= 4, (Analysis1[[#This Row],[Monthly_Salary]])*0.05, Analysis1[[#This Row],[Performance_Score]]&gt;=3, (Analysis1[[#This Row],[Monthly_Salary]]*0.02), Analysis1[[#This Row],[Performance_Score]]&lt;3,0)</f>
        <v>2196.7200000000003</v>
      </c>
      <c r="P892" s="47"/>
    </row>
    <row r="893" spans="2:16" x14ac:dyDescent="0.35">
      <c r="B893" s="1" t="s">
        <v>1808</v>
      </c>
      <c r="C893" s="1" t="s">
        <v>1809</v>
      </c>
      <c r="D893" s="1" t="s">
        <v>22</v>
      </c>
      <c r="E893" s="10">
        <v>55</v>
      </c>
      <c r="F893" s="1" t="s">
        <v>23</v>
      </c>
      <c r="G893" s="1" t="s">
        <v>63</v>
      </c>
      <c r="H893" s="4">
        <v>59850</v>
      </c>
      <c r="I893" s="10">
        <v>7</v>
      </c>
      <c r="J893" s="10">
        <v>4</v>
      </c>
      <c r="K893" s="1">
        <v>2017</v>
      </c>
      <c r="L893" s="1" t="s">
        <v>30</v>
      </c>
      <c r="M893" s="1" t="s">
        <v>41</v>
      </c>
      <c r="N893" s="7">
        <v>4.1827495023958186</v>
      </c>
      <c r="O893" s="58">
        <f>_xlfn.IFS(Analysis1[[#This Row],[Performance_Score]] &gt;= 4, (Analysis1[[#This Row],[Monthly_Salary]])*0.05, Analysis1[[#This Row],[Performance_Score]]&gt;=3, (Analysis1[[#This Row],[Monthly_Salary]]*0.02), Analysis1[[#This Row],[Performance_Score]]&lt;3,0)</f>
        <v>2992.5</v>
      </c>
      <c r="P893" s="58"/>
    </row>
    <row r="894" spans="2:16" x14ac:dyDescent="0.35">
      <c r="B894" s="2" t="s">
        <v>1810</v>
      </c>
      <c r="C894" s="2" t="s">
        <v>1811</v>
      </c>
      <c r="D894" s="2" t="s">
        <v>22</v>
      </c>
      <c r="E894" s="11">
        <v>60</v>
      </c>
      <c r="F894" s="2" t="s">
        <v>23</v>
      </c>
      <c r="G894" s="2" t="s">
        <v>63</v>
      </c>
      <c r="H894" s="5">
        <v>61562</v>
      </c>
      <c r="I894" s="11">
        <v>24</v>
      </c>
      <c r="J894" s="11">
        <v>4</v>
      </c>
      <c r="K894" s="2">
        <v>0</v>
      </c>
      <c r="L894" s="2" t="s">
        <v>30</v>
      </c>
      <c r="M894" s="2" t="s">
        <v>41</v>
      </c>
      <c r="N894" s="8">
        <v>2.139031281413672</v>
      </c>
      <c r="O894" s="47">
        <f>_xlfn.IFS(Analysis1[[#This Row],[Performance_Score]] &gt;= 4, (Analysis1[[#This Row],[Monthly_Salary]])*0.05, Analysis1[[#This Row],[Performance_Score]]&gt;=3, (Analysis1[[#This Row],[Monthly_Salary]]*0.02), Analysis1[[#This Row],[Performance_Score]]&lt;3,0)</f>
        <v>3078.1000000000004</v>
      </c>
      <c r="P894" s="47"/>
    </row>
    <row r="895" spans="2:16" x14ac:dyDescent="0.35">
      <c r="B895" s="1" t="s">
        <v>1812</v>
      </c>
      <c r="C895" s="1" t="s">
        <v>1813</v>
      </c>
      <c r="D895" s="1" t="s">
        <v>46</v>
      </c>
      <c r="E895" s="10">
        <v>38</v>
      </c>
      <c r="F895" s="1" t="s">
        <v>16</v>
      </c>
      <c r="G895" s="1" t="s">
        <v>17</v>
      </c>
      <c r="H895" s="4">
        <v>77716</v>
      </c>
      <c r="I895" s="10">
        <v>6</v>
      </c>
      <c r="J895" s="10">
        <v>3</v>
      </c>
      <c r="K895" s="1">
        <v>2023</v>
      </c>
      <c r="L895" s="1" t="s">
        <v>25</v>
      </c>
      <c r="M895" s="1" t="s">
        <v>26</v>
      </c>
      <c r="N895" s="7">
        <v>4.2244458155222482</v>
      </c>
      <c r="O895" s="58">
        <f>_xlfn.IFS(Analysis1[[#This Row],[Performance_Score]] &gt;= 4, (Analysis1[[#This Row],[Monthly_Salary]])*0.05, Analysis1[[#This Row],[Performance_Score]]&gt;=3, (Analysis1[[#This Row],[Monthly_Salary]]*0.02), Analysis1[[#This Row],[Performance_Score]]&lt;3,0)</f>
        <v>1554.32</v>
      </c>
      <c r="P895" s="58"/>
    </row>
    <row r="896" spans="2:16" x14ac:dyDescent="0.35">
      <c r="B896" s="2" t="s">
        <v>1814</v>
      </c>
      <c r="C896" s="2" t="s">
        <v>1815</v>
      </c>
      <c r="D896" s="2" t="s">
        <v>58</v>
      </c>
      <c r="E896" s="11">
        <v>56</v>
      </c>
      <c r="F896" s="2" t="s">
        <v>16</v>
      </c>
      <c r="G896" s="2" t="s">
        <v>17</v>
      </c>
      <c r="H896" s="5">
        <v>59064</v>
      </c>
      <c r="I896" s="11">
        <v>25</v>
      </c>
      <c r="J896" s="11">
        <v>4</v>
      </c>
      <c r="K896" s="2">
        <v>2022</v>
      </c>
      <c r="L896" s="2" t="s">
        <v>34</v>
      </c>
      <c r="M896" s="2" t="s">
        <v>19</v>
      </c>
      <c r="N896" s="8">
        <v>4.764997340247751</v>
      </c>
      <c r="O896" s="47">
        <f>_xlfn.IFS(Analysis1[[#This Row],[Performance_Score]] &gt;= 4, (Analysis1[[#This Row],[Monthly_Salary]])*0.05, Analysis1[[#This Row],[Performance_Score]]&gt;=3, (Analysis1[[#This Row],[Monthly_Salary]]*0.02), Analysis1[[#This Row],[Performance_Score]]&lt;3,0)</f>
        <v>2953.2000000000003</v>
      </c>
      <c r="P896" s="47"/>
    </row>
    <row r="897" spans="2:16" x14ac:dyDescent="0.35">
      <c r="B897" s="1" t="s">
        <v>1816</v>
      </c>
      <c r="C897" s="1" t="s">
        <v>1817</v>
      </c>
      <c r="D897" s="1" t="s">
        <v>80</v>
      </c>
      <c r="E897" s="10">
        <v>51</v>
      </c>
      <c r="F897" s="1" t="s">
        <v>23</v>
      </c>
      <c r="G897" s="1" t="s">
        <v>24</v>
      </c>
      <c r="H897" s="4">
        <v>108095</v>
      </c>
      <c r="I897" s="10">
        <v>12</v>
      </c>
      <c r="J897" s="10">
        <v>3</v>
      </c>
      <c r="K897" s="1">
        <v>2024</v>
      </c>
      <c r="L897" s="1" t="s">
        <v>25</v>
      </c>
      <c r="M897" s="1" t="s">
        <v>19</v>
      </c>
      <c r="N897" s="7">
        <v>2.35640185959614</v>
      </c>
      <c r="O897" s="58">
        <f>_xlfn.IFS(Analysis1[[#This Row],[Performance_Score]] &gt;= 4, (Analysis1[[#This Row],[Monthly_Salary]])*0.05, Analysis1[[#This Row],[Performance_Score]]&gt;=3, (Analysis1[[#This Row],[Monthly_Salary]]*0.02), Analysis1[[#This Row],[Performance_Score]]&lt;3,0)</f>
        <v>2161.9</v>
      </c>
      <c r="P897" s="58"/>
    </row>
    <row r="898" spans="2:16" x14ac:dyDescent="0.35">
      <c r="B898" s="2" t="s">
        <v>1818</v>
      </c>
      <c r="C898" s="2" t="s">
        <v>1819</v>
      </c>
      <c r="D898" s="2" t="s">
        <v>15</v>
      </c>
      <c r="E898" s="11">
        <v>56</v>
      </c>
      <c r="F898" s="2" t="s">
        <v>16</v>
      </c>
      <c r="G898" s="2" t="s">
        <v>24</v>
      </c>
      <c r="H898" s="5">
        <v>97776</v>
      </c>
      <c r="I898" s="11">
        <v>21</v>
      </c>
      <c r="J898" s="11">
        <v>1</v>
      </c>
      <c r="K898" s="2">
        <v>2018</v>
      </c>
      <c r="L898" s="2" t="s">
        <v>25</v>
      </c>
      <c r="M898" s="2" t="s">
        <v>41</v>
      </c>
      <c r="N898" s="8">
        <v>1.9716146630760703</v>
      </c>
      <c r="O898" s="47">
        <f>_xlfn.IFS(Analysis1[[#This Row],[Performance_Score]] &gt;= 4, (Analysis1[[#This Row],[Monthly_Salary]])*0.05, Analysis1[[#This Row],[Performance_Score]]&gt;=3, (Analysis1[[#This Row],[Monthly_Salary]]*0.02), Analysis1[[#This Row],[Performance_Score]]&lt;3,0)</f>
        <v>0</v>
      </c>
      <c r="P898" s="47"/>
    </row>
    <row r="899" spans="2:16" x14ac:dyDescent="0.35">
      <c r="B899" s="1" t="s">
        <v>1820</v>
      </c>
      <c r="C899" s="1" t="s">
        <v>1821</v>
      </c>
      <c r="D899" s="1" t="s">
        <v>80</v>
      </c>
      <c r="E899" s="10">
        <v>47</v>
      </c>
      <c r="F899" s="1" t="s">
        <v>16</v>
      </c>
      <c r="G899" s="1" t="s">
        <v>77</v>
      </c>
      <c r="H899" s="4">
        <v>101806</v>
      </c>
      <c r="I899" s="10">
        <v>30</v>
      </c>
      <c r="J899" s="10">
        <v>5</v>
      </c>
      <c r="K899" s="1">
        <v>2021</v>
      </c>
      <c r="L899" s="1" t="s">
        <v>40</v>
      </c>
      <c r="M899" s="1" t="s">
        <v>26</v>
      </c>
      <c r="N899" s="7">
        <v>3.4007716088196549</v>
      </c>
      <c r="O899" s="58">
        <f>_xlfn.IFS(Analysis1[[#This Row],[Performance_Score]] &gt;= 4, (Analysis1[[#This Row],[Monthly_Salary]])*0.05, Analysis1[[#This Row],[Performance_Score]]&gt;=3, (Analysis1[[#This Row],[Monthly_Salary]]*0.02), Analysis1[[#This Row],[Performance_Score]]&lt;3,0)</f>
        <v>5090.3</v>
      </c>
      <c r="P899" s="58"/>
    </row>
    <row r="900" spans="2:16" x14ac:dyDescent="0.35">
      <c r="B900" s="2" t="s">
        <v>1822</v>
      </c>
      <c r="C900" s="2" t="s">
        <v>1823</v>
      </c>
      <c r="D900" s="2" t="s">
        <v>33</v>
      </c>
      <c r="E900" s="11">
        <v>39</v>
      </c>
      <c r="F900" s="2" t="s">
        <v>16</v>
      </c>
      <c r="G900" s="2" t="s">
        <v>39</v>
      </c>
      <c r="H900" s="5">
        <v>60709</v>
      </c>
      <c r="I900" s="11">
        <v>2</v>
      </c>
      <c r="J900" s="11">
        <v>2</v>
      </c>
      <c r="K900" s="2">
        <v>0</v>
      </c>
      <c r="L900" s="2" t="s">
        <v>30</v>
      </c>
      <c r="M900" s="2" t="s">
        <v>41</v>
      </c>
      <c r="N900" s="8">
        <v>4.6314093912262209</v>
      </c>
      <c r="O900" s="47">
        <f>_xlfn.IFS(Analysis1[[#This Row],[Performance_Score]] &gt;= 4, (Analysis1[[#This Row],[Monthly_Salary]])*0.05, Analysis1[[#This Row],[Performance_Score]]&gt;=3, (Analysis1[[#This Row],[Monthly_Salary]]*0.02), Analysis1[[#This Row],[Performance_Score]]&lt;3,0)</f>
        <v>0</v>
      </c>
      <c r="P900" s="47"/>
    </row>
    <row r="901" spans="2:16" x14ac:dyDescent="0.35">
      <c r="B901" s="1" t="s">
        <v>1824</v>
      </c>
      <c r="C901" s="1" t="s">
        <v>1825</v>
      </c>
      <c r="D901" s="1" t="s">
        <v>58</v>
      </c>
      <c r="E901" s="10">
        <v>42</v>
      </c>
      <c r="F901" s="1" t="s">
        <v>16</v>
      </c>
      <c r="G901" s="1" t="s">
        <v>24</v>
      </c>
      <c r="H901" s="4">
        <v>45110</v>
      </c>
      <c r="I901" s="10">
        <v>17</v>
      </c>
      <c r="J901" s="10">
        <v>1</v>
      </c>
      <c r="K901" s="1">
        <v>2021</v>
      </c>
      <c r="L901" s="1" t="s">
        <v>51</v>
      </c>
      <c r="M901" s="1" t="s">
        <v>41</v>
      </c>
      <c r="N901" s="7">
        <v>2.2256781761691502</v>
      </c>
      <c r="O901" s="58">
        <f>_xlfn.IFS(Analysis1[[#This Row],[Performance_Score]] &gt;= 4, (Analysis1[[#This Row],[Monthly_Salary]])*0.05, Analysis1[[#This Row],[Performance_Score]]&gt;=3, (Analysis1[[#This Row],[Monthly_Salary]]*0.02), Analysis1[[#This Row],[Performance_Score]]&lt;3,0)</f>
        <v>0</v>
      </c>
      <c r="P901" s="58"/>
    </row>
    <row r="902" spans="2:16" x14ac:dyDescent="0.35">
      <c r="B902" s="2" t="s">
        <v>1826</v>
      </c>
      <c r="C902" s="2" t="s">
        <v>1827</v>
      </c>
      <c r="D902" s="2" t="s">
        <v>33</v>
      </c>
      <c r="E902" s="11">
        <v>34</v>
      </c>
      <c r="F902" s="2" t="s">
        <v>23</v>
      </c>
      <c r="G902" s="2" t="s">
        <v>24</v>
      </c>
      <c r="H902" s="5">
        <v>111794</v>
      </c>
      <c r="I902" s="11">
        <v>21</v>
      </c>
      <c r="J902" s="11">
        <v>3</v>
      </c>
      <c r="K902" s="2">
        <v>2016</v>
      </c>
      <c r="L902" s="2" t="s">
        <v>34</v>
      </c>
      <c r="M902" s="2" t="s">
        <v>41</v>
      </c>
      <c r="N902" s="8">
        <v>1.0148680201737594</v>
      </c>
      <c r="O902" s="47">
        <f>_xlfn.IFS(Analysis1[[#This Row],[Performance_Score]] &gt;= 4, (Analysis1[[#This Row],[Monthly_Salary]])*0.05, Analysis1[[#This Row],[Performance_Score]]&gt;=3, (Analysis1[[#This Row],[Monthly_Salary]]*0.02), Analysis1[[#This Row],[Performance_Score]]&lt;3,0)</f>
        <v>2235.88</v>
      </c>
      <c r="P902" s="47"/>
    </row>
    <row r="903" spans="2:16" x14ac:dyDescent="0.35">
      <c r="B903" s="1" t="s">
        <v>1828</v>
      </c>
      <c r="C903" s="1" t="s">
        <v>1829</v>
      </c>
      <c r="D903" s="1" t="s">
        <v>33</v>
      </c>
      <c r="E903" s="10">
        <v>32</v>
      </c>
      <c r="F903" s="1" t="s">
        <v>23</v>
      </c>
      <c r="G903" s="1" t="s">
        <v>17</v>
      </c>
      <c r="H903" s="4">
        <v>106285</v>
      </c>
      <c r="I903" s="10">
        <v>9</v>
      </c>
      <c r="J903" s="10">
        <v>5</v>
      </c>
      <c r="K903" s="1">
        <v>2020</v>
      </c>
      <c r="L903" s="1" t="s">
        <v>51</v>
      </c>
      <c r="M903" s="1" t="s">
        <v>19</v>
      </c>
      <c r="N903" s="7">
        <v>3.123028776725842</v>
      </c>
      <c r="O903" s="58">
        <f>_xlfn.IFS(Analysis1[[#This Row],[Performance_Score]] &gt;= 4, (Analysis1[[#This Row],[Monthly_Salary]])*0.05, Analysis1[[#This Row],[Performance_Score]]&gt;=3, (Analysis1[[#This Row],[Monthly_Salary]]*0.02), Analysis1[[#This Row],[Performance_Score]]&lt;3,0)</f>
        <v>5314.25</v>
      </c>
      <c r="P903" s="58"/>
    </row>
    <row r="904" spans="2:16" x14ac:dyDescent="0.35">
      <c r="B904" s="2" t="s">
        <v>1830</v>
      </c>
      <c r="C904" s="2" t="s">
        <v>1831</v>
      </c>
      <c r="D904" s="2" t="s">
        <v>15</v>
      </c>
      <c r="E904" s="11">
        <v>44</v>
      </c>
      <c r="F904" s="2" t="s">
        <v>23</v>
      </c>
      <c r="G904" s="2" t="s">
        <v>24</v>
      </c>
      <c r="H904" s="5">
        <v>58279</v>
      </c>
      <c r="I904" s="11">
        <v>23</v>
      </c>
      <c r="J904" s="11">
        <v>4</v>
      </c>
      <c r="K904" s="2">
        <v>2023</v>
      </c>
      <c r="L904" s="2" t="s">
        <v>51</v>
      </c>
      <c r="M904" s="2" t="s">
        <v>26</v>
      </c>
      <c r="N904" s="8">
        <v>1.3169253663662461</v>
      </c>
      <c r="O904" s="47">
        <f>_xlfn.IFS(Analysis1[[#This Row],[Performance_Score]] &gt;= 4, (Analysis1[[#This Row],[Monthly_Salary]])*0.05, Analysis1[[#This Row],[Performance_Score]]&gt;=3, (Analysis1[[#This Row],[Monthly_Salary]]*0.02), Analysis1[[#This Row],[Performance_Score]]&lt;3,0)</f>
        <v>2913.9500000000003</v>
      </c>
      <c r="P904" s="47"/>
    </row>
    <row r="905" spans="2:16" x14ac:dyDescent="0.35">
      <c r="B905" s="1" t="s">
        <v>1832</v>
      </c>
      <c r="C905" s="1" t="s">
        <v>1776</v>
      </c>
      <c r="D905" s="1" t="s">
        <v>58</v>
      </c>
      <c r="E905" s="10">
        <v>53</v>
      </c>
      <c r="F905" s="1" t="s">
        <v>23</v>
      </c>
      <c r="G905" s="1" t="s">
        <v>39</v>
      </c>
      <c r="H905" s="4">
        <v>102902</v>
      </c>
      <c r="I905" s="10">
        <v>21</v>
      </c>
      <c r="J905" s="10">
        <v>5</v>
      </c>
      <c r="K905" s="1">
        <v>0</v>
      </c>
      <c r="L905" s="1" t="s">
        <v>34</v>
      </c>
      <c r="M905" s="1" t="s">
        <v>26</v>
      </c>
      <c r="N905" s="7">
        <v>2.8726025308997807</v>
      </c>
      <c r="O905" s="58">
        <f>_xlfn.IFS(Analysis1[[#This Row],[Performance_Score]] &gt;= 4, (Analysis1[[#This Row],[Monthly_Salary]])*0.05, Analysis1[[#This Row],[Performance_Score]]&gt;=3, (Analysis1[[#This Row],[Monthly_Salary]]*0.02), Analysis1[[#This Row],[Performance_Score]]&lt;3,0)</f>
        <v>5145.1000000000004</v>
      </c>
      <c r="P905" s="58"/>
    </row>
    <row r="906" spans="2:16" x14ac:dyDescent="0.35">
      <c r="B906" s="2" t="s">
        <v>1833</v>
      </c>
      <c r="C906" s="2" t="s">
        <v>1834</v>
      </c>
      <c r="D906" s="2" t="s">
        <v>58</v>
      </c>
      <c r="E906" s="11">
        <v>23</v>
      </c>
      <c r="F906" s="2" t="s">
        <v>16</v>
      </c>
      <c r="G906" s="2" t="s">
        <v>29</v>
      </c>
      <c r="H906" s="5">
        <v>65663</v>
      </c>
      <c r="I906" s="11">
        <v>17</v>
      </c>
      <c r="J906" s="11">
        <v>5</v>
      </c>
      <c r="K906" s="2">
        <v>2019</v>
      </c>
      <c r="L906" s="2" t="s">
        <v>25</v>
      </c>
      <c r="M906" s="2" t="s">
        <v>26</v>
      </c>
      <c r="N906" s="8">
        <v>2.5097765238735557</v>
      </c>
      <c r="O906" s="47">
        <f>_xlfn.IFS(Analysis1[[#This Row],[Performance_Score]] &gt;= 4, (Analysis1[[#This Row],[Monthly_Salary]])*0.05, Analysis1[[#This Row],[Performance_Score]]&gt;=3, (Analysis1[[#This Row],[Monthly_Salary]]*0.02), Analysis1[[#This Row],[Performance_Score]]&lt;3,0)</f>
        <v>3283.15</v>
      </c>
      <c r="P906" s="47"/>
    </row>
    <row r="907" spans="2:16" x14ac:dyDescent="0.35">
      <c r="B907" s="1" t="s">
        <v>1835</v>
      </c>
      <c r="C907" s="1" t="s">
        <v>1836</v>
      </c>
      <c r="D907" s="1" t="s">
        <v>33</v>
      </c>
      <c r="E907" s="10">
        <v>51</v>
      </c>
      <c r="F907" s="1" t="s">
        <v>23</v>
      </c>
      <c r="G907" s="1" t="s">
        <v>17</v>
      </c>
      <c r="H907" s="4">
        <v>35651</v>
      </c>
      <c r="I907" s="10">
        <v>34</v>
      </c>
      <c r="J907" s="10">
        <v>5</v>
      </c>
      <c r="K907" s="1">
        <v>0</v>
      </c>
      <c r="L907" s="1" t="s">
        <v>30</v>
      </c>
      <c r="M907" s="1" t="s">
        <v>41</v>
      </c>
      <c r="N907" s="7">
        <v>3.6904425853129363</v>
      </c>
      <c r="O907" s="58">
        <f>_xlfn.IFS(Analysis1[[#This Row],[Performance_Score]] &gt;= 4, (Analysis1[[#This Row],[Monthly_Salary]])*0.05, Analysis1[[#This Row],[Performance_Score]]&gt;=3, (Analysis1[[#This Row],[Monthly_Salary]]*0.02), Analysis1[[#This Row],[Performance_Score]]&lt;3,0)</f>
        <v>1782.5500000000002</v>
      </c>
      <c r="P907" s="58"/>
    </row>
    <row r="908" spans="2:16" x14ac:dyDescent="0.35">
      <c r="B908" s="2" t="s">
        <v>1837</v>
      </c>
      <c r="C908" s="2" t="s">
        <v>1838</v>
      </c>
      <c r="D908" s="2" t="s">
        <v>15</v>
      </c>
      <c r="E908" s="11">
        <v>22</v>
      </c>
      <c r="F908" s="2" t="s">
        <v>23</v>
      </c>
      <c r="G908" s="2" t="s">
        <v>17</v>
      </c>
      <c r="H908" s="5">
        <v>40913</v>
      </c>
      <c r="I908" s="11">
        <v>8</v>
      </c>
      <c r="J908" s="11">
        <v>4</v>
      </c>
      <c r="K908" s="2">
        <v>2017</v>
      </c>
      <c r="L908" s="2" t="s">
        <v>34</v>
      </c>
      <c r="M908" s="2" t="s">
        <v>26</v>
      </c>
      <c r="N908" s="8">
        <v>2.7274601369245755</v>
      </c>
      <c r="O908" s="47">
        <f>_xlfn.IFS(Analysis1[[#This Row],[Performance_Score]] &gt;= 4, (Analysis1[[#This Row],[Monthly_Salary]])*0.05, Analysis1[[#This Row],[Performance_Score]]&gt;=3, (Analysis1[[#This Row],[Monthly_Salary]]*0.02), Analysis1[[#This Row],[Performance_Score]]&lt;3,0)</f>
        <v>2045.65</v>
      </c>
      <c r="P908" s="47"/>
    </row>
    <row r="909" spans="2:16" x14ac:dyDescent="0.35">
      <c r="B909" s="1" t="s">
        <v>1839</v>
      </c>
      <c r="C909" s="1" t="s">
        <v>1840</v>
      </c>
      <c r="D909" s="1" t="s">
        <v>33</v>
      </c>
      <c r="E909" s="10">
        <v>60</v>
      </c>
      <c r="F909" s="1" t="s">
        <v>23</v>
      </c>
      <c r="G909" s="1" t="s">
        <v>29</v>
      </c>
      <c r="H909" s="4">
        <v>62560</v>
      </c>
      <c r="I909" s="10">
        <v>21</v>
      </c>
      <c r="J909" s="10">
        <v>3</v>
      </c>
      <c r="K909" s="1">
        <v>0</v>
      </c>
      <c r="L909" s="1" t="s">
        <v>25</v>
      </c>
      <c r="M909" s="1" t="s">
        <v>26</v>
      </c>
      <c r="N909" s="7">
        <v>3.049694104936548</v>
      </c>
      <c r="O909" s="58">
        <f>_xlfn.IFS(Analysis1[[#This Row],[Performance_Score]] &gt;= 4, (Analysis1[[#This Row],[Monthly_Salary]])*0.05, Analysis1[[#This Row],[Performance_Score]]&gt;=3, (Analysis1[[#This Row],[Monthly_Salary]]*0.02), Analysis1[[#This Row],[Performance_Score]]&lt;3,0)</f>
        <v>1251.2</v>
      </c>
      <c r="P909" s="58"/>
    </row>
    <row r="910" spans="2:16" x14ac:dyDescent="0.35">
      <c r="B910" s="2" t="s">
        <v>1841</v>
      </c>
      <c r="C910" s="2" t="s">
        <v>1842</v>
      </c>
      <c r="D910" s="2" t="s">
        <v>58</v>
      </c>
      <c r="E910" s="11">
        <v>55</v>
      </c>
      <c r="F910" s="2" t="s">
        <v>16</v>
      </c>
      <c r="G910" s="2" t="s">
        <v>29</v>
      </c>
      <c r="H910" s="5">
        <v>77679</v>
      </c>
      <c r="I910" s="11">
        <v>25</v>
      </c>
      <c r="J910" s="11">
        <v>1</v>
      </c>
      <c r="K910" s="2">
        <v>2023</v>
      </c>
      <c r="L910" s="2" t="s">
        <v>34</v>
      </c>
      <c r="M910" s="2" t="s">
        <v>26</v>
      </c>
      <c r="N910" s="8">
        <v>3.5220379644090487</v>
      </c>
      <c r="O910" s="47">
        <f>_xlfn.IFS(Analysis1[[#This Row],[Performance_Score]] &gt;= 4, (Analysis1[[#This Row],[Monthly_Salary]])*0.05, Analysis1[[#This Row],[Performance_Score]]&gt;=3, (Analysis1[[#This Row],[Monthly_Salary]]*0.02), Analysis1[[#This Row],[Performance_Score]]&lt;3,0)</f>
        <v>0</v>
      </c>
      <c r="P910" s="47"/>
    </row>
    <row r="911" spans="2:16" x14ac:dyDescent="0.35">
      <c r="B911" s="1" t="s">
        <v>1843</v>
      </c>
      <c r="C911" s="1" t="s">
        <v>1844</v>
      </c>
      <c r="D911" s="1" t="s">
        <v>15</v>
      </c>
      <c r="E911" s="10">
        <v>53</v>
      </c>
      <c r="F911" s="1" t="s">
        <v>23</v>
      </c>
      <c r="G911" s="1" t="s">
        <v>63</v>
      </c>
      <c r="H911" s="4">
        <v>77395</v>
      </c>
      <c r="I911" s="10">
        <v>32</v>
      </c>
      <c r="J911" s="10">
        <v>5</v>
      </c>
      <c r="K911" s="1">
        <v>2023</v>
      </c>
      <c r="L911" s="1" t="s">
        <v>18</v>
      </c>
      <c r="M911" s="1" t="s">
        <v>41</v>
      </c>
      <c r="N911" s="7">
        <v>4.2577210035635868</v>
      </c>
      <c r="O911" s="58">
        <f>_xlfn.IFS(Analysis1[[#This Row],[Performance_Score]] &gt;= 4, (Analysis1[[#This Row],[Monthly_Salary]])*0.05, Analysis1[[#This Row],[Performance_Score]]&gt;=3, (Analysis1[[#This Row],[Monthly_Salary]]*0.02), Analysis1[[#This Row],[Performance_Score]]&lt;3,0)</f>
        <v>3869.75</v>
      </c>
      <c r="P911" s="58"/>
    </row>
    <row r="912" spans="2:16" x14ac:dyDescent="0.35">
      <c r="B912" s="2" t="s">
        <v>1845</v>
      </c>
      <c r="C912" s="2" t="s">
        <v>1846</v>
      </c>
      <c r="D912" s="2" t="s">
        <v>22</v>
      </c>
      <c r="E912" s="11">
        <v>25</v>
      </c>
      <c r="F912" s="2" t="s">
        <v>23</v>
      </c>
      <c r="G912" s="2" t="s">
        <v>29</v>
      </c>
      <c r="H912" s="5">
        <v>91692</v>
      </c>
      <c r="I912" s="11">
        <v>22</v>
      </c>
      <c r="J912" s="11">
        <v>5</v>
      </c>
      <c r="K912" s="2">
        <v>2021</v>
      </c>
      <c r="L912" s="2" t="s">
        <v>25</v>
      </c>
      <c r="M912" s="2" t="s">
        <v>26</v>
      </c>
      <c r="N912" s="8">
        <v>4.2427739623839589</v>
      </c>
      <c r="O912" s="47">
        <f>_xlfn.IFS(Analysis1[[#This Row],[Performance_Score]] &gt;= 4, (Analysis1[[#This Row],[Monthly_Salary]])*0.05, Analysis1[[#This Row],[Performance_Score]]&gt;=3, (Analysis1[[#This Row],[Monthly_Salary]]*0.02), Analysis1[[#This Row],[Performance_Score]]&lt;3,0)</f>
        <v>4584.6000000000004</v>
      </c>
      <c r="P912" s="47"/>
    </row>
    <row r="913" spans="2:16" x14ac:dyDescent="0.35">
      <c r="B913" s="1" t="s">
        <v>1847</v>
      </c>
      <c r="C913" s="1" t="s">
        <v>1848</v>
      </c>
      <c r="D913" s="1" t="s">
        <v>80</v>
      </c>
      <c r="E913" s="10">
        <v>37</v>
      </c>
      <c r="F913" s="1" t="s">
        <v>16</v>
      </c>
      <c r="G913" s="1" t="s">
        <v>24</v>
      </c>
      <c r="H913" s="4">
        <v>65868</v>
      </c>
      <c r="I913" s="10">
        <v>29</v>
      </c>
      <c r="J913" s="10">
        <v>1</v>
      </c>
      <c r="K913" s="1">
        <v>2019</v>
      </c>
      <c r="L913" s="1" t="s">
        <v>40</v>
      </c>
      <c r="M913" s="1" t="s">
        <v>26</v>
      </c>
      <c r="N913" s="7">
        <v>4.9933956185188144</v>
      </c>
      <c r="O913" s="58">
        <f>_xlfn.IFS(Analysis1[[#This Row],[Performance_Score]] &gt;= 4, (Analysis1[[#This Row],[Monthly_Salary]])*0.05, Analysis1[[#This Row],[Performance_Score]]&gt;=3, (Analysis1[[#This Row],[Monthly_Salary]]*0.02), Analysis1[[#This Row],[Performance_Score]]&lt;3,0)</f>
        <v>0</v>
      </c>
      <c r="P913" s="58"/>
    </row>
    <row r="914" spans="2:16" x14ac:dyDescent="0.35">
      <c r="B914" s="2" t="s">
        <v>1849</v>
      </c>
      <c r="C914" s="2" t="s">
        <v>1850</v>
      </c>
      <c r="D914" s="2" t="s">
        <v>46</v>
      </c>
      <c r="E914" s="11">
        <v>24</v>
      </c>
      <c r="F914" s="2" t="s">
        <v>16</v>
      </c>
      <c r="G914" s="2" t="s">
        <v>24</v>
      </c>
      <c r="H914" s="5">
        <v>63656</v>
      </c>
      <c r="I914" s="11">
        <v>32</v>
      </c>
      <c r="J914" s="11">
        <v>4</v>
      </c>
      <c r="K914" s="2">
        <v>0</v>
      </c>
      <c r="L914" s="2" t="s">
        <v>40</v>
      </c>
      <c r="M914" s="2" t="s">
        <v>26</v>
      </c>
      <c r="N914" s="8">
        <v>2.993744646457416</v>
      </c>
      <c r="O914" s="47">
        <f>_xlfn.IFS(Analysis1[[#This Row],[Performance_Score]] &gt;= 4, (Analysis1[[#This Row],[Monthly_Salary]])*0.05, Analysis1[[#This Row],[Performance_Score]]&gt;=3, (Analysis1[[#This Row],[Monthly_Salary]]*0.02), Analysis1[[#This Row],[Performance_Score]]&lt;3,0)</f>
        <v>3182.8</v>
      </c>
      <c r="P914" s="47"/>
    </row>
    <row r="915" spans="2:16" x14ac:dyDescent="0.35">
      <c r="B915" s="1" t="s">
        <v>1851</v>
      </c>
      <c r="C915" s="1" t="s">
        <v>1852</v>
      </c>
      <c r="D915" s="1" t="s">
        <v>46</v>
      </c>
      <c r="E915" s="10">
        <v>45</v>
      </c>
      <c r="F915" s="1" t="s">
        <v>23</v>
      </c>
      <c r="G915" s="1" t="s">
        <v>39</v>
      </c>
      <c r="H915" s="4">
        <v>59865</v>
      </c>
      <c r="I915" s="10">
        <v>3</v>
      </c>
      <c r="J915" s="10">
        <v>4</v>
      </c>
      <c r="K915" s="1">
        <v>2019</v>
      </c>
      <c r="L915" s="1" t="s">
        <v>30</v>
      </c>
      <c r="M915" s="1" t="s">
        <v>26</v>
      </c>
      <c r="N915" s="7">
        <v>3.6800883401711388</v>
      </c>
      <c r="O915" s="58">
        <f>_xlfn.IFS(Analysis1[[#This Row],[Performance_Score]] &gt;= 4, (Analysis1[[#This Row],[Monthly_Salary]])*0.05, Analysis1[[#This Row],[Performance_Score]]&gt;=3, (Analysis1[[#This Row],[Monthly_Salary]]*0.02), Analysis1[[#This Row],[Performance_Score]]&lt;3,0)</f>
        <v>2993.25</v>
      </c>
      <c r="P915" s="58"/>
    </row>
    <row r="916" spans="2:16" x14ac:dyDescent="0.35">
      <c r="B916" s="2" t="s">
        <v>1853</v>
      </c>
      <c r="C916" s="2" t="s">
        <v>1854</v>
      </c>
      <c r="D916" s="2" t="s">
        <v>58</v>
      </c>
      <c r="E916" s="11">
        <v>42</v>
      </c>
      <c r="F916" s="2" t="s">
        <v>72</v>
      </c>
      <c r="G916" s="2" t="s">
        <v>39</v>
      </c>
      <c r="H916" s="5">
        <v>108276</v>
      </c>
      <c r="I916" s="11">
        <v>32</v>
      </c>
      <c r="J916" s="11">
        <v>2</v>
      </c>
      <c r="K916" s="2">
        <v>2020</v>
      </c>
      <c r="L916" s="2" t="s">
        <v>30</v>
      </c>
      <c r="M916" s="2" t="s">
        <v>26</v>
      </c>
      <c r="N916" s="8">
        <v>3.7444616888240074</v>
      </c>
      <c r="O916" s="47">
        <f>_xlfn.IFS(Analysis1[[#This Row],[Performance_Score]] &gt;= 4, (Analysis1[[#This Row],[Monthly_Salary]])*0.05, Analysis1[[#This Row],[Performance_Score]]&gt;=3, (Analysis1[[#This Row],[Monthly_Salary]]*0.02), Analysis1[[#This Row],[Performance_Score]]&lt;3,0)</f>
        <v>0</v>
      </c>
      <c r="P916" s="47"/>
    </row>
    <row r="917" spans="2:16" x14ac:dyDescent="0.35">
      <c r="B917" s="1" t="s">
        <v>1855</v>
      </c>
      <c r="C917" s="1" t="s">
        <v>1856</v>
      </c>
      <c r="D917" s="1" t="s">
        <v>22</v>
      </c>
      <c r="E917" s="10">
        <v>40</v>
      </c>
      <c r="F917" s="1" t="s">
        <v>16</v>
      </c>
      <c r="G917" s="1" t="s">
        <v>63</v>
      </c>
      <c r="H917" s="4">
        <v>32025</v>
      </c>
      <c r="I917" s="10">
        <v>34</v>
      </c>
      <c r="J917" s="10">
        <v>2</v>
      </c>
      <c r="K917" s="1">
        <v>2019</v>
      </c>
      <c r="L917" s="1" t="s">
        <v>30</v>
      </c>
      <c r="M917" s="1" t="s">
        <v>41</v>
      </c>
      <c r="N917" s="7">
        <v>2.8815726748609563</v>
      </c>
      <c r="O917" s="58">
        <f>_xlfn.IFS(Analysis1[[#This Row],[Performance_Score]] &gt;= 4, (Analysis1[[#This Row],[Monthly_Salary]])*0.05, Analysis1[[#This Row],[Performance_Score]]&gt;=3, (Analysis1[[#This Row],[Monthly_Salary]]*0.02), Analysis1[[#This Row],[Performance_Score]]&lt;3,0)</f>
        <v>0</v>
      </c>
      <c r="P917" s="58"/>
    </row>
    <row r="918" spans="2:16" x14ac:dyDescent="0.35">
      <c r="B918" s="2" t="s">
        <v>1857</v>
      </c>
      <c r="C918" s="2" t="s">
        <v>1858</v>
      </c>
      <c r="D918" s="2" t="s">
        <v>22</v>
      </c>
      <c r="E918" s="11">
        <v>37</v>
      </c>
      <c r="F918" s="2" t="s">
        <v>23</v>
      </c>
      <c r="G918" s="2" t="s">
        <v>17</v>
      </c>
      <c r="H918" s="5">
        <v>45633</v>
      </c>
      <c r="I918" s="11">
        <v>23</v>
      </c>
      <c r="J918" s="11">
        <v>1</v>
      </c>
      <c r="K918" s="2">
        <v>2017</v>
      </c>
      <c r="L918" s="2" t="s">
        <v>51</v>
      </c>
      <c r="M918" s="2" t="s">
        <v>41</v>
      </c>
      <c r="N918" s="8">
        <v>3.3825647607528371</v>
      </c>
      <c r="O918" s="47">
        <f>_xlfn.IFS(Analysis1[[#This Row],[Performance_Score]] &gt;= 4, (Analysis1[[#This Row],[Monthly_Salary]])*0.05, Analysis1[[#This Row],[Performance_Score]]&gt;=3, (Analysis1[[#This Row],[Monthly_Salary]]*0.02), Analysis1[[#This Row],[Performance_Score]]&lt;3,0)</f>
        <v>0</v>
      </c>
      <c r="P918" s="47"/>
    </row>
    <row r="919" spans="2:16" x14ac:dyDescent="0.35">
      <c r="B919" s="1" t="s">
        <v>1859</v>
      </c>
      <c r="C919" s="1" t="s">
        <v>1860</v>
      </c>
      <c r="D919" s="1" t="s">
        <v>22</v>
      </c>
      <c r="E919" s="10">
        <v>27</v>
      </c>
      <c r="F919" s="1" t="s">
        <v>16</v>
      </c>
      <c r="G919" s="1" t="s">
        <v>24</v>
      </c>
      <c r="H919" s="4">
        <v>46747</v>
      </c>
      <c r="I919" s="10">
        <v>10</v>
      </c>
      <c r="J919" s="10">
        <v>1</v>
      </c>
      <c r="K919" s="1">
        <v>2020</v>
      </c>
      <c r="L919" s="1" t="s">
        <v>34</v>
      </c>
      <c r="M919" s="1" t="s">
        <v>41</v>
      </c>
      <c r="N919" s="7">
        <v>2.5106352366393376</v>
      </c>
      <c r="O919" s="58">
        <f>_xlfn.IFS(Analysis1[[#This Row],[Performance_Score]] &gt;= 4, (Analysis1[[#This Row],[Monthly_Salary]])*0.05, Analysis1[[#This Row],[Performance_Score]]&gt;=3, (Analysis1[[#This Row],[Monthly_Salary]]*0.02), Analysis1[[#This Row],[Performance_Score]]&lt;3,0)</f>
        <v>0</v>
      </c>
      <c r="P919" s="58"/>
    </row>
    <row r="920" spans="2:16" x14ac:dyDescent="0.35">
      <c r="B920" s="2" t="s">
        <v>1861</v>
      </c>
      <c r="C920" s="2" t="s">
        <v>1862</v>
      </c>
      <c r="D920" s="2" t="s">
        <v>22</v>
      </c>
      <c r="E920" s="11">
        <v>28</v>
      </c>
      <c r="F920" s="2" t="s">
        <v>23</v>
      </c>
      <c r="G920" s="2" t="s">
        <v>17</v>
      </c>
      <c r="H920" s="5">
        <v>82621</v>
      </c>
      <c r="I920" s="11">
        <v>12</v>
      </c>
      <c r="J920" s="11">
        <v>4</v>
      </c>
      <c r="K920" s="2">
        <v>2018</v>
      </c>
      <c r="L920" s="2" t="s">
        <v>34</v>
      </c>
      <c r="M920" s="2" t="s">
        <v>19</v>
      </c>
      <c r="N920" s="8">
        <v>1.3010703251699045</v>
      </c>
      <c r="O920" s="47">
        <f>_xlfn.IFS(Analysis1[[#This Row],[Performance_Score]] &gt;= 4, (Analysis1[[#This Row],[Monthly_Salary]])*0.05, Analysis1[[#This Row],[Performance_Score]]&gt;=3, (Analysis1[[#This Row],[Monthly_Salary]]*0.02), Analysis1[[#This Row],[Performance_Score]]&lt;3,0)</f>
        <v>4131.05</v>
      </c>
      <c r="P920" s="47"/>
    </row>
    <row r="921" spans="2:16" x14ac:dyDescent="0.35">
      <c r="B921" s="1" t="s">
        <v>1863</v>
      </c>
      <c r="C921" s="1" t="s">
        <v>1864</v>
      </c>
      <c r="D921" s="1" t="s">
        <v>80</v>
      </c>
      <c r="E921" s="10">
        <v>53</v>
      </c>
      <c r="F921" s="1" t="s">
        <v>23</v>
      </c>
      <c r="G921" s="1" t="s">
        <v>63</v>
      </c>
      <c r="H921" s="4">
        <v>76619</v>
      </c>
      <c r="I921" s="10">
        <v>27</v>
      </c>
      <c r="J921" s="10">
        <v>5</v>
      </c>
      <c r="K921" s="1">
        <v>2019</v>
      </c>
      <c r="L921" s="1" t="s">
        <v>25</v>
      </c>
      <c r="M921" s="1" t="s">
        <v>26</v>
      </c>
      <c r="N921" s="7">
        <v>1.8141853566606589</v>
      </c>
      <c r="O921" s="58">
        <f>_xlfn.IFS(Analysis1[[#This Row],[Performance_Score]] &gt;= 4, (Analysis1[[#This Row],[Monthly_Salary]])*0.05, Analysis1[[#This Row],[Performance_Score]]&gt;=3, (Analysis1[[#This Row],[Monthly_Salary]]*0.02), Analysis1[[#This Row],[Performance_Score]]&lt;3,0)</f>
        <v>3830.9500000000003</v>
      </c>
      <c r="P921" s="58"/>
    </row>
    <row r="922" spans="2:16" x14ac:dyDescent="0.35">
      <c r="B922" s="2" t="s">
        <v>1865</v>
      </c>
      <c r="C922" s="2" t="s">
        <v>1866</v>
      </c>
      <c r="D922" s="2" t="s">
        <v>80</v>
      </c>
      <c r="E922" s="11">
        <v>36</v>
      </c>
      <c r="F922" s="2" t="s">
        <v>23</v>
      </c>
      <c r="G922" s="2" t="s">
        <v>24</v>
      </c>
      <c r="H922" s="5">
        <v>76798</v>
      </c>
      <c r="I922" s="11">
        <v>4</v>
      </c>
      <c r="J922" s="11">
        <v>4</v>
      </c>
      <c r="K922" s="2">
        <v>2021</v>
      </c>
      <c r="L922" s="2" t="s">
        <v>34</v>
      </c>
      <c r="M922" s="2" t="s">
        <v>26</v>
      </c>
      <c r="N922" s="8">
        <v>2.5873747938081935</v>
      </c>
      <c r="O922" s="47">
        <f>_xlfn.IFS(Analysis1[[#This Row],[Performance_Score]] &gt;= 4, (Analysis1[[#This Row],[Monthly_Salary]])*0.05, Analysis1[[#This Row],[Performance_Score]]&gt;=3, (Analysis1[[#This Row],[Monthly_Salary]]*0.02), Analysis1[[#This Row],[Performance_Score]]&lt;3,0)</f>
        <v>3839.9</v>
      </c>
      <c r="P922" s="47"/>
    </row>
    <row r="923" spans="2:16" x14ac:dyDescent="0.35">
      <c r="B923" s="1" t="s">
        <v>1867</v>
      </c>
      <c r="C923" s="1" t="s">
        <v>1868</v>
      </c>
      <c r="D923" s="1" t="s">
        <v>58</v>
      </c>
      <c r="E923" s="10">
        <v>25</v>
      </c>
      <c r="F923" s="1" t="s">
        <v>23</v>
      </c>
      <c r="G923" s="1" t="s">
        <v>17</v>
      </c>
      <c r="H923" s="4">
        <v>105869</v>
      </c>
      <c r="I923" s="10">
        <v>19</v>
      </c>
      <c r="J923" s="10">
        <v>3</v>
      </c>
      <c r="K923" s="1">
        <v>0</v>
      </c>
      <c r="L923" s="1" t="s">
        <v>18</v>
      </c>
      <c r="M923" s="1" t="s">
        <v>26</v>
      </c>
      <c r="N923" s="7">
        <v>2.6418569339841347</v>
      </c>
      <c r="O923" s="58">
        <f>_xlfn.IFS(Analysis1[[#This Row],[Performance_Score]] &gt;= 4, (Analysis1[[#This Row],[Monthly_Salary]])*0.05, Analysis1[[#This Row],[Performance_Score]]&gt;=3, (Analysis1[[#This Row],[Monthly_Salary]]*0.02), Analysis1[[#This Row],[Performance_Score]]&lt;3,0)</f>
        <v>2117.38</v>
      </c>
      <c r="P923" s="58"/>
    </row>
    <row r="924" spans="2:16" x14ac:dyDescent="0.35">
      <c r="B924" s="2" t="s">
        <v>1869</v>
      </c>
      <c r="C924" s="2" t="s">
        <v>1870</v>
      </c>
      <c r="D924" s="2" t="s">
        <v>80</v>
      </c>
      <c r="E924" s="11">
        <v>35</v>
      </c>
      <c r="F924" s="2" t="s">
        <v>23</v>
      </c>
      <c r="G924" s="2" t="s">
        <v>39</v>
      </c>
      <c r="H924" s="5">
        <v>95632</v>
      </c>
      <c r="I924" s="11">
        <v>16</v>
      </c>
      <c r="J924" s="11">
        <v>1</v>
      </c>
      <c r="K924" s="2">
        <v>2022</v>
      </c>
      <c r="L924" s="2" t="s">
        <v>25</v>
      </c>
      <c r="M924" s="2" t="s">
        <v>26</v>
      </c>
      <c r="N924" s="8">
        <v>2.7636343551999021</v>
      </c>
      <c r="O924" s="47">
        <f>_xlfn.IFS(Analysis1[[#This Row],[Performance_Score]] &gt;= 4, (Analysis1[[#This Row],[Monthly_Salary]])*0.05, Analysis1[[#This Row],[Performance_Score]]&gt;=3, (Analysis1[[#This Row],[Monthly_Salary]]*0.02), Analysis1[[#This Row],[Performance_Score]]&lt;3,0)</f>
        <v>0</v>
      </c>
      <c r="P924" s="47"/>
    </row>
    <row r="925" spans="2:16" x14ac:dyDescent="0.35">
      <c r="B925" s="1" t="s">
        <v>1871</v>
      </c>
      <c r="C925" s="1" t="s">
        <v>1872</v>
      </c>
      <c r="D925" s="1" t="s">
        <v>46</v>
      </c>
      <c r="E925" s="10">
        <v>59</v>
      </c>
      <c r="F925" s="1" t="s">
        <v>16</v>
      </c>
      <c r="G925" s="1" t="s">
        <v>39</v>
      </c>
      <c r="H925" s="4">
        <v>30217</v>
      </c>
      <c r="I925" s="10">
        <v>29</v>
      </c>
      <c r="J925" s="10">
        <v>1</v>
      </c>
      <c r="K925" s="1">
        <v>0</v>
      </c>
      <c r="L925" s="1" t="s">
        <v>34</v>
      </c>
      <c r="M925" s="1" t="s">
        <v>41</v>
      </c>
      <c r="N925" s="7">
        <v>2.5241945748485741</v>
      </c>
      <c r="O925" s="58">
        <f>_xlfn.IFS(Analysis1[[#This Row],[Performance_Score]] &gt;= 4, (Analysis1[[#This Row],[Monthly_Salary]])*0.05, Analysis1[[#This Row],[Performance_Score]]&gt;=3, (Analysis1[[#This Row],[Monthly_Salary]]*0.02), Analysis1[[#This Row],[Performance_Score]]&lt;3,0)</f>
        <v>0</v>
      </c>
      <c r="P925" s="58"/>
    </row>
    <row r="926" spans="2:16" x14ac:dyDescent="0.35">
      <c r="B926" s="2" t="s">
        <v>1873</v>
      </c>
      <c r="C926" s="2" t="s">
        <v>1874</v>
      </c>
      <c r="D926" s="2" t="s">
        <v>80</v>
      </c>
      <c r="E926" s="11">
        <v>49</v>
      </c>
      <c r="F926" s="2" t="s">
        <v>16</v>
      </c>
      <c r="G926" s="2" t="s">
        <v>39</v>
      </c>
      <c r="H926" s="5">
        <v>92762</v>
      </c>
      <c r="I926" s="11">
        <v>30</v>
      </c>
      <c r="J926" s="11">
        <v>2</v>
      </c>
      <c r="K926" s="2">
        <v>2022</v>
      </c>
      <c r="L926" s="2" t="s">
        <v>34</v>
      </c>
      <c r="M926" s="2" t="s">
        <v>19</v>
      </c>
      <c r="N926" s="8">
        <v>3.9046142849282774</v>
      </c>
      <c r="O926" s="47">
        <f>_xlfn.IFS(Analysis1[[#This Row],[Performance_Score]] &gt;= 4, (Analysis1[[#This Row],[Monthly_Salary]])*0.05, Analysis1[[#This Row],[Performance_Score]]&gt;=3, (Analysis1[[#This Row],[Monthly_Salary]]*0.02), Analysis1[[#This Row],[Performance_Score]]&lt;3,0)</f>
        <v>0</v>
      </c>
      <c r="P926" s="47"/>
    </row>
    <row r="927" spans="2:16" x14ac:dyDescent="0.35">
      <c r="B927" s="1" t="s">
        <v>1875</v>
      </c>
      <c r="C927" s="1" t="s">
        <v>1876</v>
      </c>
      <c r="D927" s="1" t="s">
        <v>80</v>
      </c>
      <c r="E927" s="10">
        <v>28</v>
      </c>
      <c r="F927" s="1" t="s">
        <v>16</v>
      </c>
      <c r="G927" s="1" t="s">
        <v>63</v>
      </c>
      <c r="H927" s="4">
        <v>112122</v>
      </c>
      <c r="I927" s="10">
        <v>4</v>
      </c>
      <c r="J927" s="10">
        <v>1</v>
      </c>
      <c r="K927" s="1">
        <v>2020</v>
      </c>
      <c r="L927" s="1" t="s">
        <v>40</v>
      </c>
      <c r="M927" s="1" t="s">
        <v>19</v>
      </c>
      <c r="N927" s="7">
        <v>3.4866873322567269</v>
      </c>
      <c r="O927" s="58">
        <f>_xlfn.IFS(Analysis1[[#This Row],[Performance_Score]] &gt;= 4, (Analysis1[[#This Row],[Monthly_Salary]])*0.05, Analysis1[[#This Row],[Performance_Score]]&gt;=3, (Analysis1[[#This Row],[Monthly_Salary]]*0.02), Analysis1[[#This Row],[Performance_Score]]&lt;3,0)</f>
        <v>0</v>
      </c>
      <c r="P927" s="58"/>
    </row>
    <row r="928" spans="2:16" x14ac:dyDescent="0.35">
      <c r="B928" s="2" t="s">
        <v>1877</v>
      </c>
      <c r="C928" s="2" t="s">
        <v>1878</v>
      </c>
      <c r="D928" s="2" t="s">
        <v>22</v>
      </c>
      <c r="E928" s="11">
        <v>48</v>
      </c>
      <c r="F928" s="2" t="s">
        <v>72</v>
      </c>
      <c r="G928" s="2" t="s">
        <v>39</v>
      </c>
      <c r="H928" s="5">
        <v>59286</v>
      </c>
      <c r="I928" s="11">
        <v>9</v>
      </c>
      <c r="J928" s="11">
        <v>5</v>
      </c>
      <c r="K928" s="2">
        <v>0</v>
      </c>
      <c r="L928" s="2" t="s">
        <v>25</v>
      </c>
      <c r="M928" s="2" t="s">
        <v>26</v>
      </c>
      <c r="N928" s="8">
        <v>3.2045259309445098</v>
      </c>
      <c r="O928" s="47">
        <f>_xlfn.IFS(Analysis1[[#This Row],[Performance_Score]] &gt;= 4, (Analysis1[[#This Row],[Monthly_Salary]])*0.05, Analysis1[[#This Row],[Performance_Score]]&gt;=3, (Analysis1[[#This Row],[Monthly_Salary]]*0.02), Analysis1[[#This Row],[Performance_Score]]&lt;3,0)</f>
        <v>2964.3</v>
      </c>
      <c r="P928" s="47"/>
    </row>
    <row r="929" spans="2:16" x14ac:dyDescent="0.35">
      <c r="B929" s="1" t="s">
        <v>1879</v>
      </c>
      <c r="C929" s="1" t="s">
        <v>1880</v>
      </c>
      <c r="D929" s="1" t="s">
        <v>80</v>
      </c>
      <c r="E929" s="10">
        <v>52</v>
      </c>
      <c r="F929" s="1" t="s">
        <v>16</v>
      </c>
      <c r="G929" s="1" t="s">
        <v>29</v>
      </c>
      <c r="H929" s="4">
        <v>33299</v>
      </c>
      <c r="I929" s="10">
        <v>21</v>
      </c>
      <c r="J929" s="10">
        <v>2</v>
      </c>
      <c r="K929" s="1">
        <v>2015</v>
      </c>
      <c r="L929" s="1" t="s">
        <v>34</v>
      </c>
      <c r="M929" s="1" t="s">
        <v>19</v>
      </c>
      <c r="N929" s="7">
        <v>4.4531901142586019</v>
      </c>
      <c r="O929" s="58">
        <f>_xlfn.IFS(Analysis1[[#This Row],[Performance_Score]] &gt;= 4, (Analysis1[[#This Row],[Monthly_Salary]])*0.05, Analysis1[[#This Row],[Performance_Score]]&gt;=3, (Analysis1[[#This Row],[Monthly_Salary]]*0.02), Analysis1[[#This Row],[Performance_Score]]&lt;3,0)</f>
        <v>0</v>
      </c>
      <c r="P929" s="58"/>
    </row>
    <row r="930" spans="2:16" x14ac:dyDescent="0.35">
      <c r="B930" s="2" t="s">
        <v>1881</v>
      </c>
      <c r="C930" s="2" t="s">
        <v>1882</v>
      </c>
      <c r="D930" s="2" t="s">
        <v>46</v>
      </c>
      <c r="E930" s="11">
        <v>27</v>
      </c>
      <c r="F930" s="2" t="s">
        <v>16</v>
      </c>
      <c r="G930" s="2" t="s">
        <v>77</v>
      </c>
      <c r="H930" s="5">
        <v>76939</v>
      </c>
      <c r="I930" s="11">
        <v>19</v>
      </c>
      <c r="J930" s="11">
        <v>2</v>
      </c>
      <c r="K930" s="2">
        <v>2020</v>
      </c>
      <c r="L930" s="2" t="s">
        <v>34</v>
      </c>
      <c r="M930" s="2" t="s">
        <v>41</v>
      </c>
      <c r="N930" s="8">
        <v>3.2784624559852085</v>
      </c>
      <c r="O930" s="47">
        <f>_xlfn.IFS(Analysis1[[#This Row],[Performance_Score]] &gt;= 4, (Analysis1[[#This Row],[Monthly_Salary]])*0.05, Analysis1[[#This Row],[Performance_Score]]&gt;=3, (Analysis1[[#This Row],[Monthly_Salary]]*0.02), Analysis1[[#This Row],[Performance_Score]]&lt;3,0)</f>
        <v>0</v>
      </c>
      <c r="P930" s="47"/>
    </row>
    <row r="931" spans="2:16" x14ac:dyDescent="0.35">
      <c r="B931" s="1" t="s">
        <v>1883</v>
      </c>
      <c r="C931" s="1" t="s">
        <v>1884</v>
      </c>
      <c r="D931" s="1" t="s">
        <v>15</v>
      </c>
      <c r="E931" s="10">
        <v>50</v>
      </c>
      <c r="F931" s="1" t="s">
        <v>23</v>
      </c>
      <c r="G931" s="1" t="s">
        <v>77</v>
      </c>
      <c r="H931" s="4">
        <v>35857</v>
      </c>
      <c r="I931" s="10">
        <v>11</v>
      </c>
      <c r="J931" s="10">
        <v>2</v>
      </c>
      <c r="K931" s="1">
        <v>0</v>
      </c>
      <c r="L931" s="1" t="s">
        <v>51</v>
      </c>
      <c r="M931" s="1" t="s">
        <v>26</v>
      </c>
      <c r="N931" s="7">
        <v>4.3361844637423586</v>
      </c>
      <c r="O931" s="58">
        <f>_xlfn.IFS(Analysis1[[#This Row],[Performance_Score]] &gt;= 4, (Analysis1[[#This Row],[Monthly_Salary]])*0.05, Analysis1[[#This Row],[Performance_Score]]&gt;=3, (Analysis1[[#This Row],[Monthly_Salary]]*0.02), Analysis1[[#This Row],[Performance_Score]]&lt;3,0)</f>
        <v>0</v>
      </c>
      <c r="P931" s="58"/>
    </row>
    <row r="932" spans="2:16" x14ac:dyDescent="0.35">
      <c r="B932" s="2" t="s">
        <v>1885</v>
      </c>
      <c r="C932" s="2" t="s">
        <v>1886</v>
      </c>
      <c r="D932" s="2" t="s">
        <v>33</v>
      </c>
      <c r="E932" s="11">
        <v>56</v>
      </c>
      <c r="F932" s="2" t="s">
        <v>23</v>
      </c>
      <c r="G932" s="2" t="s">
        <v>39</v>
      </c>
      <c r="H932" s="5">
        <v>85114</v>
      </c>
      <c r="I932" s="11">
        <v>34</v>
      </c>
      <c r="J932" s="11">
        <v>1</v>
      </c>
      <c r="K932" s="2">
        <v>2023</v>
      </c>
      <c r="L932" s="2" t="s">
        <v>25</v>
      </c>
      <c r="M932" s="2" t="s">
        <v>41</v>
      </c>
      <c r="N932" s="8">
        <v>3.1595724436359354</v>
      </c>
      <c r="O932" s="47">
        <f>_xlfn.IFS(Analysis1[[#This Row],[Performance_Score]] &gt;= 4, (Analysis1[[#This Row],[Monthly_Salary]])*0.05, Analysis1[[#This Row],[Performance_Score]]&gt;=3, (Analysis1[[#This Row],[Monthly_Salary]]*0.02), Analysis1[[#This Row],[Performance_Score]]&lt;3,0)</f>
        <v>0</v>
      </c>
      <c r="P932" s="47"/>
    </row>
    <row r="933" spans="2:16" x14ac:dyDescent="0.35">
      <c r="B933" s="1" t="s">
        <v>1887</v>
      </c>
      <c r="C933" s="1" t="s">
        <v>1888</v>
      </c>
      <c r="D933" s="1" t="s">
        <v>22</v>
      </c>
      <c r="E933" s="10">
        <v>24</v>
      </c>
      <c r="F933" s="1" t="s">
        <v>16</v>
      </c>
      <c r="G933" s="1" t="s">
        <v>77</v>
      </c>
      <c r="H933" s="4">
        <v>70615</v>
      </c>
      <c r="I933" s="10">
        <v>26</v>
      </c>
      <c r="J933" s="10">
        <v>3</v>
      </c>
      <c r="K933" s="1">
        <v>2015</v>
      </c>
      <c r="L933" s="1" t="s">
        <v>25</v>
      </c>
      <c r="M933" s="1" t="s">
        <v>26</v>
      </c>
      <c r="N933" s="7">
        <v>2.3453497199921971</v>
      </c>
      <c r="O933" s="58">
        <f>_xlfn.IFS(Analysis1[[#This Row],[Performance_Score]] &gt;= 4, (Analysis1[[#This Row],[Monthly_Salary]])*0.05, Analysis1[[#This Row],[Performance_Score]]&gt;=3, (Analysis1[[#This Row],[Monthly_Salary]]*0.02), Analysis1[[#This Row],[Performance_Score]]&lt;3,0)</f>
        <v>1412.3</v>
      </c>
      <c r="P933" s="58"/>
    </row>
    <row r="934" spans="2:16" x14ac:dyDescent="0.35">
      <c r="B934" s="2" t="s">
        <v>1889</v>
      </c>
      <c r="C934" s="2" t="s">
        <v>1890</v>
      </c>
      <c r="D934" s="2" t="s">
        <v>80</v>
      </c>
      <c r="E934" s="11">
        <v>49</v>
      </c>
      <c r="F934" s="2" t="s">
        <v>23</v>
      </c>
      <c r="G934" s="2" t="s">
        <v>29</v>
      </c>
      <c r="H934" s="5">
        <v>93945</v>
      </c>
      <c r="I934" s="11">
        <v>29</v>
      </c>
      <c r="J934" s="11">
        <v>4</v>
      </c>
      <c r="K934" s="2">
        <v>2015</v>
      </c>
      <c r="L934" s="2" t="s">
        <v>18</v>
      </c>
      <c r="M934" s="2" t="s">
        <v>19</v>
      </c>
      <c r="N934" s="8">
        <v>3.7656469923025551</v>
      </c>
      <c r="O934" s="47">
        <f>_xlfn.IFS(Analysis1[[#This Row],[Performance_Score]] &gt;= 4, (Analysis1[[#This Row],[Monthly_Salary]])*0.05, Analysis1[[#This Row],[Performance_Score]]&gt;=3, (Analysis1[[#This Row],[Monthly_Salary]]*0.02), Analysis1[[#This Row],[Performance_Score]]&lt;3,0)</f>
        <v>4697.25</v>
      </c>
      <c r="P934" s="47"/>
    </row>
    <row r="935" spans="2:16" x14ac:dyDescent="0.35">
      <c r="B935" s="1" t="s">
        <v>1891</v>
      </c>
      <c r="C935" s="1" t="s">
        <v>1892</v>
      </c>
      <c r="D935" s="1" t="s">
        <v>15</v>
      </c>
      <c r="E935" s="10">
        <v>53</v>
      </c>
      <c r="F935" s="1" t="s">
        <v>23</v>
      </c>
      <c r="G935" s="1" t="s">
        <v>39</v>
      </c>
      <c r="H935" s="4">
        <v>114619</v>
      </c>
      <c r="I935" s="10">
        <v>5</v>
      </c>
      <c r="J935" s="10">
        <v>4</v>
      </c>
      <c r="K935" s="1">
        <v>2022</v>
      </c>
      <c r="L935" s="1" t="s">
        <v>40</v>
      </c>
      <c r="M935" s="1" t="s">
        <v>41</v>
      </c>
      <c r="N935" s="7">
        <v>1.9457290405678869</v>
      </c>
      <c r="O935" s="58">
        <f>_xlfn.IFS(Analysis1[[#This Row],[Performance_Score]] &gt;= 4, (Analysis1[[#This Row],[Monthly_Salary]])*0.05, Analysis1[[#This Row],[Performance_Score]]&gt;=3, (Analysis1[[#This Row],[Monthly_Salary]]*0.02), Analysis1[[#This Row],[Performance_Score]]&lt;3,0)</f>
        <v>5730.9500000000007</v>
      </c>
      <c r="P935" s="58"/>
    </row>
    <row r="936" spans="2:16" x14ac:dyDescent="0.35">
      <c r="B936" s="2" t="s">
        <v>1893</v>
      </c>
      <c r="C936" s="2" t="s">
        <v>1894</v>
      </c>
      <c r="D936" s="2" t="s">
        <v>22</v>
      </c>
      <c r="E936" s="11">
        <v>60</v>
      </c>
      <c r="F936" s="2" t="s">
        <v>16</v>
      </c>
      <c r="G936" s="2" t="s">
        <v>39</v>
      </c>
      <c r="H936" s="5">
        <v>54085</v>
      </c>
      <c r="I936" s="11">
        <v>1</v>
      </c>
      <c r="J936" s="11">
        <v>2</v>
      </c>
      <c r="K936" s="2">
        <v>0</v>
      </c>
      <c r="L936" s="2" t="s">
        <v>40</v>
      </c>
      <c r="M936" s="2" t="s">
        <v>26</v>
      </c>
      <c r="N936" s="8">
        <v>3.8731786351179665</v>
      </c>
      <c r="O936" s="47">
        <f>_xlfn.IFS(Analysis1[[#This Row],[Performance_Score]] &gt;= 4, (Analysis1[[#This Row],[Monthly_Salary]])*0.05, Analysis1[[#This Row],[Performance_Score]]&gt;=3, (Analysis1[[#This Row],[Monthly_Salary]]*0.02), Analysis1[[#This Row],[Performance_Score]]&lt;3,0)</f>
        <v>0</v>
      </c>
      <c r="P936" s="47"/>
    </row>
    <row r="937" spans="2:16" x14ac:dyDescent="0.35">
      <c r="B937" s="1" t="s">
        <v>1895</v>
      </c>
      <c r="C937" s="1" t="s">
        <v>1896</v>
      </c>
      <c r="D937" s="1" t="s">
        <v>33</v>
      </c>
      <c r="E937" s="10">
        <v>36</v>
      </c>
      <c r="F937" s="1" t="s">
        <v>23</v>
      </c>
      <c r="G937" s="1" t="s">
        <v>24</v>
      </c>
      <c r="H937" s="4">
        <v>93660</v>
      </c>
      <c r="I937" s="10">
        <v>2</v>
      </c>
      <c r="J937" s="10">
        <v>3</v>
      </c>
      <c r="K937" s="1">
        <v>0</v>
      </c>
      <c r="L937" s="1" t="s">
        <v>40</v>
      </c>
      <c r="M937" s="1" t="s">
        <v>26</v>
      </c>
      <c r="N937" s="7">
        <v>2.3363084709784068</v>
      </c>
      <c r="O937" s="58">
        <f>_xlfn.IFS(Analysis1[[#This Row],[Performance_Score]] &gt;= 4, (Analysis1[[#This Row],[Monthly_Salary]])*0.05, Analysis1[[#This Row],[Performance_Score]]&gt;=3, (Analysis1[[#This Row],[Monthly_Salary]]*0.02), Analysis1[[#This Row],[Performance_Score]]&lt;3,0)</f>
        <v>1873.2</v>
      </c>
      <c r="P937" s="58"/>
    </row>
    <row r="938" spans="2:16" x14ac:dyDescent="0.35">
      <c r="B938" s="2" t="s">
        <v>1897</v>
      </c>
      <c r="C938" s="2" t="s">
        <v>1898</v>
      </c>
      <c r="D938" s="2" t="s">
        <v>80</v>
      </c>
      <c r="E938" s="11">
        <v>60</v>
      </c>
      <c r="F938" s="2" t="s">
        <v>16</v>
      </c>
      <c r="G938" s="2" t="s">
        <v>24</v>
      </c>
      <c r="H938" s="5">
        <v>41828</v>
      </c>
      <c r="I938" s="11">
        <v>17</v>
      </c>
      <c r="J938" s="11">
        <v>3</v>
      </c>
      <c r="K938" s="2">
        <v>2015</v>
      </c>
      <c r="L938" s="2" t="s">
        <v>34</v>
      </c>
      <c r="M938" s="2" t="s">
        <v>19</v>
      </c>
      <c r="N938" s="8">
        <v>1.0331621677910845</v>
      </c>
      <c r="O938" s="47">
        <f>_xlfn.IFS(Analysis1[[#This Row],[Performance_Score]] &gt;= 4, (Analysis1[[#This Row],[Monthly_Salary]])*0.05, Analysis1[[#This Row],[Performance_Score]]&gt;=3, (Analysis1[[#This Row],[Monthly_Salary]]*0.02), Analysis1[[#This Row],[Performance_Score]]&lt;3,0)</f>
        <v>836.56000000000006</v>
      </c>
      <c r="P938" s="47"/>
    </row>
    <row r="939" spans="2:16" x14ac:dyDescent="0.35">
      <c r="B939" s="1" t="s">
        <v>1899</v>
      </c>
      <c r="C939" s="1" t="s">
        <v>1900</v>
      </c>
      <c r="D939" s="1" t="s">
        <v>46</v>
      </c>
      <c r="E939" s="10">
        <v>41</v>
      </c>
      <c r="F939" s="1" t="s">
        <v>16</v>
      </c>
      <c r="G939" s="1" t="s">
        <v>77</v>
      </c>
      <c r="H939" s="4">
        <v>78611</v>
      </c>
      <c r="I939" s="10">
        <v>33</v>
      </c>
      <c r="J939" s="10">
        <v>4</v>
      </c>
      <c r="K939" s="1">
        <v>2017</v>
      </c>
      <c r="L939" s="1" t="s">
        <v>18</v>
      </c>
      <c r="M939" s="1" t="s">
        <v>41</v>
      </c>
      <c r="N939" s="7">
        <v>1.4129052583831205</v>
      </c>
      <c r="O939" s="58">
        <f>_xlfn.IFS(Analysis1[[#This Row],[Performance_Score]] &gt;= 4, (Analysis1[[#This Row],[Monthly_Salary]])*0.05, Analysis1[[#This Row],[Performance_Score]]&gt;=3, (Analysis1[[#This Row],[Monthly_Salary]]*0.02), Analysis1[[#This Row],[Performance_Score]]&lt;3,0)</f>
        <v>3930.55</v>
      </c>
      <c r="P939" s="58"/>
    </row>
    <row r="940" spans="2:16" x14ac:dyDescent="0.35">
      <c r="B940" s="2" t="s">
        <v>1901</v>
      </c>
      <c r="C940" s="2" t="s">
        <v>1902</v>
      </c>
      <c r="D940" s="2" t="s">
        <v>33</v>
      </c>
      <c r="E940" s="11">
        <v>37</v>
      </c>
      <c r="F940" s="2" t="s">
        <v>23</v>
      </c>
      <c r="G940" s="2" t="s">
        <v>77</v>
      </c>
      <c r="H940" s="5">
        <v>114087</v>
      </c>
      <c r="I940" s="11">
        <v>5</v>
      </c>
      <c r="J940" s="11">
        <v>5</v>
      </c>
      <c r="K940" s="2">
        <v>2021</v>
      </c>
      <c r="L940" s="2" t="s">
        <v>25</v>
      </c>
      <c r="M940" s="2" t="s">
        <v>41</v>
      </c>
      <c r="N940" s="8">
        <v>4.2470078540723772</v>
      </c>
      <c r="O940" s="47">
        <f>_xlfn.IFS(Analysis1[[#This Row],[Performance_Score]] &gt;= 4, (Analysis1[[#This Row],[Monthly_Salary]])*0.05, Analysis1[[#This Row],[Performance_Score]]&gt;=3, (Analysis1[[#This Row],[Monthly_Salary]]*0.02), Analysis1[[#This Row],[Performance_Score]]&lt;3,0)</f>
        <v>5704.35</v>
      </c>
      <c r="P940" s="47"/>
    </row>
    <row r="941" spans="2:16" x14ac:dyDescent="0.35">
      <c r="B941" s="1" t="s">
        <v>1903</v>
      </c>
      <c r="C941" s="1" t="s">
        <v>1904</v>
      </c>
      <c r="D941" s="1" t="s">
        <v>80</v>
      </c>
      <c r="E941" s="10">
        <v>54</v>
      </c>
      <c r="F941" s="1" t="s">
        <v>23</v>
      </c>
      <c r="G941" s="1" t="s">
        <v>39</v>
      </c>
      <c r="H941" s="4">
        <v>98306</v>
      </c>
      <c r="I941" s="10">
        <v>14</v>
      </c>
      <c r="J941" s="10">
        <v>5</v>
      </c>
      <c r="K941" s="1">
        <v>2020</v>
      </c>
      <c r="L941" s="1" t="s">
        <v>40</v>
      </c>
      <c r="M941" s="1" t="s">
        <v>41</v>
      </c>
      <c r="N941" s="7">
        <v>3.3554782536227279</v>
      </c>
      <c r="O941" s="58">
        <f>_xlfn.IFS(Analysis1[[#This Row],[Performance_Score]] &gt;= 4, (Analysis1[[#This Row],[Monthly_Salary]])*0.05, Analysis1[[#This Row],[Performance_Score]]&gt;=3, (Analysis1[[#This Row],[Monthly_Salary]]*0.02), Analysis1[[#This Row],[Performance_Score]]&lt;3,0)</f>
        <v>4915.3</v>
      </c>
      <c r="P941" s="58"/>
    </row>
    <row r="942" spans="2:16" x14ac:dyDescent="0.35">
      <c r="B942" s="2" t="s">
        <v>1905</v>
      </c>
      <c r="C942" s="2" t="s">
        <v>1906</v>
      </c>
      <c r="D942" s="2" t="s">
        <v>46</v>
      </c>
      <c r="E942" s="11">
        <v>37</v>
      </c>
      <c r="F942" s="2" t="s">
        <v>16</v>
      </c>
      <c r="G942" s="2" t="s">
        <v>39</v>
      </c>
      <c r="H942" s="5">
        <v>71654</v>
      </c>
      <c r="I942" s="11">
        <v>19</v>
      </c>
      <c r="J942" s="11">
        <v>5</v>
      </c>
      <c r="K942" s="2">
        <v>2023</v>
      </c>
      <c r="L942" s="2" t="s">
        <v>34</v>
      </c>
      <c r="M942" s="2" t="s">
        <v>26</v>
      </c>
      <c r="N942" s="8">
        <v>2.2503216729894819</v>
      </c>
      <c r="O942" s="47">
        <f>_xlfn.IFS(Analysis1[[#This Row],[Performance_Score]] &gt;= 4, (Analysis1[[#This Row],[Monthly_Salary]])*0.05, Analysis1[[#This Row],[Performance_Score]]&gt;=3, (Analysis1[[#This Row],[Monthly_Salary]]*0.02), Analysis1[[#This Row],[Performance_Score]]&lt;3,0)</f>
        <v>3582.7000000000003</v>
      </c>
      <c r="P942" s="47"/>
    </row>
    <row r="943" spans="2:16" x14ac:dyDescent="0.35">
      <c r="B943" s="1" t="s">
        <v>1907</v>
      </c>
      <c r="C943" s="1" t="s">
        <v>1908</v>
      </c>
      <c r="D943" s="1" t="s">
        <v>46</v>
      </c>
      <c r="E943" s="10">
        <v>39</v>
      </c>
      <c r="F943" s="1" t="s">
        <v>23</v>
      </c>
      <c r="G943" s="1" t="s">
        <v>17</v>
      </c>
      <c r="H943" s="4">
        <v>84178</v>
      </c>
      <c r="I943" s="10">
        <v>1</v>
      </c>
      <c r="J943" s="10">
        <v>4</v>
      </c>
      <c r="K943" s="1">
        <v>2021</v>
      </c>
      <c r="L943" s="1" t="s">
        <v>18</v>
      </c>
      <c r="M943" s="1" t="s">
        <v>26</v>
      </c>
      <c r="N943" s="7">
        <v>4.4377023294794107</v>
      </c>
      <c r="O943" s="58">
        <f>_xlfn.IFS(Analysis1[[#This Row],[Performance_Score]] &gt;= 4, (Analysis1[[#This Row],[Monthly_Salary]])*0.05, Analysis1[[#This Row],[Performance_Score]]&gt;=3, (Analysis1[[#This Row],[Monthly_Salary]]*0.02), Analysis1[[#This Row],[Performance_Score]]&lt;3,0)</f>
        <v>4208.9000000000005</v>
      </c>
      <c r="P943" s="58"/>
    </row>
    <row r="944" spans="2:16" x14ac:dyDescent="0.35">
      <c r="B944" s="2" t="s">
        <v>1909</v>
      </c>
      <c r="C944" s="2" t="s">
        <v>1910</v>
      </c>
      <c r="D944" s="2" t="s">
        <v>22</v>
      </c>
      <c r="E944" s="11">
        <v>52</v>
      </c>
      <c r="F944" s="2" t="s">
        <v>23</v>
      </c>
      <c r="G944" s="2" t="s">
        <v>24</v>
      </c>
      <c r="H944" s="5">
        <v>86537</v>
      </c>
      <c r="I944" s="11">
        <v>19</v>
      </c>
      <c r="J944" s="11">
        <v>1</v>
      </c>
      <c r="K944" s="2">
        <v>2024</v>
      </c>
      <c r="L944" s="2" t="s">
        <v>25</v>
      </c>
      <c r="M944" s="2" t="s">
        <v>26</v>
      </c>
      <c r="N944" s="8">
        <v>2.0524371708897085</v>
      </c>
      <c r="O944" s="47">
        <f>_xlfn.IFS(Analysis1[[#This Row],[Performance_Score]] &gt;= 4, (Analysis1[[#This Row],[Monthly_Salary]])*0.05, Analysis1[[#This Row],[Performance_Score]]&gt;=3, (Analysis1[[#This Row],[Monthly_Salary]]*0.02), Analysis1[[#This Row],[Performance_Score]]&lt;3,0)</f>
        <v>0</v>
      </c>
      <c r="P944" s="47"/>
    </row>
    <row r="945" spans="2:16" x14ac:dyDescent="0.35">
      <c r="B945" s="1" t="s">
        <v>1911</v>
      </c>
      <c r="C945" s="1" t="s">
        <v>1912</v>
      </c>
      <c r="D945" s="1" t="s">
        <v>80</v>
      </c>
      <c r="E945" s="10">
        <v>49</v>
      </c>
      <c r="F945" s="1" t="s">
        <v>23</v>
      </c>
      <c r="G945" s="1" t="s">
        <v>17</v>
      </c>
      <c r="H945" s="4">
        <v>112617</v>
      </c>
      <c r="I945" s="10">
        <v>9</v>
      </c>
      <c r="J945" s="10">
        <v>2</v>
      </c>
      <c r="K945" s="1">
        <v>2023</v>
      </c>
      <c r="L945" s="1" t="s">
        <v>30</v>
      </c>
      <c r="M945" s="1" t="s">
        <v>41</v>
      </c>
      <c r="N945" s="7">
        <v>4.9148350130205252</v>
      </c>
      <c r="O945" s="58">
        <f>_xlfn.IFS(Analysis1[[#This Row],[Performance_Score]] &gt;= 4, (Analysis1[[#This Row],[Monthly_Salary]])*0.05, Analysis1[[#This Row],[Performance_Score]]&gt;=3, (Analysis1[[#This Row],[Monthly_Salary]]*0.02), Analysis1[[#This Row],[Performance_Score]]&lt;3,0)</f>
        <v>0</v>
      </c>
      <c r="P945" s="58"/>
    </row>
    <row r="946" spans="2:16" x14ac:dyDescent="0.35">
      <c r="B946" s="2" t="s">
        <v>1913</v>
      </c>
      <c r="C946" s="2" t="s">
        <v>1914</v>
      </c>
      <c r="D946" s="2" t="s">
        <v>15</v>
      </c>
      <c r="E946" s="11">
        <v>44</v>
      </c>
      <c r="F946" s="2" t="s">
        <v>16</v>
      </c>
      <c r="G946" s="2" t="s">
        <v>63</v>
      </c>
      <c r="H946" s="5">
        <v>33008</v>
      </c>
      <c r="I946" s="11">
        <v>5</v>
      </c>
      <c r="J946" s="11">
        <v>2</v>
      </c>
      <c r="K946" s="2">
        <v>2022</v>
      </c>
      <c r="L946" s="2" t="s">
        <v>34</v>
      </c>
      <c r="M946" s="2" t="s">
        <v>26</v>
      </c>
      <c r="N946" s="8">
        <v>4.1776919980837075</v>
      </c>
      <c r="O946" s="47">
        <f>_xlfn.IFS(Analysis1[[#This Row],[Performance_Score]] &gt;= 4, (Analysis1[[#This Row],[Monthly_Salary]])*0.05, Analysis1[[#This Row],[Performance_Score]]&gt;=3, (Analysis1[[#This Row],[Monthly_Salary]]*0.02), Analysis1[[#This Row],[Performance_Score]]&lt;3,0)</f>
        <v>0</v>
      </c>
      <c r="P946" s="47"/>
    </row>
    <row r="947" spans="2:16" x14ac:dyDescent="0.35">
      <c r="B947" s="1" t="s">
        <v>1915</v>
      </c>
      <c r="C947" s="1" t="s">
        <v>1916</v>
      </c>
      <c r="D947" s="1" t="s">
        <v>80</v>
      </c>
      <c r="E947" s="10">
        <v>29</v>
      </c>
      <c r="F947" s="1" t="s">
        <v>16</v>
      </c>
      <c r="G947" s="1" t="s">
        <v>29</v>
      </c>
      <c r="H947" s="4">
        <v>119318</v>
      </c>
      <c r="I947" s="10">
        <v>27</v>
      </c>
      <c r="J947" s="10">
        <v>1</v>
      </c>
      <c r="K947" s="1">
        <v>0</v>
      </c>
      <c r="L947" s="1" t="s">
        <v>40</v>
      </c>
      <c r="M947" s="1" t="s">
        <v>41</v>
      </c>
      <c r="N947" s="7">
        <v>1.3791191503958289</v>
      </c>
      <c r="O947" s="58">
        <f>_xlfn.IFS(Analysis1[[#This Row],[Performance_Score]] &gt;= 4, (Analysis1[[#This Row],[Monthly_Salary]])*0.05, Analysis1[[#This Row],[Performance_Score]]&gt;=3, (Analysis1[[#This Row],[Monthly_Salary]]*0.02), Analysis1[[#This Row],[Performance_Score]]&lt;3,0)</f>
        <v>0</v>
      </c>
      <c r="P947" s="58"/>
    </row>
    <row r="948" spans="2:16" x14ac:dyDescent="0.35">
      <c r="B948" s="2" t="s">
        <v>1917</v>
      </c>
      <c r="C948" s="2" t="s">
        <v>1918</v>
      </c>
      <c r="D948" s="2" t="s">
        <v>58</v>
      </c>
      <c r="E948" s="11">
        <v>39</v>
      </c>
      <c r="F948" s="2" t="s">
        <v>16</v>
      </c>
      <c r="G948" s="2" t="s">
        <v>17</v>
      </c>
      <c r="H948" s="5">
        <v>110245</v>
      </c>
      <c r="I948" s="11">
        <v>16</v>
      </c>
      <c r="J948" s="11">
        <v>1</v>
      </c>
      <c r="K948" s="2">
        <v>2018</v>
      </c>
      <c r="L948" s="2" t="s">
        <v>25</v>
      </c>
      <c r="M948" s="2" t="s">
        <v>26</v>
      </c>
      <c r="N948" s="8">
        <v>2.7343197992965571</v>
      </c>
      <c r="O948" s="47">
        <f>_xlfn.IFS(Analysis1[[#This Row],[Performance_Score]] &gt;= 4, (Analysis1[[#This Row],[Monthly_Salary]])*0.05, Analysis1[[#This Row],[Performance_Score]]&gt;=3, (Analysis1[[#This Row],[Monthly_Salary]]*0.02), Analysis1[[#This Row],[Performance_Score]]&lt;3,0)</f>
        <v>0</v>
      </c>
      <c r="P948" s="47"/>
    </row>
    <row r="949" spans="2:16" x14ac:dyDescent="0.35">
      <c r="B949" s="1" t="s">
        <v>1919</v>
      </c>
      <c r="C949" s="1" t="s">
        <v>1920</v>
      </c>
      <c r="D949" s="1" t="s">
        <v>15</v>
      </c>
      <c r="E949" s="10">
        <v>49</v>
      </c>
      <c r="F949" s="1" t="s">
        <v>23</v>
      </c>
      <c r="G949" s="1" t="s">
        <v>77</v>
      </c>
      <c r="H949" s="4">
        <v>40981</v>
      </c>
      <c r="I949" s="10">
        <v>19</v>
      </c>
      <c r="J949" s="10">
        <v>4</v>
      </c>
      <c r="K949" s="1">
        <v>2016</v>
      </c>
      <c r="L949" s="1" t="s">
        <v>51</v>
      </c>
      <c r="M949" s="1" t="s">
        <v>26</v>
      </c>
      <c r="N949" s="7">
        <v>3.0821133533466174</v>
      </c>
      <c r="O949" s="58">
        <f>_xlfn.IFS(Analysis1[[#This Row],[Performance_Score]] &gt;= 4, (Analysis1[[#This Row],[Monthly_Salary]])*0.05, Analysis1[[#This Row],[Performance_Score]]&gt;=3, (Analysis1[[#This Row],[Monthly_Salary]]*0.02), Analysis1[[#This Row],[Performance_Score]]&lt;3,0)</f>
        <v>2049.0500000000002</v>
      </c>
      <c r="P949" s="58"/>
    </row>
    <row r="950" spans="2:16" x14ac:dyDescent="0.35">
      <c r="B950" s="2" t="s">
        <v>1921</v>
      </c>
      <c r="C950" s="2" t="s">
        <v>1922</v>
      </c>
      <c r="D950" s="2" t="s">
        <v>15</v>
      </c>
      <c r="E950" s="11">
        <v>31</v>
      </c>
      <c r="F950" s="2" t="s">
        <v>16</v>
      </c>
      <c r="G950" s="2" t="s">
        <v>63</v>
      </c>
      <c r="H950" s="5">
        <v>67375</v>
      </c>
      <c r="I950" s="11">
        <v>18</v>
      </c>
      <c r="J950" s="11">
        <v>4</v>
      </c>
      <c r="K950" s="2">
        <v>2019</v>
      </c>
      <c r="L950" s="2" t="s">
        <v>34</v>
      </c>
      <c r="M950" s="2" t="s">
        <v>141</v>
      </c>
      <c r="N950" s="8">
        <v>3.0120920989047657</v>
      </c>
      <c r="O950" s="47">
        <f>_xlfn.IFS(Analysis1[[#This Row],[Performance_Score]] &gt;= 4, (Analysis1[[#This Row],[Monthly_Salary]])*0.05, Analysis1[[#This Row],[Performance_Score]]&gt;=3, (Analysis1[[#This Row],[Monthly_Salary]]*0.02), Analysis1[[#This Row],[Performance_Score]]&lt;3,0)</f>
        <v>3368.75</v>
      </c>
      <c r="P950" s="47"/>
    </row>
    <row r="951" spans="2:16" x14ac:dyDescent="0.35">
      <c r="B951" s="1" t="s">
        <v>1923</v>
      </c>
      <c r="C951" s="1" t="s">
        <v>1924</v>
      </c>
      <c r="D951" s="1" t="s">
        <v>58</v>
      </c>
      <c r="E951" s="10">
        <v>32</v>
      </c>
      <c r="F951" s="1" t="s">
        <v>16</v>
      </c>
      <c r="G951" s="1" t="s">
        <v>24</v>
      </c>
      <c r="H951" s="4">
        <v>118561</v>
      </c>
      <c r="I951" s="10">
        <v>10</v>
      </c>
      <c r="J951" s="10">
        <v>4</v>
      </c>
      <c r="K951" s="1">
        <v>2022</v>
      </c>
      <c r="L951" s="1" t="s">
        <v>25</v>
      </c>
      <c r="M951" s="1" t="s">
        <v>41</v>
      </c>
      <c r="N951" s="7">
        <v>4.0803145081325871</v>
      </c>
      <c r="O951" s="58">
        <f>_xlfn.IFS(Analysis1[[#This Row],[Performance_Score]] &gt;= 4, (Analysis1[[#This Row],[Monthly_Salary]])*0.05, Analysis1[[#This Row],[Performance_Score]]&gt;=3, (Analysis1[[#This Row],[Monthly_Salary]]*0.02), Analysis1[[#This Row],[Performance_Score]]&lt;3,0)</f>
        <v>5928.05</v>
      </c>
      <c r="P951" s="58"/>
    </row>
    <row r="952" spans="2:16" x14ac:dyDescent="0.35">
      <c r="B952" s="2" t="s">
        <v>1925</v>
      </c>
      <c r="C952" s="2" t="s">
        <v>1926</v>
      </c>
      <c r="D952" s="2" t="s">
        <v>58</v>
      </c>
      <c r="E952" s="11">
        <v>33</v>
      </c>
      <c r="F952" s="2" t="s">
        <v>23</v>
      </c>
      <c r="G952" s="2" t="s">
        <v>77</v>
      </c>
      <c r="H952" s="5">
        <v>118570</v>
      </c>
      <c r="I952" s="11">
        <v>28</v>
      </c>
      <c r="J952" s="11">
        <v>5</v>
      </c>
      <c r="K952" s="2">
        <v>0</v>
      </c>
      <c r="L952" s="2" t="s">
        <v>18</v>
      </c>
      <c r="M952" s="2" t="s">
        <v>26</v>
      </c>
      <c r="N952" s="8">
        <v>3.4742501828779497</v>
      </c>
      <c r="O952" s="47">
        <f>_xlfn.IFS(Analysis1[[#This Row],[Performance_Score]] &gt;= 4, (Analysis1[[#This Row],[Monthly_Salary]])*0.05, Analysis1[[#This Row],[Performance_Score]]&gt;=3, (Analysis1[[#This Row],[Monthly_Salary]]*0.02), Analysis1[[#This Row],[Performance_Score]]&lt;3,0)</f>
        <v>5928.5</v>
      </c>
      <c r="P952" s="47"/>
    </row>
    <row r="953" spans="2:16" x14ac:dyDescent="0.35">
      <c r="B953" s="1" t="s">
        <v>1927</v>
      </c>
      <c r="C953" s="1" t="s">
        <v>1928</v>
      </c>
      <c r="D953" s="1" t="s">
        <v>22</v>
      </c>
      <c r="E953" s="10">
        <v>46</v>
      </c>
      <c r="F953" s="1" t="s">
        <v>16</v>
      </c>
      <c r="G953" s="1" t="s">
        <v>63</v>
      </c>
      <c r="H953" s="4">
        <v>66639</v>
      </c>
      <c r="I953" s="10">
        <v>2</v>
      </c>
      <c r="J953" s="10">
        <v>3</v>
      </c>
      <c r="K953" s="1">
        <v>2019</v>
      </c>
      <c r="L953" s="1" t="s">
        <v>18</v>
      </c>
      <c r="M953" s="1" t="s">
        <v>41</v>
      </c>
      <c r="N953" s="7">
        <v>2.2898702872303085</v>
      </c>
      <c r="O953" s="58">
        <f>_xlfn.IFS(Analysis1[[#This Row],[Performance_Score]] &gt;= 4, (Analysis1[[#This Row],[Monthly_Salary]])*0.05, Analysis1[[#This Row],[Performance_Score]]&gt;=3, (Analysis1[[#This Row],[Monthly_Salary]]*0.02), Analysis1[[#This Row],[Performance_Score]]&lt;3,0)</f>
        <v>1332.78</v>
      </c>
      <c r="P953" s="58"/>
    </row>
    <row r="954" spans="2:16" x14ac:dyDescent="0.35">
      <c r="B954" s="2" t="s">
        <v>1929</v>
      </c>
      <c r="C954" s="2" t="s">
        <v>1930</v>
      </c>
      <c r="D954" s="2" t="s">
        <v>22</v>
      </c>
      <c r="E954" s="11">
        <v>22</v>
      </c>
      <c r="F954" s="2" t="s">
        <v>16</v>
      </c>
      <c r="G954" s="2" t="s">
        <v>17</v>
      </c>
      <c r="H954" s="5">
        <v>39665</v>
      </c>
      <c r="I954" s="11">
        <v>6</v>
      </c>
      <c r="J954" s="11">
        <v>3</v>
      </c>
      <c r="K954" s="2">
        <v>2020</v>
      </c>
      <c r="L954" s="2" t="s">
        <v>25</v>
      </c>
      <c r="M954" s="2" t="s">
        <v>41</v>
      </c>
      <c r="N954" s="8">
        <v>4.1914595743689613</v>
      </c>
      <c r="O954" s="47">
        <f>_xlfn.IFS(Analysis1[[#This Row],[Performance_Score]] &gt;= 4, (Analysis1[[#This Row],[Monthly_Salary]])*0.05, Analysis1[[#This Row],[Performance_Score]]&gt;=3, (Analysis1[[#This Row],[Monthly_Salary]]*0.02), Analysis1[[#This Row],[Performance_Score]]&lt;3,0)</f>
        <v>793.30000000000007</v>
      </c>
      <c r="P954" s="47"/>
    </row>
    <row r="955" spans="2:16" x14ac:dyDescent="0.35">
      <c r="B955" s="1" t="s">
        <v>1931</v>
      </c>
      <c r="C955" s="1" t="s">
        <v>1932</v>
      </c>
      <c r="D955" s="1" t="s">
        <v>15</v>
      </c>
      <c r="E955" s="10">
        <v>37</v>
      </c>
      <c r="F955" s="1" t="s">
        <v>23</v>
      </c>
      <c r="G955" s="1" t="s">
        <v>39</v>
      </c>
      <c r="H955" s="4">
        <v>102415</v>
      </c>
      <c r="I955" s="10">
        <v>34</v>
      </c>
      <c r="J955" s="10">
        <v>1</v>
      </c>
      <c r="K955" s="1">
        <v>2016</v>
      </c>
      <c r="L955" s="1" t="s">
        <v>51</v>
      </c>
      <c r="M955" s="1" t="s">
        <v>26</v>
      </c>
      <c r="N955" s="7">
        <v>4.7358794559121113</v>
      </c>
      <c r="O955" s="58">
        <f>_xlfn.IFS(Analysis1[[#This Row],[Performance_Score]] &gt;= 4, (Analysis1[[#This Row],[Monthly_Salary]])*0.05, Analysis1[[#This Row],[Performance_Score]]&gt;=3, (Analysis1[[#This Row],[Monthly_Salary]]*0.02), Analysis1[[#This Row],[Performance_Score]]&lt;3,0)</f>
        <v>0</v>
      </c>
      <c r="P955" s="58"/>
    </row>
    <row r="956" spans="2:16" x14ac:dyDescent="0.35">
      <c r="B956" s="2" t="s">
        <v>1933</v>
      </c>
      <c r="C956" s="2" t="s">
        <v>1934</v>
      </c>
      <c r="D956" s="2" t="s">
        <v>80</v>
      </c>
      <c r="E956" s="11">
        <v>55</v>
      </c>
      <c r="F956" s="2" t="s">
        <v>16</v>
      </c>
      <c r="G956" s="2" t="s">
        <v>63</v>
      </c>
      <c r="H956" s="5">
        <v>106377</v>
      </c>
      <c r="I956" s="11">
        <v>7</v>
      </c>
      <c r="J956" s="11">
        <v>5</v>
      </c>
      <c r="K956" s="2">
        <v>0</v>
      </c>
      <c r="L956" s="2" t="s">
        <v>18</v>
      </c>
      <c r="M956" s="2" t="s">
        <v>141</v>
      </c>
      <c r="N956" s="8">
        <v>3.517584302379734</v>
      </c>
      <c r="O956" s="47">
        <f>_xlfn.IFS(Analysis1[[#This Row],[Performance_Score]] &gt;= 4, (Analysis1[[#This Row],[Monthly_Salary]])*0.05, Analysis1[[#This Row],[Performance_Score]]&gt;=3, (Analysis1[[#This Row],[Monthly_Salary]]*0.02), Analysis1[[#This Row],[Performance_Score]]&lt;3,0)</f>
        <v>5318.85</v>
      </c>
      <c r="P956" s="47"/>
    </row>
    <row r="957" spans="2:16" x14ac:dyDescent="0.35">
      <c r="B957" s="1" t="s">
        <v>1935</v>
      </c>
      <c r="C957" s="1" t="s">
        <v>1936</v>
      </c>
      <c r="D957" s="1" t="s">
        <v>58</v>
      </c>
      <c r="E957" s="10">
        <v>44</v>
      </c>
      <c r="F957" s="1" t="s">
        <v>16</v>
      </c>
      <c r="G957" s="1" t="s">
        <v>77</v>
      </c>
      <c r="H957" s="4">
        <v>33222</v>
      </c>
      <c r="I957" s="10">
        <v>22</v>
      </c>
      <c r="J957" s="10">
        <v>4</v>
      </c>
      <c r="K957" s="1">
        <v>2021</v>
      </c>
      <c r="L957" s="1" t="s">
        <v>30</v>
      </c>
      <c r="M957" s="1" t="s">
        <v>41</v>
      </c>
      <c r="N957" s="7">
        <v>2.6949021198894823</v>
      </c>
      <c r="O957" s="58">
        <f>_xlfn.IFS(Analysis1[[#This Row],[Performance_Score]] &gt;= 4, (Analysis1[[#This Row],[Monthly_Salary]])*0.05, Analysis1[[#This Row],[Performance_Score]]&gt;=3, (Analysis1[[#This Row],[Monthly_Salary]]*0.02), Analysis1[[#This Row],[Performance_Score]]&lt;3,0)</f>
        <v>1661.1000000000001</v>
      </c>
      <c r="P957" s="58"/>
    </row>
    <row r="958" spans="2:16" x14ac:dyDescent="0.35">
      <c r="B958" s="2" t="s">
        <v>1937</v>
      </c>
      <c r="C958" s="2" t="s">
        <v>1938</v>
      </c>
      <c r="D958" s="2" t="s">
        <v>80</v>
      </c>
      <c r="E958" s="11">
        <v>51</v>
      </c>
      <c r="F958" s="2" t="s">
        <v>23</v>
      </c>
      <c r="G958" s="2" t="s">
        <v>77</v>
      </c>
      <c r="H958" s="5">
        <v>64861</v>
      </c>
      <c r="I958" s="11">
        <v>23</v>
      </c>
      <c r="J958" s="11">
        <v>5</v>
      </c>
      <c r="K958" s="2">
        <v>2020</v>
      </c>
      <c r="L958" s="2" t="s">
        <v>34</v>
      </c>
      <c r="M958" s="2" t="s">
        <v>41</v>
      </c>
      <c r="N958" s="8">
        <v>1.1471158325905018</v>
      </c>
      <c r="O958" s="47">
        <f>_xlfn.IFS(Analysis1[[#This Row],[Performance_Score]] &gt;= 4, (Analysis1[[#This Row],[Monthly_Salary]])*0.05, Analysis1[[#This Row],[Performance_Score]]&gt;=3, (Analysis1[[#This Row],[Monthly_Salary]]*0.02), Analysis1[[#This Row],[Performance_Score]]&lt;3,0)</f>
        <v>3243.05</v>
      </c>
      <c r="P958" s="47"/>
    </row>
    <row r="959" spans="2:16" x14ac:dyDescent="0.35">
      <c r="B959" s="1" t="s">
        <v>1939</v>
      </c>
      <c r="C959" s="1" t="s">
        <v>1940</v>
      </c>
      <c r="D959" s="1" t="s">
        <v>80</v>
      </c>
      <c r="E959" s="10">
        <v>35</v>
      </c>
      <c r="F959" s="1" t="s">
        <v>72</v>
      </c>
      <c r="G959" s="1" t="s">
        <v>29</v>
      </c>
      <c r="H959" s="4">
        <v>51902</v>
      </c>
      <c r="I959" s="10">
        <v>23</v>
      </c>
      <c r="J959" s="10">
        <v>3</v>
      </c>
      <c r="K959" s="1">
        <v>2021</v>
      </c>
      <c r="L959" s="1" t="s">
        <v>34</v>
      </c>
      <c r="M959" s="1" t="s">
        <v>19</v>
      </c>
      <c r="N959" s="7">
        <v>3.2000836670301291</v>
      </c>
      <c r="O959" s="58">
        <f>_xlfn.IFS(Analysis1[[#This Row],[Performance_Score]] &gt;= 4, (Analysis1[[#This Row],[Monthly_Salary]])*0.05, Analysis1[[#This Row],[Performance_Score]]&gt;=3, (Analysis1[[#This Row],[Monthly_Salary]]*0.02), Analysis1[[#This Row],[Performance_Score]]&lt;3,0)</f>
        <v>1038.04</v>
      </c>
      <c r="P959" s="58"/>
    </row>
    <row r="960" spans="2:16" x14ac:dyDescent="0.35">
      <c r="B960" s="2" t="s">
        <v>1941</v>
      </c>
      <c r="C960" s="2" t="s">
        <v>1942</v>
      </c>
      <c r="D960" s="2" t="s">
        <v>58</v>
      </c>
      <c r="E960" s="11">
        <v>45</v>
      </c>
      <c r="F960" s="2" t="s">
        <v>16</v>
      </c>
      <c r="G960" s="2" t="s">
        <v>39</v>
      </c>
      <c r="H960" s="5">
        <v>32115</v>
      </c>
      <c r="I960" s="11">
        <v>3</v>
      </c>
      <c r="J960" s="11">
        <v>1</v>
      </c>
      <c r="K960" s="2">
        <v>0</v>
      </c>
      <c r="L960" s="2" t="s">
        <v>40</v>
      </c>
      <c r="M960" s="2" t="s">
        <v>19</v>
      </c>
      <c r="N960" s="8">
        <v>1.898388693710209</v>
      </c>
      <c r="O960" s="47">
        <f>_xlfn.IFS(Analysis1[[#This Row],[Performance_Score]] &gt;= 4, (Analysis1[[#This Row],[Monthly_Salary]])*0.05, Analysis1[[#This Row],[Performance_Score]]&gt;=3, (Analysis1[[#This Row],[Monthly_Salary]]*0.02), Analysis1[[#This Row],[Performance_Score]]&lt;3,0)</f>
        <v>0</v>
      </c>
      <c r="P960" s="47"/>
    </row>
    <row r="961" spans="2:16" x14ac:dyDescent="0.35">
      <c r="B961" s="1" t="s">
        <v>1943</v>
      </c>
      <c r="C961" s="1" t="s">
        <v>1944</v>
      </c>
      <c r="D961" s="1" t="s">
        <v>15</v>
      </c>
      <c r="E961" s="10">
        <v>33</v>
      </c>
      <c r="F961" s="1" t="s">
        <v>16</v>
      </c>
      <c r="G961" s="1" t="s">
        <v>29</v>
      </c>
      <c r="H961" s="4">
        <v>88604</v>
      </c>
      <c r="I961" s="10">
        <v>9</v>
      </c>
      <c r="J961" s="10">
        <v>1</v>
      </c>
      <c r="K961" s="1">
        <v>2018</v>
      </c>
      <c r="L961" s="1" t="s">
        <v>18</v>
      </c>
      <c r="M961" s="1" t="s">
        <v>26</v>
      </c>
      <c r="N961" s="7">
        <v>1.7997298119637373</v>
      </c>
      <c r="O961" s="58">
        <f>_xlfn.IFS(Analysis1[[#This Row],[Performance_Score]] &gt;= 4, (Analysis1[[#This Row],[Monthly_Salary]])*0.05, Analysis1[[#This Row],[Performance_Score]]&gt;=3, (Analysis1[[#This Row],[Monthly_Salary]]*0.02), Analysis1[[#This Row],[Performance_Score]]&lt;3,0)</f>
        <v>0</v>
      </c>
      <c r="P961" s="58"/>
    </row>
    <row r="962" spans="2:16" x14ac:dyDescent="0.35">
      <c r="B962" s="2" t="s">
        <v>1945</v>
      </c>
      <c r="C962" s="2" t="s">
        <v>1946</v>
      </c>
      <c r="D962" s="2" t="s">
        <v>33</v>
      </c>
      <c r="E962" s="11">
        <v>34</v>
      </c>
      <c r="F962" s="2" t="s">
        <v>23</v>
      </c>
      <c r="G962" s="2" t="s">
        <v>77</v>
      </c>
      <c r="H962" s="5">
        <v>73018</v>
      </c>
      <c r="I962" s="11">
        <v>6</v>
      </c>
      <c r="J962" s="11">
        <v>5</v>
      </c>
      <c r="K962" s="2">
        <v>2024</v>
      </c>
      <c r="L962" s="2" t="s">
        <v>18</v>
      </c>
      <c r="M962" s="2" t="s">
        <v>26</v>
      </c>
      <c r="N962" s="8">
        <v>2.5105675124785507</v>
      </c>
      <c r="O962" s="47">
        <f>_xlfn.IFS(Analysis1[[#This Row],[Performance_Score]] &gt;= 4, (Analysis1[[#This Row],[Monthly_Salary]])*0.05, Analysis1[[#This Row],[Performance_Score]]&gt;=3, (Analysis1[[#This Row],[Monthly_Salary]]*0.02), Analysis1[[#This Row],[Performance_Score]]&lt;3,0)</f>
        <v>3650.9</v>
      </c>
      <c r="P962" s="47"/>
    </row>
    <row r="963" spans="2:16" x14ac:dyDescent="0.35">
      <c r="B963" s="1" t="s">
        <v>1947</v>
      </c>
      <c r="C963" s="1" t="s">
        <v>1948</v>
      </c>
      <c r="D963" s="1" t="s">
        <v>46</v>
      </c>
      <c r="E963" s="10">
        <v>25</v>
      </c>
      <c r="F963" s="1" t="s">
        <v>23</v>
      </c>
      <c r="G963" s="1" t="s">
        <v>29</v>
      </c>
      <c r="H963" s="4">
        <v>115209</v>
      </c>
      <c r="I963" s="10">
        <v>28</v>
      </c>
      <c r="J963" s="10">
        <v>5</v>
      </c>
      <c r="K963" s="1">
        <v>2018</v>
      </c>
      <c r="L963" s="1" t="s">
        <v>40</v>
      </c>
      <c r="M963" s="1" t="s">
        <v>41</v>
      </c>
      <c r="N963" s="7">
        <v>4.5692502343183037</v>
      </c>
      <c r="O963" s="58">
        <f>_xlfn.IFS(Analysis1[[#This Row],[Performance_Score]] &gt;= 4, (Analysis1[[#This Row],[Monthly_Salary]])*0.05, Analysis1[[#This Row],[Performance_Score]]&gt;=3, (Analysis1[[#This Row],[Monthly_Salary]]*0.02), Analysis1[[#This Row],[Performance_Score]]&lt;3,0)</f>
        <v>5760.4500000000007</v>
      </c>
      <c r="P963" s="58"/>
    </row>
    <row r="964" spans="2:16" x14ac:dyDescent="0.35">
      <c r="B964" s="2" t="s">
        <v>1949</v>
      </c>
      <c r="C964" s="2" t="s">
        <v>1950</v>
      </c>
      <c r="D964" s="2" t="s">
        <v>46</v>
      </c>
      <c r="E964" s="11">
        <v>52</v>
      </c>
      <c r="F964" s="2" t="s">
        <v>16</v>
      </c>
      <c r="G964" s="2" t="s">
        <v>63</v>
      </c>
      <c r="H964" s="5">
        <v>72176</v>
      </c>
      <c r="I964" s="11">
        <v>22</v>
      </c>
      <c r="J964" s="11">
        <v>5</v>
      </c>
      <c r="K964" s="2">
        <v>0</v>
      </c>
      <c r="L964" s="2" t="s">
        <v>40</v>
      </c>
      <c r="M964" s="2" t="s">
        <v>26</v>
      </c>
      <c r="N964" s="8">
        <v>3.724807282936812</v>
      </c>
      <c r="O964" s="47">
        <f>_xlfn.IFS(Analysis1[[#This Row],[Performance_Score]] &gt;= 4, (Analysis1[[#This Row],[Monthly_Salary]])*0.05, Analysis1[[#This Row],[Performance_Score]]&gt;=3, (Analysis1[[#This Row],[Monthly_Salary]]*0.02), Analysis1[[#This Row],[Performance_Score]]&lt;3,0)</f>
        <v>3608.8</v>
      </c>
      <c r="P964" s="47"/>
    </row>
    <row r="965" spans="2:16" x14ac:dyDescent="0.35">
      <c r="B965" s="1" t="s">
        <v>1951</v>
      </c>
      <c r="C965" s="1" t="s">
        <v>1952</v>
      </c>
      <c r="D965" s="1" t="s">
        <v>46</v>
      </c>
      <c r="E965" s="10">
        <v>36</v>
      </c>
      <c r="F965" s="1" t="s">
        <v>23</v>
      </c>
      <c r="G965" s="1" t="s">
        <v>39</v>
      </c>
      <c r="H965" s="4">
        <v>91022</v>
      </c>
      <c r="I965" s="10">
        <v>21</v>
      </c>
      <c r="J965" s="10">
        <v>1</v>
      </c>
      <c r="K965" s="1">
        <v>2018</v>
      </c>
      <c r="L965" s="1" t="s">
        <v>34</v>
      </c>
      <c r="M965" s="1" t="s">
        <v>41</v>
      </c>
      <c r="N965" s="7">
        <v>3.3143829369407438</v>
      </c>
      <c r="O965" s="58">
        <f>_xlfn.IFS(Analysis1[[#This Row],[Performance_Score]] &gt;= 4, (Analysis1[[#This Row],[Monthly_Salary]])*0.05, Analysis1[[#This Row],[Performance_Score]]&gt;=3, (Analysis1[[#This Row],[Monthly_Salary]]*0.02), Analysis1[[#This Row],[Performance_Score]]&lt;3,0)</f>
        <v>0</v>
      </c>
      <c r="P965" s="58"/>
    </row>
    <row r="966" spans="2:16" x14ac:dyDescent="0.35">
      <c r="B966" s="2" t="s">
        <v>1953</v>
      </c>
      <c r="C966" s="2" t="s">
        <v>1954</v>
      </c>
      <c r="D966" s="2" t="s">
        <v>22</v>
      </c>
      <c r="E966" s="11">
        <v>43</v>
      </c>
      <c r="F966" s="2" t="s">
        <v>16</v>
      </c>
      <c r="G966" s="2" t="s">
        <v>17</v>
      </c>
      <c r="H966" s="5">
        <v>47907</v>
      </c>
      <c r="I966" s="11">
        <v>1</v>
      </c>
      <c r="J966" s="11">
        <v>5</v>
      </c>
      <c r="K966" s="2">
        <v>2022</v>
      </c>
      <c r="L966" s="2" t="s">
        <v>51</v>
      </c>
      <c r="M966" s="2" t="s">
        <v>41</v>
      </c>
      <c r="N966" s="8">
        <v>1.1158467390931013</v>
      </c>
      <c r="O966" s="47">
        <f>_xlfn.IFS(Analysis1[[#This Row],[Performance_Score]] &gt;= 4, (Analysis1[[#This Row],[Monthly_Salary]])*0.05, Analysis1[[#This Row],[Performance_Score]]&gt;=3, (Analysis1[[#This Row],[Monthly_Salary]]*0.02), Analysis1[[#This Row],[Performance_Score]]&lt;3,0)</f>
        <v>2395.35</v>
      </c>
      <c r="P966" s="47"/>
    </row>
    <row r="967" spans="2:16" x14ac:dyDescent="0.35">
      <c r="B967" s="1" t="s">
        <v>1955</v>
      </c>
      <c r="C967" s="1" t="s">
        <v>1956</v>
      </c>
      <c r="D967" s="1" t="s">
        <v>58</v>
      </c>
      <c r="E967" s="10">
        <v>29</v>
      </c>
      <c r="F967" s="1" t="s">
        <v>72</v>
      </c>
      <c r="G967" s="1" t="s">
        <v>29</v>
      </c>
      <c r="H967" s="4">
        <v>47733</v>
      </c>
      <c r="I967" s="10">
        <v>30</v>
      </c>
      <c r="J967" s="10">
        <v>3</v>
      </c>
      <c r="K967" s="1">
        <v>2022</v>
      </c>
      <c r="L967" s="1" t="s">
        <v>40</v>
      </c>
      <c r="M967" s="1" t="s">
        <v>19</v>
      </c>
      <c r="N967" s="7">
        <v>4.3870079308535113</v>
      </c>
      <c r="O967" s="58">
        <f>_xlfn.IFS(Analysis1[[#This Row],[Performance_Score]] &gt;= 4, (Analysis1[[#This Row],[Monthly_Salary]])*0.05, Analysis1[[#This Row],[Performance_Score]]&gt;=3, (Analysis1[[#This Row],[Monthly_Salary]]*0.02), Analysis1[[#This Row],[Performance_Score]]&lt;3,0)</f>
        <v>954.66</v>
      </c>
      <c r="P967" s="58"/>
    </row>
    <row r="968" spans="2:16" x14ac:dyDescent="0.35">
      <c r="B968" s="2" t="s">
        <v>1957</v>
      </c>
      <c r="C968" s="2" t="s">
        <v>1958</v>
      </c>
      <c r="D968" s="2" t="s">
        <v>80</v>
      </c>
      <c r="E968" s="11">
        <v>42</v>
      </c>
      <c r="F968" s="2" t="s">
        <v>23</v>
      </c>
      <c r="G968" s="2" t="s">
        <v>24</v>
      </c>
      <c r="H968" s="5">
        <v>61586</v>
      </c>
      <c r="I968" s="11">
        <v>26</v>
      </c>
      <c r="J968" s="11">
        <v>4</v>
      </c>
      <c r="K968" s="2">
        <v>2019</v>
      </c>
      <c r="L968" s="2" t="s">
        <v>25</v>
      </c>
      <c r="M968" s="2" t="s">
        <v>26</v>
      </c>
      <c r="N968" s="8">
        <v>2.5864992427589737</v>
      </c>
      <c r="O968" s="47">
        <f>_xlfn.IFS(Analysis1[[#This Row],[Performance_Score]] &gt;= 4, (Analysis1[[#This Row],[Monthly_Salary]])*0.05, Analysis1[[#This Row],[Performance_Score]]&gt;=3, (Analysis1[[#This Row],[Monthly_Salary]]*0.02), Analysis1[[#This Row],[Performance_Score]]&lt;3,0)</f>
        <v>3079.3</v>
      </c>
      <c r="P968" s="47"/>
    </row>
    <row r="969" spans="2:16" x14ac:dyDescent="0.35">
      <c r="B969" s="1" t="s">
        <v>1959</v>
      </c>
      <c r="C969" s="1" t="s">
        <v>1960</v>
      </c>
      <c r="D969" s="1" t="s">
        <v>80</v>
      </c>
      <c r="E969" s="10">
        <v>59</v>
      </c>
      <c r="F969" s="1" t="s">
        <v>23</v>
      </c>
      <c r="G969" s="1" t="s">
        <v>17</v>
      </c>
      <c r="H969" s="4">
        <v>57146</v>
      </c>
      <c r="I969" s="10">
        <v>27</v>
      </c>
      <c r="J969" s="10">
        <v>2</v>
      </c>
      <c r="K969" s="1">
        <v>2022</v>
      </c>
      <c r="L969" s="1" t="s">
        <v>40</v>
      </c>
      <c r="M969" s="1" t="s">
        <v>41</v>
      </c>
      <c r="N969" s="7">
        <v>2.1133733213644668</v>
      </c>
      <c r="O969" s="58">
        <f>_xlfn.IFS(Analysis1[[#This Row],[Performance_Score]] &gt;= 4, (Analysis1[[#This Row],[Monthly_Salary]])*0.05, Analysis1[[#This Row],[Performance_Score]]&gt;=3, (Analysis1[[#This Row],[Monthly_Salary]]*0.02), Analysis1[[#This Row],[Performance_Score]]&lt;3,0)</f>
        <v>0</v>
      </c>
      <c r="P969" s="58"/>
    </row>
    <row r="970" spans="2:16" x14ac:dyDescent="0.35">
      <c r="B970" s="2" t="s">
        <v>1961</v>
      </c>
      <c r="C970" s="2" t="s">
        <v>1962</v>
      </c>
      <c r="D970" s="2" t="s">
        <v>46</v>
      </c>
      <c r="E970" s="11">
        <v>27</v>
      </c>
      <c r="F970" s="2" t="s">
        <v>23</v>
      </c>
      <c r="G970" s="2" t="s">
        <v>77</v>
      </c>
      <c r="H970" s="5">
        <v>44674</v>
      </c>
      <c r="I970" s="11">
        <v>3</v>
      </c>
      <c r="J970" s="11">
        <v>2</v>
      </c>
      <c r="K970" s="2">
        <v>2018</v>
      </c>
      <c r="L970" s="2" t="s">
        <v>18</v>
      </c>
      <c r="M970" s="2" t="s">
        <v>41</v>
      </c>
      <c r="N970" s="8">
        <v>2.4155636391249335</v>
      </c>
      <c r="O970" s="47">
        <f>_xlfn.IFS(Analysis1[[#This Row],[Performance_Score]] &gt;= 4, (Analysis1[[#This Row],[Monthly_Salary]])*0.05, Analysis1[[#This Row],[Performance_Score]]&gt;=3, (Analysis1[[#This Row],[Monthly_Salary]]*0.02), Analysis1[[#This Row],[Performance_Score]]&lt;3,0)</f>
        <v>0</v>
      </c>
      <c r="P970" s="47"/>
    </row>
    <row r="971" spans="2:16" x14ac:dyDescent="0.35">
      <c r="B971" s="1" t="s">
        <v>1963</v>
      </c>
      <c r="C971" s="1" t="s">
        <v>1964</v>
      </c>
      <c r="D971" s="1" t="s">
        <v>15</v>
      </c>
      <c r="E971" s="10">
        <v>39</v>
      </c>
      <c r="F971" s="1" t="s">
        <v>72</v>
      </c>
      <c r="G971" s="1" t="s">
        <v>39</v>
      </c>
      <c r="H971" s="4">
        <v>70332</v>
      </c>
      <c r="I971" s="10">
        <v>9</v>
      </c>
      <c r="J971" s="10">
        <v>3</v>
      </c>
      <c r="K971" s="1">
        <v>0</v>
      </c>
      <c r="L971" s="1" t="s">
        <v>40</v>
      </c>
      <c r="M971" s="1" t="s">
        <v>141</v>
      </c>
      <c r="N971" s="7">
        <v>3.9912405131082713</v>
      </c>
      <c r="O971" s="58">
        <f>_xlfn.IFS(Analysis1[[#This Row],[Performance_Score]] &gt;= 4, (Analysis1[[#This Row],[Monthly_Salary]])*0.05, Analysis1[[#This Row],[Performance_Score]]&gt;=3, (Analysis1[[#This Row],[Monthly_Salary]]*0.02), Analysis1[[#This Row],[Performance_Score]]&lt;3,0)</f>
        <v>1406.64</v>
      </c>
      <c r="P971" s="58"/>
    </row>
    <row r="972" spans="2:16" x14ac:dyDescent="0.35">
      <c r="B972" s="2" t="s">
        <v>1965</v>
      </c>
      <c r="C972" s="2" t="s">
        <v>1966</v>
      </c>
      <c r="D972" s="2" t="s">
        <v>80</v>
      </c>
      <c r="E972" s="11">
        <v>59</v>
      </c>
      <c r="F972" s="2" t="s">
        <v>16</v>
      </c>
      <c r="G972" s="2" t="s">
        <v>39</v>
      </c>
      <c r="H972" s="5">
        <v>107278</v>
      </c>
      <c r="I972" s="11">
        <v>20</v>
      </c>
      <c r="J972" s="11">
        <v>5</v>
      </c>
      <c r="K972" s="2">
        <v>2024</v>
      </c>
      <c r="L972" s="2" t="s">
        <v>40</v>
      </c>
      <c r="M972" s="2" t="s">
        <v>41</v>
      </c>
      <c r="N972" s="8">
        <v>2.7469642440274926</v>
      </c>
      <c r="O972" s="47">
        <f>_xlfn.IFS(Analysis1[[#This Row],[Performance_Score]] &gt;= 4, (Analysis1[[#This Row],[Monthly_Salary]])*0.05, Analysis1[[#This Row],[Performance_Score]]&gt;=3, (Analysis1[[#This Row],[Monthly_Salary]]*0.02), Analysis1[[#This Row],[Performance_Score]]&lt;3,0)</f>
        <v>5363.9000000000005</v>
      </c>
      <c r="P972" s="47"/>
    </row>
    <row r="973" spans="2:16" x14ac:dyDescent="0.35">
      <c r="B973" s="1" t="s">
        <v>1967</v>
      </c>
      <c r="C973" s="1" t="s">
        <v>1968</v>
      </c>
      <c r="D973" s="1" t="s">
        <v>22</v>
      </c>
      <c r="E973" s="10">
        <v>43</v>
      </c>
      <c r="F973" s="1" t="s">
        <v>16</v>
      </c>
      <c r="G973" s="1" t="s">
        <v>24</v>
      </c>
      <c r="H973" s="4">
        <v>85796</v>
      </c>
      <c r="I973" s="10">
        <v>9</v>
      </c>
      <c r="J973" s="10">
        <v>1</v>
      </c>
      <c r="K973" s="1">
        <v>2017</v>
      </c>
      <c r="L973" s="1" t="s">
        <v>30</v>
      </c>
      <c r="M973" s="1" t="s">
        <v>26</v>
      </c>
      <c r="N973" s="7">
        <v>4.8869277451918016</v>
      </c>
      <c r="O973" s="58">
        <f>_xlfn.IFS(Analysis1[[#This Row],[Performance_Score]] &gt;= 4, (Analysis1[[#This Row],[Monthly_Salary]])*0.05, Analysis1[[#This Row],[Performance_Score]]&gt;=3, (Analysis1[[#This Row],[Monthly_Salary]]*0.02), Analysis1[[#This Row],[Performance_Score]]&lt;3,0)</f>
        <v>0</v>
      </c>
      <c r="P973" s="58"/>
    </row>
    <row r="974" spans="2:16" x14ac:dyDescent="0.35">
      <c r="B974" s="2" t="s">
        <v>1969</v>
      </c>
      <c r="C974" s="2" t="s">
        <v>1970</v>
      </c>
      <c r="D974" s="2" t="s">
        <v>80</v>
      </c>
      <c r="E974" s="11">
        <v>53</v>
      </c>
      <c r="F974" s="2" t="s">
        <v>23</v>
      </c>
      <c r="G974" s="2" t="s">
        <v>63</v>
      </c>
      <c r="H974" s="5">
        <v>76118</v>
      </c>
      <c r="I974" s="11">
        <v>34</v>
      </c>
      <c r="J974" s="11">
        <v>4</v>
      </c>
      <c r="K974" s="2">
        <v>2020</v>
      </c>
      <c r="L974" s="2" t="s">
        <v>34</v>
      </c>
      <c r="M974" s="2" t="s">
        <v>41</v>
      </c>
      <c r="N974" s="8">
        <v>4.8459196456475535</v>
      </c>
      <c r="O974" s="47">
        <f>_xlfn.IFS(Analysis1[[#This Row],[Performance_Score]] &gt;= 4, (Analysis1[[#This Row],[Monthly_Salary]])*0.05, Analysis1[[#This Row],[Performance_Score]]&gt;=3, (Analysis1[[#This Row],[Monthly_Salary]]*0.02), Analysis1[[#This Row],[Performance_Score]]&lt;3,0)</f>
        <v>3805.9</v>
      </c>
      <c r="P974" s="47"/>
    </row>
    <row r="975" spans="2:16" x14ac:dyDescent="0.35">
      <c r="B975" s="1" t="s">
        <v>1971</v>
      </c>
      <c r="C975" s="1" t="s">
        <v>1972</v>
      </c>
      <c r="D975" s="1" t="s">
        <v>33</v>
      </c>
      <c r="E975" s="10">
        <v>31</v>
      </c>
      <c r="F975" s="1" t="s">
        <v>16</v>
      </c>
      <c r="G975" s="1" t="s">
        <v>17</v>
      </c>
      <c r="H975" s="4">
        <v>30753</v>
      </c>
      <c r="I975" s="10">
        <v>9</v>
      </c>
      <c r="J975" s="10">
        <v>3</v>
      </c>
      <c r="K975" s="1">
        <v>0</v>
      </c>
      <c r="L975" s="1" t="s">
        <v>18</v>
      </c>
      <c r="M975" s="1" t="s">
        <v>19</v>
      </c>
      <c r="N975" s="7">
        <v>2.7935781659775558</v>
      </c>
      <c r="O975" s="58">
        <f>_xlfn.IFS(Analysis1[[#This Row],[Performance_Score]] &gt;= 4, (Analysis1[[#This Row],[Monthly_Salary]])*0.05, Analysis1[[#This Row],[Performance_Score]]&gt;=3, (Analysis1[[#This Row],[Monthly_Salary]]*0.02), Analysis1[[#This Row],[Performance_Score]]&lt;3,0)</f>
        <v>615.06000000000006</v>
      </c>
      <c r="P975" s="58"/>
    </row>
    <row r="976" spans="2:16" x14ac:dyDescent="0.35">
      <c r="B976" s="2" t="s">
        <v>1973</v>
      </c>
      <c r="C976" s="2" t="s">
        <v>1974</v>
      </c>
      <c r="D976" s="2" t="s">
        <v>22</v>
      </c>
      <c r="E976" s="11">
        <v>57</v>
      </c>
      <c r="F976" s="2" t="s">
        <v>16</v>
      </c>
      <c r="G976" s="2" t="s">
        <v>24</v>
      </c>
      <c r="H976" s="5">
        <v>94870</v>
      </c>
      <c r="I976" s="11">
        <v>22</v>
      </c>
      <c r="J976" s="11">
        <v>2</v>
      </c>
      <c r="K976" s="2">
        <v>0</v>
      </c>
      <c r="L976" s="2" t="s">
        <v>25</v>
      </c>
      <c r="M976" s="2" t="s">
        <v>41</v>
      </c>
      <c r="N976" s="8">
        <v>4.1044719360213948</v>
      </c>
      <c r="O976" s="47">
        <f>_xlfn.IFS(Analysis1[[#This Row],[Performance_Score]] &gt;= 4, (Analysis1[[#This Row],[Monthly_Salary]])*0.05, Analysis1[[#This Row],[Performance_Score]]&gt;=3, (Analysis1[[#This Row],[Monthly_Salary]]*0.02), Analysis1[[#This Row],[Performance_Score]]&lt;3,0)</f>
        <v>0</v>
      </c>
      <c r="P976" s="47"/>
    </row>
    <row r="977" spans="2:16" x14ac:dyDescent="0.35">
      <c r="B977" s="1" t="s">
        <v>1975</v>
      </c>
      <c r="C977" s="1" t="s">
        <v>1976</v>
      </c>
      <c r="D977" s="1" t="s">
        <v>58</v>
      </c>
      <c r="E977" s="10">
        <v>33</v>
      </c>
      <c r="F977" s="1" t="s">
        <v>16</v>
      </c>
      <c r="G977" s="1" t="s">
        <v>24</v>
      </c>
      <c r="H977" s="4">
        <v>81559</v>
      </c>
      <c r="I977" s="10">
        <v>25</v>
      </c>
      <c r="J977" s="10">
        <v>1</v>
      </c>
      <c r="K977" s="1">
        <v>2015</v>
      </c>
      <c r="L977" s="1" t="s">
        <v>30</v>
      </c>
      <c r="M977" s="1" t="s">
        <v>41</v>
      </c>
      <c r="N977" s="7">
        <v>2.3271903092817112</v>
      </c>
      <c r="O977" s="58">
        <f>_xlfn.IFS(Analysis1[[#This Row],[Performance_Score]] &gt;= 4, (Analysis1[[#This Row],[Monthly_Salary]])*0.05, Analysis1[[#This Row],[Performance_Score]]&gt;=3, (Analysis1[[#This Row],[Monthly_Salary]]*0.02), Analysis1[[#This Row],[Performance_Score]]&lt;3,0)</f>
        <v>0</v>
      </c>
      <c r="P977" s="58"/>
    </row>
    <row r="978" spans="2:16" x14ac:dyDescent="0.35">
      <c r="B978" s="2" t="s">
        <v>1977</v>
      </c>
      <c r="C978" s="2" t="s">
        <v>1978</v>
      </c>
      <c r="D978" s="2" t="s">
        <v>80</v>
      </c>
      <c r="E978" s="11">
        <v>28</v>
      </c>
      <c r="F978" s="2" t="s">
        <v>16</v>
      </c>
      <c r="G978" s="2" t="s">
        <v>63</v>
      </c>
      <c r="H978" s="5">
        <v>43077</v>
      </c>
      <c r="I978" s="11">
        <v>11</v>
      </c>
      <c r="J978" s="11">
        <v>5</v>
      </c>
      <c r="K978" s="2">
        <v>2015</v>
      </c>
      <c r="L978" s="2" t="s">
        <v>30</v>
      </c>
      <c r="M978" s="2" t="s">
        <v>26</v>
      </c>
      <c r="N978" s="8">
        <v>3.2259788950669899</v>
      </c>
      <c r="O978" s="47">
        <f>_xlfn.IFS(Analysis1[[#This Row],[Performance_Score]] &gt;= 4, (Analysis1[[#This Row],[Monthly_Salary]])*0.05, Analysis1[[#This Row],[Performance_Score]]&gt;=3, (Analysis1[[#This Row],[Monthly_Salary]]*0.02), Analysis1[[#This Row],[Performance_Score]]&lt;3,0)</f>
        <v>2153.85</v>
      </c>
      <c r="P978" s="47"/>
    </row>
    <row r="979" spans="2:16" x14ac:dyDescent="0.35">
      <c r="B979" s="1" t="s">
        <v>1979</v>
      </c>
      <c r="C979" s="1" t="s">
        <v>1980</v>
      </c>
      <c r="D979" s="1" t="s">
        <v>46</v>
      </c>
      <c r="E979" s="10">
        <v>27</v>
      </c>
      <c r="F979" s="1" t="s">
        <v>23</v>
      </c>
      <c r="G979" s="1" t="s">
        <v>77</v>
      </c>
      <c r="H979" s="4">
        <v>70865</v>
      </c>
      <c r="I979" s="10">
        <v>17</v>
      </c>
      <c r="J979" s="10">
        <v>5</v>
      </c>
      <c r="K979" s="1">
        <v>2015</v>
      </c>
      <c r="L979" s="1" t="s">
        <v>25</v>
      </c>
      <c r="M979" s="1" t="s">
        <v>41</v>
      </c>
      <c r="N979" s="7">
        <v>1.0231900532316436</v>
      </c>
      <c r="O979" s="58">
        <f>_xlfn.IFS(Analysis1[[#This Row],[Performance_Score]] &gt;= 4, (Analysis1[[#This Row],[Monthly_Salary]])*0.05, Analysis1[[#This Row],[Performance_Score]]&gt;=3, (Analysis1[[#This Row],[Monthly_Salary]]*0.02), Analysis1[[#This Row],[Performance_Score]]&lt;3,0)</f>
        <v>3543.25</v>
      </c>
      <c r="P979" s="58"/>
    </row>
    <row r="980" spans="2:16" x14ac:dyDescent="0.35">
      <c r="B980" s="2" t="s">
        <v>1981</v>
      </c>
      <c r="C980" s="2" t="s">
        <v>1982</v>
      </c>
      <c r="D980" s="2" t="s">
        <v>33</v>
      </c>
      <c r="E980" s="11">
        <v>55</v>
      </c>
      <c r="F980" s="2" t="s">
        <v>23</v>
      </c>
      <c r="G980" s="2" t="s">
        <v>77</v>
      </c>
      <c r="H980" s="5">
        <v>89796</v>
      </c>
      <c r="I980" s="11">
        <v>15</v>
      </c>
      <c r="J980" s="11">
        <v>5</v>
      </c>
      <c r="K980" s="2">
        <v>2020</v>
      </c>
      <c r="L980" s="2" t="s">
        <v>30</v>
      </c>
      <c r="M980" s="2" t="s">
        <v>19</v>
      </c>
      <c r="N980" s="8">
        <v>2.2816378637182622</v>
      </c>
      <c r="O980" s="47">
        <f>_xlfn.IFS(Analysis1[[#This Row],[Performance_Score]] &gt;= 4, (Analysis1[[#This Row],[Monthly_Salary]])*0.05, Analysis1[[#This Row],[Performance_Score]]&gt;=3, (Analysis1[[#This Row],[Monthly_Salary]]*0.02), Analysis1[[#This Row],[Performance_Score]]&lt;3,0)</f>
        <v>4489.8</v>
      </c>
      <c r="P980" s="47"/>
    </row>
    <row r="981" spans="2:16" x14ac:dyDescent="0.35">
      <c r="B981" s="1" t="s">
        <v>1983</v>
      </c>
      <c r="C981" s="1" t="s">
        <v>1984</v>
      </c>
      <c r="D981" s="1" t="s">
        <v>15</v>
      </c>
      <c r="E981" s="10">
        <v>51</v>
      </c>
      <c r="F981" s="1" t="s">
        <v>16</v>
      </c>
      <c r="G981" s="1" t="s">
        <v>29</v>
      </c>
      <c r="H981" s="4">
        <v>110555</v>
      </c>
      <c r="I981" s="10">
        <v>1</v>
      </c>
      <c r="J981" s="10">
        <v>3</v>
      </c>
      <c r="K981" s="1">
        <v>0</v>
      </c>
      <c r="L981" s="1" t="s">
        <v>40</v>
      </c>
      <c r="M981" s="1" t="s">
        <v>19</v>
      </c>
      <c r="N981" s="7">
        <v>1.6712078957186116</v>
      </c>
      <c r="O981" s="58">
        <f>_xlfn.IFS(Analysis1[[#This Row],[Performance_Score]] &gt;= 4, (Analysis1[[#This Row],[Monthly_Salary]])*0.05, Analysis1[[#This Row],[Performance_Score]]&gt;=3, (Analysis1[[#This Row],[Monthly_Salary]]*0.02), Analysis1[[#This Row],[Performance_Score]]&lt;3,0)</f>
        <v>2211.1</v>
      </c>
      <c r="P981" s="58"/>
    </row>
    <row r="982" spans="2:16" x14ac:dyDescent="0.35">
      <c r="B982" s="2" t="s">
        <v>1985</v>
      </c>
      <c r="C982" s="2" t="s">
        <v>1986</v>
      </c>
      <c r="D982" s="2" t="s">
        <v>15</v>
      </c>
      <c r="E982" s="11">
        <v>44</v>
      </c>
      <c r="F982" s="2" t="s">
        <v>23</v>
      </c>
      <c r="G982" s="2" t="s">
        <v>77</v>
      </c>
      <c r="H982" s="5">
        <v>119298</v>
      </c>
      <c r="I982" s="11">
        <v>4</v>
      </c>
      <c r="J982" s="11">
        <v>3</v>
      </c>
      <c r="K982" s="2">
        <v>2024</v>
      </c>
      <c r="L982" s="2" t="s">
        <v>30</v>
      </c>
      <c r="M982" s="2" t="s">
        <v>41</v>
      </c>
      <c r="N982" s="8">
        <v>3.1620948385947849</v>
      </c>
      <c r="O982" s="47">
        <f>_xlfn.IFS(Analysis1[[#This Row],[Performance_Score]] &gt;= 4, (Analysis1[[#This Row],[Monthly_Salary]])*0.05, Analysis1[[#This Row],[Performance_Score]]&gt;=3, (Analysis1[[#This Row],[Monthly_Salary]]*0.02), Analysis1[[#This Row],[Performance_Score]]&lt;3,0)</f>
        <v>2385.96</v>
      </c>
      <c r="P982" s="47"/>
    </row>
    <row r="983" spans="2:16" x14ac:dyDescent="0.35">
      <c r="B983" s="1" t="s">
        <v>1987</v>
      </c>
      <c r="C983" s="1" t="s">
        <v>1988</v>
      </c>
      <c r="D983" s="1" t="s">
        <v>46</v>
      </c>
      <c r="E983" s="10">
        <v>35</v>
      </c>
      <c r="F983" s="1" t="s">
        <v>23</v>
      </c>
      <c r="G983" s="1" t="s">
        <v>29</v>
      </c>
      <c r="H983" s="4">
        <v>100038</v>
      </c>
      <c r="I983" s="10">
        <v>27</v>
      </c>
      <c r="J983" s="10">
        <v>3</v>
      </c>
      <c r="K983" s="1">
        <v>2022</v>
      </c>
      <c r="L983" s="1" t="s">
        <v>34</v>
      </c>
      <c r="M983" s="1" t="s">
        <v>26</v>
      </c>
      <c r="N983" s="7">
        <v>2.8151390739265176</v>
      </c>
      <c r="O983" s="58">
        <f>_xlfn.IFS(Analysis1[[#This Row],[Performance_Score]] &gt;= 4, (Analysis1[[#This Row],[Monthly_Salary]])*0.05, Analysis1[[#This Row],[Performance_Score]]&gt;=3, (Analysis1[[#This Row],[Monthly_Salary]]*0.02), Analysis1[[#This Row],[Performance_Score]]&lt;3,0)</f>
        <v>2000.76</v>
      </c>
      <c r="P983" s="58"/>
    </row>
    <row r="984" spans="2:16" x14ac:dyDescent="0.35">
      <c r="B984" s="2" t="s">
        <v>1989</v>
      </c>
      <c r="C984" s="2" t="s">
        <v>1990</v>
      </c>
      <c r="D984" s="2" t="s">
        <v>22</v>
      </c>
      <c r="E984" s="11">
        <v>54</v>
      </c>
      <c r="F984" s="2" t="s">
        <v>23</v>
      </c>
      <c r="G984" s="2" t="s">
        <v>63</v>
      </c>
      <c r="H984" s="5">
        <v>58886</v>
      </c>
      <c r="I984" s="11">
        <v>20</v>
      </c>
      <c r="J984" s="11">
        <v>5</v>
      </c>
      <c r="K984" s="2">
        <v>2015</v>
      </c>
      <c r="L984" s="2" t="s">
        <v>30</v>
      </c>
      <c r="M984" s="2" t="s">
        <v>141</v>
      </c>
      <c r="N984" s="8">
        <v>2.2282090879049417</v>
      </c>
      <c r="O984" s="47">
        <f>_xlfn.IFS(Analysis1[[#This Row],[Performance_Score]] &gt;= 4, (Analysis1[[#This Row],[Monthly_Salary]])*0.05, Analysis1[[#This Row],[Performance_Score]]&gt;=3, (Analysis1[[#This Row],[Monthly_Salary]]*0.02), Analysis1[[#This Row],[Performance_Score]]&lt;3,0)</f>
        <v>2944.3</v>
      </c>
      <c r="P984" s="47"/>
    </row>
    <row r="985" spans="2:16" x14ac:dyDescent="0.35">
      <c r="B985" s="1" t="s">
        <v>1991</v>
      </c>
      <c r="C985" s="1" t="s">
        <v>1992</v>
      </c>
      <c r="D985" s="1" t="s">
        <v>58</v>
      </c>
      <c r="E985" s="10">
        <v>52</v>
      </c>
      <c r="F985" s="1" t="s">
        <v>23</v>
      </c>
      <c r="G985" s="1" t="s">
        <v>63</v>
      </c>
      <c r="H985" s="4">
        <v>57555</v>
      </c>
      <c r="I985" s="10">
        <v>28</v>
      </c>
      <c r="J985" s="10">
        <v>2</v>
      </c>
      <c r="K985" s="1">
        <v>2017</v>
      </c>
      <c r="L985" s="1" t="s">
        <v>40</v>
      </c>
      <c r="M985" s="1" t="s">
        <v>141</v>
      </c>
      <c r="N985" s="7">
        <v>2.424706671316641</v>
      </c>
      <c r="O985" s="58">
        <f>_xlfn.IFS(Analysis1[[#This Row],[Performance_Score]] &gt;= 4, (Analysis1[[#This Row],[Monthly_Salary]])*0.05, Analysis1[[#This Row],[Performance_Score]]&gt;=3, (Analysis1[[#This Row],[Monthly_Salary]]*0.02), Analysis1[[#This Row],[Performance_Score]]&lt;3,0)</f>
        <v>0</v>
      </c>
      <c r="P985" s="58"/>
    </row>
    <row r="986" spans="2:16" x14ac:dyDescent="0.35">
      <c r="B986" s="2" t="s">
        <v>1993</v>
      </c>
      <c r="C986" s="2" t="s">
        <v>1994</v>
      </c>
      <c r="D986" s="2" t="s">
        <v>58</v>
      </c>
      <c r="E986" s="11">
        <v>52</v>
      </c>
      <c r="F986" s="2" t="s">
        <v>16</v>
      </c>
      <c r="G986" s="2" t="s">
        <v>24</v>
      </c>
      <c r="H986" s="5">
        <v>77415</v>
      </c>
      <c r="I986" s="11">
        <v>23</v>
      </c>
      <c r="J986" s="11">
        <v>2</v>
      </c>
      <c r="K986" s="2">
        <v>2020</v>
      </c>
      <c r="L986" s="2" t="s">
        <v>25</v>
      </c>
      <c r="M986" s="2" t="s">
        <v>26</v>
      </c>
      <c r="N986" s="8">
        <v>1.9568683113631247</v>
      </c>
      <c r="O986" s="47">
        <f>_xlfn.IFS(Analysis1[[#This Row],[Performance_Score]] &gt;= 4, (Analysis1[[#This Row],[Monthly_Salary]])*0.05, Analysis1[[#This Row],[Performance_Score]]&gt;=3, (Analysis1[[#This Row],[Monthly_Salary]]*0.02), Analysis1[[#This Row],[Performance_Score]]&lt;3,0)</f>
        <v>0</v>
      </c>
      <c r="P986" s="47"/>
    </row>
    <row r="987" spans="2:16" x14ac:dyDescent="0.35">
      <c r="B987" s="1" t="s">
        <v>1995</v>
      </c>
      <c r="C987" s="1" t="s">
        <v>1996</v>
      </c>
      <c r="D987" s="1" t="s">
        <v>58</v>
      </c>
      <c r="E987" s="10">
        <v>44</v>
      </c>
      <c r="F987" s="1" t="s">
        <v>16</v>
      </c>
      <c r="G987" s="1" t="s">
        <v>39</v>
      </c>
      <c r="H987" s="4">
        <v>70064</v>
      </c>
      <c r="I987" s="10">
        <v>8</v>
      </c>
      <c r="J987" s="10">
        <v>1</v>
      </c>
      <c r="K987" s="1">
        <v>2017</v>
      </c>
      <c r="L987" s="1" t="s">
        <v>30</v>
      </c>
      <c r="M987" s="1" t="s">
        <v>141</v>
      </c>
      <c r="N987" s="7">
        <v>2.7018148493015293</v>
      </c>
      <c r="O987" s="58">
        <f>_xlfn.IFS(Analysis1[[#This Row],[Performance_Score]] &gt;= 4, (Analysis1[[#This Row],[Monthly_Salary]])*0.05, Analysis1[[#This Row],[Performance_Score]]&gt;=3, (Analysis1[[#This Row],[Monthly_Salary]]*0.02), Analysis1[[#This Row],[Performance_Score]]&lt;3,0)</f>
        <v>0</v>
      </c>
      <c r="P987" s="58"/>
    </row>
    <row r="988" spans="2:16" x14ac:dyDescent="0.35">
      <c r="B988" s="2" t="s">
        <v>1997</v>
      </c>
      <c r="C988" s="2" t="s">
        <v>1998</v>
      </c>
      <c r="D988" s="2" t="s">
        <v>22</v>
      </c>
      <c r="E988" s="11">
        <v>27</v>
      </c>
      <c r="F988" s="2" t="s">
        <v>16</v>
      </c>
      <c r="G988" s="2" t="s">
        <v>39</v>
      </c>
      <c r="H988" s="5">
        <v>76092</v>
      </c>
      <c r="I988" s="11">
        <v>19</v>
      </c>
      <c r="J988" s="11">
        <v>3</v>
      </c>
      <c r="K988" s="2">
        <v>2022</v>
      </c>
      <c r="L988" s="2" t="s">
        <v>30</v>
      </c>
      <c r="M988" s="2" t="s">
        <v>26</v>
      </c>
      <c r="N988" s="8">
        <v>3.7814996028904404</v>
      </c>
      <c r="O988" s="47">
        <f>_xlfn.IFS(Analysis1[[#This Row],[Performance_Score]] &gt;= 4, (Analysis1[[#This Row],[Monthly_Salary]])*0.05, Analysis1[[#This Row],[Performance_Score]]&gt;=3, (Analysis1[[#This Row],[Monthly_Salary]]*0.02), Analysis1[[#This Row],[Performance_Score]]&lt;3,0)</f>
        <v>1521.84</v>
      </c>
      <c r="P988" s="47"/>
    </row>
    <row r="989" spans="2:16" x14ac:dyDescent="0.35">
      <c r="B989" s="1" t="s">
        <v>1999</v>
      </c>
      <c r="C989" s="1" t="s">
        <v>2000</v>
      </c>
      <c r="D989" s="1" t="s">
        <v>33</v>
      </c>
      <c r="E989" s="10">
        <v>50</v>
      </c>
      <c r="F989" s="1" t="s">
        <v>16</v>
      </c>
      <c r="G989" s="1" t="s">
        <v>39</v>
      </c>
      <c r="H989" s="4">
        <v>119821</v>
      </c>
      <c r="I989" s="10">
        <v>2</v>
      </c>
      <c r="J989" s="10">
        <v>3</v>
      </c>
      <c r="K989" s="1">
        <v>2021</v>
      </c>
      <c r="L989" s="1" t="s">
        <v>18</v>
      </c>
      <c r="M989" s="1" t="s">
        <v>41</v>
      </c>
      <c r="N989" s="7">
        <v>2.6934905706795447</v>
      </c>
      <c r="O989" s="58">
        <f>_xlfn.IFS(Analysis1[[#This Row],[Performance_Score]] &gt;= 4, (Analysis1[[#This Row],[Monthly_Salary]])*0.05, Analysis1[[#This Row],[Performance_Score]]&gt;=3, (Analysis1[[#This Row],[Monthly_Salary]]*0.02), Analysis1[[#This Row],[Performance_Score]]&lt;3,0)</f>
        <v>2396.42</v>
      </c>
      <c r="P989" s="58"/>
    </row>
    <row r="990" spans="2:16" x14ac:dyDescent="0.35">
      <c r="B990" s="2" t="s">
        <v>2001</v>
      </c>
      <c r="C990" s="2" t="s">
        <v>2002</v>
      </c>
      <c r="D990" s="2" t="s">
        <v>33</v>
      </c>
      <c r="E990" s="11">
        <v>31</v>
      </c>
      <c r="F990" s="2" t="s">
        <v>16</v>
      </c>
      <c r="G990" s="2" t="s">
        <v>63</v>
      </c>
      <c r="H990" s="5">
        <v>61185</v>
      </c>
      <c r="I990" s="11">
        <v>31</v>
      </c>
      <c r="J990" s="11">
        <v>5</v>
      </c>
      <c r="K990" s="2">
        <v>2017</v>
      </c>
      <c r="L990" s="2" t="s">
        <v>30</v>
      </c>
      <c r="M990" s="2" t="s">
        <v>26</v>
      </c>
      <c r="N990" s="8">
        <v>1.4247936032543271</v>
      </c>
      <c r="O990" s="47">
        <f>_xlfn.IFS(Analysis1[[#This Row],[Performance_Score]] &gt;= 4, (Analysis1[[#This Row],[Monthly_Salary]])*0.05, Analysis1[[#This Row],[Performance_Score]]&gt;=3, (Analysis1[[#This Row],[Monthly_Salary]]*0.02), Analysis1[[#This Row],[Performance_Score]]&lt;3,0)</f>
        <v>3059.25</v>
      </c>
      <c r="P990" s="47"/>
    </row>
    <row r="991" spans="2:16" x14ac:dyDescent="0.35">
      <c r="B991" s="1" t="s">
        <v>2003</v>
      </c>
      <c r="C991" s="1" t="s">
        <v>2004</v>
      </c>
      <c r="D991" s="1" t="s">
        <v>46</v>
      </c>
      <c r="E991" s="10">
        <v>42</v>
      </c>
      <c r="F991" s="1" t="s">
        <v>16</v>
      </c>
      <c r="G991" s="1" t="s">
        <v>29</v>
      </c>
      <c r="H991" s="4">
        <v>34629</v>
      </c>
      <c r="I991" s="10">
        <v>35</v>
      </c>
      <c r="J991" s="10">
        <v>5</v>
      </c>
      <c r="K991" s="1">
        <v>2023</v>
      </c>
      <c r="L991" s="1" t="s">
        <v>34</v>
      </c>
      <c r="M991" s="1" t="s">
        <v>26</v>
      </c>
      <c r="N991" s="7">
        <v>2.3825398236995885</v>
      </c>
      <c r="O991" s="58">
        <f>_xlfn.IFS(Analysis1[[#This Row],[Performance_Score]] &gt;= 4, (Analysis1[[#This Row],[Monthly_Salary]])*0.05, Analysis1[[#This Row],[Performance_Score]]&gt;=3, (Analysis1[[#This Row],[Monthly_Salary]]*0.02), Analysis1[[#This Row],[Performance_Score]]&lt;3,0)</f>
        <v>1731.45</v>
      </c>
      <c r="P991" s="58"/>
    </row>
    <row r="992" spans="2:16" x14ac:dyDescent="0.35">
      <c r="B992" s="2" t="s">
        <v>2005</v>
      </c>
      <c r="C992" s="2" t="s">
        <v>2006</v>
      </c>
      <c r="D992" s="2" t="s">
        <v>22</v>
      </c>
      <c r="E992" s="11">
        <v>58</v>
      </c>
      <c r="F992" s="2" t="s">
        <v>16</v>
      </c>
      <c r="G992" s="2" t="s">
        <v>24</v>
      </c>
      <c r="H992" s="5">
        <v>109518</v>
      </c>
      <c r="I992" s="11">
        <v>11</v>
      </c>
      <c r="J992" s="11">
        <v>4</v>
      </c>
      <c r="K992" s="2">
        <v>2017</v>
      </c>
      <c r="L992" s="2" t="s">
        <v>51</v>
      </c>
      <c r="M992" s="2" t="s">
        <v>41</v>
      </c>
      <c r="N992" s="8">
        <v>4.2522600033471196</v>
      </c>
      <c r="O992" s="47">
        <f>_xlfn.IFS(Analysis1[[#This Row],[Performance_Score]] &gt;= 4, (Analysis1[[#This Row],[Monthly_Salary]])*0.05, Analysis1[[#This Row],[Performance_Score]]&gt;=3, (Analysis1[[#This Row],[Monthly_Salary]]*0.02), Analysis1[[#This Row],[Performance_Score]]&lt;3,0)</f>
        <v>5475.9000000000005</v>
      </c>
      <c r="P992" s="47"/>
    </row>
    <row r="993" spans="2:16" x14ac:dyDescent="0.35">
      <c r="B993" s="1" t="s">
        <v>2007</v>
      </c>
      <c r="C993" s="1" t="s">
        <v>2008</v>
      </c>
      <c r="D993" s="1" t="s">
        <v>58</v>
      </c>
      <c r="E993" s="10">
        <v>35</v>
      </c>
      <c r="F993" s="1" t="s">
        <v>16</v>
      </c>
      <c r="G993" s="1" t="s">
        <v>63</v>
      </c>
      <c r="H993" s="4">
        <v>44616</v>
      </c>
      <c r="I993" s="10">
        <v>25</v>
      </c>
      <c r="J993" s="10">
        <v>1</v>
      </c>
      <c r="K993" s="1">
        <v>2018</v>
      </c>
      <c r="L993" s="1" t="s">
        <v>25</v>
      </c>
      <c r="M993" s="1" t="s">
        <v>41</v>
      </c>
      <c r="N993" s="7">
        <v>2.518997806418493</v>
      </c>
      <c r="O993" s="58">
        <f>_xlfn.IFS(Analysis1[[#This Row],[Performance_Score]] &gt;= 4, (Analysis1[[#This Row],[Monthly_Salary]])*0.05, Analysis1[[#This Row],[Performance_Score]]&gt;=3, (Analysis1[[#This Row],[Monthly_Salary]]*0.02), Analysis1[[#This Row],[Performance_Score]]&lt;3,0)</f>
        <v>0</v>
      </c>
      <c r="P993" s="58"/>
    </row>
    <row r="994" spans="2:16" x14ac:dyDescent="0.35">
      <c r="B994" s="2" t="s">
        <v>2009</v>
      </c>
      <c r="C994" s="2" t="s">
        <v>2010</v>
      </c>
      <c r="D994" s="2" t="s">
        <v>15</v>
      </c>
      <c r="E994" s="11">
        <v>51</v>
      </c>
      <c r="F994" s="2" t="s">
        <v>23</v>
      </c>
      <c r="G994" s="2" t="s">
        <v>17</v>
      </c>
      <c r="H994" s="5">
        <v>62408</v>
      </c>
      <c r="I994" s="11">
        <v>25</v>
      </c>
      <c r="J994" s="11">
        <v>3</v>
      </c>
      <c r="K994" s="2">
        <v>2021</v>
      </c>
      <c r="L994" s="2" t="s">
        <v>51</v>
      </c>
      <c r="M994" s="2" t="s">
        <v>41</v>
      </c>
      <c r="N994" s="8">
        <v>2.2148605371780583</v>
      </c>
      <c r="O994" s="47">
        <f>_xlfn.IFS(Analysis1[[#This Row],[Performance_Score]] &gt;= 4, (Analysis1[[#This Row],[Monthly_Salary]])*0.05, Analysis1[[#This Row],[Performance_Score]]&gt;=3, (Analysis1[[#This Row],[Monthly_Salary]]*0.02), Analysis1[[#This Row],[Performance_Score]]&lt;3,0)</f>
        <v>1248.1600000000001</v>
      </c>
      <c r="P994" s="47"/>
    </row>
    <row r="995" spans="2:16" x14ac:dyDescent="0.35">
      <c r="B995" s="1" t="s">
        <v>2011</v>
      </c>
      <c r="C995" s="1" t="s">
        <v>2012</v>
      </c>
      <c r="D995" s="1" t="s">
        <v>33</v>
      </c>
      <c r="E995" s="10">
        <v>59</v>
      </c>
      <c r="F995" s="1" t="s">
        <v>23</v>
      </c>
      <c r="G995" s="1" t="s">
        <v>63</v>
      </c>
      <c r="H995" s="4">
        <v>69281</v>
      </c>
      <c r="I995" s="10">
        <v>25</v>
      </c>
      <c r="J995" s="10">
        <v>1</v>
      </c>
      <c r="K995" s="1">
        <v>2015</v>
      </c>
      <c r="L995" s="1" t="s">
        <v>25</v>
      </c>
      <c r="M995" s="1" t="s">
        <v>41</v>
      </c>
      <c r="N995" s="7">
        <v>3.7953392950482581</v>
      </c>
      <c r="O995" s="58">
        <f>_xlfn.IFS(Analysis1[[#This Row],[Performance_Score]] &gt;= 4, (Analysis1[[#This Row],[Monthly_Salary]])*0.05, Analysis1[[#This Row],[Performance_Score]]&gt;=3, (Analysis1[[#This Row],[Monthly_Salary]]*0.02), Analysis1[[#This Row],[Performance_Score]]&lt;3,0)</f>
        <v>0</v>
      </c>
      <c r="P995" s="58"/>
    </row>
    <row r="996" spans="2:16" x14ac:dyDescent="0.35">
      <c r="B996" s="2" t="s">
        <v>2013</v>
      </c>
      <c r="C996" s="2" t="s">
        <v>2014</v>
      </c>
      <c r="D996" s="2" t="s">
        <v>46</v>
      </c>
      <c r="E996" s="11">
        <v>27</v>
      </c>
      <c r="F996" s="2" t="s">
        <v>16</v>
      </c>
      <c r="G996" s="2" t="s">
        <v>24</v>
      </c>
      <c r="H996" s="5">
        <v>33915</v>
      </c>
      <c r="I996" s="11">
        <v>18</v>
      </c>
      <c r="J996" s="11">
        <v>4</v>
      </c>
      <c r="K996" s="2">
        <v>2024</v>
      </c>
      <c r="L996" s="2" t="s">
        <v>34</v>
      </c>
      <c r="M996" s="2" t="s">
        <v>26</v>
      </c>
      <c r="N996" s="8">
        <v>1.3236216649943637</v>
      </c>
      <c r="O996" s="47">
        <f>_xlfn.IFS(Analysis1[[#This Row],[Performance_Score]] &gt;= 4, (Analysis1[[#This Row],[Monthly_Salary]])*0.05, Analysis1[[#This Row],[Performance_Score]]&gt;=3, (Analysis1[[#This Row],[Monthly_Salary]]*0.02), Analysis1[[#This Row],[Performance_Score]]&lt;3,0)</f>
        <v>1695.75</v>
      </c>
      <c r="P996" s="47"/>
    </row>
    <row r="997" spans="2:16" x14ac:dyDescent="0.35">
      <c r="B997" s="1" t="s">
        <v>2015</v>
      </c>
      <c r="C997" s="1" t="s">
        <v>2016</v>
      </c>
      <c r="D997" s="1" t="s">
        <v>58</v>
      </c>
      <c r="E997" s="10">
        <v>22</v>
      </c>
      <c r="F997" s="1" t="s">
        <v>16</v>
      </c>
      <c r="G997" s="1" t="s">
        <v>77</v>
      </c>
      <c r="H997" s="4">
        <v>35738</v>
      </c>
      <c r="I997" s="10">
        <v>33</v>
      </c>
      <c r="J997" s="10">
        <v>3</v>
      </c>
      <c r="K997" s="1">
        <v>2015</v>
      </c>
      <c r="L997" s="1" t="s">
        <v>18</v>
      </c>
      <c r="M997" s="1" t="s">
        <v>141</v>
      </c>
      <c r="N997" s="7">
        <v>1.0405411366629274</v>
      </c>
      <c r="O997" s="58">
        <f>_xlfn.IFS(Analysis1[[#This Row],[Performance_Score]] &gt;= 4, (Analysis1[[#This Row],[Monthly_Salary]])*0.05, Analysis1[[#This Row],[Performance_Score]]&gt;=3, (Analysis1[[#This Row],[Monthly_Salary]]*0.02), Analysis1[[#This Row],[Performance_Score]]&lt;3,0)</f>
        <v>714.76</v>
      </c>
      <c r="P997" s="58"/>
    </row>
    <row r="998" spans="2:16" x14ac:dyDescent="0.35">
      <c r="B998" s="2" t="s">
        <v>2017</v>
      </c>
      <c r="C998" s="2" t="s">
        <v>2018</v>
      </c>
      <c r="D998" s="2" t="s">
        <v>22</v>
      </c>
      <c r="E998" s="11">
        <v>58</v>
      </c>
      <c r="F998" s="2" t="s">
        <v>23</v>
      </c>
      <c r="G998" s="2" t="s">
        <v>39</v>
      </c>
      <c r="H998" s="5">
        <v>54461</v>
      </c>
      <c r="I998" s="11">
        <v>14</v>
      </c>
      <c r="J998" s="11">
        <v>1</v>
      </c>
      <c r="K998" s="2">
        <v>2015</v>
      </c>
      <c r="L998" s="2" t="s">
        <v>51</v>
      </c>
      <c r="M998" s="2" t="s">
        <v>26</v>
      </c>
      <c r="N998" s="8">
        <v>2.0785593570447576</v>
      </c>
      <c r="O998" s="47">
        <f>_xlfn.IFS(Analysis1[[#This Row],[Performance_Score]] &gt;= 4, (Analysis1[[#This Row],[Monthly_Salary]])*0.05, Analysis1[[#This Row],[Performance_Score]]&gt;=3, (Analysis1[[#This Row],[Monthly_Salary]]*0.02), Analysis1[[#This Row],[Performance_Score]]&lt;3,0)</f>
        <v>0</v>
      </c>
      <c r="P998" s="47"/>
    </row>
    <row r="999" spans="2:16" x14ac:dyDescent="0.35">
      <c r="B999" s="1" t="s">
        <v>2019</v>
      </c>
      <c r="C999" s="1" t="s">
        <v>2020</v>
      </c>
      <c r="D999" s="1" t="s">
        <v>46</v>
      </c>
      <c r="E999" s="10">
        <v>38</v>
      </c>
      <c r="F999" s="1" t="s">
        <v>23</v>
      </c>
      <c r="G999" s="1" t="s">
        <v>24</v>
      </c>
      <c r="H999" s="4">
        <v>116815</v>
      </c>
      <c r="I999" s="10">
        <v>22</v>
      </c>
      <c r="J999" s="10">
        <v>2</v>
      </c>
      <c r="K999" s="1">
        <v>2015</v>
      </c>
      <c r="L999" s="1" t="s">
        <v>18</v>
      </c>
      <c r="M999" s="1" t="s">
        <v>41</v>
      </c>
      <c r="N999" s="7">
        <v>1.7015224575356318</v>
      </c>
      <c r="O999" s="58">
        <f>_xlfn.IFS(Analysis1[[#This Row],[Performance_Score]] &gt;= 4, (Analysis1[[#This Row],[Monthly_Salary]])*0.05, Analysis1[[#This Row],[Performance_Score]]&gt;=3, (Analysis1[[#This Row],[Monthly_Salary]]*0.02), Analysis1[[#This Row],[Performance_Score]]&lt;3,0)</f>
        <v>0</v>
      </c>
      <c r="P999" s="58"/>
    </row>
    <row r="1000" spans="2:16" x14ac:dyDescent="0.35">
      <c r="B1000" s="2" t="s">
        <v>2021</v>
      </c>
      <c r="C1000" s="2" t="s">
        <v>2022</v>
      </c>
      <c r="D1000" s="2" t="s">
        <v>15</v>
      </c>
      <c r="E1000" s="11">
        <v>43</v>
      </c>
      <c r="F1000" s="2" t="s">
        <v>23</v>
      </c>
      <c r="G1000" s="2" t="s">
        <v>77</v>
      </c>
      <c r="H1000" s="5">
        <v>75651</v>
      </c>
      <c r="I1000" s="11">
        <v>4</v>
      </c>
      <c r="J1000" s="11">
        <v>2</v>
      </c>
      <c r="K1000" s="2">
        <v>2023</v>
      </c>
      <c r="L1000" s="2" t="s">
        <v>51</v>
      </c>
      <c r="M1000" s="2" t="s">
        <v>26</v>
      </c>
      <c r="N1000" s="8">
        <v>4.7818260127389074</v>
      </c>
      <c r="O1000" s="47">
        <f>_xlfn.IFS(Analysis1[[#This Row],[Performance_Score]] &gt;= 4, (Analysis1[[#This Row],[Monthly_Salary]])*0.05, Analysis1[[#This Row],[Performance_Score]]&gt;=3, (Analysis1[[#This Row],[Monthly_Salary]]*0.02), Analysis1[[#This Row],[Performance_Score]]&lt;3,0)</f>
        <v>0</v>
      </c>
      <c r="P1000" s="47"/>
    </row>
    <row r="1001" spans="2:16" x14ac:dyDescent="0.35">
      <c r="B1001" s="1" t="s">
        <v>2023</v>
      </c>
      <c r="C1001" s="1" t="s">
        <v>2024</v>
      </c>
      <c r="D1001" s="1" t="s">
        <v>22</v>
      </c>
      <c r="E1001" s="10">
        <v>38</v>
      </c>
      <c r="F1001" s="1" t="s">
        <v>72</v>
      </c>
      <c r="G1001" s="1" t="s">
        <v>29</v>
      </c>
      <c r="H1001" s="4">
        <v>64463</v>
      </c>
      <c r="I1001" s="10">
        <v>32</v>
      </c>
      <c r="J1001" s="10">
        <v>1</v>
      </c>
      <c r="K1001" s="1">
        <v>2021</v>
      </c>
      <c r="L1001" s="1" t="s">
        <v>18</v>
      </c>
      <c r="M1001" s="1" t="s">
        <v>41</v>
      </c>
      <c r="N1001" s="7">
        <v>4.5264545305743447</v>
      </c>
      <c r="O1001" s="58">
        <f>_xlfn.IFS(Analysis1[[#This Row],[Performance_Score]] &gt;= 4, (Analysis1[[#This Row],[Monthly_Salary]])*0.05, Analysis1[[#This Row],[Performance_Score]]&gt;=3, (Analysis1[[#This Row],[Monthly_Salary]]*0.02), Analysis1[[#This Row],[Performance_Score]]&lt;3,0)</f>
        <v>0</v>
      </c>
      <c r="P1001" s="58"/>
    </row>
    <row r="1002" spans="2:16" x14ac:dyDescent="0.35">
      <c r="B1002" s="17" t="s">
        <v>2025</v>
      </c>
      <c r="C1002" s="17" t="s">
        <v>2026</v>
      </c>
      <c r="D1002" s="17" t="s">
        <v>46</v>
      </c>
      <c r="E1002" s="18">
        <v>51</v>
      </c>
      <c r="F1002" s="17" t="s">
        <v>16</v>
      </c>
      <c r="G1002" s="17" t="s">
        <v>17</v>
      </c>
      <c r="H1002" s="19">
        <v>37345</v>
      </c>
      <c r="I1002" s="18">
        <v>11</v>
      </c>
      <c r="J1002" s="18">
        <v>1</v>
      </c>
      <c r="K1002" s="17">
        <v>0</v>
      </c>
      <c r="L1002" s="17" t="s">
        <v>34</v>
      </c>
      <c r="M1002" s="17" t="s">
        <v>41</v>
      </c>
      <c r="N1002" s="20">
        <v>1.6010184126834068</v>
      </c>
      <c r="O1002" s="47">
        <f>_xlfn.IFS(Analysis1[[#This Row],[Performance_Score]] &gt;= 4, (Analysis1[[#This Row],[Monthly_Salary]])*0.05, Analysis1[[#This Row],[Performance_Score]]&gt;=3, (Analysis1[[#This Row],[Monthly_Salary]]*0.02), Analysis1[[#This Row],[Performance_Score]]&lt;3,0)</f>
        <v>0</v>
      </c>
      <c r="P1002" s="47"/>
    </row>
  </sheetData>
  <conditionalFormatting sqref="Q31">
    <cfRule type="duplicateValues" dxfId="4" priority="1"/>
  </conditionalFormatting>
  <hyperlinks>
    <hyperlink ref="R8" location="filtering!A1" display="Filter out employees in the &quot;Finance&quot; department with a &quot;Performance Score&quot; higher than 4." xr:uid="{EA76CA62-694D-4D07-9E87-947BFF0CE8BE}"/>
    <hyperlink ref="R16" location="formulars!B13" display="whether an employee’s performance score is above &lt;=2 (&quot;poor&quot;) , &gt;2  (&quot;Good&quot;), &gt;4 (&quot;excellent&quot;)." xr:uid="{A1888829-55F3-4681-910D-0F03AB60DA56}"/>
    <hyperlink ref="R11" location="formulars!A1" display="Calculate the total monthly salary paid to all employees" xr:uid="{A3AACBCA-1EBE-4AE9-A9FD-9EB074B3F419}"/>
    <hyperlink ref="R13" location="formulars!A1" display="Calculate the average performance score across all employees" xr:uid="{8A99110E-3DAE-450F-B8B3-401AE19FD36A}"/>
    <hyperlink ref="R18" location="formulars!R7" display=" find the salary of a specific employee based on their name or employee ID." xr:uid="{5902275A-E1A1-4763-B80B-D427C43DDD54}"/>
    <hyperlink ref="R20" location="formulars!P12" display="Extract the first name from the &quot;Name&quot; column " xr:uid="{AECBBD1E-E662-464A-BE6D-1C8059818EE6}"/>
    <hyperlink ref="R24" location="pivotTable!A1" display=" summarize the total salary by department and find which department has the highest total salary." xr:uid="{1363F1FF-7C83-49B9-A34C-34925794D826}"/>
    <hyperlink ref="R27" location="'Conditional formatting'!C2" display=" highlight employees with a &quot;Performance Score&quot; above 4 in green and those below 3 in red." xr:uid="{DBF1E265-C941-4AF2-BC3E-DF3CCA2B6B22}"/>
    <hyperlink ref="R31" location="pivotTable!B19" display="show the average &quot;Performance Score&quot; per department." xr:uid="{1CC4704F-2D93-46A5-9545-8F25A3815728}"/>
    <hyperlink ref="R29" location="pivotTable!B40" display="the percentage of employees in each &quot;Location&quot;." xr:uid="{6280D525-97BD-4543-916F-73F8F3A3D405}"/>
    <hyperlink ref="R33" location="formulars!R22" display=" calculate the total number of employees in each location or the sum of salaries for each department." xr:uid="{85841B7F-5656-4E4D-A018-F12DD54F218F}"/>
  </hyperlink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8414-763C-48F4-A3C9-46C3550094CF}">
  <dimension ref="B2:X1002"/>
  <sheetViews>
    <sheetView zoomScale="57" zoomScaleNormal="57" workbookViewId="0">
      <selection activeCell="P19" sqref="P19"/>
    </sheetView>
  </sheetViews>
  <sheetFormatPr defaultRowHeight="14.5" x14ac:dyDescent="0.35"/>
  <cols>
    <col min="2" max="2" width="14.08984375" bestFit="1" customWidth="1"/>
    <col min="3" max="3" width="20.36328125" bestFit="1" customWidth="1"/>
    <col min="4" max="4" width="13.36328125" bestFit="1" customWidth="1"/>
    <col min="5" max="5" width="6.1796875" bestFit="1" customWidth="1"/>
    <col min="6" max="6" width="10.1796875" bestFit="1" customWidth="1"/>
    <col min="7" max="7" width="10.54296875" bestFit="1" customWidth="1"/>
    <col min="8" max="8" width="16.26953125" bestFit="1" customWidth="1"/>
    <col min="9" max="9" width="17.81640625" bestFit="1" customWidth="1"/>
    <col min="10" max="10" width="19.6328125" bestFit="1" customWidth="1"/>
    <col min="11" max="11" width="21.36328125" bestFit="1" customWidth="1"/>
    <col min="12" max="12" width="12" bestFit="1" customWidth="1"/>
    <col min="13" max="13" width="16.7265625" bestFit="1" customWidth="1"/>
    <col min="14" max="14" width="25.36328125" bestFit="1" customWidth="1"/>
  </cols>
  <sheetData>
    <row r="2" spans="2:24" x14ac:dyDescent="0.35">
      <c r="B2" s="13" t="s">
        <v>0</v>
      </c>
      <c r="C2" s="13" t="s">
        <v>1</v>
      </c>
      <c r="D2" s="13" t="s">
        <v>2</v>
      </c>
      <c r="E2" s="14" t="s">
        <v>3</v>
      </c>
      <c r="F2" s="13" t="s">
        <v>4</v>
      </c>
      <c r="G2" s="13" t="s">
        <v>5</v>
      </c>
      <c r="H2" s="15" t="s">
        <v>6</v>
      </c>
      <c r="I2" s="14" t="s">
        <v>7</v>
      </c>
      <c r="J2" s="14" t="s">
        <v>8</v>
      </c>
      <c r="K2" s="13" t="s">
        <v>9</v>
      </c>
      <c r="L2" s="13" t="s">
        <v>10</v>
      </c>
      <c r="M2" s="13" t="s">
        <v>11</v>
      </c>
      <c r="N2" s="16" t="s">
        <v>12</v>
      </c>
      <c r="P2" s="12" t="s">
        <v>2028</v>
      </c>
      <c r="Q2" s="12"/>
      <c r="R2" s="12"/>
      <c r="S2" s="12"/>
      <c r="T2" s="12"/>
      <c r="U2" s="12"/>
      <c r="V2" s="12"/>
      <c r="W2" s="12"/>
      <c r="X2" s="12"/>
    </row>
    <row r="3" spans="2:24" hidden="1" x14ac:dyDescent="0.35">
      <c r="B3" s="1" t="s">
        <v>13</v>
      </c>
      <c r="C3" s="1" t="s">
        <v>14</v>
      </c>
      <c r="D3" s="1" t="s">
        <v>15</v>
      </c>
      <c r="E3" s="10">
        <v>34</v>
      </c>
      <c r="F3" s="1" t="s">
        <v>16</v>
      </c>
      <c r="G3" s="1" t="s">
        <v>17</v>
      </c>
      <c r="H3" s="4">
        <v>102841</v>
      </c>
      <c r="I3" s="10">
        <v>34</v>
      </c>
      <c r="J3" s="10">
        <v>2</v>
      </c>
      <c r="K3" s="1">
        <v>2017</v>
      </c>
      <c r="L3" s="1" t="s">
        <v>18</v>
      </c>
      <c r="M3" s="1" t="s">
        <v>19</v>
      </c>
      <c r="N3" s="7">
        <v>1.7582488598852657</v>
      </c>
    </row>
    <row r="4" spans="2:24" hidden="1" x14ac:dyDescent="0.35">
      <c r="B4" s="2" t="s">
        <v>20</v>
      </c>
      <c r="C4" s="2" t="s">
        <v>21</v>
      </c>
      <c r="D4" s="2" t="s">
        <v>22</v>
      </c>
      <c r="E4" s="11">
        <v>25</v>
      </c>
      <c r="F4" s="2" t="s">
        <v>23</v>
      </c>
      <c r="G4" s="2" t="s">
        <v>24</v>
      </c>
      <c r="H4" s="5">
        <v>113025</v>
      </c>
      <c r="I4" s="11">
        <v>20</v>
      </c>
      <c r="J4" s="11">
        <v>3</v>
      </c>
      <c r="K4" s="2">
        <v>2017</v>
      </c>
      <c r="L4" s="2" t="s">
        <v>25</v>
      </c>
      <c r="M4" s="2" t="s">
        <v>26</v>
      </c>
      <c r="N4" s="8">
        <v>4.1730817174488397</v>
      </c>
    </row>
    <row r="5" spans="2:24" hidden="1" x14ac:dyDescent="0.35">
      <c r="B5" s="1" t="s">
        <v>27</v>
      </c>
      <c r="C5" s="1" t="s">
        <v>28</v>
      </c>
      <c r="D5" s="1" t="s">
        <v>22</v>
      </c>
      <c r="E5" s="10">
        <v>28</v>
      </c>
      <c r="F5" s="1" t="s">
        <v>23</v>
      </c>
      <c r="G5" s="1" t="s">
        <v>29</v>
      </c>
      <c r="H5" s="4">
        <v>94554</v>
      </c>
      <c r="I5" s="10">
        <v>3</v>
      </c>
      <c r="J5" s="10">
        <v>3</v>
      </c>
      <c r="K5" s="1">
        <v>2015</v>
      </c>
      <c r="L5" s="1" t="s">
        <v>30</v>
      </c>
      <c r="M5" s="1" t="s">
        <v>26</v>
      </c>
      <c r="N5" s="7">
        <v>2.3578037284513411</v>
      </c>
    </row>
    <row r="6" spans="2:24" x14ac:dyDescent="0.35">
      <c r="B6" s="2" t="s">
        <v>31</v>
      </c>
      <c r="C6" s="2" t="s">
        <v>32</v>
      </c>
      <c r="D6" s="2" t="s">
        <v>33</v>
      </c>
      <c r="E6" s="11">
        <v>60</v>
      </c>
      <c r="F6" s="2" t="s">
        <v>23</v>
      </c>
      <c r="G6" s="2" t="s">
        <v>17</v>
      </c>
      <c r="H6" s="5">
        <v>30317</v>
      </c>
      <c r="I6" s="11">
        <v>32</v>
      </c>
      <c r="J6" s="11">
        <v>5</v>
      </c>
      <c r="K6" s="2">
        <v>2016</v>
      </c>
      <c r="L6" s="2" t="s">
        <v>34</v>
      </c>
      <c r="M6" s="2" t="s">
        <v>26</v>
      </c>
      <c r="N6" s="8">
        <v>4.5797767481268146</v>
      </c>
    </row>
    <row r="7" spans="2:24" hidden="1" x14ac:dyDescent="0.35">
      <c r="B7" s="1" t="s">
        <v>35</v>
      </c>
      <c r="C7" s="1" t="s">
        <v>36</v>
      </c>
      <c r="D7" s="1" t="s">
        <v>22</v>
      </c>
      <c r="E7" s="10">
        <v>60</v>
      </c>
      <c r="F7" s="1" t="s">
        <v>16</v>
      </c>
      <c r="G7" s="1" t="s">
        <v>24</v>
      </c>
      <c r="H7" s="4">
        <v>99887</v>
      </c>
      <c r="I7" s="10">
        <v>18</v>
      </c>
      <c r="J7" s="10">
        <v>3</v>
      </c>
      <c r="K7" s="1">
        <v>2021</v>
      </c>
      <c r="L7" s="1" t="s">
        <v>18</v>
      </c>
      <c r="M7" s="1" t="s">
        <v>26</v>
      </c>
      <c r="N7" s="7">
        <v>4.5352441473058676</v>
      </c>
    </row>
    <row r="8" spans="2:24" hidden="1" x14ac:dyDescent="0.35">
      <c r="B8" s="2" t="s">
        <v>37</v>
      </c>
      <c r="C8" s="2" t="s">
        <v>38</v>
      </c>
      <c r="D8" s="2" t="s">
        <v>33</v>
      </c>
      <c r="E8" s="11">
        <v>31</v>
      </c>
      <c r="F8" s="2" t="s">
        <v>23</v>
      </c>
      <c r="G8" s="2" t="s">
        <v>39</v>
      </c>
      <c r="H8" s="5">
        <v>53027</v>
      </c>
      <c r="I8" s="11">
        <v>3</v>
      </c>
      <c r="J8" s="11">
        <v>3</v>
      </c>
      <c r="K8" s="2">
        <v>2022</v>
      </c>
      <c r="L8" s="2" t="s">
        <v>40</v>
      </c>
      <c r="M8" s="2" t="s">
        <v>41</v>
      </c>
      <c r="N8" s="8">
        <v>4.5004676656624003</v>
      </c>
    </row>
    <row r="9" spans="2:24" hidden="1" x14ac:dyDescent="0.35">
      <c r="B9" s="1" t="s">
        <v>42</v>
      </c>
      <c r="C9" s="1" t="s">
        <v>43</v>
      </c>
      <c r="D9" s="1" t="s">
        <v>33</v>
      </c>
      <c r="E9" s="10">
        <v>35</v>
      </c>
      <c r="F9" s="1" t="s">
        <v>23</v>
      </c>
      <c r="G9" s="1" t="s">
        <v>17</v>
      </c>
      <c r="H9" s="4">
        <v>32966</v>
      </c>
      <c r="I9" s="10">
        <v>26</v>
      </c>
      <c r="J9" s="10">
        <v>3</v>
      </c>
      <c r="K9" s="1">
        <v>0</v>
      </c>
      <c r="L9" s="1" t="s">
        <v>25</v>
      </c>
      <c r="M9" s="1" t="s">
        <v>41</v>
      </c>
      <c r="N9" s="7">
        <v>2.2956308532535625</v>
      </c>
    </row>
    <row r="10" spans="2:24" hidden="1" x14ac:dyDescent="0.35">
      <c r="B10" s="2" t="s">
        <v>44</v>
      </c>
      <c r="C10" s="2" t="s">
        <v>45</v>
      </c>
      <c r="D10" s="2" t="s">
        <v>46</v>
      </c>
      <c r="E10" s="11">
        <v>38</v>
      </c>
      <c r="F10" s="2" t="s">
        <v>23</v>
      </c>
      <c r="G10" s="2" t="s">
        <v>29</v>
      </c>
      <c r="H10" s="5">
        <v>73318</v>
      </c>
      <c r="I10" s="11">
        <v>25</v>
      </c>
      <c r="J10" s="11">
        <v>2</v>
      </c>
      <c r="K10" s="2">
        <v>2016</v>
      </c>
      <c r="L10" s="2" t="s">
        <v>18</v>
      </c>
      <c r="M10" s="2" t="s">
        <v>26</v>
      </c>
      <c r="N10" s="8">
        <v>3.6986329858311904</v>
      </c>
    </row>
    <row r="11" spans="2:24" hidden="1" x14ac:dyDescent="0.35">
      <c r="B11" s="1" t="s">
        <v>47</v>
      </c>
      <c r="C11" s="1" t="s">
        <v>48</v>
      </c>
      <c r="D11" s="1" t="s">
        <v>22</v>
      </c>
      <c r="E11" s="10">
        <v>40</v>
      </c>
      <c r="F11" s="1" t="s">
        <v>23</v>
      </c>
      <c r="G11" s="1" t="s">
        <v>29</v>
      </c>
      <c r="H11" s="4">
        <v>35022</v>
      </c>
      <c r="I11" s="10">
        <v>9</v>
      </c>
      <c r="J11" s="10">
        <v>4</v>
      </c>
      <c r="K11" s="1">
        <v>2019</v>
      </c>
      <c r="L11" s="1" t="s">
        <v>40</v>
      </c>
      <c r="M11" s="1" t="s">
        <v>26</v>
      </c>
      <c r="N11" s="7">
        <v>2.7319645096700245</v>
      </c>
    </row>
    <row r="12" spans="2:24" hidden="1" x14ac:dyDescent="0.35">
      <c r="B12" s="2" t="s">
        <v>49</v>
      </c>
      <c r="C12" s="2" t="s">
        <v>50</v>
      </c>
      <c r="D12" s="2" t="s">
        <v>15</v>
      </c>
      <c r="E12" s="11">
        <v>58</v>
      </c>
      <c r="F12" s="2" t="s">
        <v>16</v>
      </c>
      <c r="G12" s="2" t="s">
        <v>39</v>
      </c>
      <c r="H12" s="5">
        <v>53812</v>
      </c>
      <c r="I12" s="11">
        <v>24</v>
      </c>
      <c r="J12" s="11">
        <v>3</v>
      </c>
      <c r="K12" s="2">
        <v>2016</v>
      </c>
      <c r="L12" s="2" t="s">
        <v>51</v>
      </c>
      <c r="M12" s="2" t="s">
        <v>26</v>
      </c>
      <c r="N12" s="8">
        <v>1.9933322913612344</v>
      </c>
    </row>
    <row r="13" spans="2:24" hidden="1" x14ac:dyDescent="0.35">
      <c r="B13" s="1" t="s">
        <v>52</v>
      </c>
      <c r="C13" s="1" t="s">
        <v>53</v>
      </c>
      <c r="D13" s="1" t="s">
        <v>22</v>
      </c>
      <c r="E13" s="10">
        <v>53</v>
      </c>
      <c r="F13" s="1" t="s">
        <v>23</v>
      </c>
      <c r="G13" s="1" t="s">
        <v>39</v>
      </c>
      <c r="H13" s="4">
        <v>93692</v>
      </c>
      <c r="I13" s="10">
        <v>21</v>
      </c>
      <c r="J13" s="10">
        <v>3</v>
      </c>
      <c r="K13" s="1">
        <v>0</v>
      </c>
      <c r="L13" s="1" t="s">
        <v>25</v>
      </c>
      <c r="M13" s="1" t="s">
        <v>41</v>
      </c>
      <c r="N13" s="7">
        <v>2.4411070410091416</v>
      </c>
    </row>
    <row r="14" spans="2:24" hidden="1" x14ac:dyDescent="0.35">
      <c r="B14" s="2" t="s">
        <v>54</v>
      </c>
      <c r="C14" s="2" t="s">
        <v>55</v>
      </c>
      <c r="D14" s="2" t="s">
        <v>46</v>
      </c>
      <c r="E14" s="11">
        <v>22</v>
      </c>
      <c r="F14" s="2" t="s">
        <v>16</v>
      </c>
      <c r="G14" s="2" t="s">
        <v>17</v>
      </c>
      <c r="H14" s="5">
        <v>79176</v>
      </c>
      <c r="I14" s="11">
        <v>18</v>
      </c>
      <c r="J14" s="11">
        <v>2</v>
      </c>
      <c r="K14" s="2">
        <v>2021</v>
      </c>
      <c r="L14" s="2" t="s">
        <v>25</v>
      </c>
      <c r="M14" s="2" t="s">
        <v>41</v>
      </c>
      <c r="N14" s="8">
        <v>4.4914138797149601</v>
      </c>
    </row>
    <row r="15" spans="2:24" hidden="1" x14ac:dyDescent="0.35">
      <c r="B15" s="1" t="s">
        <v>56</v>
      </c>
      <c r="C15" s="1" t="s">
        <v>57</v>
      </c>
      <c r="D15" s="1" t="s">
        <v>58</v>
      </c>
      <c r="E15" s="10">
        <v>52</v>
      </c>
      <c r="F15" s="1" t="s">
        <v>16</v>
      </c>
      <c r="G15" s="1" t="s">
        <v>17</v>
      </c>
      <c r="H15" s="4">
        <v>40209</v>
      </c>
      <c r="I15" s="10">
        <v>21</v>
      </c>
      <c r="J15" s="10">
        <v>3</v>
      </c>
      <c r="K15" s="1">
        <v>2021</v>
      </c>
      <c r="L15" s="1" t="s">
        <v>40</v>
      </c>
      <c r="M15" s="1" t="s">
        <v>26</v>
      </c>
      <c r="N15" s="7">
        <v>1.7036397863059096</v>
      </c>
    </row>
    <row r="16" spans="2:24" hidden="1" x14ac:dyDescent="0.35">
      <c r="B16" s="2" t="s">
        <v>59</v>
      </c>
      <c r="C16" s="2" t="s">
        <v>60</v>
      </c>
      <c r="D16" s="2" t="s">
        <v>58</v>
      </c>
      <c r="E16" s="11">
        <v>26</v>
      </c>
      <c r="F16" s="2" t="s">
        <v>16</v>
      </c>
      <c r="G16" s="2" t="s">
        <v>29</v>
      </c>
      <c r="H16" s="5">
        <v>34017</v>
      </c>
      <c r="I16" s="11">
        <v>15</v>
      </c>
      <c r="J16" s="11">
        <v>2</v>
      </c>
      <c r="K16" s="2">
        <v>0</v>
      </c>
      <c r="L16" s="2" t="s">
        <v>30</v>
      </c>
      <c r="M16" s="2" t="s">
        <v>26</v>
      </c>
      <c r="N16" s="8">
        <v>2.3053737462879944</v>
      </c>
    </row>
    <row r="17" spans="2:16" hidden="1" x14ac:dyDescent="0.35">
      <c r="B17" s="1" t="s">
        <v>61</v>
      </c>
      <c r="C17" s="1" t="s">
        <v>62</v>
      </c>
      <c r="D17" s="1" t="s">
        <v>58</v>
      </c>
      <c r="E17" s="10">
        <v>25</v>
      </c>
      <c r="F17" s="1" t="s">
        <v>16</v>
      </c>
      <c r="G17" s="1" t="s">
        <v>63</v>
      </c>
      <c r="H17" s="4">
        <v>38361</v>
      </c>
      <c r="I17" s="10">
        <v>29</v>
      </c>
      <c r="J17" s="10">
        <v>2</v>
      </c>
      <c r="K17" s="1">
        <v>2024</v>
      </c>
      <c r="L17" s="1" t="s">
        <v>40</v>
      </c>
      <c r="M17" s="1" t="s">
        <v>26</v>
      </c>
      <c r="N17" s="7">
        <v>1.8670660463307973</v>
      </c>
    </row>
    <row r="18" spans="2:16" hidden="1" x14ac:dyDescent="0.35">
      <c r="B18" s="2" t="s">
        <v>64</v>
      </c>
      <c r="C18" s="2" t="s">
        <v>65</v>
      </c>
      <c r="D18" s="2" t="s">
        <v>22</v>
      </c>
      <c r="E18" s="11">
        <v>46</v>
      </c>
      <c r="F18" s="2" t="s">
        <v>23</v>
      </c>
      <c r="G18" s="2" t="s">
        <v>63</v>
      </c>
      <c r="H18" s="5">
        <v>104819</v>
      </c>
      <c r="I18" s="11">
        <v>24</v>
      </c>
      <c r="J18" s="11">
        <v>2</v>
      </c>
      <c r="K18" s="2">
        <v>2016</v>
      </c>
      <c r="L18" s="2" t="s">
        <v>51</v>
      </c>
      <c r="M18" s="2" t="s">
        <v>26</v>
      </c>
      <c r="N18" s="8">
        <v>1.8534178078278916</v>
      </c>
    </row>
    <row r="19" spans="2:16" x14ac:dyDescent="0.35">
      <c r="B19" s="1" t="s">
        <v>66</v>
      </c>
      <c r="C19" s="1" t="s">
        <v>67</v>
      </c>
      <c r="D19" s="1" t="s">
        <v>33</v>
      </c>
      <c r="E19" s="10">
        <v>46</v>
      </c>
      <c r="F19" s="1" t="s">
        <v>23</v>
      </c>
      <c r="G19" s="1" t="s">
        <v>63</v>
      </c>
      <c r="H19" s="4">
        <v>30045</v>
      </c>
      <c r="I19" s="10">
        <v>3</v>
      </c>
      <c r="J19" s="10">
        <v>5</v>
      </c>
      <c r="K19" s="1">
        <v>2019</v>
      </c>
      <c r="L19" s="1" t="s">
        <v>18</v>
      </c>
      <c r="M19" s="1" t="s">
        <v>26</v>
      </c>
      <c r="N19" s="7">
        <v>4.9858069280401214</v>
      </c>
      <c r="P19" s="42" t="s">
        <v>2053</v>
      </c>
    </row>
    <row r="20" spans="2:16" hidden="1" x14ac:dyDescent="0.35">
      <c r="B20" s="2" t="s">
        <v>68</v>
      </c>
      <c r="C20" s="2" t="s">
        <v>69</v>
      </c>
      <c r="D20" s="2" t="s">
        <v>22</v>
      </c>
      <c r="E20" s="11">
        <v>49</v>
      </c>
      <c r="F20" s="2" t="s">
        <v>23</v>
      </c>
      <c r="G20" s="2" t="s">
        <v>39</v>
      </c>
      <c r="H20" s="5">
        <v>78209</v>
      </c>
      <c r="I20" s="11">
        <v>14</v>
      </c>
      <c r="J20" s="11">
        <v>4</v>
      </c>
      <c r="K20" s="2">
        <v>2024</v>
      </c>
      <c r="L20" s="2" t="s">
        <v>30</v>
      </c>
      <c r="M20" s="2" t="s">
        <v>41</v>
      </c>
      <c r="N20" s="8">
        <v>1.345778637160612</v>
      </c>
    </row>
    <row r="21" spans="2:16" hidden="1" x14ac:dyDescent="0.35">
      <c r="B21" s="1" t="s">
        <v>70</v>
      </c>
      <c r="C21" s="1" t="s">
        <v>71</v>
      </c>
      <c r="D21" s="1" t="s">
        <v>46</v>
      </c>
      <c r="E21" s="10">
        <v>43</v>
      </c>
      <c r="F21" s="1" t="s">
        <v>72</v>
      </c>
      <c r="G21" s="1" t="s">
        <v>63</v>
      </c>
      <c r="H21" s="4">
        <v>104471</v>
      </c>
      <c r="I21" s="10">
        <v>3</v>
      </c>
      <c r="J21" s="10">
        <v>3</v>
      </c>
      <c r="K21" s="1">
        <v>0</v>
      </c>
      <c r="L21" s="1" t="s">
        <v>30</v>
      </c>
      <c r="M21" s="1" t="s">
        <v>41</v>
      </c>
      <c r="N21" s="7">
        <v>3.145637858051308</v>
      </c>
    </row>
    <row r="22" spans="2:16" hidden="1" x14ac:dyDescent="0.35">
      <c r="B22" s="2" t="s">
        <v>73</v>
      </c>
      <c r="C22" s="2" t="s">
        <v>74</v>
      </c>
      <c r="D22" s="2" t="s">
        <v>22</v>
      </c>
      <c r="E22" s="11">
        <v>53</v>
      </c>
      <c r="F22" s="2" t="s">
        <v>16</v>
      </c>
      <c r="G22" s="2" t="s">
        <v>63</v>
      </c>
      <c r="H22" s="5">
        <v>113413</v>
      </c>
      <c r="I22" s="11">
        <v>18</v>
      </c>
      <c r="J22" s="11">
        <v>5</v>
      </c>
      <c r="K22" s="2">
        <v>2018</v>
      </c>
      <c r="L22" s="2" t="s">
        <v>34</v>
      </c>
      <c r="M22" s="2" t="s">
        <v>41</v>
      </c>
      <c r="N22" s="8">
        <v>2.8159379886432436</v>
      </c>
    </row>
    <row r="23" spans="2:16" hidden="1" x14ac:dyDescent="0.35">
      <c r="B23" s="1" t="s">
        <v>75</v>
      </c>
      <c r="C23" s="1" t="s">
        <v>76</v>
      </c>
      <c r="D23" s="1" t="s">
        <v>33</v>
      </c>
      <c r="E23" s="10">
        <v>47</v>
      </c>
      <c r="F23" s="1" t="s">
        <v>16</v>
      </c>
      <c r="G23" s="1" t="s">
        <v>77</v>
      </c>
      <c r="H23" s="4">
        <v>109792</v>
      </c>
      <c r="I23" s="10">
        <v>28</v>
      </c>
      <c r="J23" s="10">
        <v>2</v>
      </c>
      <c r="K23" s="1">
        <v>0</v>
      </c>
      <c r="L23" s="1" t="s">
        <v>51</v>
      </c>
      <c r="M23" s="1" t="s">
        <v>19</v>
      </c>
      <c r="N23" s="7">
        <v>1.5923127320387982</v>
      </c>
    </row>
    <row r="24" spans="2:16" hidden="1" x14ac:dyDescent="0.35">
      <c r="B24" s="2" t="s">
        <v>78</v>
      </c>
      <c r="C24" s="2" t="s">
        <v>79</v>
      </c>
      <c r="D24" s="2" t="s">
        <v>80</v>
      </c>
      <c r="E24" s="11">
        <v>37</v>
      </c>
      <c r="F24" s="2" t="s">
        <v>23</v>
      </c>
      <c r="G24" s="2" t="s">
        <v>39</v>
      </c>
      <c r="H24" s="5">
        <v>71100</v>
      </c>
      <c r="I24" s="11">
        <v>15</v>
      </c>
      <c r="J24" s="11">
        <v>5</v>
      </c>
      <c r="K24" s="2">
        <v>2017</v>
      </c>
      <c r="L24" s="2" t="s">
        <v>18</v>
      </c>
      <c r="M24" s="2" t="s">
        <v>41</v>
      </c>
      <c r="N24" s="8">
        <v>1.7002706552110745</v>
      </c>
    </row>
    <row r="25" spans="2:16" hidden="1" x14ac:dyDescent="0.35">
      <c r="B25" s="1" t="s">
        <v>81</v>
      </c>
      <c r="C25" s="1" t="s">
        <v>82</v>
      </c>
      <c r="D25" s="1" t="s">
        <v>33</v>
      </c>
      <c r="E25" s="10">
        <v>50</v>
      </c>
      <c r="F25" s="1" t="s">
        <v>16</v>
      </c>
      <c r="G25" s="1" t="s">
        <v>39</v>
      </c>
      <c r="H25" s="4">
        <v>56844</v>
      </c>
      <c r="I25" s="10">
        <v>35</v>
      </c>
      <c r="J25" s="10">
        <v>3</v>
      </c>
      <c r="K25" s="1">
        <v>2017</v>
      </c>
      <c r="L25" s="1" t="s">
        <v>51</v>
      </c>
      <c r="M25" s="1" t="s">
        <v>19</v>
      </c>
      <c r="N25" s="7">
        <v>1.2342500883365037</v>
      </c>
    </row>
    <row r="26" spans="2:16" hidden="1" x14ac:dyDescent="0.35">
      <c r="B26" s="2" t="s">
        <v>83</v>
      </c>
      <c r="C26" s="2" t="s">
        <v>84</v>
      </c>
      <c r="D26" s="2" t="s">
        <v>58</v>
      </c>
      <c r="E26" s="11">
        <v>37</v>
      </c>
      <c r="F26" s="2" t="s">
        <v>16</v>
      </c>
      <c r="G26" s="2" t="s">
        <v>17</v>
      </c>
      <c r="H26" s="5">
        <v>33802</v>
      </c>
      <c r="I26" s="11">
        <v>30</v>
      </c>
      <c r="J26" s="11">
        <v>2</v>
      </c>
      <c r="K26" s="2">
        <v>2018</v>
      </c>
      <c r="L26" s="2" t="s">
        <v>18</v>
      </c>
      <c r="M26" s="2" t="s">
        <v>26</v>
      </c>
      <c r="N26" s="8">
        <v>2.914795939347131</v>
      </c>
    </row>
    <row r="27" spans="2:16" hidden="1" x14ac:dyDescent="0.35">
      <c r="B27" s="1" t="s">
        <v>85</v>
      </c>
      <c r="C27" s="1" t="s">
        <v>86</v>
      </c>
      <c r="D27" s="1" t="s">
        <v>58</v>
      </c>
      <c r="E27" s="10">
        <v>29</v>
      </c>
      <c r="F27" s="1" t="s">
        <v>23</v>
      </c>
      <c r="G27" s="1" t="s">
        <v>77</v>
      </c>
      <c r="H27" s="4">
        <v>103013</v>
      </c>
      <c r="I27" s="10">
        <v>14</v>
      </c>
      <c r="J27" s="10">
        <v>5</v>
      </c>
      <c r="K27" s="1">
        <v>2015</v>
      </c>
      <c r="L27" s="1" t="s">
        <v>25</v>
      </c>
      <c r="M27" s="1" t="s">
        <v>19</v>
      </c>
      <c r="N27" s="7">
        <v>2.3483922770133878</v>
      </c>
    </row>
    <row r="28" spans="2:16" hidden="1" x14ac:dyDescent="0.35">
      <c r="B28" s="2" t="s">
        <v>87</v>
      </c>
      <c r="C28" s="2" t="s">
        <v>88</v>
      </c>
      <c r="D28" s="2" t="s">
        <v>80</v>
      </c>
      <c r="E28" s="11">
        <v>42</v>
      </c>
      <c r="F28" s="2" t="s">
        <v>23</v>
      </c>
      <c r="G28" s="2" t="s">
        <v>77</v>
      </c>
      <c r="H28" s="5">
        <v>43373</v>
      </c>
      <c r="I28" s="11">
        <v>4</v>
      </c>
      <c r="J28" s="11">
        <v>2</v>
      </c>
      <c r="K28" s="2">
        <v>2022</v>
      </c>
      <c r="L28" s="2" t="s">
        <v>25</v>
      </c>
      <c r="M28" s="2" t="s">
        <v>41</v>
      </c>
      <c r="N28" s="8">
        <v>3.8883295575201617</v>
      </c>
    </row>
    <row r="29" spans="2:16" hidden="1" x14ac:dyDescent="0.35">
      <c r="B29" s="1" t="s">
        <v>89</v>
      </c>
      <c r="C29" s="1" t="s">
        <v>90</v>
      </c>
      <c r="D29" s="1" t="s">
        <v>22</v>
      </c>
      <c r="E29" s="10">
        <v>60</v>
      </c>
      <c r="F29" s="1" t="s">
        <v>16</v>
      </c>
      <c r="G29" s="1" t="s">
        <v>77</v>
      </c>
      <c r="H29" s="4">
        <v>74693</v>
      </c>
      <c r="I29" s="10">
        <v>12</v>
      </c>
      <c r="J29" s="10">
        <v>3</v>
      </c>
      <c r="K29" s="1">
        <v>0</v>
      </c>
      <c r="L29" s="1" t="s">
        <v>18</v>
      </c>
      <c r="M29" s="1" t="s">
        <v>26</v>
      </c>
      <c r="N29" s="7">
        <v>2.007080841170775</v>
      </c>
    </row>
    <row r="30" spans="2:16" hidden="1" x14ac:dyDescent="0.35">
      <c r="B30" s="2" t="s">
        <v>91</v>
      </c>
      <c r="C30" s="2" t="s">
        <v>92</v>
      </c>
      <c r="D30" s="2" t="s">
        <v>46</v>
      </c>
      <c r="E30" s="11">
        <v>44</v>
      </c>
      <c r="F30" s="2" t="s">
        <v>23</v>
      </c>
      <c r="G30" s="2" t="s">
        <v>17</v>
      </c>
      <c r="H30" s="5">
        <v>118660</v>
      </c>
      <c r="I30" s="11">
        <v>14</v>
      </c>
      <c r="J30" s="11">
        <v>2</v>
      </c>
      <c r="K30" s="2">
        <v>0</v>
      </c>
      <c r="L30" s="2" t="s">
        <v>18</v>
      </c>
      <c r="M30" s="2" t="s">
        <v>26</v>
      </c>
      <c r="N30" s="8">
        <v>2.9445705342939839</v>
      </c>
    </row>
    <row r="31" spans="2:16" hidden="1" x14ac:dyDescent="0.35">
      <c r="B31" s="1" t="s">
        <v>93</v>
      </c>
      <c r="C31" s="1" t="s">
        <v>94</v>
      </c>
      <c r="D31" s="1" t="s">
        <v>58</v>
      </c>
      <c r="E31" s="10">
        <v>29</v>
      </c>
      <c r="F31" s="1" t="s">
        <v>16</v>
      </c>
      <c r="G31" s="1" t="s">
        <v>77</v>
      </c>
      <c r="H31" s="4">
        <v>114690</v>
      </c>
      <c r="I31" s="10">
        <v>28</v>
      </c>
      <c r="J31" s="10">
        <v>2</v>
      </c>
      <c r="K31" s="1">
        <v>2021</v>
      </c>
      <c r="L31" s="1" t="s">
        <v>51</v>
      </c>
      <c r="M31" s="1" t="s">
        <v>41</v>
      </c>
      <c r="N31" s="7">
        <v>2.9938748380009783</v>
      </c>
    </row>
    <row r="32" spans="2:16" hidden="1" x14ac:dyDescent="0.35">
      <c r="B32" s="2" t="s">
        <v>95</v>
      </c>
      <c r="C32" s="2" t="s">
        <v>96</v>
      </c>
      <c r="D32" s="2" t="s">
        <v>46</v>
      </c>
      <c r="E32" s="11">
        <v>57</v>
      </c>
      <c r="F32" s="2" t="s">
        <v>16</v>
      </c>
      <c r="G32" s="2" t="s">
        <v>77</v>
      </c>
      <c r="H32" s="5">
        <v>44332</v>
      </c>
      <c r="I32" s="11">
        <v>23</v>
      </c>
      <c r="J32" s="11">
        <v>1</v>
      </c>
      <c r="K32" s="2">
        <v>2021</v>
      </c>
      <c r="L32" s="2" t="s">
        <v>18</v>
      </c>
      <c r="M32" s="2" t="s">
        <v>26</v>
      </c>
      <c r="N32" s="8">
        <v>1.1502897699695671</v>
      </c>
    </row>
    <row r="33" spans="2:14" hidden="1" x14ac:dyDescent="0.35">
      <c r="B33" s="1" t="s">
        <v>97</v>
      </c>
      <c r="C33" s="1" t="s">
        <v>98</v>
      </c>
      <c r="D33" s="1" t="s">
        <v>22</v>
      </c>
      <c r="E33" s="10">
        <v>33</v>
      </c>
      <c r="F33" s="1" t="s">
        <v>23</v>
      </c>
      <c r="G33" s="1" t="s">
        <v>77</v>
      </c>
      <c r="H33" s="4">
        <v>73926</v>
      </c>
      <c r="I33" s="10">
        <v>14</v>
      </c>
      <c r="J33" s="10">
        <v>2</v>
      </c>
      <c r="K33" s="1">
        <v>2024</v>
      </c>
      <c r="L33" s="1" t="s">
        <v>18</v>
      </c>
      <c r="M33" s="1" t="s">
        <v>41</v>
      </c>
      <c r="N33" s="7">
        <v>2.4318781309058646</v>
      </c>
    </row>
    <row r="34" spans="2:14" hidden="1" x14ac:dyDescent="0.35">
      <c r="B34" s="2" t="s">
        <v>99</v>
      </c>
      <c r="C34" s="2" t="s">
        <v>100</v>
      </c>
      <c r="D34" s="2" t="s">
        <v>15</v>
      </c>
      <c r="E34" s="11">
        <v>41</v>
      </c>
      <c r="F34" s="2" t="s">
        <v>72</v>
      </c>
      <c r="G34" s="2" t="s">
        <v>29</v>
      </c>
      <c r="H34" s="5">
        <v>38799</v>
      </c>
      <c r="I34" s="11">
        <v>34</v>
      </c>
      <c r="J34" s="11">
        <v>2</v>
      </c>
      <c r="K34" s="2">
        <v>2017</v>
      </c>
      <c r="L34" s="2" t="s">
        <v>34</v>
      </c>
      <c r="M34" s="2" t="s">
        <v>41</v>
      </c>
      <c r="N34" s="8">
        <v>4.1181457133986914</v>
      </c>
    </row>
    <row r="35" spans="2:14" hidden="1" x14ac:dyDescent="0.35">
      <c r="B35" s="1" t="s">
        <v>101</v>
      </c>
      <c r="C35" s="1" t="s">
        <v>102</v>
      </c>
      <c r="D35" s="1" t="s">
        <v>33</v>
      </c>
      <c r="E35" s="10">
        <v>59</v>
      </c>
      <c r="F35" s="1" t="s">
        <v>16</v>
      </c>
      <c r="G35" s="1" t="s">
        <v>77</v>
      </c>
      <c r="H35" s="4">
        <v>91023</v>
      </c>
      <c r="I35" s="10">
        <v>24</v>
      </c>
      <c r="J35" s="10">
        <v>2</v>
      </c>
      <c r="K35" s="1">
        <v>0</v>
      </c>
      <c r="L35" s="1" t="s">
        <v>34</v>
      </c>
      <c r="M35" s="1" t="s">
        <v>26</v>
      </c>
      <c r="N35" s="7">
        <v>1.960499118918789</v>
      </c>
    </row>
    <row r="36" spans="2:14" hidden="1" x14ac:dyDescent="0.35">
      <c r="B36" s="2" t="s">
        <v>103</v>
      </c>
      <c r="C36" s="2" t="s">
        <v>104</v>
      </c>
      <c r="D36" s="2" t="s">
        <v>15</v>
      </c>
      <c r="E36" s="11">
        <v>38</v>
      </c>
      <c r="F36" s="2" t="s">
        <v>16</v>
      </c>
      <c r="G36" s="2" t="s">
        <v>29</v>
      </c>
      <c r="H36" s="5">
        <v>33225</v>
      </c>
      <c r="I36" s="11">
        <v>29</v>
      </c>
      <c r="J36" s="11">
        <v>4</v>
      </c>
      <c r="K36" s="2">
        <v>2018</v>
      </c>
      <c r="L36" s="2" t="s">
        <v>51</v>
      </c>
      <c r="M36" s="2" t="s">
        <v>41</v>
      </c>
      <c r="N36" s="8">
        <v>3.9866635046146688</v>
      </c>
    </row>
    <row r="37" spans="2:14" hidden="1" x14ac:dyDescent="0.35">
      <c r="B37" s="1" t="s">
        <v>105</v>
      </c>
      <c r="C37" s="1" t="s">
        <v>106</v>
      </c>
      <c r="D37" s="1" t="s">
        <v>22</v>
      </c>
      <c r="E37" s="10">
        <v>24</v>
      </c>
      <c r="F37" s="1" t="s">
        <v>16</v>
      </c>
      <c r="G37" s="1" t="s">
        <v>63</v>
      </c>
      <c r="H37" s="4">
        <v>37498</v>
      </c>
      <c r="I37" s="10">
        <v>24</v>
      </c>
      <c r="J37" s="10">
        <v>2</v>
      </c>
      <c r="K37" s="1">
        <v>2018</v>
      </c>
      <c r="L37" s="1" t="s">
        <v>40</v>
      </c>
      <c r="M37" s="1" t="s">
        <v>41</v>
      </c>
      <c r="N37" s="7">
        <v>2.7359676002157074</v>
      </c>
    </row>
    <row r="38" spans="2:14" hidden="1" x14ac:dyDescent="0.35">
      <c r="B38" s="2" t="s">
        <v>107</v>
      </c>
      <c r="C38" s="2" t="s">
        <v>108</v>
      </c>
      <c r="D38" s="2" t="s">
        <v>33</v>
      </c>
      <c r="E38" s="11">
        <v>53</v>
      </c>
      <c r="F38" s="2" t="s">
        <v>16</v>
      </c>
      <c r="G38" s="2" t="s">
        <v>24</v>
      </c>
      <c r="H38" s="5">
        <v>87501</v>
      </c>
      <c r="I38" s="11">
        <v>32</v>
      </c>
      <c r="J38" s="11">
        <v>1</v>
      </c>
      <c r="K38" s="2">
        <v>0</v>
      </c>
      <c r="L38" s="2" t="s">
        <v>34</v>
      </c>
      <c r="M38" s="2" t="s">
        <v>26</v>
      </c>
      <c r="N38" s="8">
        <v>2.2699143630122798</v>
      </c>
    </row>
    <row r="39" spans="2:14" hidden="1" x14ac:dyDescent="0.35">
      <c r="B39" s="1" t="s">
        <v>109</v>
      </c>
      <c r="C39" s="1" t="s">
        <v>110</v>
      </c>
      <c r="D39" s="1" t="s">
        <v>15</v>
      </c>
      <c r="E39" s="10">
        <v>45</v>
      </c>
      <c r="F39" s="1" t="s">
        <v>16</v>
      </c>
      <c r="G39" s="1" t="s">
        <v>39</v>
      </c>
      <c r="H39" s="4">
        <v>114225</v>
      </c>
      <c r="I39" s="10">
        <v>3</v>
      </c>
      <c r="J39" s="10">
        <v>5</v>
      </c>
      <c r="K39" s="1">
        <v>2020</v>
      </c>
      <c r="L39" s="1" t="s">
        <v>18</v>
      </c>
      <c r="M39" s="1" t="s">
        <v>41</v>
      </c>
      <c r="N39" s="7">
        <v>3.0153223630204513</v>
      </c>
    </row>
    <row r="40" spans="2:14" hidden="1" x14ac:dyDescent="0.35">
      <c r="B40" s="2" t="s">
        <v>111</v>
      </c>
      <c r="C40" s="2" t="s">
        <v>112</v>
      </c>
      <c r="D40" s="2" t="s">
        <v>33</v>
      </c>
      <c r="E40" s="11">
        <v>28</v>
      </c>
      <c r="F40" s="2" t="s">
        <v>16</v>
      </c>
      <c r="G40" s="2" t="s">
        <v>17</v>
      </c>
      <c r="H40" s="5">
        <v>112660</v>
      </c>
      <c r="I40" s="11">
        <v>23</v>
      </c>
      <c r="J40" s="11">
        <v>1</v>
      </c>
      <c r="K40" s="2">
        <v>2018</v>
      </c>
      <c r="L40" s="2" t="s">
        <v>51</v>
      </c>
      <c r="M40" s="2" t="s">
        <v>26</v>
      </c>
      <c r="N40" s="8">
        <v>4.3462639723922907</v>
      </c>
    </row>
    <row r="41" spans="2:14" hidden="1" x14ac:dyDescent="0.35">
      <c r="B41" s="1" t="s">
        <v>113</v>
      </c>
      <c r="C41" s="1" t="s">
        <v>114</v>
      </c>
      <c r="D41" s="1" t="s">
        <v>58</v>
      </c>
      <c r="E41" s="10">
        <v>41</v>
      </c>
      <c r="F41" s="1" t="s">
        <v>23</v>
      </c>
      <c r="G41" s="1" t="s">
        <v>17</v>
      </c>
      <c r="H41" s="4">
        <v>53864</v>
      </c>
      <c r="I41" s="10">
        <v>31</v>
      </c>
      <c r="J41" s="10">
        <v>3</v>
      </c>
      <c r="K41" s="1">
        <v>2022</v>
      </c>
      <c r="L41" s="1" t="s">
        <v>25</v>
      </c>
      <c r="M41" s="1" t="s">
        <v>19</v>
      </c>
      <c r="N41" s="7">
        <v>2.989885406642383</v>
      </c>
    </row>
    <row r="42" spans="2:14" hidden="1" x14ac:dyDescent="0.35">
      <c r="B42" s="2" t="s">
        <v>115</v>
      </c>
      <c r="C42" s="2" t="s">
        <v>116</v>
      </c>
      <c r="D42" s="2" t="s">
        <v>33</v>
      </c>
      <c r="E42" s="11">
        <v>32</v>
      </c>
      <c r="F42" s="2" t="s">
        <v>23</v>
      </c>
      <c r="G42" s="2" t="s">
        <v>17</v>
      </c>
      <c r="H42" s="5">
        <v>83606</v>
      </c>
      <c r="I42" s="11">
        <v>8</v>
      </c>
      <c r="J42" s="11">
        <v>3</v>
      </c>
      <c r="K42" s="2">
        <v>2018</v>
      </c>
      <c r="L42" s="2" t="s">
        <v>18</v>
      </c>
      <c r="M42" s="2" t="s">
        <v>26</v>
      </c>
      <c r="N42" s="8">
        <v>2.1941832180420429</v>
      </c>
    </row>
    <row r="43" spans="2:14" hidden="1" x14ac:dyDescent="0.35">
      <c r="B43" s="1" t="s">
        <v>117</v>
      </c>
      <c r="C43" s="1" t="s">
        <v>118</v>
      </c>
      <c r="D43" s="1" t="s">
        <v>46</v>
      </c>
      <c r="E43" s="10">
        <v>45</v>
      </c>
      <c r="F43" s="1" t="s">
        <v>16</v>
      </c>
      <c r="G43" s="1" t="s">
        <v>17</v>
      </c>
      <c r="H43" s="4">
        <v>112508</v>
      </c>
      <c r="I43" s="10">
        <v>27</v>
      </c>
      <c r="J43" s="10">
        <v>1</v>
      </c>
      <c r="K43" s="1">
        <v>2019</v>
      </c>
      <c r="L43" s="1" t="s">
        <v>18</v>
      </c>
      <c r="M43" s="1" t="s">
        <v>41</v>
      </c>
      <c r="N43" s="7">
        <v>2.7509605103956498</v>
      </c>
    </row>
    <row r="44" spans="2:14" hidden="1" x14ac:dyDescent="0.35">
      <c r="B44" s="2" t="s">
        <v>119</v>
      </c>
      <c r="C44" s="2" t="s">
        <v>120</v>
      </c>
      <c r="D44" s="2" t="s">
        <v>58</v>
      </c>
      <c r="E44" s="11">
        <v>56</v>
      </c>
      <c r="F44" s="2" t="s">
        <v>16</v>
      </c>
      <c r="G44" s="2" t="s">
        <v>24</v>
      </c>
      <c r="H44" s="5">
        <v>61646</v>
      </c>
      <c r="I44" s="11">
        <v>10</v>
      </c>
      <c r="J44" s="11">
        <v>4</v>
      </c>
      <c r="K44" s="2">
        <v>2020</v>
      </c>
      <c r="L44" s="2" t="s">
        <v>18</v>
      </c>
      <c r="M44" s="2" t="s">
        <v>26</v>
      </c>
      <c r="N44" s="8">
        <v>3.16319466887068</v>
      </c>
    </row>
    <row r="45" spans="2:14" x14ac:dyDescent="0.35">
      <c r="B45" s="1" t="s">
        <v>121</v>
      </c>
      <c r="C45" s="1" t="s">
        <v>122</v>
      </c>
      <c r="D45" s="1" t="s">
        <v>33</v>
      </c>
      <c r="E45" s="10">
        <v>50</v>
      </c>
      <c r="F45" s="1" t="s">
        <v>72</v>
      </c>
      <c r="G45" s="1" t="s">
        <v>29</v>
      </c>
      <c r="H45" s="4">
        <v>91806</v>
      </c>
      <c r="I45" s="10">
        <v>3</v>
      </c>
      <c r="J45" s="10">
        <v>5</v>
      </c>
      <c r="K45" s="1">
        <v>2023</v>
      </c>
      <c r="L45" s="1" t="s">
        <v>40</v>
      </c>
      <c r="M45" s="1" t="s">
        <v>26</v>
      </c>
      <c r="N45" s="7">
        <v>2.8250113379278923</v>
      </c>
    </row>
    <row r="46" spans="2:14" x14ac:dyDescent="0.35">
      <c r="B46" s="2" t="s">
        <v>123</v>
      </c>
      <c r="C46" s="2" t="s">
        <v>124</v>
      </c>
      <c r="D46" s="2" t="s">
        <v>33</v>
      </c>
      <c r="E46" s="11">
        <v>25</v>
      </c>
      <c r="F46" s="2" t="s">
        <v>23</v>
      </c>
      <c r="G46" s="2" t="s">
        <v>29</v>
      </c>
      <c r="H46" s="5">
        <v>52837</v>
      </c>
      <c r="I46" s="11">
        <v>10</v>
      </c>
      <c r="J46" s="11">
        <v>4</v>
      </c>
      <c r="K46" s="2">
        <v>2015</v>
      </c>
      <c r="L46" s="2" t="s">
        <v>18</v>
      </c>
      <c r="M46" s="2" t="s">
        <v>41</v>
      </c>
      <c r="N46" s="8">
        <v>1.256583794472288</v>
      </c>
    </row>
    <row r="47" spans="2:14" hidden="1" x14ac:dyDescent="0.35">
      <c r="B47" s="1" t="s">
        <v>125</v>
      </c>
      <c r="C47" s="1" t="s">
        <v>126</v>
      </c>
      <c r="D47" s="1" t="s">
        <v>22</v>
      </c>
      <c r="E47" s="10">
        <v>26</v>
      </c>
      <c r="F47" s="1" t="s">
        <v>16</v>
      </c>
      <c r="G47" s="1" t="s">
        <v>24</v>
      </c>
      <c r="H47" s="4">
        <v>107648</v>
      </c>
      <c r="I47" s="10">
        <v>9</v>
      </c>
      <c r="J47" s="10">
        <v>4</v>
      </c>
      <c r="K47" s="1">
        <v>0</v>
      </c>
      <c r="L47" s="1" t="s">
        <v>25</v>
      </c>
      <c r="M47" s="1" t="s">
        <v>41</v>
      </c>
      <c r="N47" s="7">
        <v>2.2023988064530893</v>
      </c>
    </row>
    <row r="48" spans="2:14" hidden="1" x14ac:dyDescent="0.35">
      <c r="B48" s="2" t="s">
        <v>127</v>
      </c>
      <c r="C48" s="2" t="s">
        <v>128</v>
      </c>
      <c r="D48" s="2" t="s">
        <v>15</v>
      </c>
      <c r="E48" s="11">
        <v>52</v>
      </c>
      <c r="F48" s="2" t="s">
        <v>16</v>
      </c>
      <c r="G48" s="2" t="s">
        <v>24</v>
      </c>
      <c r="H48" s="5">
        <v>31543</v>
      </c>
      <c r="I48" s="11">
        <v>16</v>
      </c>
      <c r="J48" s="11">
        <v>1</v>
      </c>
      <c r="K48" s="2">
        <v>2017</v>
      </c>
      <c r="L48" s="2" t="s">
        <v>34</v>
      </c>
      <c r="M48" s="2" t="s">
        <v>26</v>
      </c>
      <c r="N48" s="8">
        <v>3.8884059106898676</v>
      </c>
    </row>
    <row r="49" spans="2:14" hidden="1" x14ac:dyDescent="0.35">
      <c r="B49" s="1" t="s">
        <v>129</v>
      </c>
      <c r="C49" s="1" t="s">
        <v>130</v>
      </c>
      <c r="D49" s="1" t="s">
        <v>80</v>
      </c>
      <c r="E49" s="10">
        <v>31</v>
      </c>
      <c r="F49" s="1" t="s">
        <v>16</v>
      </c>
      <c r="G49" s="1" t="s">
        <v>17</v>
      </c>
      <c r="H49" s="4">
        <v>102988</v>
      </c>
      <c r="I49" s="10">
        <v>23</v>
      </c>
      <c r="J49" s="10">
        <v>2</v>
      </c>
      <c r="K49" s="1">
        <v>2019</v>
      </c>
      <c r="L49" s="1" t="s">
        <v>40</v>
      </c>
      <c r="M49" s="1" t="s">
        <v>26</v>
      </c>
      <c r="N49" s="7">
        <v>1.1508540896865092</v>
      </c>
    </row>
    <row r="50" spans="2:14" hidden="1" x14ac:dyDescent="0.35">
      <c r="B50" s="2" t="s">
        <v>131</v>
      </c>
      <c r="C50" s="2" t="s">
        <v>132</v>
      </c>
      <c r="D50" s="2" t="s">
        <v>33</v>
      </c>
      <c r="E50" s="11">
        <v>29</v>
      </c>
      <c r="F50" s="2" t="s">
        <v>23</v>
      </c>
      <c r="G50" s="2" t="s">
        <v>39</v>
      </c>
      <c r="H50" s="5">
        <v>98921</v>
      </c>
      <c r="I50" s="11">
        <v>2</v>
      </c>
      <c r="J50" s="11">
        <v>3</v>
      </c>
      <c r="K50" s="2">
        <v>2017</v>
      </c>
      <c r="L50" s="2" t="s">
        <v>51</v>
      </c>
      <c r="M50" s="2" t="s">
        <v>41</v>
      </c>
      <c r="N50" s="8">
        <v>2.6109120004220134</v>
      </c>
    </row>
    <row r="51" spans="2:14" hidden="1" x14ac:dyDescent="0.35">
      <c r="B51" s="1" t="s">
        <v>133</v>
      </c>
      <c r="C51" s="1" t="s">
        <v>134</v>
      </c>
      <c r="D51" s="1" t="s">
        <v>58</v>
      </c>
      <c r="E51" s="10">
        <v>40</v>
      </c>
      <c r="F51" s="1" t="s">
        <v>23</v>
      </c>
      <c r="G51" s="1" t="s">
        <v>24</v>
      </c>
      <c r="H51" s="4">
        <v>97808</v>
      </c>
      <c r="I51" s="10">
        <v>34</v>
      </c>
      <c r="J51" s="10">
        <v>2</v>
      </c>
      <c r="K51" s="1">
        <v>2019</v>
      </c>
      <c r="L51" s="1" t="s">
        <v>18</v>
      </c>
      <c r="M51" s="1" t="s">
        <v>26</v>
      </c>
      <c r="N51" s="7">
        <v>3.3787875284652209</v>
      </c>
    </row>
    <row r="52" spans="2:14" hidden="1" x14ac:dyDescent="0.35">
      <c r="B52" s="2" t="s">
        <v>135</v>
      </c>
      <c r="C52" s="2" t="s">
        <v>136</v>
      </c>
      <c r="D52" s="2" t="s">
        <v>80</v>
      </c>
      <c r="E52" s="11">
        <v>59</v>
      </c>
      <c r="F52" s="2" t="s">
        <v>23</v>
      </c>
      <c r="G52" s="2" t="s">
        <v>24</v>
      </c>
      <c r="H52" s="5">
        <v>98859</v>
      </c>
      <c r="I52" s="11">
        <v>27</v>
      </c>
      <c r="J52" s="11">
        <v>2</v>
      </c>
      <c r="K52" s="2">
        <v>2016</v>
      </c>
      <c r="L52" s="2" t="s">
        <v>51</v>
      </c>
      <c r="M52" s="2" t="s">
        <v>26</v>
      </c>
      <c r="N52" s="8">
        <v>1.1958597326404163</v>
      </c>
    </row>
    <row r="53" spans="2:14" hidden="1" x14ac:dyDescent="0.35">
      <c r="B53" s="1" t="s">
        <v>137</v>
      </c>
      <c r="C53" s="1" t="s">
        <v>138</v>
      </c>
      <c r="D53" s="1" t="s">
        <v>80</v>
      </c>
      <c r="E53" s="10">
        <v>58</v>
      </c>
      <c r="F53" s="1" t="s">
        <v>23</v>
      </c>
      <c r="G53" s="1" t="s">
        <v>24</v>
      </c>
      <c r="H53" s="4">
        <v>42377</v>
      </c>
      <c r="I53" s="10">
        <v>19</v>
      </c>
      <c r="J53" s="10">
        <v>5</v>
      </c>
      <c r="K53" s="1">
        <v>2024</v>
      </c>
      <c r="L53" s="1" t="s">
        <v>30</v>
      </c>
      <c r="M53" s="1" t="s">
        <v>26</v>
      </c>
      <c r="N53" s="7">
        <v>3.4368299514500213</v>
      </c>
    </row>
    <row r="54" spans="2:14" hidden="1" x14ac:dyDescent="0.35">
      <c r="B54" s="2" t="s">
        <v>139</v>
      </c>
      <c r="C54" s="2" t="s">
        <v>140</v>
      </c>
      <c r="D54" s="2" t="s">
        <v>58</v>
      </c>
      <c r="E54" s="11">
        <v>54</v>
      </c>
      <c r="F54" s="2" t="s">
        <v>16</v>
      </c>
      <c r="G54" s="2" t="s">
        <v>29</v>
      </c>
      <c r="H54" s="5">
        <v>109277</v>
      </c>
      <c r="I54" s="11">
        <v>8</v>
      </c>
      <c r="J54" s="11">
        <v>3</v>
      </c>
      <c r="K54" s="2">
        <v>2019</v>
      </c>
      <c r="L54" s="2" t="s">
        <v>18</v>
      </c>
      <c r="M54" s="2" t="s">
        <v>141</v>
      </c>
      <c r="N54" s="8">
        <v>3.0369515797387137</v>
      </c>
    </row>
    <row r="55" spans="2:14" hidden="1" x14ac:dyDescent="0.35">
      <c r="B55" s="1" t="s">
        <v>142</v>
      </c>
      <c r="C55" s="1" t="s">
        <v>143</v>
      </c>
      <c r="D55" s="1" t="s">
        <v>15</v>
      </c>
      <c r="E55" s="10">
        <v>26</v>
      </c>
      <c r="F55" s="1" t="s">
        <v>23</v>
      </c>
      <c r="G55" s="1" t="s">
        <v>63</v>
      </c>
      <c r="H55" s="4">
        <v>73827</v>
      </c>
      <c r="I55" s="10">
        <v>27</v>
      </c>
      <c r="J55" s="10">
        <v>1</v>
      </c>
      <c r="K55" s="1">
        <v>2016</v>
      </c>
      <c r="L55" s="1" t="s">
        <v>34</v>
      </c>
      <c r="M55" s="1" t="s">
        <v>26</v>
      </c>
      <c r="N55" s="7">
        <v>2.1907375394970607</v>
      </c>
    </row>
    <row r="56" spans="2:14" hidden="1" x14ac:dyDescent="0.35">
      <c r="B56" s="2" t="s">
        <v>144</v>
      </c>
      <c r="C56" s="2" t="s">
        <v>145</v>
      </c>
      <c r="D56" s="2" t="s">
        <v>22</v>
      </c>
      <c r="E56" s="11">
        <v>38</v>
      </c>
      <c r="F56" s="2" t="s">
        <v>16</v>
      </c>
      <c r="G56" s="2" t="s">
        <v>77</v>
      </c>
      <c r="H56" s="5">
        <v>73735</v>
      </c>
      <c r="I56" s="11">
        <v>24</v>
      </c>
      <c r="J56" s="11">
        <v>3</v>
      </c>
      <c r="K56" s="2">
        <v>0</v>
      </c>
      <c r="L56" s="2" t="s">
        <v>51</v>
      </c>
      <c r="M56" s="2" t="s">
        <v>41</v>
      </c>
      <c r="N56" s="8">
        <v>1.2126909707467228</v>
      </c>
    </row>
    <row r="57" spans="2:14" hidden="1" x14ac:dyDescent="0.35">
      <c r="B57" s="1" t="s">
        <v>146</v>
      </c>
      <c r="C57" s="1" t="s">
        <v>147</v>
      </c>
      <c r="D57" s="1" t="s">
        <v>33</v>
      </c>
      <c r="E57" s="10">
        <v>44</v>
      </c>
      <c r="F57" s="1" t="s">
        <v>23</v>
      </c>
      <c r="G57" s="1" t="s">
        <v>77</v>
      </c>
      <c r="H57" s="4">
        <v>36349</v>
      </c>
      <c r="I57" s="10">
        <v>31</v>
      </c>
      <c r="J57" s="10">
        <v>3</v>
      </c>
      <c r="K57" s="1">
        <v>2016</v>
      </c>
      <c r="L57" s="1" t="s">
        <v>34</v>
      </c>
      <c r="M57" s="1" t="s">
        <v>141</v>
      </c>
      <c r="N57" s="7">
        <v>4.2152635021920455</v>
      </c>
    </row>
    <row r="58" spans="2:14" hidden="1" x14ac:dyDescent="0.35">
      <c r="B58" s="2" t="s">
        <v>148</v>
      </c>
      <c r="C58" s="2" t="s">
        <v>149</v>
      </c>
      <c r="D58" s="2" t="s">
        <v>80</v>
      </c>
      <c r="E58" s="11">
        <v>23</v>
      </c>
      <c r="F58" s="2" t="s">
        <v>23</v>
      </c>
      <c r="G58" s="2" t="s">
        <v>39</v>
      </c>
      <c r="H58" s="5">
        <v>94523</v>
      </c>
      <c r="I58" s="11">
        <v>21</v>
      </c>
      <c r="J58" s="11">
        <v>5</v>
      </c>
      <c r="K58" s="2">
        <v>2024</v>
      </c>
      <c r="L58" s="2" t="s">
        <v>30</v>
      </c>
      <c r="M58" s="2" t="s">
        <v>26</v>
      </c>
      <c r="N58" s="8">
        <v>3.0923618310693968</v>
      </c>
    </row>
    <row r="59" spans="2:14" hidden="1" x14ac:dyDescent="0.35">
      <c r="B59" s="1" t="s">
        <v>150</v>
      </c>
      <c r="C59" s="1" t="s">
        <v>151</v>
      </c>
      <c r="D59" s="1" t="s">
        <v>15</v>
      </c>
      <c r="E59" s="10">
        <v>50</v>
      </c>
      <c r="F59" s="1" t="s">
        <v>16</v>
      </c>
      <c r="G59" s="1" t="s">
        <v>17</v>
      </c>
      <c r="H59" s="4">
        <v>117480</v>
      </c>
      <c r="I59" s="10">
        <v>34</v>
      </c>
      <c r="J59" s="10">
        <v>1</v>
      </c>
      <c r="K59" s="1">
        <v>0</v>
      </c>
      <c r="L59" s="1" t="s">
        <v>25</v>
      </c>
      <c r="M59" s="1" t="s">
        <v>26</v>
      </c>
      <c r="N59" s="7">
        <v>2.7879922753425768</v>
      </c>
    </row>
    <row r="60" spans="2:14" x14ac:dyDescent="0.35">
      <c r="B60" s="2" t="s">
        <v>152</v>
      </c>
      <c r="C60" s="2" t="s">
        <v>153</v>
      </c>
      <c r="D60" s="2" t="s">
        <v>33</v>
      </c>
      <c r="E60" s="11">
        <v>32</v>
      </c>
      <c r="F60" s="2" t="s">
        <v>23</v>
      </c>
      <c r="G60" s="2" t="s">
        <v>29</v>
      </c>
      <c r="H60" s="5">
        <v>74890</v>
      </c>
      <c r="I60" s="11">
        <v>4</v>
      </c>
      <c r="J60" s="11">
        <v>5</v>
      </c>
      <c r="K60" s="2">
        <v>2022</v>
      </c>
      <c r="L60" s="2" t="s">
        <v>25</v>
      </c>
      <c r="M60" s="2" t="s">
        <v>26</v>
      </c>
      <c r="N60" s="8">
        <v>4.3164981962750222</v>
      </c>
    </row>
    <row r="61" spans="2:14" hidden="1" x14ac:dyDescent="0.35">
      <c r="B61" s="1" t="s">
        <v>154</v>
      </c>
      <c r="C61" s="1" t="s">
        <v>155</v>
      </c>
      <c r="D61" s="1" t="s">
        <v>46</v>
      </c>
      <c r="E61" s="10">
        <v>49</v>
      </c>
      <c r="F61" s="1" t="s">
        <v>16</v>
      </c>
      <c r="G61" s="1" t="s">
        <v>77</v>
      </c>
      <c r="H61" s="4">
        <v>82761</v>
      </c>
      <c r="I61" s="10">
        <v>1</v>
      </c>
      <c r="J61" s="10">
        <v>2</v>
      </c>
      <c r="K61" s="1">
        <v>2023</v>
      </c>
      <c r="L61" s="1" t="s">
        <v>51</v>
      </c>
      <c r="M61" s="1" t="s">
        <v>19</v>
      </c>
      <c r="N61" s="7">
        <v>4.961185898920335</v>
      </c>
    </row>
    <row r="62" spans="2:14" hidden="1" x14ac:dyDescent="0.35">
      <c r="B62" s="2" t="s">
        <v>156</v>
      </c>
      <c r="C62" s="2" t="s">
        <v>157</v>
      </c>
      <c r="D62" s="2" t="s">
        <v>46</v>
      </c>
      <c r="E62" s="11">
        <v>53</v>
      </c>
      <c r="F62" s="2" t="s">
        <v>23</v>
      </c>
      <c r="G62" s="2" t="s">
        <v>24</v>
      </c>
      <c r="H62" s="5">
        <v>78089</v>
      </c>
      <c r="I62" s="11">
        <v>31</v>
      </c>
      <c r="J62" s="11">
        <v>3</v>
      </c>
      <c r="K62" s="2">
        <v>2016</v>
      </c>
      <c r="L62" s="2" t="s">
        <v>30</v>
      </c>
      <c r="M62" s="2" t="s">
        <v>26</v>
      </c>
      <c r="N62" s="8">
        <v>3.622508463043177</v>
      </c>
    </row>
    <row r="63" spans="2:14" hidden="1" x14ac:dyDescent="0.35">
      <c r="B63" s="1" t="s">
        <v>158</v>
      </c>
      <c r="C63" s="1" t="s">
        <v>159</v>
      </c>
      <c r="D63" s="1" t="s">
        <v>58</v>
      </c>
      <c r="E63" s="10">
        <v>29</v>
      </c>
      <c r="F63" s="1" t="s">
        <v>16</v>
      </c>
      <c r="G63" s="1" t="s">
        <v>63</v>
      </c>
      <c r="H63" s="4">
        <v>112521</v>
      </c>
      <c r="I63" s="10">
        <v>1</v>
      </c>
      <c r="J63" s="10">
        <v>2</v>
      </c>
      <c r="K63" s="1">
        <v>0</v>
      </c>
      <c r="L63" s="1" t="s">
        <v>18</v>
      </c>
      <c r="M63" s="1" t="s">
        <v>41</v>
      </c>
      <c r="N63" s="7">
        <v>3.2492010925500923</v>
      </c>
    </row>
    <row r="64" spans="2:14" hidden="1" x14ac:dyDescent="0.35">
      <c r="B64" s="2" t="s">
        <v>160</v>
      </c>
      <c r="C64" s="2" t="s">
        <v>161</v>
      </c>
      <c r="D64" s="2" t="s">
        <v>80</v>
      </c>
      <c r="E64" s="11">
        <v>55</v>
      </c>
      <c r="F64" s="2" t="s">
        <v>23</v>
      </c>
      <c r="G64" s="2" t="s">
        <v>39</v>
      </c>
      <c r="H64" s="5">
        <v>58354</v>
      </c>
      <c r="I64" s="11">
        <v>35</v>
      </c>
      <c r="J64" s="11">
        <v>4</v>
      </c>
      <c r="K64" s="2">
        <v>2016</v>
      </c>
      <c r="L64" s="2" t="s">
        <v>25</v>
      </c>
      <c r="M64" s="2" t="s">
        <v>41</v>
      </c>
      <c r="N64" s="8">
        <v>3.2061020029067331</v>
      </c>
    </row>
    <row r="65" spans="2:14" hidden="1" x14ac:dyDescent="0.35">
      <c r="B65" s="1" t="s">
        <v>162</v>
      </c>
      <c r="C65" s="1" t="s">
        <v>163</v>
      </c>
      <c r="D65" s="1" t="s">
        <v>80</v>
      </c>
      <c r="E65" s="10">
        <v>43</v>
      </c>
      <c r="F65" s="1" t="s">
        <v>23</v>
      </c>
      <c r="G65" s="1" t="s">
        <v>77</v>
      </c>
      <c r="H65" s="4">
        <v>111554</v>
      </c>
      <c r="I65" s="10">
        <v>16</v>
      </c>
      <c r="J65" s="10">
        <v>3</v>
      </c>
      <c r="K65" s="1">
        <v>2016</v>
      </c>
      <c r="L65" s="1" t="s">
        <v>25</v>
      </c>
      <c r="M65" s="1" t="s">
        <v>26</v>
      </c>
      <c r="N65" s="7">
        <v>1.8401613854076908</v>
      </c>
    </row>
    <row r="66" spans="2:14" hidden="1" x14ac:dyDescent="0.35">
      <c r="B66" s="2" t="s">
        <v>164</v>
      </c>
      <c r="C66" s="2" t="s">
        <v>165</v>
      </c>
      <c r="D66" s="2" t="s">
        <v>33</v>
      </c>
      <c r="E66" s="11">
        <v>36</v>
      </c>
      <c r="F66" s="2" t="s">
        <v>23</v>
      </c>
      <c r="G66" s="2" t="s">
        <v>63</v>
      </c>
      <c r="H66" s="5">
        <v>60073</v>
      </c>
      <c r="I66" s="11">
        <v>30</v>
      </c>
      <c r="J66" s="11">
        <v>1</v>
      </c>
      <c r="K66" s="2">
        <v>2021</v>
      </c>
      <c r="L66" s="2" t="s">
        <v>30</v>
      </c>
      <c r="M66" s="2" t="s">
        <v>41</v>
      </c>
      <c r="N66" s="8">
        <v>4.1684762363488908</v>
      </c>
    </row>
    <row r="67" spans="2:14" hidden="1" x14ac:dyDescent="0.35">
      <c r="B67" s="1" t="s">
        <v>166</v>
      </c>
      <c r="C67" s="1" t="s">
        <v>167</v>
      </c>
      <c r="D67" s="1" t="s">
        <v>80</v>
      </c>
      <c r="E67" s="10">
        <v>51</v>
      </c>
      <c r="F67" s="1" t="s">
        <v>23</v>
      </c>
      <c r="G67" s="1" t="s">
        <v>17</v>
      </c>
      <c r="H67" s="4">
        <v>72880</v>
      </c>
      <c r="I67" s="10">
        <v>23</v>
      </c>
      <c r="J67" s="10">
        <v>1</v>
      </c>
      <c r="K67" s="1">
        <v>2023</v>
      </c>
      <c r="L67" s="1" t="s">
        <v>34</v>
      </c>
      <c r="M67" s="1" t="s">
        <v>26</v>
      </c>
      <c r="N67" s="7">
        <v>2.6811137511794585</v>
      </c>
    </row>
    <row r="68" spans="2:14" hidden="1" x14ac:dyDescent="0.35">
      <c r="B68" s="2" t="s">
        <v>168</v>
      </c>
      <c r="C68" s="2" t="s">
        <v>169</v>
      </c>
      <c r="D68" s="2" t="s">
        <v>80</v>
      </c>
      <c r="E68" s="11">
        <v>29</v>
      </c>
      <c r="F68" s="2" t="s">
        <v>23</v>
      </c>
      <c r="G68" s="2" t="s">
        <v>17</v>
      </c>
      <c r="H68" s="5">
        <v>93086</v>
      </c>
      <c r="I68" s="11">
        <v>2</v>
      </c>
      <c r="J68" s="11">
        <v>1</v>
      </c>
      <c r="K68" s="2">
        <v>2023</v>
      </c>
      <c r="L68" s="2" t="s">
        <v>30</v>
      </c>
      <c r="M68" s="2" t="s">
        <v>26</v>
      </c>
      <c r="N68" s="8">
        <v>3.1408682516262938</v>
      </c>
    </row>
    <row r="69" spans="2:14" hidden="1" x14ac:dyDescent="0.35">
      <c r="B69" s="1" t="s">
        <v>170</v>
      </c>
      <c r="C69" s="1" t="s">
        <v>171</v>
      </c>
      <c r="D69" s="1" t="s">
        <v>15</v>
      </c>
      <c r="E69" s="10">
        <v>50</v>
      </c>
      <c r="F69" s="1" t="s">
        <v>16</v>
      </c>
      <c r="G69" s="1" t="s">
        <v>17</v>
      </c>
      <c r="H69" s="4">
        <v>102454</v>
      </c>
      <c r="I69" s="10">
        <v>27</v>
      </c>
      <c r="J69" s="10">
        <v>2</v>
      </c>
      <c r="K69" s="1">
        <v>0</v>
      </c>
      <c r="L69" s="1" t="s">
        <v>34</v>
      </c>
      <c r="M69" s="1" t="s">
        <v>141</v>
      </c>
      <c r="N69" s="7">
        <v>3.2239952469487321</v>
      </c>
    </row>
    <row r="70" spans="2:14" hidden="1" x14ac:dyDescent="0.35">
      <c r="B70" s="2" t="s">
        <v>172</v>
      </c>
      <c r="C70" s="2" t="s">
        <v>173</v>
      </c>
      <c r="D70" s="2" t="s">
        <v>33</v>
      </c>
      <c r="E70" s="11">
        <v>43</v>
      </c>
      <c r="F70" s="2" t="s">
        <v>23</v>
      </c>
      <c r="G70" s="2" t="s">
        <v>17</v>
      </c>
      <c r="H70" s="5">
        <v>87648</v>
      </c>
      <c r="I70" s="11">
        <v>8</v>
      </c>
      <c r="J70" s="11">
        <v>3</v>
      </c>
      <c r="K70" s="2">
        <v>2020</v>
      </c>
      <c r="L70" s="2" t="s">
        <v>18</v>
      </c>
      <c r="M70" s="2" t="s">
        <v>26</v>
      </c>
      <c r="N70" s="8">
        <v>3.8739743536559552</v>
      </c>
    </row>
    <row r="71" spans="2:14" hidden="1" x14ac:dyDescent="0.35">
      <c r="B71" s="1" t="s">
        <v>174</v>
      </c>
      <c r="C71" s="1" t="s">
        <v>175</v>
      </c>
      <c r="D71" s="1" t="s">
        <v>15</v>
      </c>
      <c r="E71" s="10">
        <v>60</v>
      </c>
      <c r="F71" s="1" t="s">
        <v>16</v>
      </c>
      <c r="G71" s="1" t="s">
        <v>24</v>
      </c>
      <c r="H71" s="4">
        <v>110426</v>
      </c>
      <c r="I71" s="10">
        <v>16</v>
      </c>
      <c r="J71" s="10">
        <v>2</v>
      </c>
      <c r="K71" s="1">
        <v>2019</v>
      </c>
      <c r="L71" s="1" t="s">
        <v>18</v>
      </c>
      <c r="M71" s="1" t="s">
        <v>41</v>
      </c>
      <c r="N71" s="7">
        <v>4.407569902884596</v>
      </c>
    </row>
    <row r="72" spans="2:14" hidden="1" x14ac:dyDescent="0.35">
      <c r="B72" s="2" t="s">
        <v>176</v>
      </c>
      <c r="C72" s="2" t="s">
        <v>177</v>
      </c>
      <c r="D72" s="2" t="s">
        <v>58</v>
      </c>
      <c r="E72" s="11">
        <v>27</v>
      </c>
      <c r="F72" s="2" t="s">
        <v>16</v>
      </c>
      <c r="G72" s="2" t="s">
        <v>24</v>
      </c>
      <c r="H72" s="5">
        <v>79279</v>
      </c>
      <c r="I72" s="11">
        <v>28</v>
      </c>
      <c r="J72" s="11">
        <v>3</v>
      </c>
      <c r="K72" s="2">
        <v>2023</v>
      </c>
      <c r="L72" s="2" t="s">
        <v>40</v>
      </c>
      <c r="M72" s="2" t="s">
        <v>41</v>
      </c>
      <c r="N72" s="8">
        <v>2.3881968609250865</v>
      </c>
    </row>
    <row r="73" spans="2:14" hidden="1" x14ac:dyDescent="0.35">
      <c r="B73" s="1" t="s">
        <v>178</v>
      </c>
      <c r="C73" s="1" t="s">
        <v>179</v>
      </c>
      <c r="D73" s="1" t="s">
        <v>46</v>
      </c>
      <c r="E73" s="10">
        <v>48</v>
      </c>
      <c r="F73" s="1" t="s">
        <v>23</v>
      </c>
      <c r="G73" s="1" t="s">
        <v>17</v>
      </c>
      <c r="H73" s="4">
        <v>110914</v>
      </c>
      <c r="I73" s="10">
        <v>12</v>
      </c>
      <c r="J73" s="10">
        <v>2</v>
      </c>
      <c r="K73" s="1">
        <v>2017</v>
      </c>
      <c r="L73" s="1" t="s">
        <v>30</v>
      </c>
      <c r="M73" s="1" t="s">
        <v>41</v>
      </c>
      <c r="N73" s="7">
        <v>2.9166231753843226</v>
      </c>
    </row>
    <row r="74" spans="2:14" hidden="1" x14ac:dyDescent="0.35">
      <c r="B74" s="2" t="s">
        <v>180</v>
      </c>
      <c r="C74" s="2" t="s">
        <v>181</v>
      </c>
      <c r="D74" s="2" t="s">
        <v>33</v>
      </c>
      <c r="E74" s="11">
        <v>32</v>
      </c>
      <c r="F74" s="2" t="s">
        <v>23</v>
      </c>
      <c r="G74" s="2" t="s">
        <v>17</v>
      </c>
      <c r="H74" s="5">
        <v>90362</v>
      </c>
      <c r="I74" s="11">
        <v>23</v>
      </c>
      <c r="J74" s="11">
        <v>1</v>
      </c>
      <c r="K74" s="2">
        <v>0</v>
      </c>
      <c r="L74" s="2" t="s">
        <v>40</v>
      </c>
      <c r="M74" s="2" t="s">
        <v>141</v>
      </c>
      <c r="N74" s="8">
        <v>2.647796586826483</v>
      </c>
    </row>
    <row r="75" spans="2:14" hidden="1" x14ac:dyDescent="0.35">
      <c r="B75" s="1" t="s">
        <v>182</v>
      </c>
      <c r="C75" s="1" t="s">
        <v>183</v>
      </c>
      <c r="D75" s="1" t="s">
        <v>22</v>
      </c>
      <c r="E75" s="10">
        <v>31</v>
      </c>
      <c r="F75" s="1" t="s">
        <v>16</v>
      </c>
      <c r="G75" s="1" t="s">
        <v>17</v>
      </c>
      <c r="H75" s="4">
        <v>36838</v>
      </c>
      <c r="I75" s="10">
        <v>32</v>
      </c>
      <c r="J75" s="10">
        <v>5</v>
      </c>
      <c r="K75" s="1">
        <v>0</v>
      </c>
      <c r="L75" s="1" t="s">
        <v>25</v>
      </c>
      <c r="M75" s="1" t="s">
        <v>26</v>
      </c>
      <c r="N75" s="7">
        <v>1.2045132750936576</v>
      </c>
    </row>
    <row r="76" spans="2:14" hidden="1" x14ac:dyDescent="0.35">
      <c r="B76" s="2" t="s">
        <v>184</v>
      </c>
      <c r="C76" s="2" t="s">
        <v>185</v>
      </c>
      <c r="D76" s="2" t="s">
        <v>22</v>
      </c>
      <c r="E76" s="11">
        <v>53</v>
      </c>
      <c r="F76" s="2" t="s">
        <v>23</v>
      </c>
      <c r="G76" s="2" t="s">
        <v>29</v>
      </c>
      <c r="H76" s="5">
        <v>90824</v>
      </c>
      <c r="I76" s="11">
        <v>19</v>
      </c>
      <c r="J76" s="11">
        <v>5</v>
      </c>
      <c r="K76" s="2">
        <v>0</v>
      </c>
      <c r="L76" s="2" t="s">
        <v>25</v>
      </c>
      <c r="M76" s="2" t="s">
        <v>41</v>
      </c>
      <c r="N76" s="8">
        <v>2.4010876189893269</v>
      </c>
    </row>
    <row r="77" spans="2:14" hidden="1" x14ac:dyDescent="0.35">
      <c r="B77" s="1" t="s">
        <v>186</v>
      </c>
      <c r="C77" s="1" t="s">
        <v>187</v>
      </c>
      <c r="D77" s="1" t="s">
        <v>15</v>
      </c>
      <c r="E77" s="10">
        <v>47</v>
      </c>
      <c r="F77" s="1" t="s">
        <v>23</v>
      </c>
      <c r="G77" s="1" t="s">
        <v>24</v>
      </c>
      <c r="H77" s="4">
        <v>117955</v>
      </c>
      <c r="I77" s="10">
        <v>26</v>
      </c>
      <c r="J77" s="10">
        <v>5</v>
      </c>
      <c r="K77" s="1">
        <v>2020</v>
      </c>
      <c r="L77" s="1" t="s">
        <v>40</v>
      </c>
      <c r="M77" s="1" t="s">
        <v>41</v>
      </c>
      <c r="N77" s="7">
        <v>4.9007721817568806</v>
      </c>
    </row>
    <row r="78" spans="2:14" hidden="1" x14ac:dyDescent="0.35">
      <c r="B78" s="2" t="s">
        <v>188</v>
      </c>
      <c r="C78" s="2" t="s">
        <v>189</v>
      </c>
      <c r="D78" s="2" t="s">
        <v>58</v>
      </c>
      <c r="E78" s="11">
        <v>38</v>
      </c>
      <c r="F78" s="2" t="s">
        <v>16</v>
      </c>
      <c r="G78" s="2" t="s">
        <v>17</v>
      </c>
      <c r="H78" s="5">
        <v>64423</v>
      </c>
      <c r="I78" s="11">
        <v>33</v>
      </c>
      <c r="J78" s="11">
        <v>3</v>
      </c>
      <c r="K78" s="2">
        <v>2018</v>
      </c>
      <c r="L78" s="2" t="s">
        <v>51</v>
      </c>
      <c r="M78" s="2" t="s">
        <v>26</v>
      </c>
      <c r="N78" s="8">
        <v>2.6251361734634791</v>
      </c>
    </row>
    <row r="79" spans="2:14" hidden="1" x14ac:dyDescent="0.35">
      <c r="B79" s="1" t="s">
        <v>190</v>
      </c>
      <c r="C79" s="1" t="s">
        <v>191</v>
      </c>
      <c r="D79" s="1" t="s">
        <v>58</v>
      </c>
      <c r="E79" s="10">
        <v>54</v>
      </c>
      <c r="F79" s="1" t="s">
        <v>23</v>
      </c>
      <c r="G79" s="1" t="s">
        <v>17</v>
      </c>
      <c r="H79" s="4">
        <v>30962</v>
      </c>
      <c r="I79" s="10">
        <v>18</v>
      </c>
      <c r="J79" s="10">
        <v>2</v>
      </c>
      <c r="K79" s="1">
        <v>2021</v>
      </c>
      <c r="L79" s="1" t="s">
        <v>51</v>
      </c>
      <c r="M79" s="1" t="s">
        <v>26</v>
      </c>
      <c r="N79" s="7">
        <v>3.3838477702873089</v>
      </c>
    </row>
    <row r="80" spans="2:14" hidden="1" x14ac:dyDescent="0.35">
      <c r="B80" s="2" t="s">
        <v>192</v>
      </c>
      <c r="C80" s="2" t="s">
        <v>193</v>
      </c>
      <c r="D80" s="2" t="s">
        <v>58</v>
      </c>
      <c r="E80" s="11">
        <v>23</v>
      </c>
      <c r="F80" s="2" t="s">
        <v>16</v>
      </c>
      <c r="G80" s="2" t="s">
        <v>63</v>
      </c>
      <c r="H80" s="5">
        <v>99258</v>
      </c>
      <c r="I80" s="11">
        <v>26</v>
      </c>
      <c r="J80" s="11">
        <v>1</v>
      </c>
      <c r="K80" s="2">
        <v>2021</v>
      </c>
      <c r="L80" s="2" t="s">
        <v>34</v>
      </c>
      <c r="M80" s="2" t="s">
        <v>26</v>
      </c>
      <c r="N80" s="8">
        <v>4.8468977320189541</v>
      </c>
    </row>
    <row r="81" spans="2:14" hidden="1" x14ac:dyDescent="0.35">
      <c r="B81" s="1" t="s">
        <v>194</v>
      </c>
      <c r="C81" s="1" t="s">
        <v>195</v>
      </c>
      <c r="D81" s="1" t="s">
        <v>58</v>
      </c>
      <c r="E81" s="10">
        <v>55</v>
      </c>
      <c r="F81" s="1" t="s">
        <v>23</v>
      </c>
      <c r="G81" s="1" t="s">
        <v>29</v>
      </c>
      <c r="H81" s="4">
        <v>107555</v>
      </c>
      <c r="I81" s="10">
        <v>4</v>
      </c>
      <c r="J81" s="10">
        <v>5</v>
      </c>
      <c r="K81" s="1">
        <v>2021</v>
      </c>
      <c r="L81" s="1" t="s">
        <v>30</v>
      </c>
      <c r="M81" s="1" t="s">
        <v>141</v>
      </c>
      <c r="N81" s="7">
        <v>2.682650542312798</v>
      </c>
    </row>
    <row r="82" spans="2:14" hidden="1" x14ac:dyDescent="0.35">
      <c r="B82" s="2" t="s">
        <v>196</v>
      </c>
      <c r="C82" s="2" t="s">
        <v>197</v>
      </c>
      <c r="D82" s="2" t="s">
        <v>80</v>
      </c>
      <c r="E82" s="11">
        <v>35</v>
      </c>
      <c r="F82" s="2" t="s">
        <v>23</v>
      </c>
      <c r="G82" s="2" t="s">
        <v>29</v>
      </c>
      <c r="H82" s="5">
        <v>68297</v>
      </c>
      <c r="I82" s="11">
        <v>3</v>
      </c>
      <c r="J82" s="11">
        <v>5</v>
      </c>
      <c r="K82" s="2">
        <v>2020</v>
      </c>
      <c r="L82" s="2" t="s">
        <v>34</v>
      </c>
      <c r="M82" s="2" t="s">
        <v>26</v>
      </c>
      <c r="N82" s="8">
        <v>1.8893871149647112</v>
      </c>
    </row>
    <row r="83" spans="2:14" hidden="1" x14ac:dyDescent="0.35">
      <c r="B83" s="1" t="s">
        <v>198</v>
      </c>
      <c r="C83" s="1" t="s">
        <v>199</v>
      </c>
      <c r="D83" s="1" t="s">
        <v>22</v>
      </c>
      <c r="E83" s="10">
        <v>35</v>
      </c>
      <c r="F83" s="1" t="s">
        <v>16</v>
      </c>
      <c r="G83" s="1" t="s">
        <v>77</v>
      </c>
      <c r="H83" s="4">
        <v>100963</v>
      </c>
      <c r="I83" s="10">
        <v>35</v>
      </c>
      <c r="J83" s="10">
        <v>5</v>
      </c>
      <c r="K83" s="1">
        <v>2023</v>
      </c>
      <c r="L83" s="1" t="s">
        <v>51</v>
      </c>
      <c r="M83" s="1" t="s">
        <v>19</v>
      </c>
      <c r="N83" s="7">
        <v>1.1209346801701905</v>
      </c>
    </row>
    <row r="84" spans="2:14" hidden="1" x14ac:dyDescent="0.35">
      <c r="B84" s="2" t="s">
        <v>200</v>
      </c>
      <c r="C84" s="2" t="s">
        <v>201</v>
      </c>
      <c r="D84" s="2" t="s">
        <v>58</v>
      </c>
      <c r="E84" s="11">
        <v>34</v>
      </c>
      <c r="F84" s="2" t="s">
        <v>16</v>
      </c>
      <c r="G84" s="2" t="s">
        <v>77</v>
      </c>
      <c r="H84" s="5">
        <v>74744</v>
      </c>
      <c r="I84" s="11">
        <v>29</v>
      </c>
      <c r="J84" s="11">
        <v>4</v>
      </c>
      <c r="K84" s="2">
        <v>2018</v>
      </c>
      <c r="L84" s="2" t="s">
        <v>25</v>
      </c>
      <c r="M84" s="2" t="s">
        <v>19</v>
      </c>
      <c r="N84" s="8">
        <v>3.6424725510735234</v>
      </c>
    </row>
    <row r="85" spans="2:14" hidden="1" x14ac:dyDescent="0.35">
      <c r="B85" s="1" t="s">
        <v>202</v>
      </c>
      <c r="C85" s="1" t="s">
        <v>203</v>
      </c>
      <c r="D85" s="1" t="s">
        <v>58</v>
      </c>
      <c r="E85" s="10">
        <v>57</v>
      </c>
      <c r="F85" s="1" t="s">
        <v>16</v>
      </c>
      <c r="G85" s="1" t="s">
        <v>77</v>
      </c>
      <c r="H85" s="4">
        <v>60458</v>
      </c>
      <c r="I85" s="10">
        <v>5</v>
      </c>
      <c r="J85" s="10">
        <v>2</v>
      </c>
      <c r="K85" s="1">
        <v>0</v>
      </c>
      <c r="L85" s="1" t="s">
        <v>34</v>
      </c>
      <c r="M85" s="1" t="s">
        <v>41</v>
      </c>
      <c r="N85" s="7">
        <v>3.5934319855301231</v>
      </c>
    </row>
    <row r="86" spans="2:14" hidden="1" x14ac:dyDescent="0.35">
      <c r="B86" s="2" t="s">
        <v>204</v>
      </c>
      <c r="C86" s="2" t="s">
        <v>205</v>
      </c>
      <c r="D86" s="2" t="s">
        <v>46</v>
      </c>
      <c r="E86" s="11">
        <v>32</v>
      </c>
      <c r="F86" s="2" t="s">
        <v>23</v>
      </c>
      <c r="G86" s="2" t="s">
        <v>29</v>
      </c>
      <c r="H86" s="5">
        <v>86811</v>
      </c>
      <c r="I86" s="11">
        <v>20</v>
      </c>
      <c r="J86" s="11">
        <v>5</v>
      </c>
      <c r="K86" s="2">
        <v>2015</v>
      </c>
      <c r="L86" s="2" t="s">
        <v>18</v>
      </c>
      <c r="M86" s="2" t="s">
        <v>26</v>
      </c>
      <c r="N86" s="8">
        <v>2.6956526656156252</v>
      </c>
    </row>
    <row r="87" spans="2:14" x14ac:dyDescent="0.35">
      <c r="B87" s="1" t="s">
        <v>206</v>
      </c>
      <c r="C87" s="1" t="s">
        <v>207</v>
      </c>
      <c r="D87" s="1" t="s">
        <v>33</v>
      </c>
      <c r="E87" s="10">
        <v>45</v>
      </c>
      <c r="F87" s="1" t="s">
        <v>23</v>
      </c>
      <c r="G87" s="1" t="s">
        <v>29</v>
      </c>
      <c r="H87" s="4">
        <v>75136</v>
      </c>
      <c r="I87" s="10">
        <v>24</v>
      </c>
      <c r="J87" s="10">
        <v>4</v>
      </c>
      <c r="K87" s="1">
        <v>2021</v>
      </c>
      <c r="L87" s="1" t="s">
        <v>25</v>
      </c>
      <c r="M87" s="1" t="s">
        <v>26</v>
      </c>
      <c r="N87" s="7">
        <v>1.2699706217386066</v>
      </c>
    </row>
    <row r="88" spans="2:14" hidden="1" x14ac:dyDescent="0.35">
      <c r="B88" s="2" t="s">
        <v>208</v>
      </c>
      <c r="C88" s="2" t="s">
        <v>209</v>
      </c>
      <c r="D88" s="2" t="s">
        <v>80</v>
      </c>
      <c r="E88" s="11">
        <v>40</v>
      </c>
      <c r="F88" s="2" t="s">
        <v>16</v>
      </c>
      <c r="G88" s="2" t="s">
        <v>39</v>
      </c>
      <c r="H88" s="5">
        <v>113847</v>
      </c>
      <c r="I88" s="11">
        <v>1</v>
      </c>
      <c r="J88" s="11">
        <v>1</v>
      </c>
      <c r="K88" s="2">
        <v>2021</v>
      </c>
      <c r="L88" s="2" t="s">
        <v>25</v>
      </c>
      <c r="M88" s="2" t="s">
        <v>41</v>
      </c>
      <c r="N88" s="8">
        <v>1.8998280266069059</v>
      </c>
    </row>
    <row r="89" spans="2:14" hidden="1" x14ac:dyDescent="0.35">
      <c r="B89" s="1" t="s">
        <v>210</v>
      </c>
      <c r="C89" s="1" t="s">
        <v>211</v>
      </c>
      <c r="D89" s="1" t="s">
        <v>80</v>
      </c>
      <c r="E89" s="10">
        <v>48</v>
      </c>
      <c r="F89" s="1" t="s">
        <v>23</v>
      </c>
      <c r="G89" s="1" t="s">
        <v>29</v>
      </c>
      <c r="H89" s="4">
        <v>112777</v>
      </c>
      <c r="I89" s="10">
        <v>34</v>
      </c>
      <c r="J89" s="10">
        <v>1</v>
      </c>
      <c r="K89" s="1">
        <v>2023</v>
      </c>
      <c r="L89" s="1" t="s">
        <v>34</v>
      </c>
      <c r="M89" s="1" t="s">
        <v>141</v>
      </c>
      <c r="N89" s="7">
        <v>4.1774987213737491</v>
      </c>
    </row>
    <row r="90" spans="2:14" hidden="1" x14ac:dyDescent="0.35">
      <c r="B90" s="2" t="s">
        <v>212</v>
      </c>
      <c r="C90" s="2" t="s">
        <v>213</v>
      </c>
      <c r="D90" s="2" t="s">
        <v>80</v>
      </c>
      <c r="E90" s="11">
        <v>27</v>
      </c>
      <c r="F90" s="2" t="s">
        <v>23</v>
      </c>
      <c r="G90" s="2" t="s">
        <v>17</v>
      </c>
      <c r="H90" s="5">
        <v>106593</v>
      </c>
      <c r="I90" s="11">
        <v>4</v>
      </c>
      <c r="J90" s="11">
        <v>1</v>
      </c>
      <c r="K90" s="2">
        <v>2021</v>
      </c>
      <c r="L90" s="2" t="s">
        <v>30</v>
      </c>
      <c r="M90" s="2" t="s">
        <v>26</v>
      </c>
      <c r="N90" s="8">
        <v>4.6930114178783064</v>
      </c>
    </row>
    <row r="91" spans="2:14" hidden="1" x14ac:dyDescent="0.35">
      <c r="B91" s="1" t="s">
        <v>214</v>
      </c>
      <c r="C91" s="1" t="s">
        <v>215</v>
      </c>
      <c r="D91" s="1" t="s">
        <v>46</v>
      </c>
      <c r="E91" s="10">
        <v>44</v>
      </c>
      <c r="F91" s="1" t="s">
        <v>23</v>
      </c>
      <c r="G91" s="1" t="s">
        <v>29</v>
      </c>
      <c r="H91" s="4">
        <v>106807</v>
      </c>
      <c r="I91" s="10">
        <v>22</v>
      </c>
      <c r="J91" s="10">
        <v>2</v>
      </c>
      <c r="K91" s="1">
        <v>2024</v>
      </c>
      <c r="L91" s="1" t="s">
        <v>18</v>
      </c>
      <c r="M91" s="1" t="s">
        <v>26</v>
      </c>
      <c r="N91" s="7">
        <v>4.733607100511902</v>
      </c>
    </row>
    <row r="92" spans="2:14" hidden="1" x14ac:dyDescent="0.35">
      <c r="B92" s="2" t="s">
        <v>216</v>
      </c>
      <c r="C92" s="2" t="s">
        <v>217</v>
      </c>
      <c r="D92" s="2" t="s">
        <v>15</v>
      </c>
      <c r="E92" s="11">
        <v>56</v>
      </c>
      <c r="F92" s="2" t="s">
        <v>16</v>
      </c>
      <c r="G92" s="2" t="s">
        <v>29</v>
      </c>
      <c r="H92" s="5">
        <v>60118</v>
      </c>
      <c r="I92" s="11">
        <v>24</v>
      </c>
      <c r="J92" s="11">
        <v>3</v>
      </c>
      <c r="K92" s="2">
        <v>0</v>
      </c>
      <c r="L92" s="2" t="s">
        <v>34</v>
      </c>
      <c r="M92" s="2" t="s">
        <v>41</v>
      </c>
      <c r="N92" s="8">
        <v>4.5699876807454425</v>
      </c>
    </row>
    <row r="93" spans="2:14" hidden="1" x14ac:dyDescent="0.35">
      <c r="B93" s="1" t="s">
        <v>218</v>
      </c>
      <c r="C93" s="1" t="s">
        <v>219</v>
      </c>
      <c r="D93" s="1" t="s">
        <v>80</v>
      </c>
      <c r="E93" s="10">
        <v>34</v>
      </c>
      <c r="F93" s="1" t="s">
        <v>23</v>
      </c>
      <c r="G93" s="1" t="s">
        <v>39</v>
      </c>
      <c r="H93" s="4">
        <v>54823</v>
      </c>
      <c r="I93" s="10">
        <v>2</v>
      </c>
      <c r="J93" s="10">
        <v>5</v>
      </c>
      <c r="K93" s="1">
        <v>2020</v>
      </c>
      <c r="L93" s="1" t="s">
        <v>51</v>
      </c>
      <c r="M93" s="1" t="s">
        <v>26</v>
      </c>
      <c r="N93" s="7">
        <v>4.0176516745009714</v>
      </c>
    </row>
    <row r="94" spans="2:14" hidden="1" x14ac:dyDescent="0.35">
      <c r="B94" s="2" t="s">
        <v>220</v>
      </c>
      <c r="C94" s="2" t="s">
        <v>221</v>
      </c>
      <c r="D94" s="2" t="s">
        <v>22</v>
      </c>
      <c r="E94" s="11">
        <v>39</v>
      </c>
      <c r="F94" s="2" t="s">
        <v>23</v>
      </c>
      <c r="G94" s="2" t="s">
        <v>24</v>
      </c>
      <c r="H94" s="5">
        <v>71049</v>
      </c>
      <c r="I94" s="11">
        <v>23</v>
      </c>
      <c r="J94" s="11">
        <v>5</v>
      </c>
      <c r="K94" s="2">
        <v>2019</v>
      </c>
      <c r="L94" s="2" t="s">
        <v>18</v>
      </c>
      <c r="M94" s="2" t="s">
        <v>19</v>
      </c>
      <c r="N94" s="8">
        <v>2.1998131994668291</v>
      </c>
    </row>
    <row r="95" spans="2:14" hidden="1" x14ac:dyDescent="0.35">
      <c r="B95" s="1" t="s">
        <v>222</v>
      </c>
      <c r="C95" s="1" t="s">
        <v>223</v>
      </c>
      <c r="D95" s="1" t="s">
        <v>22</v>
      </c>
      <c r="E95" s="10">
        <v>60</v>
      </c>
      <c r="F95" s="1" t="s">
        <v>23</v>
      </c>
      <c r="G95" s="1" t="s">
        <v>39</v>
      </c>
      <c r="H95" s="4">
        <v>31292</v>
      </c>
      <c r="I95" s="10">
        <v>10</v>
      </c>
      <c r="J95" s="10">
        <v>1</v>
      </c>
      <c r="K95" s="1">
        <v>0</v>
      </c>
      <c r="L95" s="1" t="s">
        <v>30</v>
      </c>
      <c r="M95" s="1" t="s">
        <v>41</v>
      </c>
      <c r="N95" s="7">
        <v>1.6934990474221188</v>
      </c>
    </row>
    <row r="96" spans="2:14" hidden="1" x14ac:dyDescent="0.35">
      <c r="B96" s="2" t="s">
        <v>224</v>
      </c>
      <c r="C96" s="2" t="s">
        <v>225</v>
      </c>
      <c r="D96" s="2" t="s">
        <v>58</v>
      </c>
      <c r="E96" s="11">
        <v>41</v>
      </c>
      <c r="F96" s="2" t="s">
        <v>16</v>
      </c>
      <c r="G96" s="2" t="s">
        <v>77</v>
      </c>
      <c r="H96" s="5">
        <v>47828</v>
      </c>
      <c r="I96" s="11">
        <v>22</v>
      </c>
      <c r="J96" s="11">
        <v>2</v>
      </c>
      <c r="K96" s="2">
        <v>2019</v>
      </c>
      <c r="L96" s="2" t="s">
        <v>30</v>
      </c>
      <c r="M96" s="2" t="s">
        <v>41</v>
      </c>
      <c r="N96" s="8">
        <v>4.1030496833143637</v>
      </c>
    </row>
    <row r="97" spans="2:14" hidden="1" x14ac:dyDescent="0.35">
      <c r="B97" s="1" t="s">
        <v>226</v>
      </c>
      <c r="C97" s="1" t="s">
        <v>227</v>
      </c>
      <c r="D97" s="1" t="s">
        <v>80</v>
      </c>
      <c r="E97" s="10">
        <v>26</v>
      </c>
      <c r="F97" s="1" t="s">
        <v>23</v>
      </c>
      <c r="G97" s="1" t="s">
        <v>39</v>
      </c>
      <c r="H97" s="4">
        <v>90258</v>
      </c>
      <c r="I97" s="10">
        <v>27</v>
      </c>
      <c r="J97" s="10">
        <v>5</v>
      </c>
      <c r="K97" s="1">
        <v>2018</v>
      </c>
      <c r="L97" s="1" t="s">
        <v>25</v>
      </c>
      <c r="M97" s="1" t="s">
        <v>19</v>
      </c>
      <c r="N97" s="7">
        <v>2.2466717151759874</v>
      </c>
    </row>
    <row r="98" spans="2:14" hidden="1" x14ac:dyDescent="0.35">
      <c r="B98" s="2" t="s">
        <v>228</v>
      </c>
      <c r="C98" s="2" t="s">
        <v>229</v>
      </c>
      <c r="D98" s="2" t="s">
        <v>22</v>
      </c>
      <c r="E98" s="11">
        <v>36</v>
      </c>
      <c r="F98" s="2" t="s">
        <v>23</v>
      </c>
      <c r="G98" s="2" t="s">
        <v>77</v>
      </c>
      <c r="H98" s="5">
        <v>43191</v>
      </c>
      <c r="I98" s="11">
        <v>29</v>
      </c>
      <c r="J98" s="11">
        <v>4</v>
      </c>
      <c r="K98" s="2">
        <v>0</v>
      </c>
      <c r="L98" s="2" t="s">
        <v>40</v>
      </c>
      <c r="M98" s="2" t="s">
        <v>41</v>
      </c>
      <c r="N98" s="8">
        <v>1.2423145378791105</v>
      </c>
    </row>
    <row r="99" spans="2:14" hidden="1" x14ac:dyDescent="0.35">
      <c r="B99" s="1" t="s">
        <v>230</v>
      </c>
      <c r="C99" s="1" t="s">
        <v>231</v>
      </c>
      <c r="D99" s="1" t="s">
        <v>58</v>
      </c>
      <c r="E99" s="10">
        <v>31</v>
      </c>
      <c r="F99" s="1" t="s">
        <v>23</v>
      </c>
      <c r="G99" s="1" t="s">
        <v>77</v>
      </c>
      <c r="H99" s="4">
        <v>39084</v>
      </c>
      <c r="I99" s="10">
        <v>22</v>
      </c>
      <c r="J99" s="10">
        <v>4</v>
      </c>
      <c r="K99" s="1">
        <v>2020</v>
      </c>
      <c r="L99" s="1" t="s">
        <v>40</v>
      </c>
      <c r="M99" s="1" t="s">
        <v>19</v>
      </c>
      <c r="N99" s="7">
        <v>4.3813343088608052</v>
      </c>
    </row>
    <row r="100" spans="2:14" hidden="1" x14ac:dyDescent="0.35">
      <c r="B100" s="2" t="s">
        <v>232</v>
      </c>
      <c r="C100" s="2" t="s">
        <v>233</v>
      </c>
      <c r="D100" s="2" t="s">
        <v>80</v>
      </c>
      <c r="E100" s="11">
        <v>45</v>
      </c>
      <c r="F100" s="2" t="s">
        <v>23</v>
      </c>
      <c r="G100" s="2" t="s">
        <v>29</v>
      </c>
      <c r="H100" s="5">
        <v>114778</v>
      </c>
      <c r="I100" s="11">
        <v>27</v>
      </c>
      <c r="J100" s="11">
        <v>1</v>
      </c>
      <c r="K100" s="2">
        <v>2018</v>
      </c>
      <c r="L100" s="2" t="s">
        <v>25</v>
      </c>
      <c r="M100" s="2" t="s">
        <v>26</v>
      </c>
      <c r="N100" s="8">
        <v>1.0903149566168224</v>
      </c>
    </row>
    <row r="101" spans="2:14" hidden="1" x14ac:dyDescent="0.35">
      <c r="B101" s="1" t="s">
        <v>234</v>
      </c>
      <c r="C101" s="1" t="s">
        <v>235</v>
      </c>
      <c r="D101" s="1" t="s">
        <v>33</v>
      </c>
      <c r="E101" s="10">
        <v>39</v>
      </c>
      <c r="F101" s="1" t="s">
        <v>16</v>
      </c>
      <c r="G101" s="1" t="s">
        <v>17</v>
      </c>
      <c r="H101" s="4">
        <v>100179</v>
      </c>
      <c r="I101" s="10">
        <v>3</v>
      </c>
      <c r="J101" s="10">
        <v>1</v>
      </c>
      <c r="K101" s="1">
        <v>2024</v>
      </c>
      <c r="L101" s="1" t="s">
        <v>25</v>
      </c>
      <c r="M101" s="1" t="s">
        <v>26</v>
      </c>
      <c r="N101" s="7">
        <v>1.0630928248745883</v>
      </c>
    </row>
    <row r="102" spans="2:14" hidden="1" x14ac:dyDescent="0.35">
      <c r="B102" s="2" t="s">
        <v>236</v>
      </c>
      <c r="C102" s="2" t="s">
        <v>237</v>
      </c>
      <c r="D102" s="2" t="s">
        <v>15</v>
      </c>
      <c r="E102" s="11">
        <v>38</v>
      </c>
      <c r="F102" s="2" t="s">
        <v>16</v>
      </c>
      <c r="G102" s="2" t="s">
        <v>39</v>
      </c>
      <c r="H102" s="5">
        <v>85507</v>
      </c>
      <c r="I102" s="11">
        <v>17</v>
      </c>
      <c r="J102" s="11">
        <v>1</v>
      </c>
      <c r="K102" s="2">
        <v>2021</v>
      </c>
      <c r="L102" s="2" t="s">
        <v>18</v>
      </c>
      <c r="M102" s="2" t="s">
        <v>26</v>
      </c>
      <c r="N102" s="8">
        <v>4.566996262406394</v>
      </c>
    </row>
    <row r="103" spans="2:14" hidden="1" x14ac:dyDescent="0.35">
      <c r="B103" s="1" t="s">
        <v>238</v>
      </c>
      <c r="C103" s="1" t="s">
        <v>239</v>
      </c>
      <c r="D103" s="1" t="s">
        <v>33</v>
      </c>
      <c r="E103" s="10">
        <v>24</v>
      </c>
      <c r="F103" s="1" t="s">
        <v>23</v>
      </c>
      <c r="G103" s="1" t="s">
        <v>17</v>
      </c>
      <c r="H103" s="4">
        <v>40697</v>
      </c>
      <c r="I103" s="10">
        <v>21</v>
      </c>
      <c r="J103" s="10">
        <v>1</v>
      </c>
      <c r="K103" s="1">
        <v>2015</v>
      </c>
      <c r="L103" s="1" t="s">
        <v>34</v>
      </c>
      <c r="M103" s="1" t="s">
        <v>26</v>
      </c>
      <c r="N103" s="7">
        <v>2.4929320391635748</v>
      </c>
    </row>
    <row r="104" spans="2:14" hidden="1" x14ac:dyDescent="0.35">
      <c r="B104" s="2" t="s">
        <v>240</v>
      </c>
      <c r="C104" s="2" t="s">
        <v>241</v>
      </c>
      <c r="D104" s="2" t="s">
        <v>33</v>
      </c>
      <c r="E104" s="11">
        <v>35</v>
      </c>
      <c r="F104" s="2" t="s">
        <v>23</v>
      </c>
      <c r="G104" s="2" t="s">
        <v>29</v>
      </c>
      <c r="H104" s="5">
        <v>87697</v>
      </c>
      <c r="I104" s="11">
        <v>18</v>
      </c>
      <c r="J104" s="11">
        <v>1</v>
      </c>
      <c r="K104" s="2">
        <v>2019</v>
      </c>
      <c r="L104" s="2" t="s">
        <v>34</v>
      </c>
      <c r="M104" s="2" t="s">
        <v>26</v>
      </c>
      <c r="N104" s="8">
        <v>4.5793168338555681</v>
      </c>
    </row>
    <row r="105" spans="2:14" hidden="1" x14ac:dyDescent="0.35">
      <c r="B105" s="1" t="s">
        <v>242</v>
      </c>
      <c r="C105" s="1" t="s">
        <v>243</v>
      </c>
      <c r="D105" s="1" t="s">
        <v>22</v>
      </c>
      <c r="E105" s="10">
        <v>54</v>
      </c>
      <c r="F105" s="1" t="s">
        <v>23</v>
      </c>
      <c r="G105" s="1" t="s">
        <v>77</v>
      </c>
      <c r="H105" s="4">
        <v>52836</v>
      </c>
      <c r="I105" s="10">
        <v>21</v>
      </c>
      <c r="J105" s="10">
        <v>2</v>
      </c>
      <c r="K105" s="1">
        <v>2017</v>
      </c>
      <c r="L105" s="1" t="s">
        <v>51</v>
      </c>
      <c r="M105" s="1" t="s">
        <v>26</v>
      </c>
      <c r="N105" s="7">
        <v>2.2779085325431612</v>
      </c>
    </row>
    <row r="106" spans="2:14" hidden="1" x14ac:dyDescent="0.35">
      <c r="B106" s="2" t="s">
        <v>244</v>
      </c>
      <c r="C106" s="2" t="s">
        <v>245</v>
      </c>
      <c r="D106" s="2" t="s">
        <v>80</v>
      </c>
      <c r="E106" s="11">
        <v>27</v>
      </c>
      <c r="F106" s="2" t="s">
        <v>23</v>
      </c>
      <c r="G106" s="2" t="s">
        <v>63</v>
      </c>
      <c r="H106" s="5">
        <v>58723</v>
      </c>
      <c r="I106" s="11">
        <v>19</v>
      </c>
      <c r="J106" s="11">
        <v>4</v>
      </c>
      <c r="K106" s="2">
        <v>2015</v>
      </c>
      <c r="L106" s="2" t="s">
        <v>51</v>
      </c>
      <c r="M106" s="2" t="s">
        <v>26</v>
      </c>
      <c r="N106" s="8">
        <v>2.7285379019875888</v>
      </c>
    </row>
    <row r="107" spans="2:14" hidden="1" x14ac:dyDescent="0.35">
      <c r="B107" s="1" t="s">
        <v>246</v>
      </c>
      <c r="C107" s="1" t="s">
        <v>247</v>
      </c>
      <c r="D107" s="1" t="s">
        <v>22</v>
      </c>
      <c r="E107" s="10">
        <v>37</v>
      </c>
      <c r="F107" s="1" t="s">
        <v>16</v>
      </c>
      <c r="G107" s="1" t="s">
        <v>24</v>
      </c>
      <c r="H107" s="4">
        <v>55877</v>
      </c>
      <c r="I107" s="10">
        <v>26</v>
      </c>
      <c r="J107" s="10">
        <v>5</v>
      </c>
      <c r="K107" s="1">
        <v>2020</v>
      </c>
      <c r="L107" s="1" t="s">
        <v>51</v>
      </c>
      <c r="M107" s="1" t="s">
        <v>26</v>
      </c>
      <c r="N107" s="7">
        <v>4.0347550363932747</v>
      </c>
    </row>
    <row r="108" spans="2:14" hidden="1" x14ac:dyDescent="0.35">
      <c r="B108" s="2" t="s">
        <v>248</v>
      </c>
      <c r="C108" s="2" t="s">
        <v>249</v>
      </c>
      <c r="D108" s="2" t="s">
        <v>22</v>
      </c>
      <c r="E108" s="11">
        <v>31</v>
      </c>
      <c r="F108" s="2" t="s">
        <v>23</v>
      </c>
      <c r="G108" s="2" t="s">
        <v>39</v>
      </c>
      <c r="H108" s="5">
        <v>55866</v>
      </c>
      <c r="I108" s="11">
        <v>27</v>
      </c>
      <c r="J108" s="11">
        <v>3</v>
      </c>
      <c r="K108" s="2">
        <v>0</v>
      </c>
      <c r="L108" s="2" t="s">
        <v>40</v>
      </c>
      <c r="M108" s="2" t="s">
        <v>41</v>
      </c>
      <c r="N108" s="8">
        <v>2.6199577212718448</v>
      </c>
    </row>
    <row r="109" spans="2:14" hidden="1" x14ac:dyDescent="0.35">
      <c r="B109" s="1" t="s">
        <v>250</v>
      </c>
      <c r="C109" s="1" t="s">
        <v>251</v>
      </c>
      <c r="D109" s="1" t="s">
        <v>15</v>
      </c>
      <c r="E109" s="10">
        <v>27</v>
      </c>
      <c r="F109" s="1" t="s">
        <v>72</v>
      </c>
      <c r="G109" s="1" t="s">
        <v>39</v>
      </c>
      <c r="H109" s="4">
        <v>98463</v>
      </c>
      <c r="I109" s="10">
        <v>21</v>
      </c>
      <c r="J109" s="10">
        <v>1</v>
      </c>
      <c r="K109" s="1">
        <v>2018</v>
      </c>
      <c r="L109" s="1" t="s">
        <v>25</v>
      </c>
      <c r="M109" s="1" t="s">
        <v>41</v>
      </c>
      <c r="N109" s="7">
        <v>1.4194094203576801</v>
      </c>
    </row>
    <row r="110" spans="2:14" hidden="1" x14ac:dyDescent="0.35">
      <c r="B110" s="2" t="s">
        <v>252</v>
      </c>
      <c r="C110" s="2" t="s">
        <v>253</v>
      </c>
      <c r="D110" s="2" t="s">
        <v>46</v>
      </c>
      <c r="E110" s="11">
        <v>27</v>
      </c>
      <c r="F110" s="2" t="s">
        <v>16</v>
      </c>
      <c r="G110" s="2" t="s">
        <v>39</v>
      </c>
      <c r="H110" s="5">
        <v>34968</v>
      </c>
      <c r="I110" s="11">
        <v>9</v>
      </c>
      <c r="J110" s="11">
        <v>4</v>
      </c>
      <c r="K110" s="2">
        <v>2023</v>
      </c>
      <c r="L110" s="2" t="s">
        <v>40</v>
      </c>
      <c r="M110" s="2" t="s">
        <v>26</v>
      </c>
      <c r="N110" s="8">
        <v>3.6903545904738535</v>
      </c>
    </row>
    <row r="111" spans="2:14" hidden="1" x14ac:dyDescent="0.35">
      <c r="B111" s="1" t="s">
        <v>254</v>
      </c>
      <c r="C111" s="1" t="s">
        <v>255</v>
      </c>
      <c r="D111" s="1" t="s">
        <v>22</v>
      </c>
      <c r="E111" s="10">
        <v>42</v>
      </c>
      <c r="F111" s="1" t="s">
        <v>23</v>
      </c>
      <c r="G111" s="1" t="s">
        <v>17</v>
      </c>
      <c r="H111" s="4">
        <v>104730</v>
      </c>
      <c r="I111" s="10">
        <v>35</v>
      </c>
      <c r="J111" s="10">
        <v>1</v>
      </c>
      <c r="K111" s="1">
        <v>2018</v>
      </c>
      <c r="L111" s="1" t="s">
        <v>40</v>
      </c>
      <c r="M111" s="1" t="s">
        <v>141</v>
      </c>
      <c r="N111" s="7">
        <v>4.2675810559640377</v>
      </c>
    </row>
    <row r="112" spans="2:14" hidden="1" x14ac:dyDescent="0.35">
      <c r="B112" s="2" t="s">
        <v>256</v>
      </c>
      <c r="C112" s="2" t="s">
        <v>257</v>
      </c>
      <c r="D112" s="2" t="s">
        <v>33</v>
      </c>
      <c r="E112" s="11">
        <v>54</v>
      </c>
      <c r="F112" s="2" t="s">
        <v>16</v>
      </c>
      <c r="G112" s="2" t="s">
        <v>77</v>
      </c>
      <c r="H112" s="5">
        <v>30308</v>
      </c>
      <c r="I112" s="11">
        <v>21</v>
      </c>
      <c r="J112" s="11">
        <v>2</v>
      </c>
      <c r="K112" s="2">
        <v>2020</v>
      </c>
      <c r="L112" s="2" t="s">
        <v>40</v>
      </c>
      <c r="M112" s="2" t="s">
        <v>41</v>
      </c>
      <c r="N112" s="8">
        <v>2.6571166622649081</v>
      </c>
    </row>
    <row r="113" spans="2:14" hidden="1" x14ac:dyDescent="0.35">
      <c r="B113" s="1" t="s">
        <v>258</v>
      </c>
      <c r="C113" s="1" t="s">
        <v>259</v>
      </c>
      <c r="D113" s="1" t="s">
        <v>58</v>
      </c>
      <c r="E113" s="10">
        <v>37</v>
      </c>
      <c r="F113" s="1" t="s">
        <v>16</v>
      </c>
      <c r="G113" s="1" t="s">
        <v>39</v>
      </c>
      <c r="H113" s="4">
        <v>87025</v>
      </c>
      <c r="I113" s="10">
        <v>3</v>
      </c>
      <c r="J113" s="10">
        <v>4</v>
      </c>
      <c r="K113" s="1">
        <v>2023</v>
      </c>
      <c r="L113" s="1" t="s">
        <v>51</v>
      </c>
      <c r="M113" s="1" t="s">
        <v>26</v>
      </c>
      <c r="N113" s="7">
        <v>1.7840964164898012</v>
      </c>
    </row>
    <row r="114" spans="2:14" hidden="1" x14ac:dyDescent="0.35">
      <c r="B114" s="2" t="s">
        <v>260</v>
      </c>
      <c r="C114" s="2" t="s">
        <v>261</v>
      </c>
      <c r="D114" s="2" t="s">
        <v>22</v>
      </c>
      <c r="E114" s="11">
        <v>36</v>
      </c>
      <c r="F114" s="2" t="s">
        <v>16</v>
      </c>
      <c r="G114" s="2" t="s">
        <v>17</v>
      </c>
      <c r="H114" s="5">
        <v>108370</v>
      </c>
      <c r="I114" s="11">
        <v>9</v>
      </c>
      <c r="J114" s="11">
        <v>5</v>
      </c>
      <c r="K114" s="2">
        <v>0</v>
      </c>
      <c r="L114" s="2" t="s">
        <v>34</v>
      </c>
      <c r="M114" s="2" t="s">
        <v>41</v>
      </c>
      <c r="N114" s="8">
        <v>2.3712231338073657</v>
      </c>
    </row>
    <row r="115" spans="2:14" hidden="1" x14ac:dyDescent="0.35">
      <c r="B115" s="1" t="s">
        <v>262</v>
      </c>
      <c r="C115" s="1" t="s">
        <v>263</v>
      </c>
      <c r="D115" s="1" t="s">
        <v>15</v>
      </c>
      <c r="E115" s="10">
        <v>44</v>
      </c>
      <c r="F115" s="1" t="s">
        <v>16</v>
      </c>
      <c r="G115" s="1" t="s">
        <v>39</v>
      </c>
      <c r="H115" s="4">
        <v>49157</v>
      </c>
      <c r="I115" s="10">
        <v>3</v>
      </c>
      <c r="J115" s="10">
        <v>3</v>
      </c>
      <c r="K115" s="1">
        <v>2024</v>
      </c>
      <c r="L115" s="1" t="s">
        <v>51</v>
      </c>
      <c r="M115" s="1" t="s">
        <v>26</v>
      </c>
      <c r="N115" s="7">
        <v>4.57064210815909</v>
      </c>
    </row>
    <row r="116" spans="2:14" hidden="1" x14ac:dyDescent="0.35">
      <c r="B116" s="2" t="s">
        <v>264</v>
      </c>
      <c r="C116" s="2" t="s">
        <v>265</v>
      </c>
      <c r="D116" s="2" t="s">
        <v>15</v>
      </c>
      <c r="E116" s="11">
        <v>55</v>
      </c>
      <c r="F116" s="2" t="s">
        <v>23</v>
      </c>
      <c r="G116" s="2" t="s">
        <v>77</v>
      </c>
      <c r="H116" s="5">
        <v>108164</v>
      </c>
      <c r="I116" s="11">
        <v>29</v>
      </c>
      <c r="J116" s="11">
        <v>3</v>
      </c>
      <c r="K116" s="2">
        <v>0</v>
      </c>
      <c r="L116" s="2" t="s">
        <v>25</v>
      </c>
      <c r="M116" s="2" t="s">
        <v>26</v>
      </c>
      <c r="N116" s="8">
        <v>3.855337212945086</v>
      </c>
    </row>
    <row r="117" spans="2:14" hidden="1" x14ac:dyDescent="0.35">
      <c r="B117" s="1" t="s">
        <v>266</v>
      </c>
      <c r="C117" s="1" t="s">
        <v>267</v>
      </c>
      <c r="D117" s="1" t="s">
        <v>15</v>
      </c>
      <c r="E117" s="10">
        <v>56</v>
      </c>
      <c r="F117" s="1" t="s">
        <v>23</v>
      </c>
      <c r="G117" s="1" t="s">
        <v>17</v>
      </c>
      <c r="H117" s="4">
        <v>38364</v>
      </c>
      <c r="I117" s="10">
        <v>27</v>
      </c>
      <c r="J117" s="10">
        <v>5</v>
      </c>
      <c r="K117" s="1">
        <v>2018</v>
      </c>
      <c r="L117" s="1" t="s">
        <v>34</v>
      </c>
      <c r="M117" s="1" t="s">
        <v>26</v>
      </c>
      <c r="N117" s="7">
        <v>2.0785709030628063</v>
      </c>
    </row>
    <row r="118" spans="2:14" hidden="1" x14ac:dyDescent="0.35">
      <c r="B118" s="2" t="s">
        <v>268</v>
      </c>
      <c r="C118" s="2" t="s">
        <v>269</v>
      </c>
      <c r="D118" s="2" t="s">
        <v>80</v>
      </c>
      <c r="E118" s="11">
        <v>48</v>
      </c>
      <c r="F118" s="2" t="s">
        <v>16</v>
      </c>
      <c r="G118" s="2" t="s">
        <v>29</v>
      </c>
      <c r="H118" s="5">
        <v>88688</v>
      </c>
      <c r="I118" s="11">
        <v>9</v>
      </c>
      <c r="J118" s="11">
        <v>2</v>
      </c>
      <c r="K118" s="2">
        <v>2019</v>
      </c>
      <c r="L118" s="2" t="s">
        <v>51</v>
      </c>
      <c r="M118" s="2" t="s">
        <v>26</v>
      </c>
      <c r="N118" s="8">
        <v>4.9778168083724719</v>
      </c>
    </row>
    <row r="119" spans="2:14" hidden="1" x14ac:dyDescent="0.35">
      <c r="B119" s="1" t="s">
        <v>270</v>
      </c>
      <c r="C119" s="1" t="s">
        <v>271</v>
      </c>
      <c r="D119" s="1" t="s">
        <v>33</v>
      </c>
      <c r="E119" s="10">
        <v>28</v>
      </c>
      <c r="F119" s="1" t="s">
        <v>72</v>
      </c>
      <c r="G119" s="1" t="s">
        <v>29</v>
      </c>
      <c r="H119" s="4">
        <v>69709</v>
      </c>
      <c r="I119" s="10">
        <v>35</v>
      </c>
      <c r="J119" s="10">
        <v>3</v>
      </c>
      <c r="K119" s="1">
        <v>2022</v>
      </c>
      <c r="L119" s="1" t="s">
        <v>25</v>
      </c>
      <c r="M119" s="1" t="s">
        <v>26</v>
      </c>
      <c r="N119" s="7">
        <v>1.1434585362492857</v>
      </c>
    </row>
    <row r="120" spans="2:14" hidden="1" x14ac:dyDescent="0.35">
      <c r="B120" s="2" t="s">
        <v>272</v>
      </c>
      <c r="C120" s="2" t="s">
        <v>273</v>
      </c>
      <c r="D120" s="2" t="s">
        <v>58</v>
      </c>
      <c r="E120" s="11">
        <v>56</v>
      </c>
      <c r="F120" s="2" t="s">
        <v>16</v>
      </c>
      <c r="G120" s="2" t="s">
        <v>63</v>
      </c>
      <c r="H120" s="5">
        <v>114474</v>
      </c>
      <c r="I120" s="11">
        <v>30</v>
      </c>
      <c r="J120" s="11">
        <v>5</v>
      </c>
      <c r="K120" s="2">
        <v>2015</v>
      </c>
      <c r="L120" s="2" t="s">
        <v>40</v>
      </c>
      <c r="M120" s="2" t="s">
        <v>41</v>
      </c>
      <c r="N120" s="8">
        <v>4.964739125330099</v>
      </c>
    </row>
    <row r="121" spans="2:14" hidden="1" x14ac:dyDescent="0.35">
      <c r="B121" s="1" t="s">
        <v>274</v>
      </c>
      <c r="C121" s="1" t="s">
        <v>275</v>
      </c>
      <c r="D121" s="1" t="s">
        <v>22</v>
      </c>
      <c r="E121" s="10">
        <v>35</v>
      </c>
      <c r="F121" s="1" t="s">
        <v>16</v>
      </c>
      <c r="G121" s="1" t="s">
        <v>63</v>
      </c>
      <c r="H121" s="4">
        <v>92656</v>
      </c>
      <c r="I121" s="10">
        <v>28</v>
      </c>
      <c r="J121" s="10">
        <v>3</v>
      </c>
      <c r="K121" s="1">
        <v>2016</v>
      </c>
      <c r="L121" s="1" t="s">
        <v>51</v>
      </c>
      <c r="M121" s="1" t="s">
        <v>26</v>
      </c>
      <c r="N121" s="7">
        <v>1.2924866636570886</v>
      </c>
    </row>
    <row r="122" spans="2:14" hidden="1" x14ac:dyDescent="0.35">
      <c r="B122" s="2" t="s">
        <v>276</v>
      </c>
      <c r="C122" s="2" t="s">
        <v>277</v>
      </c>
      <c r="D122" s="2" t="s">
        <v>15</v>
      </c>
      <c r="E122" s="11">
        <v>46</v>
      </c>
      <c r="F122" s="2" t="s">
        <v>23</v>
      </c>
      <c r="G122" s="2" t="s">
        <v>24</v>
      </c>
      <c r="H122" s="5">
        <v>75539</v>
      </c>
      <c r="I122" s="11">
        <v>3</v>
      </c>
      <c r="J122" s="11">
        <v>3</v>
      </c>
      <c r="K122" s="2">
        <v>2016</v>
      </c>
      <c r="L122" s="2" t="s">
        <v>40</v>
      </c>
      <c r="M122" s="2" t="s">
        <v>41</v>
      </c>
      <c r="N122" s="8">
        <v>2.5300833018172155</v>
      </c>
    </row>
    <row r="123" spans="2:14" hidden="1" x14ac:dyDescent="0.35">
      <c r="B123" s="1" t="s">
        <v>278</v>
      </c>
      <c r="C123" s="1" t="s">
        <v>279</v>
      </c>
      <c r="D123" s="1" t="s">
        <v>15</v>
      </c>
      <c r="E123" s="10">
        <v>22</v>
      </c>
      <c r="F123" s="1" t="s">
        <v>23</v>
      </c>
      <c r="G123" s="1" t="s">
        <v>29</v>
      </c>
      <c r="H123" s="4">
        <v>39177</v>
      </c>
      <c r="I123" s="10">
        <v>25</v>
      </c>
      <c r="J123" s="10">
        <v>5</v>
      </c>
      <c r="K123" s="1">
        <v>0</v>
      </c>
      <c r="L123" s="1" t="s">
        <v>40</v>
      </c>
      <c r="M123" s="1" t="s">
        <v>26</v>
      </c>
      <c r="N123" s="7">
        <v>4.0539374183256776</v>
      </c>
    </row>
    <row r="124" spans="2:14" hidden="1" x14ac:dyDescent="0.35">
      <c r="B124" s="2" t="s">
        <v>280</v>
      </c>
      <c r="C124" s="2" t="s">
        <v>281</v>
      </c>
      <c r="D124" s="2" t="s">
        <v>80</v>
      </c>
      <c r="E124" s="11">
        <v>29</v>
      </c>
      <c r="F124" s="2" t="s">
        <v>23</v>
      </c>
      <c r="G124" s="2" t="s">
        <v>39</v>
      </c>
      <c r="H124" s="5">
        <v>31552</v>
      </c>
      <c r="I124" s="11">
        <v>32</v>
      </c>
      <c r="J124" s="11">
        <v>5</v>
      </c>
      <c r="K124" s="2">
        <v>0</v>
      </c>
      <c r="L124" s="2" t="s">
        <v>34</v>
      </c>
      <c r="M124" s="2" t="s">
        <v>26</v>
      </c>
      <c r="N124" s="8">
        <v>4.9789970732090811</v>
      </c>
    </row>
    <row r="125" spans="2:14" hidden="1" x14ac:dyDescent="0.35">
      <c r="B125" s="1" t="s">
        <v>282</v>
      </c>
      <c r="C125" s="1" t="s">
        <v>283</v>
      </c>
      <c r="D125" s="1" t="s">
        <v>15</v>
      </c>
      <c r="E125" s="10">
        <v>46</v>
      </c>
      <c r="F125" s="1" t="s">
        <v>23</v>
      </c>
      <c r="G125" s="1" t="s">
        <v>24</v>
      </c>
      <c r="H125" s="4">
        <v>53180</v>
      </c>
      <c r="I125" s="10">
        <v>17</v>
      </c>
      <c r="J125" s="10">
        <v>4</v>
      </c>
      <c r="K125" s="1">
        <v>2016</v>
      </c>
      <c r="L125" s="1" t="s">
        <v>18</v>
      </c>
      <c r="M125" s="1" t="s">
        <v>26</v>
      </c>
      <c r="N125" s="7">
        <v>1.6744666364562906</v>
      </c>
    </row>
    <row r="126" spans="2:14" hidden="1" x14ac:dyDescent="0.35">
      <c r="B126" s="2" t="s">
        <v>284</v>
      </c>
      <c r="C126" s="2" t="s">
        <v>285</v>
      </c>
      <c r="D126" s="2" t="s">
        <v>33</v>
      </c>
      <c r="E126" s="11">
        <v>50</v>
      </c>
      <c r="F126" s="2" t="s">
        <v>23</v>
      </c>
      <c r="G126" s="2" t="s">
        <v>17</v>
      </c>
      <c r="H126" s="5">
        <v>102625</v>
      </c>
      <c r="I126" s="11">
        <v>8</v>
      </c>
      <c r="J126" s="11">
        <v>2</v>
      </c>
      <c r="K126" s="2">
        <v>2018</v>
      </c>
      <c r="L126" s="2" t="s">
        <v>51</v>
      </c>
      <c r="M126" s="2" t="s">
        <v>26</v>
      </c>
      <c r="N126" s="8">
        <v>1.1473425755163191</v>
      </c>
    </row>
    <row r="127" spans="2:14" hidden="1" x14ac:dyDescent="0.35">
      <c r="B127" s="1" t="s">
        <v>286</v>
      </c>
      <c r="C127" s="1" t="s">
        <v>287</v>
      </c>
      <c r="D127" s="1" t="s">
        <v>58</v>
      </c>
      <c r="E127" s="10">
        <v>44</v>
      </c>
      <c r="F127" s="1" t="s">
        <v>23</v>
      </c>
      <c r="G127" s="1" t="s">
        <v>17</v>
      </c>
      <c r="H127" s="4">
        <v>73844</v>
      </c>
      <c r="I127" s="10">
        <v>28</v>
      </c>
      <c r="J127" s="10">
        <v>1</v>
      </c>
      <c r="K127" s="1">
        <v>2018</v>
      </c>
      <c r="L127" s="1" t="s">
        <v>51</v>
      </c>
      <c r="M127" s="1" t="s">
        <v>26</v>
      </c>
      <c r="N127" s="7">
        <v>1.1508361452578337</v>
      </c>
    </row>
    <row r="128" spans="2:14" hidden="1" x14ac:dyDescent="0.35">
      <c r="B128" s="2" t="s">
        <v>288</v>
      </c>
      <c r="C128" s="2" t="s">
        <v>289</v>
      </c>
      <c r="D128" s="2" t="s">
        <v>33</v>
      </c>
      <c r="E128" s="11">
        <v>56</v>
      </c>
      <c r="F128" s="2" t="s">
        <v>23</v>
      </c>
      <c r="G128" s="2" t="s">
        <v>24</v>
      </c>
      <c r="H128" s="5">
        <v>107695</v>
      </c>
      <c r="I128" s="11">
        <v>31</v>
      </c>
      <c r="J128" s="11">
        <v>3</v>
      </c>
      <c r="K128" s="2">
        <v>2015</v>
      </c>
      <c r="L128" s="2" t="s">
        <v>30</v>
      </c>
      <c r="M128" s="2" t="s">
        <v>19</v>
      </c>
      <c r="N128" s="8">
        <v>3.4071535288866159</v>
      </c>
    </row>
    <row r="129" spans="2:14" hidden="1" x14ac:dyDescent="0.35">
      <c r="B129" s="1" t="s">
        <v>290</v>
      </c>
      <c r="C129" s="1" t="s">
        <v>291</v>
      </c>
      <c r="D129" s="1" t="s">
        <v>33</v>
      </c>
      <c r="E129" s="10">
        <v>30</v>
      </c>
      <c r="F129" s="1" t="s">
        <v>23</v>
      </c>
      <c r="G129" s="1" t="s">
        <v>24</v>
      </c>
      <c r="H129" s="4">
        <v>64915</v>
      </c>
      <c r="I129" s="10">
        <v>8</v>
      </c>
      <c r="J129" s="10">
        <v>2</v>
      </c>
      <c r="K129" s="1">
        <v>2022</v>
      </c>
      <c r="L129" s="1" t="s">
        <v>18</v>
      </c>
      <c r="M129" s="1" t="s">
        <v>41</v>
      </c>
      <c r="N129" s="7">
        <v>3.821281447405116</v>
      </c>
    </row>
    <row r="130" spans="2:14" hidden="1" x14ac:dyDescent="0.35">
      <c r="B130" s="2" t="s">
        <v>292</v>
      </c>
      <c r="C130" s="2" t="s">
        <v>293</v>
      </c>
      <c r="D130" s="2" t="s">
        <v>58</v>
      </c>
      <c r="E130" s="11">
        <v>49</v>
      </c>
      <c r="F130" s="2" t="s">
        <v>16</v>
      </c>
      <c r="G130" s="2" t="s">
        <v>39</v>
      </c>
      <c r="H130" s="5">
        <v>33437</v>
      </c>
      <c r="I130" s="11">
        <v>17</v>
      </c>
      <c r="J130" s="11">
        <v>1</v>
      </c>
      <c r="K130" s="2">
        <v>2022</v>
      </c>
      <c r="L130" s="2" t="s">
        <v>34</v>
      </c>
      <c r="M130" s="2" t="s">
        <v>41</v>
      </c>
      <c r="N130" s="8">
        <v>2.5691345668369303</v>
      </c>
    </row>
    <row r="131" spans="2:14" hidden="1" x14ac:dyDescent="0.35">
      <c r="B131" s="1" t="s">
        <v>294</v>
      </c>
      <c r="C131" s="1" t="s">
        <v>295</v>
      </c>
      <c r="D131" s="1" t="s">
        <v>58</v>
      </c>
      <c r="E131" s="10">
        <v>45</v>
      </c>
      <c r="F131" s="1" t="s">
        <v>16</v>
      </c>
      <c r="G131" s="1" t="s">
        <v>17</v>
      </c>
      <c r="H131" s="4">
        <v>99224</v>
      </c>
      <c r="I131" s="10">
        <v>28</v>
      </c>
      <c r="J131" s="10">
        <v>5</v>
      </c>
      <c r="K131" s="1">
        <v>2019</v>
      </c>
      <c r="L131" s="1" t="s">
        <v>34</v>
      </c>
      <c r="M131" s="1" t="s">
        <v>41</v>
      </c>
      <c r="N131" s="7">
        <v>1.7397771184275697</v>
      </c>
    </row>
    <row r="132" spans="2:14" hidden="1" x14ac:dyDescent="0.35">
      <c r="B132" s="2" t="s">
        <v>296</v>
      </c>
      <c r="C132" s="2" t="s">
        <v>297</v>
      </c>
      <c r="D132" s="2" t="s">
        <v>15</v>
      </c>
      <c r="E132" s="11">
        <v>25</v>
      </c>
      <c r="F132" s="2" t="s">
        <v>16</v>
      </c>
      <c r="G132" s="2" t="s">
        <v>39</v>
      </c>
      <c r="H132" s="5">
        <v>35659</v>
      </c>
      <c r="I132" s="11">
        <v>5</v>
      </c>
      <c r="J132" s="11">
        <v>3</v>
      </c>
      <c r="K132" s="2">
        <v>2016</v>
      </c>
      <c r="L132" s="2" t="s">
        <v>30</v>
      </c>
      <c r="M132" s="2" t="s">
        <v>41</v>
      </c>
      <c r="N132" s="8">
        <v>2.7132357403815375</v>
      </c>
    </row>
    <row r="133" spans="2:14" hidden="1" x14ac:dyDescent="0.35">
      <c r="B133" s="1" t="s">
        <v>298</v>
      </c>
      <c r="C133" s="1" t="s">
        <v>299</v>
      </c>
      <c r="D133" s="1" t="s">
        <v>22</v>
      </c>
      <c r="E133" s="10">
        <v>50</v>
      </c>
      <c r="F133" s="1" t="s">
        <v>16</v>
      </c>
      <c r="G133" s="1" t="s">
        <v>39</v>
      </c>
      <c r="H133" s="4">
        <v>114222</v>
      </c>
      <c r="I133" s="10">
        <v>26</v>
      </c>
      <c r="J133" s="10">
        <v>4</v>
      </c>
      <c r="K133" s="1">
        <v>2019</v>
      </c>
      <c r="L133" s="1" t="s">
        <v>30</v>
      </c>
      <c r="M133" s="1" t="s">
        <v>141</v>
      </c>
      <c r="N133" s="7">
        <v>2.4273225678488832</v>
      </c>
    </row>
    <row r="134" spans="2:14" hidden="1" x14ac:dyDescent="0.35">
      <c r="B134" s="2" t="s">
        <v>300</v>
      </c>
      <c r="C134" s="2" t="s">
        <v>301</v>
      </c>
      <c r="D134" s="2" t="s">
        <v>22</v>
      </c>
      <c r="E134" s="11">
        <v>42</v>
      </c>
      <c r="F134" s="2" t="s">
        <v>16</v>
      </c>
      <c r="G134" s="2" t="s">
        <v>24</v>
      </c>
      <c r="H134" s="5">
        <v>69517</v>
      </c>
      <c r="I134" s="11">
        <v>11</v>
      </c>
      <c r="J134" s="11">
        <v>4</v>
      </c>
      <c r="K134" s="2">
        <v>2024</v>
      </c>
      <c r="L134" s="2" t="s">
        <v>18</v>
      </c>
      <c r="M134" s="2" t="s">
        <v>141</v>
      </c>
      <c r="N134" s="8">
        <v>1.4385039447749643</v>
      </c>
    </row>
    <row r="135" spans="2:14" hidden="1" x14ac:dyDescent="0.35">
      <c r="B135" s="1" t="s">
        <v>302</v>
      </c>
      <c r="C135" s="1" t="s">
        <v>303</v>
      </c>
      <c r="D135" s="1" t="s">
        <v>15</v>
      </c>
      <c r="E135" s="10">
        <v>30</v>
      </c>
      <c r="F135" s="1" t="s">
        <v>16</v>
      </c>
      <c r="G135" s="1" t="s">
        <v>17</v>
      </c>
      <c r="H135" s="4">
        <v>74854</v>
      </c>
      <c r="I135" s="10">
        <v>29</v>
      </c>
      <c r="J135" s="10">
        <v>5</v>
      </c>
      <c r="K135" s="1">
        <v>2024</v>
      </c>
      <c r="L135" s="1" t="s">
        <v>18</v>
      </c>
      <c r="M135" s="1" t="s">
        <v>26</v>
      </c>
      <c r="N135" s="7">
        <v>3.7518103910043661</v>
      </c>
    </row>
    <row r="136" spans="2:14" hidden="1" x14ac:dyDescent="0.35">
      <c r="B136" s="2" t="s">
        <v>304</v>
      </c>
      <c r="C136" s="2" t="s">
        <v>305</v>
      </c>
      <c r="D136" s="2" t="s">
        <v>15</v>
      </c>
      <c r="E136" s="11">
        <v>34</v>
      </c>
      <c r="F136" s="2" t="s">
        <v>23</v>
      </c>
      <c r="G136" s="2" t="s">
        <v>24</v>
      </c>
      <c r="H136" s="5">
        <v>42392</v>
      </c>
      <c r="I136" s="11">
        <v>16</v>
      </c>
      <c r="J136" s="11">
        <v>4</v>
      </c>
      <c r="K136" s="2">
        <v>2015</v>
      </c>
      <c r="L136" s="2" t="s">
        <v>18</v>
      </c>
      <c r="M136" s="2" t="s">
        <v>41</v>
      </c>
      <c r="N136" s="8">
        <v>4.5692517178059635</v>
      </c>
    </row>
    <row r="137" spans="2:14" hidden="1" x14ac:dyDescent="0.35">
      <c r="B137" s="1" t="s">
        <v>306</v>
      </c>
      <c r="C137" s="1" t="s">
        <v>307</v>
      </c>
      <c r="D137" s="1" t="s">
        <v>22</v>
      </c>
      <c r="E137" s="10">
        <v>27</v>
      </c>
      <c r="F137" s="1" t="s">
        <v>16</v>
      </c>
      <c r="G137" s="1" t="s">
        <v>63</v>
      </c>
      <c r="H137" s="4">
        <v>97194</v>
      </c>
      <c r="I137" s="10">
        <v>1</v>
      </c>
      <c r="J137" s="10">
        <v>4</v>
      </c>
      <c r="K137" s="1">
        <v>2016</v>
      </c>
      <c r="L137" s="1" t="s">
        <v>51</v>
      </c>
      <c r="M137" s="1" t="s">
        <v>26</v>
      </c>
      <c r="N137" s="7">
        <v>1.3200015925413222</v>
      </c>
    </row>
    <row r="138" spans="2:14" hidden="1" x14ac:dyDescent="0.35">
      <c r="B138" s="2" t="s">
        <v>308</v>
      </c>
      <c r="C138" s="2" t="s">
        <v>309</v>
      </c>
      <c r="D138" s="2" t="s">
        <v>80</v>
      </c>
      <c r="E138" s="11">
        <v>27</v>
      </c>
      <c r="F138" s="2" t="s">
        <v>16</v>
      </c>
      <c r="G138" s="2" t="s">
        <v>29</v>
      </c>
      <c r="H138" s="5">
        <v>109001</v>
      </c>
      <c r="I138" s="11">
        <v>6</v>
      </c>
      <c r="J138" s="11">
        <v>3</v>
      </c>
      <c r="K138" s="2">
        <v>2019</v>
      </c>
      <c r="L138" s="2" t="s">
        <v>18</v>
      </c>
      <c r="M138" s="2" t="s">
        <v>26</v>
      </c>
      <c r="N138" s="8">
        <v>2.2939749514952852</v>
      </c>
    </row>
    <row r="139" spans="2:14" hidden="1" x14ac:dyDescent="0.35">
      <c r="B139" s="1" t="s">
        <v>310</v>
      </c>
      <c r="C139" s="1" t="s">
        <v>311</v>
      </c>
      <c r="D139" s="1" t="s">
        <v>58</v>
      </c>
      <c r="E139" s="10">
        <v>47</v>
      </c>
      <c r="F139" s="1" t="s">
        <v>16</v>
      </c>
      <c r="G139" s="1" t="s">
        <v>39</v>
      </c>
      <c r="H139" s="4">
        <v>73078</v>
      </c>
      <c r="I139" s="10">
        <v>14</v>
      </c>
      <c r="J139" s="10">
        <v>1</v>
      </c>
      <c r="K139" s="1">
        <v>2024</v>
      </c>
      <c r="L139" s="1" t="s">
        <v>25</v>
      </c>
      <c r="M139" s="1" t="s">
        <v>41</v>
      </c>
      <c r="N139" s="7">
        <v>3.5139285859790919</v>
      </c>
    </row>
    <row r="140" spans="2:14" hidden="1" x14ac:dyDescent="0.35">
      <c r="B140" s="2" t="s">
        <v>312</v>
      </c>
      <c r="C140" s="2" t="s">
        <v>136</v>
      </c>
      <c r="D140" s="2" t="s">
        <v>33</v>
      </c>
      <c r="E140" s="11">
        <v>45</v>
      </c>
      <c r="F140" s="2" t="s">
        <v>23</v>
      </c>
      <c r="G140" s="2" t="s">
        <v>17</v>
      </c>
      <c r="H140" s="5">
        <v>70245</v>
      </c>
      <c r="I140" s="11">
        <v>8</v>
      </c>
      <c r="J140" s="11">
        <v>1</v>
      </c>
      <c r="K140" s="2">
        <v>2023</v>
      </c>
      <c r="L140" s="2" t="s">
        <v>30</v>
      </c>
      <c r="M140" s="2" t="s">
        <v>26</v>
      </c>
      <c r="N140" s="8">
        <v>3.3491656356231627</v>
      </c>
    </row>
    <row r="141" spans="2:14" hidden="1" x14ac:dyDescent="0.35">
      <c r="B141" s="1" t="s">
        <v>313</v>
      </c>
      <c r="C141" s="1" t="s">
        <v>314</v>
      </c>
      <c r="D141" s="1" t="s">
        <v>58</v>
      </c>
      <c r="E141" s="10">
        <v>36</v>
      </c>
      <c r="F141" s="1" t="s">
        <v>23</v>
      </c>
      <c r="G141" s="1" t="s">
        <v>77</v>
      </c>
      <c r="H141" s="4">
        <v>90724</v>
      </c>
      <c r="I141" s="10">
        <v>26</v>
      </c>
      <c r="J141" s="10">
        <v>4</v>
      </c>
      <c r="K141" s="1">
        <v>2019</v>
      </c>
      <c r="L141" s="1" t="s">
        <v>34</v>
      </c>
      <c r="M141" s="1" t="s">
        <v>141</v>
      </c>
      <c r="N141" s="7">
        <v>1.5434187750856818</v>
      </c>
    </row>
    <row r="142" spans="2:14" hidden="1" x14ac:dyDescent="0.35">
      <c r="B142" s="2" t="s">
        <v>315</v>
      </c>
      <c r="C142" s="2" t="s">
        <v>316</v>
      </c>
      <c r="D142" s="2" t="s">
        <v>22</v>
      </c>
      <c r="E142" s="11">
        <v>55</v>
      </c>
      <c r="F142" s="2" t="s">
        <v>16</v>
      </c>
      <c r="G142" s="2" t="s">
        <v>24</v>
      </c>
      <c r="H142" s="5">
        <v>94181</v>
      </c>
      <c r="I142" s="11">
        <v>14</v>
      </c>
      <c r="J142" s="11">
        <v>4</v>
      </c>
      <c r="K142" s="2">
        <v>2016</v>
      </c>
      <c r="L142" s="2" t="s">
        <v>40</v>
      </c>
      <c r="M142" s="2" t="s">
        <v>19</v>
      </c>
      <c r="N142" s="8">
        <v>4.8625587176851166</v>
      </c>
    </row>
    <row r="143" spans="2:14" x14ac:dyDescent="0.35">
      <c r="B143" s="1" t="s">
        <v>317</v>
      </c>
      <c r="C143" s="1" t="s">
        <v>318</v>
      </c>
      <c r="D143" s="1" t="s">
        <v>33</v>
      </c>
      <c r="E143" s="10">
        <v>49</v>
      </c>
      <c r="F143" s="1" t="s">
        <v>16</v>
      </c>
      <c r="G143" s="1" t="s">
        <v>29</v>
      </c>
      <c r="H143" s="4">
        <v>101356</v>
      </c>
      <c r="I143" s="10">
        <v>33</v>
      </c>
      <c r="J143" s="10">
        <v>5</v>
      </c>
      <c r="K143" s="1">
        <v>2024</v>
      </c>
      <c r="L143" s="1" t="s">
        <v>34</v>
      </c>
      <c r="M143" s="1" t="s">
        <v>26</v>
      </c>
      <c r="N143" s="7">
        <v>1.1163887273622706</v>
      </c>
    </row>
    <row r="144" spans="2:14" hidden="1" x14ac:dyDescent="0.35">
      <c r="B144" s="2" t="s">
        <v>319</v>
      </c>
      <c r="C144" s="2" t="s">
        <v>320</v>
      </c>
      <c r="D144" s="2" t="s">
        <v>22</v>
      </c>
      <c r="E144" s="11">
        <v>45</v>
      </c>
      <c r="F144" s="2" t="s">
        <v>16</v>
      </c>
      <c r="G144" s="2" t="s">
        <v>63</v>
      </c>
      <c r="H144" s="5">
        <v>118207</v>
      </c>
      <c r="I144" s="11">
        <v>7</v>
      </c>
      <c r="J144" s="11">
        <v>5</v>
      </c>
      <c r="K144" s="2">
        <v>0</v>
      </c>
      <c r="L144" s="2" t="s">
        <v>40</v>
      </c>
      <c r="M144" s="2" t="s">
        <v>19</v>
      </c>
      <c r="N144" s="8">
        <v>3.3854333328953392</v>
      </c>
    </row>
    <row r="145" spans="2:14" hidden="1" x14ac:dyDescent="0.35">
      <c r="B145" s="1" t="s">
        <v>321</v>
      </c>
      <c r="C145" s="1" t="s">
        <v>322</v>
      </c>
      <c r="D145" s="1" t="s">
        <v>15</v>
      </c>
      <c r="E145" s="10">
        <v>47</v>
      </c>
      <c r="F145" s="1" t="s">
        <v>16</v>
      </c>
      <c r="G145" s="1" t="s">
        <v>63</v>
      </c>
      <c r="H145" s="4">
        <v>59346</v>
      </c>
      <c r="I145" s="10">
        <v>8</v>
      </c>
      <c r="J145" s="10">
        <v>5</v>
      </c>
      <c r="K145" s="1">
        <v>2018</v>
      </c>
      <c r="L145" s="1" t="s">
        <v>40</v>
      </c>
      <c r="M145" s="1" t="s">
        <v>41</v>
      </c>
      <c r="N145" s="7">
        <v>3.4330148409251811</v>
      </c>
    </row>
    <row r="146" spans="2:14" hidden="1" x14ac:dyDescent="0.35">
      <c r="B146" s="2" t="s">
        <v>323</v>
      </c>
      <c r="C146" s="2" t="s">
        <v>324</v>
      </c>
      <c r="D146" s="2" t="s">
        <v>58</v>
      </c>
      <c r="E146" s="11">
        <v>34</v>
      </c>
      <c r="F146" s="2" t="s">
        <v>23</v>
      </c>
      <c r="G146" s="2" t="s">
        <v>39</v>
      </c>
      <c r="H146" s="5">
        <v>58457</v>
      </c>
      <c r="I146" s="11">
        <v>16</v>
      </c>
      <c r="J146" s="11">
        <v>1</v>
      </c>
      <c r="K146" s="2">
        <v>2021</v>
      </c>
      <c r="L146" s="2" t="s">
        <v>34</v>
      </c>
      <c r="M146" s="2" t="s">
        <v>41</v>
      </c>
      <c r="N146" s="8">
        <v>3.4210031828150571</v>
      </c>
    </row>
    <row r="147" spans="2:14" hidden="1" x14ac:dyDescent="0.35">
      <c r="B147" s="1" t="s">
        <v>325</v>
      </c>
      <c r="C147" s="1" t="s">
        <v>326</v>
      </c>
      <c r="D147" s="1" t="s">
        <v>46</v>
      </c>
      <c r="E147" s="10">
        <v>29</v>
      </c>
      <c r="F147" s="1" t="s">
        <v>72</v>
      </c>
      <c r="G147" s="1" t="s">
        <v>77</v>
      </c>
      <c r="H147" s="4">
        <v>56453</v>
      </c>
      <c r="I147" s="10">
        <v>31</v>
      </c>
      <c r="J147" s="10">
        <v>1</v>
      </c>
      <c r="K147" s="1">
        <v>2022</v>
      </c>
      <c r="L147" s="1" t="s">
        <v>51</v>
      </c>
      <c r="M147" s="1" t="s">
        <v>26</v>
      </c>
      <c r="N147" s="7">
        <v>1.1468938588312128</v>
      </c>
    </row>
    <row r="148" spans="2:14" hidden="1" x14ac:dyDescent="0.35">
      <c r="B148" s="2" t="s">
        <v>327</v>
      </c>
      <c r="C148" s="2" t="s">
        <v>328</v>
      </c>
      <c r="D148" s="2" t="s">
        <v>22</v>
      </c>
      <c r="E148" s="11">
        <v>50</v>
      </c>
      <c r="F148" s="2" t="s">
        <v>16</v>
      </c>
      <c r="G148" s="2" t="s">
        <v>24</v>
      </c>
      <c r="H148" s="5">
        <v>64134</v>
      </c>
      <c r="I148" s="11">
        <v>15</v>
      </c>
      <c r="J148" s="11">
        <v>3</v>
      </c>
      <c r="K148" s="2">
        <v>2020</v>
      </c>
      <c r="L148" s="2" t="s">
        <v>51</v>
      </c>
      <c r="M148" s="2" t="s">
        <v>41</v>
      </c>
      <c r="N148" s="8">
        <v>1.0832201468155445</v>
      </c>
    </row>
    <row r="149" spans="2:14" hidden="1" x14ac:dyDescent="0.35">
      <c r="B149" s="1" t="s">
        <v>329</v>
      </c>
      <c r="C149" s="1" t="s">
        <v>330</v>
      </c>
      <c r="D149" s="1" t="s">
        <v>80</v>
      </c>
      <c r="E149" s="10">
        <v>59</v>
      </c>
      <c r="F149" s="1" t="s">
        <v>16</v>
      </c>
      <c r="G149" s="1" t="s">
        <v>63</v>
      </c>
      <c r="H149" s="4">
        <v>35130</v>
      </c>
      <c r="I149" s="10">
        <v>32</v>
      </c>
      <c r="J149" s="10">
        <v>3</v>
      </c>
      <c r="K149" s="1">
        <v>2017</v>
      </c>
      <c r="L149" s="1" t="s">
        <v>30</v>
      </c>
      <c r="M149" s="1" t="s">
        <v>41</v>
      </c>
      <c r="N149" s="7">
        <v>3.8267524941806874</v>
      </c>
    </row>
    <row r="150" spans="2:14" hidden="1" x14ac:dyDescent="0.35">
      <c r="B150" s="2" t="s">
        <v>331</v>
      </c>
      <c r="C150" s="2" t="s">
        <v>332</v>
      </c>
      <c r="D150" s="2" t="s">
        <v>80</v>
      </c>
      <c r="E150" s="11">
        <v>51</v>
      </c>
      <c r="F150" s="2" t="s">
        <v>16</v>
      </c>
      <c r="G150" s="2" t="s">
        <v>24</v>
      </c>
      <c r="H150" s="5">
        <v>66762</v>
      </c>
      <c r="I150" s="11">
        <v>6</v>
      </c>
      <c r="J150" s="11">
        <v>2</v>
      </c>
      <c r="K150" s="2">
        <v>0</v>
      </c>
      <c r="L150" s="2" t="s">
        <v>34</v>
      </c>
      <c r="M150" s="2" t="s">
        <v>26</v>
      </c>
      <c r="N150" s="8">
        <v>4.8181125895807213</v>
      </c>
    </row>
    <row r="151" spans="2:14" hidden="1" x14ac:dyDescent="0.35">
      <c r="B151" s="1" t="s">
        <v>333</v>
      </c>
      <c r="C151" s="1" t="s">
        <v>334</v>
      </c>
      <c r="D151" s="1" t="s">
        <v>58</v>
      </c>
      <c r="E151" s="10">
        <v>48</v>
      </c>
      <c r="F151" s="1" t="s">
        <v>16</v>
      </c>
      <c r="G151" s="1" t="s">
        <v>17</v>
      </c>
      <c r="H151" s="4">
        <v>108788</v>
      </c>
      <c r="I151" s="10">
        <v>2</v>
      </c>
      <c r="J151" s="10">
        <v>1</v>
      </c>
      <c r="K151" s="1">
        <v>2018</v>
      </c>
      <c r="L151" s="1" t="s">
        <v>40</v>
      </c>
      <c r="M151" s="1" t="s">
        <v>19</v>
      </c>
      <c r="N151" s="7">
        <v>3.6084264298126412</v>
      </c>
    </row>
    <row r="152" spans="2:14" hidden="1" x14ac:dyDescent="0.35">
      <c r="B152" s="2" t="s">
        <v>335</v>
      </c>
      <c r="C152" s="2" t="s">
        <v>336</v>
      </c>
      <c r="D152" s="2" t="s">
        <v>15</v>
      </c>
      <c r="E152" s="11">
        <v>43</v>
      </c>
      <c r="F152" s="2" t="s">
        <v>16</v>
      </c>
      <c r="G152" s="2" t="s">
        <v>17</v>
      </c>
      <c r="H152" s="5">
        <v>79752</v>
      </c>
      <c r="I152" s="11">
        <v>13</v>
      </c>
      <c r="J152" s="11">
        <v>5</v>
      </c>
      <c r="K152" s="2">
        <v>2022</v>
      </c>
      <c r="L152" s="2" t="s">
        <v>51</v>
      </c>
      <c r="M152" s="2" t="s">
        <v>41</v>
      </c>
      <c r="N152" s="8">
        <v>2.9039127429815146</v>
      </c>
    </row>
    <row r="153" spans="2:14" hidden="1" x14ac:dyDescent="0.35">
      <c r="B153" s="1" t="s">
        <v>337</v>
      </c>
      <c r="C153" s="1" t="s">
        <v>338</v>
      </c>
      <c r="D153" s="1" t="s">
        <v>80</v>
      </c>
      <c r="E153" s="10">
        <v>34</v>
      </c>
      <c r="F153" s="1" t="s">
        <v>72</v>
      </c>
      <c r="G153" s="1" t="s">
        <v>63</v>
      </c>
      <c r="H153" s="4">
        <v>47036</v>
      </c>
      <c r="I153" s="10">
        <v>12</v>
      </c>
      <c r="J153" s="10">
        <v>2</v>
      </c>
      <c r="K153" s="1">
        <v>2016</v>
      </c>
      <c r="L153" s="1" t="s">
        <v>34</v>
      </c>
      <c r="M153" s="1" t="s">
        <v>41</v>
      </c>
      <c r="N153" s="7">
        <v>1.61955582872922</v>
      </c>
    </row>
    <row r="154" spans="2:14" hidden="1" x14ac:dyDescent="0.35">
      <c r="B154" s="2" t="s">
        <v>339</v>
      </c>
      <c r="C154" s="2" t="s">
        <v>340</v>
      </c>
      <c r="D154" s="2" t="s">
        <v>58</v>
      </c>
      <c r="E154" s="11">
        <v>27</v>
      </c>
      <c r="F154" s="2" t="s">
        <v>16</v>
      </c>
      <c r="G154" s="2" t="s">
        <v>39</v>
      </c>
      <c r="H154" s="5">
        <v>99208</v>
      </c>
      <c r="I154" s="11">
        <v>18</v>
      </c>
      <c r="J154" s="11">
        <v>5</v>
      </c>
      <c r="K154" s="2">
        <v>2016</v>
      </c>
      <c r="L154" s="2" t="s">
        <v>34</v>
      </c>
      <c r="M154" s="2" t="s">
        <v>19</v>
      </c>
      <c r="N154" s="8">
        <v>1.9305100039085508</v>
      </c>
    </row>
    <row r="155" spans="2:14" hidden="1" x14ac:dyDescent="0.35">
      <c r="B155" s="1" t="s">
        <v>341</v>
      </c>
      <c r="C155" s="1" t="s">
        <v>342</v>
      </c>
      <c r="D155" s="1" t="s">
        <v>33</v>
      </c>
      <c r="E155" s="10">
        <v>59</v>
      </c>
      <c r="F155" s="1" t="s">
        <v>16</v>
      </c>
      <c r="G155" s="1" t="s">
        <v>77</v>
      </c>
      <c r="H155" s="4">
        <v>44767</v>
      </c>
      <c r="I155" s="10">
        <v>26</v>
      </c>
      <c r="J155" s="10">
        <v>3</v>
      </c>
      <c r="K155" s="1">
        <v>2021</v>
      </c>
      <c r="L155" s="1" t="s">
        <v>34</v>
      </c>
      <c r="M155" s="1" t="s">
        <v>26</v>
      </c>
      <c r="N155" s="7">
        <v>4.2300402924072182</v>
      </c>
    </row>
    <row r="156" spans="2:14" hidden="1" x14ac:dyDescent="0.35">
      <c r="B156" s="2" t="s">
        <v>343</v>
      </c>
      <c r="C156" s="2" t="s">
        <v>344</v>
      </c>
      <c r="D156" s="2" t="s">
        <v>33</v>
      </c>
      <c r="E156" s="11">
        <v>52</v>
      </c>
      <c r="F156" s="2" t="s">
        <v>16</v>
      </c>
      <c r="G156" s="2" t="s">
        <v>63</v>
      </c>
      <c r="H156" s="5">
        <v>78390</v>
      </c>
      <c r="I156" s="11">
        <v>13</v>
      </c>
      <c r="J156" s="11">
        <v>2</v>
      </c>
      <c r="K156" s="2">
        <v>0</v>
      </c>
      <c r="L156" s="2" t="s">
        <v>30</v>
      </c>
      <c r="M156" s="2" t="s">
        <v>19</v>
      </c>
      <c r="N156" s="8">
        <v>3.8831955289891997</v>
      </c>
    </row>
    <row r="157" spans="2:14" hidden="1" x14ac:dyDescent="0.35">
      <c r="B157" s="1" t="s">
        <v>345</v>
      </c>
      <c r="C157" s="1" t="s">
        <v>346</v>
      </c>
      <c r="D157" s="1" t="s">
        <v>58</v>
      </c>
      <c r="E157" s="10">
        <v>50</v>
      </c>
      <c r="F157" s="1" t="s">
        <v>23</v>
      </c>
      <c r="G157" s="1" t="s">
        <v>63</v>
      </c>
      <c r="H157" s="4">
        <v>30396</v>
      </c>
      <c r="I157" s="10">
        <v>16</v>
      </c>
      <c r="J157" s="10">
        <v>3</v>
      </c>
      <c r="K157" s="1">
        <v>0</v>
      </c>
      <c r="L157" s="1" t="s">
        <v>34</v>
      </c>
      <c r="M157" s="1" t="s">
        <v>26</v>
      </c>
      <c r="N157" s="7">
        <v>2.6964443786644905</v>
      </c>
    </row>
    <row r="158" spans="2:14" hidden="1" x14ac:dyDescent="0.35">
      <c r="B158" s="2" t="s">
        <v>347</v>
      </c>
      <c r="C158" s="2" t="s">
        <v>348</v>
      </c>
      <c r="D158" s="2" t="s">
        <v>22</v>
      </c>
      <c r="E158" s="11">
        <v>55</v>
      </c>
      <c r="F158" s="2" t="s">
        <v>23</v>
      </c>
      <c r="G158" s="2" t="s">
        <v>24</v>
      </c>
      <c r="H158" s="5">
        <v>95478</v>
      </c>
      <c r="I158" s="11">
        <v>25</v>
      </c>
      <c r="J158" s="11">
        <v>2</v>
      </c>
      <c r="K158" s="2">
        <v>0</v>
      </c>
      <c r="L158" s="2" t="s">
        <v>51</v>
      </c>
      <c r="M158" s="2" t="s">
        <v>41</v>
      </c>
      <c r="N158" s="8">
        <v>4.5114085932372276</v>
      </c>
    </row>
    <row r="159" spans="2:14" hidden="1" x14ac:dyDescent="0.35">
      <c r="B159" s="1" t="s">
        <v>349</v>
      </c>
      <c r="C159" s="1" t="s">
        <v>350</v>
      </c>
      <c r="D159" s="1" t="s">
        <v>46</v>
      </c>
      <c r="E159" s="10">
        <v>47</v>
      </c>
      <c r="F159" s="1" t="s">
        <v>16</v>
      </c>
      <c r="G159" s="1" t="s">
        <v>24</v>
      </c>
      <c r="H159" s="4">
        <v>44273</v>
      </c>
      <c r="I159" s="10">
        <v>18</v>
      </c>
      <c r="J159" s="10">
        <v>2</v>
      </c>
      <c r="K159" s="1">
        <v>0</v>
      </c>
      <c r="L159" s="1" t="s">
        <v>30</v>
      </c>
      <c r="M159" s="1" t="s">
        <v>26</v>
      </c>
      <c r="N159" s="7">
        <v>2.6319163600863282</v>
      </c>
    </row>
    <row r="160" spans="2:14" hidden="1" x14ac:dyDescent="0.35">
      <c r="B160" s="2" t="s">
        <v>351</v>
      </c>
      <c r="C160" s="2" t="s">
        <v>352</v>
      </c>
      <c r="D160" s="2" t="s">
        <v>80</v>
      </c>
      <c r="E160" s="11">
        <v>38</v>
      </c>
      <c r="F160" s="2" t="s">
        <v>23</v>
      </c>
      <c r="G160" s="2" t="s">
        <v>77</v>
      </c>
      <c r="H160" s="5">
        <v>80495</v>
      </c>
      <c r="I160" s="11">
        <v>4</v>
      </c>
      <c r="J160" s="11">
        <v>1</v>
      </c>
      <c r="K160" s="2">
        <v>2016</v>
      </c>
      <c r="L160" s="2" t="s">
        <v>34</v>
      </c>
      <c r="M160" s="2" t="s">
        <v>26</v>
      </c>
      <c r="N160" s="8">
        <v>4.2186169021716005</v>
      </c>
    </row>
    <row r="161" spans="2:14" hidden="1" x14ac:dyDescent="0.35">
      <c r="B161" s="1" t="s">
        <v>353</v>
      </c>
      <c r="C161" s="1" t="s">
        <v>354</v>
      </c>
      <c r="D161" s="1" t="s">
        <v>58</v>
      </c>
      <c r="E161" s="10">
        <v>22</v>
      </c>
      <c r="F161" s="1" t="s">
        <v>16</v>
      </c>
      <c r="G161" s="1" t="s">
        <v>17</v>
      </c>
      <c r="H161" s="4">
        <v>84310</v>
      </c>
      <c r="I161" s="10">
        <v>18</v>
      </c>
      <c r="J161" s="10">
        <v>3</v>
      </c>
      <c r="K161" s="1">
        <v>2021</v>
      </c>
      <c r="L161" s="1" t="s">
        <v>40</v>
      </c>
      <c r="M161" s="1" t="s">
        <v>41</v>
      </c>
      <c r="N161" s="7">
        <v>2.5264056192140938</v>
      </c>
    </row>
    <row r="162" spans="2:14" hidden="1" x14ac:dyDescent="0.35">
      <c r="B162" s="2" t="s">
        <v>355</v>
      </c>
      <c r="C162" s="2" t="s">
        <v>356</v>
      </c>
      <c r="D162" s="2" t="s">
        <v>33</v>
      </c>
      <c r="E162" s="11">
        <v>48</v>
      </c>
      <c r="F162" s="2" t="s">
        <v>16</v>
      </c>
      <c r="G162" s="2" t="s">
        <v>29</v>
      </c>
      <c r="H162" s="5">
        <v>83332</v>
      </c>
      <c r="I162" s="11">
        <v>17</v>
      </c>
      <c r="J162" s="11">
        <v>3</v>
      </c>
      <c r="K162" s="2">
        <v>2018</v>
      </c>
      <c r="L162" s="2" t="s">
        <v>30</v>
      </c>
      <c r="M162" s="2" t="s">
        <v>26</v>
      </c>
      <c r="N162" s="8">
        <v>4.07795317238054</v>
      </c>
    </row>
    <row r="163" spans="2:14" hidden="1" x14ac:dyDescent="0.35">
      <c r="B163" s="1" t="s">
        <v>357</v>
      </c>
      <c r="C163" s="1" t="s">
        <v>358</v>
      </c>
      <c r="D163" s="1" t="s">
        <v>15</v>
      </c>
      <c r="E163" s="10">
        <v>42</v>
      </c>
      <c r="F163" s="1" t="s">
        <v>16</v>
      </c>
      <c r="G163" s="1" t="s">
        <v>63</v>
      </c>
      <c r="H163" s="4">
        <v>97291</v>
      </c>
      <c r="I163" s="10">
        <v>28</v>
      </c>
      <c r="J163" s="10">
        <v>1</v>
      </c>
      <c r="K163" s="1">
        <v>2018</v>
      </c>
      <c r="L163" s="1" t="s">
        <v>34</v>
      </c>
      <c r="M163" s="1" t="s">
        <v>26</v>
      </c>
      <c r="N163" s="7">
        <v>3.8361193993426741</v>
      </c>
    </row>
    <row r="164" spans="2:14" hidden="1" x14ac:dyDescent="0.35">
      <c r="B164" s="2" t="s">
        <v>359</v>
      </c>
      <c r="C164" s="2" t="s">
        <v>360</v>
      </c>
      <c r="D164" s="2" t="s">
        <v>58</v>
      </c>
      <c r="E164" s="11">
        <v>57</v>
      </c>
      <c r="F164" s="2" t="s">
        <v>23</v>
      </c>
      <c r="G164" s="2" t="s">
        <v>17</v>
      </c>
      <c r="H164" s="5">
        <v>42038</v>
      </c>
      <c r="I164" s="11">
        <v>17</v>
      </c>
      <c r="J164" s="11">
        <v>5</v>
      </c>
      <c r="K164" s="2">
        <v>0</v>
      </c>
      <c r="L164" s="2" t="s">
        <v>40</v>
      </c>
      <c r="M164" s="2" t="s">
        <v>26</v>
      </c>
      <c r="N164" s="8">
        <v>4.708625101585973</v>
      </c>
    </row>
    <row r="165" spans="2:14" hidden="1" x14ac:dyDescent="0.35">
      <c r="B165" s="1" t="s">
        <v>361</v>
      </c>
      <c r="C165" s="1" t="s">
        <v>362</v>
      </c>
      <c r="D165" s="1" t="s">
        <v>80</v>
      </c>
      <c r="E165" s="10">
        <v>57</v>
      </c>
      <c r="F165" s="1" t="s">
        <v>16</v>
      </c>
      <c r="G165" s="1" t="s">
        <v>29</v>
      </c>
      <c r="H165" s="4">
        <v>34834</v>
      </c>
      <c r="I165" s="10">
        <v>6</v>
      </c>
      <c r="J165" s="10">
        <v>1</v>
      </c>
      <c r="K165" s="1">
        <v>2018</v>
      </c>
      <c r="L165" s="1" t="s">
        <v>34</v>
      </c>
      <c r="M165" s="1" t="s">
        <v>26</v>
      </c>
      <c r="N165" s="7">
        <v>2.7014233803048362</v>
      </c>
    </row>
    <row r="166" spans="2:14" hidden="1" x14ac:dyDescent="0.35">
      <c r="B166" s="2" t="s">
        <v>363</v>
      </c>
      <c r="C166" s="2" t="s">
        <v>364</v>
      </c>
      <c r="D166" s="2" t="s">
        <v>15</v>
      </c>
      <c r="E166" s="11">
        <v>43</v>
      </c>
      <c r="F166" s="2" t="s">
        <v>16</v>
      </c>
      <c r="G166" s="2" t="s">
        <v>63</v>
      </c>
      <c r="H166" s="5">
        <v>70293</v>
      </c>
      <c r="I166" s="11">
        <v>16</v>
      </c>
      <c r="J166" s="11">
        <v>5</v>
      </c>
      <c r="K166" s="2">
        <v>2016</v>
      </c>
      <c r="L166" s="2" t="s">
        <v>25</v>
      </c>
      <c r="M166" s="2" t="s">
        <v>26</v>
      </c>
      <c r="N166" s="8">
        <v>3.5771672267513255</v>
      </c>
    </row>
    <row r="167" spans="2:14" hidden="1" x14ac:dyDescent="0.35">
      <c r="B167" s="1" t="s">
        <v>365</v>
      </c>
      <c r="C167" s="1" t="s">
        <v>366</v>
      </c>
      <c r="D167" s="1" t="s">
        <v>80</v>
      </c>
      <c r="E167" s="10">
        <v>39</v>
      </c>
      <c r="F167" s="1" t="s">
        <v>72</v>
      </c>
      <c r="G167" s="1" t="s">
        <v>77</v>
      </c>
      <c r="H167" s="4">
        <v>79656</v>
      </c>
      <c r="I167" s="10">
        <v>24</v>
      </c>
      <c r="J167" s="10">
        <v>4</v>
      </c>
      <c r="K167" s="1">
        <v>2019</v>
      </c>
      <c r="L167" s="1" t="s">
        <v>30</v>
      </c>
      <c r="M167" s="1" t="s">
        <v>19</v>
      </c>
      <c r="N167" s="7">
        <v>2.0884269012885093</v>
      </c>
    </row>
    <row r="168" spans="2:14" hidden="1" x14ac:dyDescent="0.35">
      <c r="B168" s="2" t="s">
        <v>367</v>
      </c>
      <c r="C168" s="2" t="s">
        <v>368</v>
      </c>
      <c r="D168" s="2" t="s">
        <v>46</v>
      </c>
      <c r="E168" s="11">
        <v>24</v>
      </c>
      <c r="F168" s="2" t="s">
        <v>23</v>
      </c>
      <c r="G168" s="2" t="s">
        <v>24</v>
      </c>
      <c r="H168" s="5">
        <v>41729</v>
      </c>
      <c r="I168" s="11">
        <v>25</v>
      </c>
      <c r="J168" s="11">
        <v>3</v>
      </c>
      <c r="K168" s="2">
        <v>2021</v>
      </c>
      <c r="L168" s="2" t="s">
        <v>18</v>
      </c>
      <c r="M168" s="2" t="s">
        <v>19</v>
      </c>
      <c r="N168" s="8">
        <v>2.4013366152551101</v>
      </c>
    </row>
    <row r="169" spans="2:14" hidden="1" x14ac:dyDescent="0.35">
      <c r="B169" s="1" t="s">
        <v>369</v>
      </c>
      <c r="C169" s="1" t="s">
        <v>370</v>
      </c>
      <c r="D169" s="1" t="s">
        <v>33</v>
      </c>
      <c r="E169" s="10">
        <v>33</v>
      </c>
      <c r="F169" s="1" t="s">
        <v>16</v>
      </c>
      <c r="G169" s="1" t="s">
        <v>29</v>
      </c>
      <c r="H169" s="4">
        <v>39598</v>
      </c>
      <c r="I169" s="10">
        <v>6</v>
      </c>
      <c r="J169" s="10">
        <v>2</v>
      </c>
      <c r="K169" s="1">
        <v>0</v>
      </c>
      <c r="L169" s="1" t="s">
        <v>18</v>
      </c>
      <c r="M169" s="1" t="s">
        <v>26</v>
      </c>
      <c r="N169" s="7">
        <v>1.6534632957724429</v>
      </c>
    </row>
    <row r="170" spans="2:14" hidden="1" x14ac:dyDescent="0.35">
      <c r="B170" s="2" t="s">
        <v>371</v>
      </c>
      <c r="C170" s="2" t="s">
        <v>372</v>
      </c>
      <c r="D170" s="2" t="s">
        <v>22</v>
      </c>
      <c r="E170" s="11">
        <v>56</v>
      </c>
      <c r="F170" s="2" t="s">
        <v>23</v>
      </c>
      <c r="G170" s="2" t="s">
        <v>63</v>
      </c>
      <c r="H170" s="5">
        <v>114673</v>
      </c>
      <c r="I170" s="11">
        <v>31</v>
      </c>
      <c r="J170" s="11">
        <v>1</v>
      </c>
      <c r="K170" s="2">
        <v>2015</v>
      </c>
      <c r="L170" s="2" t="s">
        <v>25</v>
      </c>
      <c r="M170" s="2" t="s">
        <v>141</v>
      </c>
      <c r="N170" s="8">
        <v>1.412916397141903</v>
      </c>
    </row>
    <row r="171" spans="2:14" hidden="1" x14ac:dyDescent="0.35">
      <c r="B171" s="1" t="s">
        <v>373</v>
      </c>
      <c r="C171" s="1" t="s">
        <v>374</v>
      </c>
      <c r="D171" s="1" t="s">
        <v>46</v>
      </c>
      <c r="E171" s="10">
        <v>56</v>
      </c>
      <c r="F171" s="1" t="s">
        <v>16</v>
      </c>
      <c r="G171" s="1" t="s">
        <v>77</v>
      </c>
      <c r="H171" s="4">
        <v>41654</v>
      </c>
      <c r="I171" s="10">
        <v>28</v>
      </c>
      <c r="J171" s="10">
        <v>1</v>
      </c>
      <c r="K171" s="1">
        <v>2018</v>
      </c>
      <c r="L171" s="1" t="s">
        <v>25</v>
      </c>
      <c r="M171" s="1" t="s">
        <v>41</v>
      </c>
      <c r="N171" s="7">
        <v>3.0568236189148918</v>
      </c>
    </row>
    <row r="172" spans="2:14" hidden="1" x14ac:dyDescent="0.35">
      <c r="B172" s="2" t="s">
        <v>375</v>
      </c>
      <c r="C172" s="2" t="s">
        <v>376</v>
      </c>
      <c r="D172" s="2" t="s">
        <v>58</v>
      </c>
      <c r="E172" s="11">
        <v>57</v>
      </c>
      <c r="F172" s="2" t="s">
        <v>16</v>
      </c>
      <c r="G172" s="2" t="s">
        <v>29</v>
      </c>
      <c r="H172" s="5">
        <v>76533</v>
      </c>
      <c r="I172" s="11">
        <v>7</v>
      </c>
      <c r="J172" s="11">
        <v>1</v>
      </c>
      <c r="K172" s="2">
        <v>0</v>
      </c>
      <c r="L172" s="2" t="s">
        <v>51</v>
      </c>
      <c r="M172" s="2" t="s">
        <v>19</v>
      </c>
      <c r="N172" s="8">
        <v>1.2865900809009143</v>
      </c>
    </row>
    <row r="173" spans="2:14" hidden="1" x14ac:dyDescent="0.35">
      <c r="B173" s="1" t="s">
        <v>377</v>
      </c>
      <c r="C173" s="1" t="s">
        <v>378</v>
      </c>
      <c r="D173" s="1" t="s">
        <v>22</v>
      </c>
      <c r="E173" s="10">
        <v>39</v>
      </c>
      <c r="F173" s="1" t="s">
        <v>23</v>
      </c>
      <c r="G173" s="1" t="s">
        <v>77</v>
      </c>
      <c r="H173" s="4">
        <v>64878</v>
      </c>
      <c r="I173" s="10">
        <v>7</v>
      </c>
      <c r="J173" s="10">
        <v>2</v>
      </c>
      <c r="K173" s="1">
        <v>2017</v>
      </c>
      <c r="L173" s="1" t="s">
        <v>18</v>
      </c>
      <c r="M173" s="1" t="s">
        <v>26</v>
      </c>
      <c r="N173" s="7">
        <v>1.3659797620397867</v>
      </c>
    </row>
    <row r="174" spans="2:14" hidden="1" x14ac:dyDescent="0.35">
      <c r="B174" s="2" t="s">
        <v>379</v>
      </c>
      <c r="C174" s="2" t="s">
        <v>380</v>
      </c>
      <c r="D174" s="2" t="s">
        <v>46</v>
      </c>
      <c r="E174" s="11">
        <v>26</v>
      </c>
      <c r="F174" s="2" t="s">
        <v>23</v>
      </c>
      <c r="G174" s="2" t="s">
        <v>77</v>
      </c>
      <c r="H174" s="5">
        <v>112886</v>
      </c>
      <c r="I174" s="11">
        <v>2</v>
      </c>
      <c r="J174" s="11">
        <v>1</v>
      </c>
      <c r="K174" s="2">
        <v>0</v>
      </c>
      <c r="L174" s="2" t="s">
        <v>25</v>
      </c>
      <c r="M174" s="2" t="s">
        <v>26</v>
      </c>
      <c r="N174" s="8">
        <v>4.1601294997120313</v>
      </c>
    </row>
    <row r="175" spans="2:14" hidden="1" x14ac:dyDescent="0.35">
      <c r="B175" s="1" t="s">
        <v>381</v>
      </c>
      <c r="C175" s="1" t="s">
        <v>382</v>
      </c>
      <c r="D175" s="1" t="s">
        <v>33</v>
      </c>
      <c r="E175" s="10">
        <v>31</v>
      </c>
      <c r="F175" s="1" t="s">
        <v>23</v>
      </c>
      <c r="G175" s="1" t="s">
        <v>29</v>
      </c>
      <c r="H175" s="4">
        <v>90691</v>
      </c>
      <c r="I175" s="10">
        <v>4</v>
      </c>
      <c r="J175" s="10">
        <v>1</v>
      </c>
      <c r="K175" s="1">
        <v>2024</v>
      </c>
      <c r="L175" s="1" t="s">
        <v>51</v>
      </c>
      <c r="M175" s="1" t="s">
        <v>26</v>
      </c>
      <c r="N175" s="7">
        <v>1.4336927048447188</v>
      </c>
    </row>
    <row r="176" spans="2:14" hidden="1" x14ac:dyDescent="0.35">
      <c r="B176" s="2" t="s">
        <v>383</v>
      </c>
      <c r="C176" s="2" t="s">
        <v>384</v>
      </c>
      <c r="D176" s="2" t="s">
        <v>46</v>
      </c>
      <c r="E176" s="11">
        <v>57</v>
      </c>
      <c r="F176" s="2" t="s">
        <v>23</v>
      </c>
      <c r="G176" s="2" t="s">
        <v>24</v>
      </c>
      <c r="H176" s="5">
        <v>67177</v>
      </c>
      <c r="I176" s="11">
        <v>32</v>
      </c>
      <c r="J176" s="11">
        <v>2</v>
      </c>
      <c r="K176" s="2">
        <v>0</v>
      </c>
      <c r="L176" s="2" t="s">
        <v>30</v>
      </c>
      <c r="M176" s="2" t="s">
        <v>26</v>
      </c>
      <c r="N176" s="8">
        <v>4.2607882511332829</v>
      </c>
    </row>
    <row r="177" spans="2:14" hidden="1" x14ac:dyDescent="0.35">
      <c r="B177" s="1" t="s">
        <v>385</v>
      </c>
      <c r="C177" s="1" t="s">
        <v>386</v>
      </c>
      <c r="D177" s="1" t="s">
        <v>58</v>
      </c>
      <c r="E177" s="10">
        <v>50</v>
      </c>
      <c r="F177" s="1" t="s">
        <v>16</v>
      </c>
      <c r="G177" s="1" t="s">
        <v>77</v>
      </c>
      <c r="H177" s="4">
        <v>89512</v>
      </c>
      <c r="I177" s="10">
        <v>33</v>
      </c>
      <c r="J177" s="10">
        <v>2</v>
      </c>
      <c r="K177" s="1">
        <v>2019</v>
      </c>
      <c r="L177" s="1" t="s">
        <v>30</v>
      </c>
      <c r="M177" s="1" t="s">
        <v>26</v>
      </c>
      <c r="N177" s="7">
        <v>4.3783996403721037</v>
      </c>
    </row>
    <row r="178" spans="2:14" hidden="1" x14ac:dyDescent="0.35">
      <c r="B178" s="2" t="s">
        <v>387</v>
      </c>
      <c r="C178" s="2" t="s">
        <v>388</v>
      </c>
      <c r="D178" s="2" t="s">
        <v>80</v>
      </c>
      <c r="E178" s="11">
        <v>56</v>
      </c>
      <c r="F178" s="2" t="s">
        <v>16</v>
      </c>
      <c r="G178" s="2" t="s">
        <v>29</v>
      </c>
      <c r="H178" s="5">
        <v>34929</v>
      </c>
      <c r="I178" s="11">
        <v>21</v>
      </c>
      <c r="J178" s="11">
        <v>3</v>
      </c>
      <c r="K178" s="2">
        <v>2024</v>
      </c>
      <c r="L178" s="2" t="s">
        <v>30</v>
      </c>
      <c r="M178" s="2" t="s">
        <v>41</v>
      </c>
      <c r="N178" s="8">
        <v>2.8055049347264402</v>
      </c>
    </row>
    <row r="179" spans="2:14" hidden="1" x14ac:dyDescent="0.35">
      <c r="B179" s="1" t="s">
        <v>389</v>
      </c>
      <c r="C179" s="1" t="s">
        <v>390</v>
      </c>
      <c r="D179" s="1" t="s">
        <v>46</v>
      </c>
      <c r="E179" s="10">
        <v>31</v>
      </c>
      <c r="F179" s="1" t="s">
        <v>23</v>
      </c>
      <c r="G179" s="1" t="s">
        <v>24</v>
      </c>
      <c r="H179" s="4">
        <v>75594</v>
      </c>
      <c r="I179" s="10">
        <v>17</v>
      </c>
      <c r="J179" s="10">
        <v>5</v>
      </c>
      <c r="K179" s="1">
        <v>2021</v>
      </c>
      <c r="L179" s="1" t="s">
        <v>18</v>
      </c>
      <c r="M179" s="1" t="s">
        <v>41</v>
      </c>
      <c r="N179" s="7">
        <v>1.3335816761761672</v>
      </c>
    </row>
    <row r="180" spans="2:14" hidden="1" x14ac:dyDescent="0.35">
      <c r="B180" s="2" t="s">
        <v>391</v>
      </c>
      <c r="C180" s="2" t="s">
        <v>392</v>
      </c>
      <c r="D180" s="2" t="s">
        <v>58</v>
      </c>
      <c r="E180" s="11">
        <v>49</v>
      </c>
      <c r="F180" s="2" t="s">
        <v>23</v>
      </c>
      <c r="G180" s="2" t="s">
        <v>29</v>
      </c>
      <c r="H180" s="5">
        <v>85156</v>
      </c>
      <c r="I180" s="11">
        <v>13</v>
      </c>
      <c r="J180" s="11">
        <v>3</v>
      </c>
      <c r="K180" s="2">
        <v>2017</v>
      </c>
      <c r="L180" s="2" t="s">
        <v>34</v>
      </c>
      <c r="M180" s="2" t="s">
        <v>141</v>
      </c>
      <c r="N180" s="8">
        <v>3.4046160612629515</v>
      </c>
    </row>
    <row r="181" spans="2:14" hidden="1" x14ac:dyDescent="0.35">
      <c r="B181" s="1" t="s">
        <v>393</v>
      </c>
      <c r="C181" s="1" t="s">
        <v>394</v>
      </c>
      <c r="D181" s="1" t="s">
        <v>58</v>
      </c>
      <c r="E181" s="10">
        <v>53</v>
      </c>
      <c r="F181" s="1" t="s">
        <v>16</v>
      </c>
      <c r="G181" s="1" t="s">
        <v>63</v>
      </c>
      <c r="H181" s="4">
        <v>63665</v>
      </c>
      <c r="I181" s="10">
        <v>35</v>
      </c>
      <c r="J181" s="10">
        <v>4</v>
      </c>
      <c r="K181" s="1">
        <v>2019</v>
      </c>
      <c r="L181" s="1" t="s">
        <v>51</v>
      </c>
      <c r="M181" s="1" t="s">
        <v>26</v>
      </c>
      <c r="N181" s="7">
        <v>4.3279616364187783</v>
      </c>
    </row>
    <row r="182" spans="2:14" hidden="1" x14ac:dyDescent="0.35">
      <c r="B182" s="2" t="s">
        <v>395</v>
      </c>
      <c r="C182" s="2" t="s">
        <v>396</v>
      </c>
      <c r="D182" s="2" t="s">
        <v>15</v>
      </c>
      <c r="E182" s="11">
        <v>59</v>
      </c>
      <c r="F182" s="2" t="s">
        <v>16</v>
      </c>
      <c r="G182" s="2" t="s">
        <v>24</v>
      </c>
      <c r="H182" s="5">
        <v>92277</v>
      </c>
      <c r="I182" s="11">
        <v>30</v>
      </c>
      <c r="J182" s="11">
        <v>3</v>
      </c>
      <c r="K182" s="2">
        <v>2019</v>
      </c>
      <c r="L182" s="2" t="s">
        <v>51</v>
      </c>
      <c r="M182" s="2" t="s">
        <v>26</v>
      </c>
      <c r="N182" s="8">
        <v>2.7314773976814566</v>
      </c>
    </row>
    <row r="183" spans="2:14" hidden="1" x14ac:dyDescent="0.35">
      <c r="B183" s="1" t="s">
        <v>397</v>
      </c>
      <c r="C183" s="1" t="s">
        <v>398</v>
      </c>
      <c r="D183" s="1" t="s">
        <v>80</v>
      </c>
      <c r="E183" s="10">
        <v>39</v>
      </c>
      <c r="F183" s="1" t="s">
        <v>23</v>
      </c>
      <c r="G183" s="1" t="s">
        <v>29</v>
      </c>
      <c r="H183" s="4">
        <v>104598</v>
      </c>
      <c r="I183" s="10">
        <v>10</v>
      </c>
      <c r="J183" s="10">
        <v>2</v>
      </c>
      <c r="K183" s="1">
        <v>2021</v>
      </c>
      <c r="L183" s="1" t="s">
        <v>51</v>
      </c>
      <c r="M183" s="1" t="s">
        <v>26</v>
      </c>
      <c r="N183" s="7">
        <v>4.4423835639672618</v>
      </c>
    </row>
    <row r="184" spans="2:14" hidden="1" x14ac:dyDescent="0.35">
      <c r="B184" s="2" t="s">
        <v>399</v>
      </c>
      <c r="C184" s="2" t="s">
        <v>400</v>
      </c>
      <c r="D184" s="2" t="s">
        <v>46</v>
      </c>
      <c r="E184" s="11">
        <v>49</v>
      </c>
      <c r="F184" s="2" t="s">
        <v>23</v>
      </c>
      <c r="G184" s="2" t="s">
        <v>24</v>
      </c>
      <c r="H184" s="5">
        <v>118651</v>
      </c>
      <c r="I184" s="11">
        <v>25</v>
      </c>
      <c r="J184" s="11">
        <v>2</v>
      </c>
      <c r="K184" s="2">
        <v>2022</v>
      </c>
      <c r="L184" s="2" t="s">
        <v>30</v>
      </c>
      <c r="M184" s="2" t="s">
        <v>26</v>
      </c>
      <c r="N184" s="8">
        <v>2.1790945994453219</v>
      </c>
    </row>
    <row r="185" spans="2:14" hidden="1" x14ac:dyDescent="0.35">
      <c r="B185" s="1" t="s">
        <v>401</v>
      </c>
      <c r="C185" s="1" t="s">
        <v>402</v>
      </c>
      <c r="D185" s="1" t="s">
        <v>58</v>
      </c>
      <c r="E185" s="10">
        <v>23</v>
      </c>
      <c r="F185" s="1" t="s">
        <v>16</v>
      </c>
      <c r="G185" s="1" t="s">
        <v>17</v>
      </c>
      <c r="H185" s="4">
        <v>115144</v>
      </c>
      <c r="I185" s="10">
        <v>18</v>
      </c>
      <c r="J185" s="10">
        <v>5</v>
      </c>
      <c r="K185" s="1">
        <v>2018</v>
      </c>
      <c r="L185" s="1" t="s">
        <v>18</v>
      </c>
      <c r="M185" s="1" t="s">
        <v>19</v>
      </c>
      <c r="N185" s="7">
        <v>3.8428882223404641</v>
      </c>
    </row>
    <row r="186" spans="2:14" hidden="1" x14ac:dyDescent="0.35">
      <c r="B186" s="2" t="s">
        <v>403</v>
      </c>
      <c r="C186" s="2" t="s">
        <v>404</v>
      </c>
      <c r="D186" s="2" t="s">
        <v>22</v>
      </c>
      <c r="E186" s="11">
        <v>58</v>
      </c>
      <c r="F186" s="2" t="s">
        <v>16</v>
      </c>
      <c r="G186" s="2" t="s">
        <v>24</v>
      </c>
      <c r="H186" s="5">
        <v>32581</v>
      </c>
      <c r="I186" s="11">
        <v>11</v>
      </c>
      <c r="J186" s="11">
        <v>4</v>
      </c>
      <c r="K186" s="2">
        <v>0</v>
      </c>
      <c r="L186" s="2" t="s">
        <v>30</v>
      </c>
      <c r="M186" s="2" t="s">
        <v>41</v>
      </c>
      <c r="N186" s="8">
        <v>4.351705968528254</v>
      </c>
    </row>
    <row r="187" spans="2:14" hidden="1" x14ac:dyDescent="0.35">
      <c r="B187" s="1" t="s">
        <v>405</v>
      </c>
      <c r="C187" s="1" t="s">
        <v>406</v>
      </c>
      <c r="D187" s="1" t="s">
        <v>33</v>
      </c>
      <c r="E187" s="10">
        <v>59</v>
      </c>
      <c r="F187" s="1" t="s">
        <v>23</v>
      </c>
      <c r="G187" s="1" t="s">
        <v>17</v>
      </c>
      <c r="H187" s="4">
        <v>94608</v>
      </c>
      <c r="I187" s="10">
        <v>29</v>
      </c>
      <c r="J187" s="10">
        <v>2</v>
      </c>
      <c r="K187" s="1">
        <v>2017</v>
      </c>
      <c r="L187" s="1" t="s">
        <v>18</v>
      </c>
      <c r="M187" s="1" t="s">
        <v>19</v>
      </c>
      <c r="N187" s="7">
        <v>1.3899120235490328</v>
      </c>
    </row>
    <row r="188" spans="2:14" hidden="1" x14ac:dyDescent="0.35">
      <c r="B188" s="2" t="s">
        <v>407</v>
      </c>
      <c r="C188" s="2" t="s">
        <v>408</v>
      </c>
      <c r="D188" s="2" t="s">
        <v>80</v>
      </c>
      <c r="E188" s="11">
        <v>48</v>
      </c>
      <c r="F188" s="2" t="s">
        <v>16</v>
      </c>
      <c r="G188" s="2" t="s">
        <v>39</v>
      </c>
      <c r="H188" s="5">
        <v>111468</v>
      </c>
      <c r="I188" s="11">
        <v>28</v>
      </c>
      <c r="J188" s="11">
        <v>1</v>
      </c>
      <c r="K188" s="2">
        <v>2019</v>
      </c>
      <c r="L188" s="2" t="s">
        <v>25</v>
      </c>
      <c r="M188" s="2" t="s">
        <v>41</v>
      </c>
      <c r="N188" s="8">
        <v>4.5793713656876456</v>
      </c>
    </row>
    <row r="189" spans="2:14" hidden="1" x14ac:dyDescent="0.35">
      <c r="B189" s="1" t="s">
        <v>409</v>
      </c>
      <c r="C189" s="1" t="s">
        <v>410</v>
      </c>
      <c r="D189" s="1" t="s">
        <v>33</v>
      </c>
      <c r="E189" s="10">
        <v>41</v>
      </c>
      <c r="F189" s="1" t="s">
        <v>23</v>
      </c>
      <c r="G189" s="1" t="s">
        <v>29</v>
      </c>
      <c r="H189" s="4">
        <v>51619</v>
      </c>
      <c r="I189" s="10">
        <v>23</v>
      </c>
      <c r="J189" s="10">
        <v>1</v>
      </c>
      <c r="K189" s="1">
        <v>0</v>
      </c>
      <c r="L189" s="1" t="s">
        <v>30</v>
      </c>
      <c r="M189" s="1" t="s">
        <v>26</v>
      </c>
      <c r="N189" s="7">
        <v>3.8010603315177609</v>
      </c>
    </row>
    <row r="190" spans="2:14" hidden="1" x14ac:dyDescent="0.35">
      <c r="B190" s="2" t="s">
        <v>411</v>
      </c>
      <c r="C190" s="2" t="s">
        <v>412</v>
      </c>
      <c r="D190" s="2" t="s">
        <v>58</v>
      </c>
      <c r="E190" s="11">
        <v>28</v>
      </c>
      <c r="F190" s="2" t="s">
        <v>16</v>
      </c>
      <c r="G190" s="2" t="s">
        <v>39</v>
      </c>
      <c r="H190" s="5">
        <v>60805</v>
      </c>
      <c r="I190" s="11">
        <v>32</v>
      </c>
      <c r="J190" s="11">
        <v>1</v>
      </c>
      <c r="K190" s="2">
        <v>2019</v>
      </c>
      <c r="L190" s="2" t="s">
        <v>18</v>
      </c>
      <c r="M190" s="2" t="s">
        <v>26</v>
      </c>
      <c r="N190" s="8">
        <v>2.752519175917155</v>
      </c>
    </row>
    <row r="191" spans="2:14" hidden="1" x14ac:dyDescent="0.35">
      <c r="B191" s="1" t="s">
        <v>413</v>
      </c>
      <c r="C191" s="1" t="s">
        <v>414</v>
      </c>
      <c r="D191" s="1" t="s">
        <v>22</v>
      </c>
      <c r="E191" s="10">
        <v>33</v>
      </c>
      <c r="F191" s="1" t="s">
        <v>16</v>
      </c>
      <c r="G191" s="1" t="s">
        <v>39</v>
      </c>
      <c r="H191" s="4">
        <v>30316</v>
      </c>
      <c r="I191" s="10">
        <v>17</v>
      </c>
      <c r="J191" s="10">
        <v>3</v>
      </c>
      <c r="K191" s="1">
        <v>2023</v>
      </c>
      <c r="L191" s="1" t="s">
        <v>25</v>
      </c>
      <c r="M191" s="1" t="s">
        <v>26</v>
      </c>
      <c r="N191" s="7">
        <v>1.9631354163639694</v>
      </c>
    </row>
    <row r="192" spans="2:14" hidden="1" x14ac:dyDescent="0.35">
      <c r="B192" s="2" t="s">
        <v>415</v>
      </c>
      <c r="C192" s="2" t="s">
        <v>416</v>
      </c>
      <c r="D192" s="2" t="s">
        <v>15</v>
      </c>
      <c r="E192" s="11">
        <v>23</v>
      </c>
      <c r="F192" s="2" t="s">
        <v>16</v>
      </c>
      <c r="G192" s="2" t="s">
        <v>24</v>
      </c>
      <c r="H192" s="5">
        <v>91708</v>
      </c>
      <c r="I192" s="11">
        <v>32</v>
      </c>
      <c r="J192" s="11">
        <v>5</v>
      </c>
      <c r="K192" s="2">
        <v>2019</v>
      </c>
      <c r="L192" s="2" t="s">
        <v>18</v>
      </c>
      <c r="M192" s="2" t="s">
        <v>41</v>
      </c>
      <c r="N192" s="8">
        <v>1.2882274897467636</v>
      </c>
    </row>
    <row r="193" spans="2:14" hidden="1" x14ac:dyDescent="0.35">
      <c r="B193" s="1" t="s">
        <v>417</v>
      </c>
      <c r="C193" s="1" t="s">
        <v>418</v>
      </c>
      <c r="D193" s="1" t="s">
        <v>22</v>
      </c>
      <c r="E193" s="10">
        <v>48</v>
      </c>
      <c r="F193" s="1" t="s">
        <v>23</v>
      </c>
      <c r="G193" s="1" t="s">
        <v>63</v>
      </c>
      <c r="H193" s="4">
        <v>68496</v>
      </c>
      <c r="I193" s="10">
        <v>4</v>
      </c>
      <c r="J193" s="10">
        <v>4</v>
      </c>
      <c r="K193" s="1">
        <v>2016</v>
      </c>
      <c r="L193" s="1" t="s">
        <v>34</v>
      </c>
      <c r="M193" s="1" t="s">
        <v>141</v>
      </c>
      <c r="N193" s="7">
        <v>2.5791997486678655</v>
      </c>
    </row>
    <row r="194" spans="2:14" hidden="1" x14ac:dyDescent="0.35">
      <c r="B194" s="2" t="s">
        <v>419</v>
      </c>
      <c r="C194" s="2" t="s">
        <v>420</v>
      </c>
      <c r="D194" s="2" t="s">
        <v>58</v>
      </c>
      <c r="E194" s="11">
        <v>43</v>
      </c>
      <c r="F194" s="2" t="s">
        <v>16</v>
      </c>
      <c r="G194" s="2" t="s">
        <v>29</v>
      </c>
      <c r="H194" s="5">
        <v>95939</v>
      </c>
      <c r="I194" s="11">
        <v>18</v>
      </c>
      <c r="J194" s="11">
        <v>3</v>
      </c>
      <c r="K194" s="2">
        <v>2016</v>
      </c>
      <c r="L194" s="2" t="s">
        <v>30</v>
      </c>
      <c r="M194" s="2" t="s">
        <v>26</v>
      </c>
      <c r="N194" s="8">
        <v>1.8284487861424248</v>
      </c>
    </row>
    <row r="195" spans="2:14" hidden="1" x14ac:dyDescent="0.35">
      <c r="B195" s="1" t="s">
        <v>421</v>
      </c>
      <c r="C195" s="1" t="s">
        <v>422</v>
      </c>
      <c r="D195" s="1" t="s">
        <v>22</v>
      </c>
      <c r="E195" s="10">
        <v>39</v>
      </c>
      <c r="F195" s="1" t="s">
        <v>16</v>
      </c>
      <c r="G195" s="1" t="s">
        <v>63</v>
      </c>
      <c r="H195" s="4">
        <v>49089</v>
      </c>
      <c r="I195" s="10">
        <v>34</v>
      </c>
      <c r="J195" s="10">
        <v>3</v>
      </c>
      <c r="K195" s="1">
        <v>0</v>
      </c>
      <c r="L195" s="1" t="s">
        <v>51</v>
      </c>
      <c r="M195" s="1" t="s">
        <v>141</v>
      </c>
      <c r="N195" s="7">
        <v>1.2638717237535628</v>
      </c>
    </row>
    <row r="196" spans="2:14" hidden="1" x14ac:dyDescent="0.35">
      <c r="B196" s="2" t="s">
        <v>423</v>
      </c>
      <c r="C196" s="2" t="s">
        <v>424</v>
      </c>
      <c r="D196" s="2" t="s">
        <v>15</v>
      </c>
      <c r="E196" s="11">
        <v>30</v>
      </c>
      <c r="F196" s="2" t="s">
        <v>16</v>
      </c>
      <c r="G196" s="2" t="s">
        <v>63</v>
      </c>
      <c r="H196" s="5">
        <v>42776</v>
      </c>
      <c r="I196" s="11">
        <v>29</v>
      </c>
      <c r="J196" s="11">
        <v>3</v>
      </c>
      <c r="K196" s="2">
        <v>2016</v>
      </c>
      <c r="L196" s="2" t="s">
        <v>40</v>
      </c>
      <c r="M196" s="2" t="s">
        <v>19</v>
      </c>
      <c r="N196" s="8">
        <v>2.0060105581833758</v>
      </c>
    </row>
    <row r="197" spans="2:14" hidden="1" x14ac:dyDescent="0.35">
      <c r="B197" s="1" t="s">
        <v>425</v>
      </c>
      <c r="C197" s="1" t="s">
        <v>426</v>
      </c>
      <c r="D197" s="1" t="s">
        <v>22</v>
      </c>
      <c r="E197" s="10">
        <v>55</v>
      </c>
      <c r="F197" s="1" t="s">
        <v>16</v>
      </c>
      <c r="G197" s="1" t="s">
        <v>17</v>
      </c>
      <c r="H197" s="4">
        <v>52858</v>
      </c>
      <c r="I197" s="10">
        <v>32</v>
      </c>
      <c r="J197" s="10">
        <v>1</v>
      </c>
      <c r="K197" s="1">
        <v>2024</v>
      </c>
      <c r="L197" s="1" t="s">
        <v>18</v>
      </c>
      <c r="M197" s="1" t="s">
        <v>41</v>
      </c>
      <c r="N197" s="7">
        <v>2.194518076697848</v>
      </c>
    </row>
    <row r="198" spans="2:14" hidden="1" x14ac:dyDescent="0.35">
      <c r="B198" s="2" t="s">
        <v>427</v>
      </c>
      <c r="C198" s="2" t="s">
        <v>428</v>
      </c>
      <c r="D198" s="2" t="s">
        <v>46</v>
      </c>
      <c r="E198" s="11">
        <v>31</v>
      </c>
      <c r="F198" s="2" t="s">
        <v>23</v>
      </c>
      <c r="G198" s="2" t="s">
        <v>24</v>
      </c>
      <c r="H198" s="5">
        <v>72950</v>
      </c>
      <c r="I198" s="11">
        <v>4</v>
      </c>
      <c r="J198" s="11">
        <v>5</v>
      </c>
      <c r="K198" s="2">
        <v>2018</v>
      </c>
      <c r="L198" s="2" t="s">
        <v>34</v>
      </c>
      <c r="M198" s="2" t="s">
        <v>141</v>
      </c>
      <c r="N198" s="8">
        <v>4.0310993754579805</v>
      </c>
    </row>
    <row r="199" spans="2:14" hidden="1" x14ac:dyDescent="0.35">
      <c r="B199" s="1" t="s">
        <v>429</v>
      </c>
      <c r="C199" s="1" t="s">
        <v>430</v>
      </c>
      <c r="D199" s="1" t="s">
        <v>80</v>
      </c>
      <c r="E199" s="10">
        <v>43</v>
      </c>
      <c r="F199" s="1" t="s">
        <v>16</v>
      </c>
      <c r="G199" s="1" t="s">
        <v>63</v>
      </c>
      <c r="H199" s="4">
        <v>37590</v>
      </c>
      <c r="I199" s="10">
        <v>26</v>
      </c>
      <c r="J199" s="10">
        <v>3</v>
      </c>
      <c r="K199" s="1">
        <v>2019</v>
      </c>
      <c r="L199" s="1" t="s">
        <v>18</v>
      </c>
      <c r="M199" s="1" t="s">
        <v>41</v>
      </c>
      <c r="N199" s="7">
        <v>4.287552204075002</v>
      </c>
    </row>
    <row r="200" spans="2:14" hidden="1" x14ac:dyDescent="0.35">
      <c r="B200" s="2" t="s">
        <v>431</v>
      </c>
      <c r="C200" s="2" t="s">
        <v>432</v>
      </c>
      <c r="D200" s="2" t="s">
        <v>22</v>
      </c>
      <c r="E200" s="11">
        <v>40</v>
      </c>
      <c r="F200" s="2" t="s">
        <v>16</v>
      </c>
      <c r="G200" s="2" t="s">
        <v>77</v>
      </c>
      <c r="H200" s="5">
        <v>115553</v>
      </c>
      <c r="I200" s="11">
        <v>23</v>
      </c>
      <c r="J200" s="11">
        <v>2</v>
      </c>
      <c r="K200" s="2">
        <v>2020</v>
      </c>
      <c r="L200" s="2" t="s">
        <v>51</v>
      </c>
      <c r="M200" s="2" t="s">
        <v>41</v>
      </c>
      <c r="N200" s="8">
        <v>3.5276399581702274</v>
      </c>
    </row>
    <row r="201" spans="2:14" hidden="1" x14ac:dyDescent="0.35">
      <c r="B201" s="1" t="s">
        <v>433</v>
      </c>
      <c r="C201" s="1" t="s">
        <v>434</v>
      </c>
      <c r="D201" s="1" t="s">
        <v>58</v>
      </c>
      <c r="E201" s="10">
        <v>57</v>
      </c>
      <c r="F201" s="1" t="s">
        <v>23</v>
      </c>
      <c r="G201" s="1" t="s">
        <v>24</v>
      </c>
      <c r="H201" s="4">
        <v>49579</v>
      </c>
      <c r="I201" s="10">
        <v>3</v>
      </c>
      <c r="J201" s="10">
        <v>1</v>
      </c>
      <c r="K201" s="1">
        <v>2015</v>
      </c>
      <c r="L201" s="1" t="s">
        <v>25</v>
      </c>
      <c r="M201" s="1" t="s">
        <v>26</v>
      </c>
      <c r="N201" s="7">
        <v>2.7036762381136286</v>
      </c>
    </row>
    <row r="202" spans="2:14" hidden="1" x14ac:dyDescent="0.35">
      <c r="B202" s="2" t="s">
        <v>435</v>
      </c>
      <c r="C202" s="2" t="s">
        <v>436</v>
      </c>
      <c r="D202" s="2" t="s">
        <v>46</v>
      </c>
      <c r="E202" s="11">
        <v>29</v>
      </c>
      <c r="F202" s="2" t="s">
        <v>23</v>
      </c>
      <c r="G202" s="2" t="s">
        <v>29</v>
      </c>
      <c r="H202" s="5">
        <v>110701</v>
      </c>
      <c r="I202" s="11">
        <v>35</v>
      </c>
      <c r="J202" s="11">
        <v>2</v>
      </c>
      <c r="K202" s="2">
        <v>0</v>
      </c>
      <c r="L202" s="2" t="s">
        <v>25</v>
      </c>
      <c r="M202" s="2" t="s">
        <v>26</v>
      </c>
      <c r="N202" s="8">
        <v>4.3728537917016865</v>
      </c>
    </row>
    <row r="203" spans="2:14" hidden="1" x14ac:dyDescent="0.35">
      <c r="B203" s="1" t="s">
        <v>437</v>
      </c>
      <c r="C203" s="1" t="s">
        <v>438</v>
      </c>
      <c r="D203" s="1" t="s">
        <v>80</v>
      </c>
      <c r="E203" s="10">
        <v>26</v>
      </c>
      <c r="F203" s="1" t="s">
        <v>16</v>
      </c>
      <c r="G203" s="1" t="s">
        <v>39</v>
      </c>
      <c r="H203" s="4">
        <v>91026</v>
      </c>
      <c r="I203" s="10">
        <v>7</v>
      </c>
      <c r="J203" s="10">
        <v>4</v>
      </c>
      <c r="K203" s="1">
        <v>2015</v>
      </c>
      <c r="L203" s="1" t="s">
        <v>18</v>
      </c>
      <c r="M203" s="1" t="s">
        <v>41</v>
      </c>
      <c r="N203" s="7">
        <v>3.8894170351331967</v>
      </c>
    </row>
    <row r="204" spans="2:14" hidden="1" x14ac:dyDescent="0.35">
      <c r="B204" s="2" t="s">
        <v>439</v>
      </c>
      <c r="C204" s="2" t="s">
        <v>440</v>
      </c>
      <c r="D204" s="2" t="s">
        <v>22</v>
      </c>
      <c r="E204" s="11">
        <v>45</v>
      </c>
      <c r="F204" s="2" t="s">
        <v>23</v>
      </c>
      <c r="G204" s="2" t="s">
        <v>29</v>
      </c>
      <c r="H204" s="5">
        <v>55350</v>
      </c>
      <c r="I204" s="11">
        <v>4</v>
      </c>
      <c r="J204" s="11">
        <v>4</v>
      </c>
      <c r="K204" s="2">
        <v>2016</v>
      </c>
      <c r="L204" s="2" t="s">
        <v>25</v>
      </c>
      <c r="M204" s="2" t="s">
        <v>141</v>
      </c>
      <c r="N204" s="8">
        <v>4.4428403666054841</v>
      </c>
    </row>
    <row r="205" spans="2:14" hidden="1" x14ac:dyDescent="0.35">
      <c r="B205" s="1" t="s">
        <v>441</v>
      </c>
      <c r="C205" s="1" t="s">
        <v>442</v>
      </c>
      <c r="D205" s="1" t="s">
        <v>33</v>
      </c>
      <c r="E205" s="10">
        <v>24</v>
      </c>
      <c r="F205" s="1" t="s">
        <v>16</v>
      </c>
      <c r="G205" s="1" t="s">
        <v>24</v>
      </c>
      <c r="H205" s="4">
        <v>97779</v>
      </c>
      <c r="I205" s="10">
        <v>26</v>
      </c>
      <c r="J205" s="10">
        <v>2</v>
      </c>
      <c r="K205" s="1">
        <v>0</v>
      </c>
      <c r="L205" s="1" t="s">
        <v>51</v>
      </c>
      <c r="M205" s="1" t="s">
        <v>26</v>
      </c>
      <c r="N205" s="7">
        <v>2.4667196391340123</v>
      </c>
    </row>
    <row r="206" spans="2:14" hidden="1" x14ac:dyDescent="0.35">
      <c r="B206" s="2" t="s">
        <v>443</v>
      </c>
      <c r="C206" s="2" t="s">
        <v>444</v>
      </c>
      <c r="D206" s="2" t="s">
        <v>15</v>
      </c>
      <c r="E206" s="11">
        <v>24</v>
      </c>
      <c r="F206" s="2" t="s">
        <v>16</v>
      </c>
      <c r="G206" s="2" t="s">
        <v>39</v>
      </c>
      <c r="H206" s="5">
        <v>45497</v>
      </c>
      <c r="I206" s="11">
        <v>17</v>
      </c>
      <c r="J206" s="11">
        <v>5</v>
      </c>
      <c r="K206" s="2">
        <v>2022</v>
      </c>
      <c r="L206" s="2" t="s">
        <v>25</v>
      </c>
      <c r="M206" s="2" t="s">
        <v>41</v>
      </c>
      <c r="N206" s="8">
        <v>4.9090889303256233</v>
      </c>
    </row>
    <row r="207" spans="2:14" hidden="1" x14ac:dyDescent="0.35">
      <c r="B207" s="1" t="s">
        <v>445</v>
      </c>
      <c r="C207" s="1" t="s">
        <v>446</v>
      </c>
      <c r="D207" s="1" t="s">
        <v>46</v>
      </c>
      <c r="E207" s="10">
        <v>58</v>
      </c>
      <c r="F207" s="1" t="s">
        <v>16</v>
      </c>
      <c r="G207" s="1" t="s">
        <v>24</v>
      </c>
      <c r="H207" s="4">
        <v>108182</v>
      </c>
      <c r="I207" s="10">
        <v>15</v>
      </c>
      <c r="J207" s="10">
        <v>3</v>
      </c>
      <c r="K207" s="1">
        <v>2022</v>
      </c>
      <c r="L207" s="1" t="s">
        <v>34</v>
      </c>
      <c r="M207" s="1" t="s">
        <v>26</v>
      </c>
      <c r="N207" s="7">
        <v>3.0682301477414886</v>
      </c>
    </row>
    <row r="208" spans="2:14" hidden="1" x14ac:dyDescent="0.35">
      <c r="B208" s="2" t="s">
        <v>447</v>
      </c>
      <c r="C208" s="2" t="s">
        <v>448</v>
      </c>
      <c r="D208" s="2" t="s">
        <v>15</v>
      </c>
      <c r="E208" s="11">
        <v>46</v>
      </c>
      <c r="F208" s="2" t="s">
        <v>16</v>
      </c>
      <c r="G208" s="2" t="s">
        <v>29</v>
      </c>
      <c r="H208" s="5">
        <v>90451</v>
      </c>
      <c r="I208" s="11">
        <v>33</v>
      </c>
      <c r="J208" s="11">
        <v>5</v>
      </c>
      <c r="K208" s="2">
        <v>0</v>
      </c>
      <c r="L208" s="2" t="s">
        <v>30</v>
      </c>
      <c r="M208" s="2" t="s">
        <v>26</v>
      </c>
      <c r="N208" s="8">
        <v>2.4177098862332556</v>
      </c>
    </row>
    <row r="209" spans="2:14" hidden="1" x14ac:dyDescent="0.35">
      <c r="B209" s="1" t="s">
        <v>449</v>
      </c>
      <c r="C209" s="1" t="s">
        <v>450</v>
      </c>
      <c r="D209" s="1" t="s">
        <v>22</v>
      </c>
      <c r="E209" s="10">
        <v>36</v>
      </c>
      <c r="F209" s="1" t="s">
        <v>16</v>
      </c>
      <c r="G209" s="1" t="s">
        <v>29</v>
      </c>
      <c r="H209" s="4">
        <v>87967</v>
      </c>
      <c r="I209" s="10">
        <v>12</v>
      </c>
      <c r="J209" s="10">
        <v>3</v>
      </c>
      <c r="K209" s="1">
        <v>2024</v>
      </c>
      <c r="L209" s="1" t="s">
        <v>25</v>
      </c>
      <c r="M209" s="1" t="s">
        <v>41</v>
      </c>
      <c r="N209" s="7">
        <v>1.5218863401205107</v>
      </c>
    </row>
    <row r="210" spans="2:14" hidden="1" x14ac:dyDescent="0.35">
      <c r="B210" s="2" t="s">
        <v>451</v>
      </c>
      <c r="C210" s="2" t="s">
        <v>452</v>
      </c>
      <c r="D210" s="2" t="s">
        <v>15</v>
      </c>
      <c r="E210" s="11">
        <v>47</v>
      </c>
      <c r="F210" s="2" t="s">
        <v>16</v>
      </c>
      <c r="G210" s="2" t="s">
        <v>77</v>
      </c>
      <c r="H210" s="5">
        <v>62733</v>
      </c>
      <c r="I210" s="11">
        <v>28</v>
      </c>
      <c r="J210" s="11">
        <v>3</v>
      </c>
      <c r="K210" s="2">
        <v>2015</v>
      </c>
      <c r="L210" s="2" t="s">
        <v>18</v>
      </c>
      <c r="M210" s="2" t="s">
        <v>26</v>
      </c>
      <c r="N210" s="8">
        <v>4.6550543148821397</v>
      </c>
    </row>
    <row r="211" spans="2:14" hidden="1" x14ac:dyDescent="0.35">
      <c r="B211" s="1" t="s">
        <v>453</v>
      </c>
      <c r="C211" s="1" t="s">
        <v>454</v>
      </c>
      <c r="D211" s="1" t="s">
        <v>46</v>
      </c>
      <c r="E211" s="10">
        <v>25</v>
      </c>
      <c r="F211" s="1" t="s">
        <v>16</v>
      </c>
      <c r="G211" s="1" t="s">
        <v>29</v>
      </c>
      <c r="H211" s="4">
        <v>92793</v>
      </c>
      <c r="I211" s="10">
        <v>8</v>
      </c>
      <c r="J211" s="10">
        <v>5</v>
      </c>
      <c r="K211" s="1">
        <v>0</v>
      </c>
      <c r="L211" s="1" t="s">
        <v>30</v>
      </c>
      <c r="M211" s="1" t="s">
        <v>26</v>
      </c>
      <c r="N211" s="7">
        <v>4.2299830526017317</v>
      </c>
    </row>
    <row r="212" spans="2:14" hidden="1" x14ac:dyDescent="0.35">
      <c r="B212" s="2" t="s">
        <v>455</v>
      </c>
      <c r="C212" s="2" t="s">
        <v>456</v>
      </c>
      <c r="D212" s="2" t="s">
        <v>22</v>
      </c>
      <c r="E212" s="11">
        <v>31</v>
      </c>
      <c r="F212" s="2" t="s">
        <v>16</v>
      </c>
      <c r="G212" s="2" t="s">
        <v>63</v>
      </c>
      <c r="H212" s="5">
        <v>34686</v>
      </c>
      <c r="I212" s="11">
        <v>20</v>
      </c>
      <c r="J212" s="11">
        <v>1</v>
      </c>
      <c r="K212" s="2">
        <v>2019</v>
      </c>
      <c r="L212" s="2" t="s">
        <v>25</v>
      </c>
      <c r="M212" s="2" t="s">
        <v>141</v>
      </c>
      <c r="N212" s="8">
        <v>3.7482197441670762</v>
      </c>
    </row>
    <row r="213" spans="2:14" hidden="1" x14ac:dyDescent="0.35">
      <c r="B213" s="1" t="s">
        <v>457</v>
      </c>
      <c r="C213" s="1" t="s">
        <v>458</v>
      </c>
      <c r="D213" s="1" t="s">
        <v>33</v>
      </c>
      <c r="E213" s="10">
        <v>38</v>
      </c>
      <c r="F213" s="1" t="s">
        <v>16</v>
      </c>
      <c r="G213" s="1" t="s">
        <v>29</v>
      </c>
      <c r="H213" s="4">
        <v>100965</v>
      </c>
      <c r="I213" s="10">
        <v>15</v>
      </c>
      <c r="J213" s="10">
        <v>2</v>
      </c>
      <c r="K213" s="1">
        <v>2020</v>
      </c>
      <c r="L213" s="1" t="s">
        <v>40</v>
      </c>
      <c r="M213" s="1" t="s">
        <v>26</v>
      </c>
      <c r="N213" s="7">
        <v>2.6279981889819135</v>
      </c>
    </row>
    <row r="214" spans="2:14" hidden="1" x14ac:dyDescent="0.35">
      <c r="B214" s="2" t="s">
        <v>459</v>
      </c>
      <c r="C214" s="2" t="s">
        <v>460</v>
      </c>
      <c r="D214" s="2" t="s">
        <v>80</v>
      </c>
      <c r="E214" s="11">
        <v>43</v>
      </c>
      <c r="F214" s="2" t="s">
        <v>72</v>
      </c>
      <c r="G214" s="2" t="s">
        <v>17</v>
      </c>
      <c r="H214" s="5">
        <v>100785</v>
      </c>
      <c r="I214" s="11">
        <v>15</v>
      </c>
      <c r="J214" s="11">
        <v>1</v>
      </c>
      <c r="K214" s="2">
        <v>2019</v>
      </c>
      <c r="L214" s="2" t="s">
        <v>30</v>
      </c>
      <c r="M214" s="2" t="s">
        <v>26</v>
      </c>
      <c r="N214" s="8">
        <v>2.6970467736441401</v>
      </c>
    </row>
    <row r="215" spans="2:14" hidden="1" x14ac:dyDescent="0.35">
      <c r="B215" s="1" t="s">
        <v>461</v>
      </c>
      <c r="C215" s="1" t="s">
        <v>462</v>
      </c>
      <c r="D215" s="1" t="s">
        <v>22</v>
      </c>
      <c r="E215" s="10">
        <v>27</v>
      </c>
      <c r="F215" s="1" t="s">
        <v>23</v>
      </c>
      <c r="G215" s="1" t="s">
        <v>63</v>
      </c>
      <c r="H215" s="4">
        <v>57934</v>
      </c>
      <c r="I215" s="10">
        <v>17</v>
      </c>
      <c r="J215" s="10">
        <v>2</v>
      </c>
      <c r="K215" s="1">
        <v>2019</v>
      </c>
      <c r="L215" s="1" t="s">
        <v>51</v>
      </c>
      <c r="M215" s="1" t="s">
        <v>41</v>
      </c>
      <c r="N215" s="7">
        <v>2.1821048296661578</v>
      </c>
    </row>
    <row r="216" spans="2:14" hidden="1" x14ac:dyDescent="0.35">
      <c r="B216" s="2" t="s">
        <v>463</v>
      </c>
      <c r="C216" s="2" t="s">
        <v>464</v>
      </c>
      <c r="D216" s="2" t="s">
        <v>58</v>
      </c>
      <c r="E216" s="11">
        <v>25</v>
      </c>
      <c r="F216" s="2" t="s">
        <v>72</v>
      </c>
      <c r="G216" s="2" t="s">
        <v>77</v>
      </c>
      <c r="H216" s="5">
        <v>77827</v>
      </c>
      <c r="I216" s="11">
        <v>16</v>
      </c>
      <c r="J216" s="11">
        <v>5</v>
      </c>
      <c r="K216" s="2">
        <v>0</v>
      </c>
      <c r="L216" s="2" t="s">
        <v>34</v>
      </c>
      <c r="M216" s="2" t="s">
        <v>26</v>
      </c>
      <c r="N216" s="8">
        <v>2.9045611321525624</v>
      </c>
    </row>
    <row r="217" spans="2:14" hidden="1" x14ac:dyDescent="0.35">
      <c r="B217" s="1" t="s">
        <v>465</v>
      </c>
      <c r="C217" s="1" t="s">
        <v>466</v>
      </c>
      <c r="D217" s="1" t="s">
        <v>33</v>
      </c>
      <c r="E217" s="10">
        <v>39</v>
      </c>
      <c r="F217" s="1" t="s">
        <v>16</v>
      </c>
      <c r="G217" s="1" t="s">
        <v>24</v>
      </c>
      <c r="H217" s="4">
        <v>92327</v>
      </c>
      <c r="I217" s="10">
        <v>7</v>
      </c>
      <c r="J217" s="10">
        <v>3</v>
      </c>
      <c r="K217" s="1">
        <v>2024</v>
      </c>
      <c r="L217" s="1" t="s">
        <v>34</v>
      </c>
      <c r="M217" s="1" t="s">
        <v>41</v>
      </c>
      <c r="N217" s="7">
        <v>4.8750908614963642</v>
      </c>
    </row>
    <row r="218" spans="2:14" hidden="1" x14ac:dyDescent="0.35">
      <c r="B218" s="2" t="s">
        <v>467</v>
      </c>
      <c r="C218" s="2" t="s">
        <v>468</v>
      </c>
      <c r="D218" s="2" t="s">
        <v>80</v>
      </c>
      <c r="E218" s="11">
        <v>29</v>
      </c>
      <c r="F218" s="2" t="s">
        <v>23</v>
      </c>
      <c r="G218" s="2" t="s">
        <v>39</v>
      </c>
      <c r="H218" s="5">
        <v>58169</v>
      </c>
      <c r="I218" s="11">
        <v>10</v>
      </c>
      <c r="J218" s="11">
        <v>1</v>
      </c>
      <c r="K218" s="2">
        <v>2015</v>
      </c>
      <c r="L218" s="2" t="s">
        <v>34</v>
      </c>
      <c r="M218" s="2" t="s">
        <v>26</v>
      </c>
      <c r="N218" s="8">
        <v>2.1562416488208558</v>
      </c>
    </row>
    <row r="219" spans="2:14" hidden="1" x14ac:dyDescent="0.35">
      <c r="B219" s="1" t="s">
        <v>469</v>
      </c>
      <c r="C219" s="1" t="s">
        <v>470</v>
      </c>
      <c r="D219" s="1" t="s">
        <v>22</v>
      </c>
      <c r="E219" s="10">
        <v>28</v>
      </c>
      <c r="F219" s="1" t="s">
        <v>16</v>
      </c>
      <c r="G219" s="1" t="s">
        <v>77</v>
      </c>
      <c r="H219" s="4">
        <v>88782</v>
      </c>
      <c r="I219" s="10">
        <v>15</v>
      </c>
      <c r="J219" s="10">
        <v>2</v>
      </c>
      <c r="K219" s="1">
        <v>2021</v>
      </c>
      <c r="L219" s="1" t="s">
        <v>25</v>
      </c>
      <c r="M219" s="1" t="s">
        <v>26</v>
      </c>
      <c r="N219" s="7">
        <v>3.5204696387351575</v>
      </c>
    </row>
    <row r="220" spans="2:14" hidden="1" x14ac:dyDescent="0.35">
      <c r="B220" s="2" t="s">
        <v>471</v>
      </c>
      <c r="C220" s="2" t="s">
        <v>472</v>
      </c>
      <c r="D220" s="2" t="s">
        <v>22</v>
      </c>
      <c r="E220" s="11">
        <v>32</v>
      </c>
      <c r="F220" s="2" t="s">
        <v>16</v>
      </c>
      <c r="G220" s="2" t="s">
        <v>24</v>
      </c>
      <c r="H220" s="5">
        <v>41507</v>
      </c>
      <c r="I220" s="11">
        <v>16</v>
      </c>
      <c r="J220" s="11">
        <v>3</v>
      </c>
      <c r="K220" s="2">
        <v>0</v>
      </c>
      <c r="L220" s="2" t="s">
        <v>40</v>
      </c>
      <c r="M220" s="2" t="s">
        <v>26</v>
      </c>
      <c r="N220" s="8">
        <v>2.2445713607325022</v>
      </c>
    </row>
    <row r="221" spans="2:14" hidden="1" x14ac:dyDescent="0.35">
      <c r="B221" s="1" t="s">
        <v>473</v>
      </c>
      <c r="C221" s="1" t="s">
        <v>474</v>
      </c>
      <c r="D221" s="1" t="s">
        <v>46</v>
      </c>
      <c r="E221" s="10">
        <v>28</v>
      </c>
      <c r="F221" s="1" t="s">
        <v>16</v>
      </c>
      <c r="G221" s="1" t="s">
        <v>17</v>
      </c>
      <c r="H221" s="4">
        <v>41061</v>
      </c>
      <c r="I221" s="10">
        <v>29</v>
      </c>
      <c r="J221" s="10">
        <v>1</v>
      </c>
      <c r="K221" s="1">
        <v>2024</v>
      </c>
      <c r="L221" s="1" t="s">
        <v>34</v>
      </c>
      <c r="M221" s="1" t="s">
        <v>26</v>
      </c>
      <c r="N221" s="7">
        <v>1.6829105749754749</v>
      </c>
    </row>
    <row r="222" spans="2:14" x14ac:dyDescent="0.35">
      <c r="B222" s="2" t="s">
        <v>475</v>
      </c>
      <c r="C222" s="2" t="s">
        <v>476</v>
      </c>
      <c r="D222" s="2" t="s">
        <v>33</v>
      </c>
      <c r="E222" s="11">
        <v>56</v>
      </c>
      <c r="F222" s="2" t="s">
        <v>16</v>
      </c>
      <c r="G222" s="2" t="s">
        <v>29</v>
      </c>
      <c r="H222" s="5">
        <v>64408</v>
      </c>
      <c r="I222" s="11">
        <v>28</v>
      </c>
      <c r="J222" s="11">
        <v>5</v>
      </c>
      <c r="K222" s="2">
        <v>0</v>
      </c>
      <c r="L222" s="2" t="s">
        <v>40</v>
      </c>
      <c r="M222" s="2" t="s">
        <v>41</v>
      </c>
      <c r="N222" s="8">
        <v>1.8209568179385545</v>
      </c>
    </row>
    <row r="223" spans="2:14" hidden="1" x14ac:dyDescent="0.35">
      <c r="B223" s="1" t="s">
        <v>477</v>
      </c>
      <c r="C223" s="1" t="s">
        <v>478</v>
      </c>
      <c r="D223" s="1" t="s">
        <v>58</v>
      </c>
      <c r="E223" s="10">
        <v>39</v>
      </c>
      <c r="F223" s="1" t="s">
        <v>16</v>
      </c>
      <c r="G223" s="1" t="s">
        <v>17</v>
      </c>
      <c r="H223" s="4">
        <v>105753</v>
      </c>
      <c r="I223" s="10">
        <v>16</v>
      </c>
      <c r="J223" s="10">
        <v>4</v>
      </c>
      <c r="K223" s="1">
        <v>2020</v>
      </c>
      <c r="L223" s="1" t="s">
        <v>34</v>
      </c>
      <c r="M223" s="1" t="s">
        <v>141</v>
      </c>
      <c r="N223" s="7">
        <v>1.3931568527647067</v>
      </c>
    </row>
    <row r="224" spans="2:14" hidden="1" x14ac:dyDescent="0.35">
      <c r="B224" s="2" t="s">
        <v>479</v>
      </c>
      <c r="C224" s="2" t="s">
        <v>480</v>
      </c>
      <c r="D224" s="2" t="s">
        <v>58</v>
      </c>
      <c r="E224" s="11">
        <v>24</v>
      </c>
      <c r="F224" s="2" t="s">
        <v>16</v>
      </c>
      <c r="G224" s="2" t="s">
        <v>63</v>
      </c>
      <c r="H224" s="5">
        <v>93039</v>
      </c>
      <c r="I224" s="11">
        <v>12</v>
      </c>
      <c r="J224" s="11">
        <v>5</v>
      </c>
      <c r="K224" s="2">
        <v>2022</v>
      </c>
      <c r="L224" s="2" t="s">
        <v>51</v>
      </c>
      <c r="M224" s="2" t="s">
        <v>26</v>
      </c>
      <c r="N224" s="8">
        <v>4.5278420663501384</v>
      </c>
    </row>
    <row r="225" spans="2:14" hidden="1" x14ac:dyDescent="0.35">
      <c r="B225" s="1" t="s">
        <v>481</v>
      </c>
      <c r="C225" s="1" t="s">
        <v>482</v>
      </c>
      <c r="D225" s="1" t="s">
        <v>22</v>
      </c>
      <c r="E225" s="10">
        <v>50</v>
      </c>
      <c r="F225" s="1" t="s">
        <v>16</v>
      </c>
      <c r="G225" s="1" t="s">
        <v>77</v>
      </c>
      <c r="H225" s="4">
        <v>90381</v>
      </c>
      <c r="I225" s="10">
        <v>26</v>
      </c>
      <c r="J225" s="10">
        <v>5</v>
      </c>
      <c r="K225" s="1">
        <v>2023</v>
      </c>
      <c r="L225" s="1" t="s">
        <v>25</v>
      </c>
      <c r="M225" s="1" t="s">
        <v>26</v>
      </c>
      <c r="N225" s="7">
        <v>3.7339573205862115</v>
      </c>
    </row>
    <row r="226" spans="2:14" hidden="1" x14ac:dyDescent="0.35">
      <c r="B226" s="2" t="s">
        <v>483</v>
      </c>
      <c r="C226" s="2" t="s">
        <v>484</v>
      </c>
      <c r="D226" s="2" t="s">
        <v>46</v>
      </c>
      <c r="E226" s="11">
        <v>36</v>
      </c>
      <c r="F226" s="2" t="s">
        <v>16</v>
      </c>
      <c r="G226" s="2" t="s">
        <v>63</v>
      </c>
      <c r="H226" s="5">
        <v>91416</v>
      </c>
      <c r="I226" s="11">
        <v>18</v>
      </c>
      <c r="J226" s="11">
        <v>1</v>
      </c>
      <c r="K226" s="2">
        <v>2020</v>
      </c>
      <c r="L226" s="2" t="s">
        <v>34</v>
      </c>
      <c r="M226" s="2" t="s">
        <v>26</v>
      </c>
      <c r="N226" s="8">
        <v>3.5765373597335182</v>
      </c>
    </row>
    <row r="227" spans="2:14" x14ac:dyDescent="0.35">
      <c r="B227" s="1" t="s">
        <v>485</v>
      </c>
      <c r="C227" s="1" t="s">
        <v>486</v>
      </c>
      <c r="D227" s="1" t="s">
        <v>33</v>
      </c>
      <c r="E227" s="10">
        <v>50</v>
      </c>
      <c r="F227" s="1" t="s">
        <v>16</v>
      </c>
      <c r="G227" s="1" t="s">
        <v>77</v>
      </c>
      <c r="H227" s="4">
        <v>54523</v>
      </c>
      <c r="I227" s="10">
        <v>22</v>
      </c>
      <c r="J227" s="10">
        <v>4</v>
      </c>
      <c r="K227" s="1">
        <v>2023</v>
      </c>
      <c r="L227" s="1" t="s">
        <v>18</v>
      </c>
      <c r="M227" s="1" t="s">
        <v>19</v>
      </c>
      <c r="N227" s="7">
        <v>2.7006717067763928</v>
      </c>
    </row>
    <row r="228" spans="2:14" hidden="1" x14ac:dyDescent="0.35">
      <c r="B228" s="2" t="s">
        <v>487</v>
      </c>
      <c r="C228" s="2" t="s">
        <v>488</v>
      </c>
      <c r="D228" s="2" t="s">
        <v>33</v>
      </c>
      <c r="E228" s="11">
        <v>25</v>
      </c>
      <c r="F228" s="2" t="s">
        <v>23</v>
      </c>
      <c r="G228" s="2" t="s">
        <v>63</v>
      </c>
      <c r="H228" s="5">
        <v>106871</v>
      </c>
      <c r="I228" s="11">
        <v>11</v>
      </c>
      <c r="J228" s="11">
        <v>3</v>
      </c>
      <c r="K228" s="2">
        <v>2015</v>
      </c>
      <c r="L228" s="2" t="s">
        <v>30</v>
      </c>
      <c r="M228" s="2" t="s">
        <v>41</v>
      </c>
      <c r="N228" s="8">
        <v>1.1597580553037159</v>
      </c>
    </row>
    <row r="229" spans="2:14" hidden="1" x14ac:dyDescent="0.35">
      <c r="B229" s="1" t="s">
        <v>489</v>
      </c>
      <c r="C229" s="1" t="s">
        <v>490</v>
      </c>
      <c r="D229" s="1" t="s">
        <v>58</v>
      </c>
      <c r="E229" s="10">
        <v>28</v>
      </c>
      <c r="F229" s="1" t="s">
        <v>23</v>
      </c>
      <c r="G229" s="1" t="s">
        <v>24</v>
      </c>
      <c r="H229" s="4">
        <v>75295</v>
      </c>
      <c r="I229" s="10">
        <v>19</v>
      </c>
      <c r="J229" s="10">
        <v>1</v>
      </c>
      <c r="K229" s="1">
        <v>0</v>
      </c>
      <c r="L229" s="1" t="s">
        <v>40</v>
      </c>
      <c r="M229" s="1" t="s">
        <v>26</v>
      </c>
      <c r="N229" s="7">
        <v>4.5728919908871868</v>
      </c>
    </row>
    <row r="230" spans="2:14" hidden="1" x14ac:dyDescent="0.35">
      <c r="B230" s="2" t="s">
        <v>491</v>
      </c>
      <c r="C230" s="2" t="s">
        <v>492</v>
      </c>
      <c r="D230" s="2" t="s">
        <v>58</v>
      </c>
      <c r="E230" s="11">
        <v>28</v>
      </c>
      <c r="F230" s="2" t="s">
        <v>23</v>
      </c>
      <c r="G230" s="2" t="s">
        <v>77</v>
      </c>
      <c r="H230" s="5">
        <v>67640</v>
      </c>
      <c r="I230" s="11">
        <v>5</v>
      </c>
      <c r="J230" s="11">
        <v>5</v>
      </c>
      <c r="K230" s="2">
        <v>2016</v>
      </c>
      <c r="L230" s="2" t="s">
        <v>18</v>
      </c>
      <c r="M230" s="2" t="s">
        <v>19</v>
      </c>
      <c r="N230" s="8">
        <v>4.5391375100524947</v>
      </c>
    </row>
    <row r="231" spans="2:14" hidden="1" x14ac:dyDescent="0.35">
      <c r="B231" s="1" t="s">
        <v>493</v>
      </c>
      <c r="C231" s="1" t="s">
        <v>494</v>
      </c>
      <c r="D231" s="1" t="s">
        <v>46</v>
      </c>
      <c r="E231" s="10">
        <v>51</v>
      </c>
      <c r="F231" s="1" t="s">
        <v>72</v>
      </c>
      <c r="G231" s="1" t="s">
        <v>77</v>
      </c>
      <c r="H231" s="4">
        <v>106887</v>
      </c>
      <c r="I231" s="10">
        <v>15</v>
      </c>
      <c r="J231" s="10">
        <v>2</v>
      </c>
      <c r="K231" s="1">
        <v>2022</v>
      </c>
      <c r="L231" s="1" t="s">
        <v>34</v>
      </c>
      <c r="M231" s="1" t="s">
        <v>26</v>
      </c>
      <c r="N231" s="7">
        <v>4.0731096489042002</v>
      </c>
    </row>
    <row r="232" spans="2:14" x14ac:dyDescent="0.35">
      <c r="B232" s="2" t="s">
        <v>495</v>
      </c>
      <c r="C232" s="2" t="s">
        <v>496</v>
      </c>
      <c r="D232" s="2" t="s">
        <v>33</v>
      </c>
      <c r="E232" s="11">
        <v>30</v>
      </c>
      <c r="F232" s="2" t="s">
        <v>16</v>
      </c>
      <c r="G232" s="2" t="s">
        <v>77</v>
      </c>
      <c r="H232" s="5">
        <v>117025</v>
      </c>
      <c r="I232" s="11">
        <v>17</v>
      </c>
      <c r="J232" s="11">
        <v>4</v>
      </c>
      <c r="K232" s="2">
        <v>2022</v>
      </c>
      <c r="L232" s="2" t="s">
        <v>40</v>
      </c>
      <c r="M232" s="2" t="s">
        <v>41</v>
      </c>
      <c r="N232" s="8">
        <v>2.0596693536160506</v>
      </c>
    </row>
    <row r="233" spans="2:14" hidden="1" x14ac:dyDescent="0.35">
      <c r="B233" s="1" t="s">
        <v>497</v>
      </c>
      <c r="C233" s="1" t="s">
        <v>498</v>
      </c>
      <c r="D233" s="1" t="s">
        <v>58</v>
      </c>
      <c r="E233" s="10">
        <v>36</v>
      </c>
      <c r="F233" s="1" t="s">
        <v>72</v>
      </c>
      <c r="G233" s="1" t="s">
        <v>17</v>
      </c>
      <c r="H233" s="4">
        <v>31749</v>
      </c>
      <c r="I233" s="10">
        <v>32</v>
      </c>
      <c r="J233" s="10">
        <v>2</v>
      </c>
      <c r="K233" s="1">
        <v>2018</v>
      </c>
      <c r="L233" s="1" t="s">
        <v>51</v>
      </c>
      <c r="M233" s="1" t="s">
        <v>19</v>
      </c>
      <c r="N233" s="7">
        <v>4.9153580438373856</v>
      </c>
    </row>
    <row r="234" spans="2:14" hidden="1" x14ac:dyDescent="0.35">
      <c r="B234" s="2" t="s">
        <v>499</v>
      </c>
      <c r="C234" s="2" t="s">
        <v>500</v>
      </c>
      <c r="D234" s="2" t="s">
        <v>46</v>
      </c>
      <c r="E234" s="11">
        <v>24</v>
      </c>
      <c r="F234" s="2" t="s">
        <v>72</v>
      </c>
      <c r="G234" s="2" t="s">
        <v>24</v>
      </c>
      <c r="H234" s="5">
        <v>114046</v>
      </c>
      <c r="I234" s="11">
        <v>7</v>
      </c>
      <c r="J234" s="11">
        <v>5</v>
      </c>
      <c r="K234" s="2">
        <v>0</v>
      </c>
      <c r="L234" s="2" t="s">
        <v>25</v>
      </c>
      <c r="M234" s="2" t="s">
        <v>26</v>
      </c>
      <c r="N234" s="8">
        <v>3.9938896347123438</v>
      </c>
    </row>
    <row r="235" spans="2:14" hidden="1" x14ac:dyDescent="0.35">
      <c r="B235" s="1" t="s">
        <v>501</v>
      </c>
      <c r="C235" s="1" t="s">
        <v>502</v>
      </c>
      <c r="D235" s="1" t="s">
        <v>15</v>
      </c>
      <c r="E235" s="10">
        <v>37</v>
      </c>
      <c r="F235" s="1" t="s">
        <v>16</v>
      </c>
      <c r="G235" s="1" t="s">
        <v>63</v>
      </c>
      <c r="H235" s="4">
        <v>50369</v>
      </c>
      <c r="I235" s="10">
        <v>8</v>
      </c>
      <c r="J235" s="10">
        <v>1</v>
      </c>
      <c r="K235" s="1">
        <v>2020</v>
      </c>
      <c r="L235" s="1" t="s">
        <v>30</v>
      </c>
      <c r="M235" s="1" t="s">
        <v>41</v>
      </c>
      <c r="N235" s="7">
        <v>4.6307783145948935</v>
      </c>
    </row>
    <row r="236" spans="2:14" hidden="1" x14ac:dyDescent="0.35">
      <c r="B236" s="2" t="s">
        <v>503</v>
      </c>
      <c r="C236" s="2" t="s">
        <v>504</v>
      </c>
      <c r="D236" s="2" t="s">
        <v>58</v>
      </c>
      <c r="E236" s="11">
        <v>46</v>
      </c>
      <c r="F236" s="2" t="s">
        <v>23</v>
      </c>
      <c r="G236" s="2" t="s">
        <v>24</v>
      </c>
      <c r="H236" s="5">
        <v>38259</v>
      </c>
      <c r="I236" s="11">
        <v>4</v>
      </c>
      <c r="J236" s="11">
        <v>4</v>
      </c>
      <c r="K236" s="2">
        <v>0</v>
      </c>
      <c r="L236" s="2" t="s">
        <v>34</v>
      </c>
      <c r="M236" s="2" t="s">
        <v>26</v>
      </c>
      <c r="N236" s="8">
        <v>2.8790504361836375</v>
      </c>
    </row>
    <row r="237" spans="2:14" x14ac:dyDescent="0.35">
      <c r="B237" s="1" t="s">
        <v>505</v>
      </c>
      <c r="C237" s="1" t="s">
        <v>506</v>
      </c>
      <c r="D237" s="1" t="s">
        <v>33</v>
      </c>
      <c r="E237" s="10">
        <v>46</v>
      </c>
      <c r="F237" s="1" t="s">
        <v>16</v>
      </c>
      <c r="G237" s="1" t="s">
        <v>24</v>
      </c>
      <c r="H237" s="4">
        <v>54862</v>
      </c>
      <c r="I237" s="10">
        <v>6</v>
      </c>
      <c r="J237" s="10">
        <v>4</v>
      </c>
      <c r="K237" s="1">
        <v>0</v>
      </c>
      <c r="L237" s="1" t="s">
        <v>40</v>
      </c>
      <c r="M237" s="1" t="s">
        <v>26</v>
      </c>
      <c r="N237" s="7">
        <v>3.2330739024280724</v>
      </c>
    </row>
    <row r="238" spans="2:14" hidden="1" x14ac:dyDescent="0.35">
      <c r="B238" s="2" t="s">
        <v>507</v>
      </c>
      <c r="C238" s="2" t="s">
        <v>508</v>
      </c>
      <c r="D238" s="2" t="s">
        <v>22</v>
      </c>
      <c r="E238" s="11">
        <v>23</v>
      </c>
      <c r="F238" s="2" t="s">
        <v>23</v>
      </c>
      <c r="G238" s="2" t="s">
        <v>17</v>
      </c>
      <c r="H238" s="5">
        <v>62952</v>
      </c>
      <c r="I238" s="11">
        <v>22</v>
      </c>
      <c r="J238" s="11">
        <v>2</v>
      </c>
      <c r="K238" s="2">
        <v>2023</v>
      </c>
      <c r="L238" s="2" t="s">
        <v>18</v>
      </c>
      <c r="M238" s="2" t="s">
        <v>41</v>
      </c>
      <c r="N238" s="8">
        <v>2.7157793801563401</v>
      </c>
    </row>
    <row r="239" spans="2:14" hidden="1" x14ac:dyDescent="0.35">
      <c r="B239" s="1" t="s">
        <v>509</v>
      </c>
      <c r="C239" s="1" t="s">
        <v>510</v>
      </c>
      <c r="D239" s="1" t="s">
        <v>15</v>
      </c>
      <c r="E239" s="10">
        <v>40</v>
      </c>
      <c r="F239" s="1" t="s">
        <v>16</v>
      </c>
      <c r="G239" s="1" t="s">
        <v>24</v>
      </c>
      <c r="H239" s="4">
        <v>95951</v>
      </c>
      <c r="I239" s="10">
        <v>12</v>
      </c>
      <c r="J239" s="10">
        <v>3</v>
      </c>
      <c r="K239" s="1">
        <v>0</v>
      </c>
      <c r="L239" s="1" t="s">
        <v>18</v>
      </c>
      <c r="M239" s="1" t="s">
        <v>141</v>
      </c>
      <c r="N239" s="7">
        <v>1.9305702292627593</v>
      </c>
    </row>
    <row r="240" spans="2:14" hidden="1" x14ac:dyDescent="0.35">
      <c r="B240" s="2" t="s">
        <v>511</v>
      </c>
      <c r="C240" s="2" t="s">
        <v>512</v>
      </c>
      <c r="D240" s="2" t="s">
        <v>15</v>
      </c>
      <c r="E240" s="11">
        <v>47</v>
      </c>
      <c r="F240" s="2" t="s">
        <v>23</v>
      </c>
      <c r="G240" s="2" t="s">
        <v>77</v>
      </c>
      <c r="H240" s="5">
        <v>102499</v>
      </c>
      <c r="I240" s="11">
        <v>21</v>
      </c>
      <c r="J240" s="11">
        <v>2</v>
      </c>
      <c r="K240" s="2">
        <v>2019</v>
      </c>
      <c r="L240" s="2" t="s">
        <v>51</v>
      </c>
      <c r="M240" s="2" t="s">
        <v>41</v>
      </c>
      <c r="N240" s="8">
        <v>4.3226536531546156</v>
      </c>
    </row>
    <row r="241" spans="2:14" hidden="1" x14ac:dyDescent="0.35">
      <c r="B241" s="1" t="s">
        <v>513</v>
      </c>
      <c r="C241" s="1" t="s">
        <v>514</v>
      </c>
      <c r="D241" s="1" t="s">
        <v>46</v>
      </c>
      <c r="E241" s="10">
        <v>52</v>
      </c>
      <c r="F241" s="1" t="s">
        <v>23</v>
      </c>
      <c r="G241" s="1" t="s">
        <v>24</v>
      </c>
      <c r="H241" s="4">
        <v>38824</v>
      </c>
      <c r="I241" s="10">
        <v>6</v>
      </c>
      <c r="J241" s="10">
        <v>2</v>
      </c>
      <c r="K241" s="1">
        <v>0</v>
      </c>
      <c r="L241" s="1" t="s">
        <v>34</v>
      </c>
      <c r="M241" s="1" t="s">
        <v>26</v>
      </c>
      <c r="N241" s="7">
        <v>3.0237207303773723</v>
      </c>
    </row>
    <row r="242" spans="2:14" hidden="1" x14ac:dyDescent="0.35">
      <c r="B242" s="2" t="s">
        <v>515</v>
      </c>
      <c r="C242" s="2" t="s">
        <v>516</v>
      </c>
      <c r="D242" s="2" t="s">
        <v>46</v>
      </c>
      <c r="E242" s="11">
        <v>57</v>
      </c>
      <c r="F242" s="2" t="s">
        <v>23</v>
      </c>
      <c r="G242" s="2" t="s">
        <v>63</v>
      </c>
      <c r="H242" s="5">
        <v>85955</v>
      </c>
      <c r="I242" s="11">
        <v>14</v>
      </c>
      <c r="J242" s="11">
        <v>3</v>
      </c>
      <c r="K242" s="2">
        <v>2016</v>
      </c>
      <c r="L242" s="2" t="s">
        <v>40</v>
      </c>
      <c r="M242" s="2" t="s">
        <v>26</v>
      </c>
      <c r="N242" s="8">
        <v>1.4811714233705198</v>
      </c>
    </row>
    <row r="243" spans="2:14" hidden="1" x14ac:dyDescent="0.35">
      <c r="B243" s="1" t="s">
        <v>517</v>
      </c>
      <c r="C243" s="1" t="s">
        <v>518</v>
      </c>
      <c r="D243" s="1" t="s">
        <v>46</v>
      </c>
      <c r="E243" s="10">
        <v>45</v>
      </c>
      <c r="F243" s="1" t="s">
        <v>23</v>
      </c>
      <c r="G243" s="1" t="s">
        <v>77</v>
      </c>
      <c r="H243" s="4">
        <v>95921</v>
      </c>
      <c r="I243" s="10">
        <v>20</v>
      </c>
      <c r="J243" s="10">
        <v>3</v>
      </c>
      <c r="K243" s="1">
        <v>2024</v>
      </c>
      <c r="L243" s="1" t="s">
        <v>34</v>
      </c>
      <c r="M243" s="1" t="s">
        <v>26</v>
      </c>
      <c r="N243" s="7">
        <v>3.2474140684407975</v>
      </c>
    </row>
    <row r="244" spans="2:14" hidden="1" x14ac:dyDescent="0.35">
      <c r="B244" s="2" t="s">
        <v>519</v>
      </c>
      <c r="C244" s="2" t="s">
        <v>520</v>
      </c>
      <c r="D244" s="2" t="s">
        <v>80</v>
      </c>
      <c r="E244" s="11">
        <v>57</v>
      </c>
      <c r="F244" s="2" t="s">
        <v>72</v>
      </c>
      <c r="G244" s="2" t="s">
        <v>39</v>
      </c>
      <c r="H244" s="5">
        <v>76785</v>
      </c>
      <c r="I244" s="11">
        <v>3</v>
      </c>
      <c r="J244" s="11">
        <v>3</v>
      </c>
      <c r="K244" s="2">
        <v>2024</v>
      </c>
      <c r="L244" s="2" t="s">
        <v>25</v>
      </c>
      <c r="M244" s="2" t="s">
        <v>41</v>
      </c>
      <c r="N244" s="8">
        <v>1.3672105921471367</v>
      </c>
    </row>
    <row r="245" spans="2:14" hidden="1" x14ac:dyDescent="0.35">
      <c r="B245" s="1" t="s">
        <v>521</v>
      </c>
      <c r="C245" s="1" t="s">
        <v>522</v>
      </c>
      <c r="D245" s="1" t="s">
        <v>80</v>
      </c>
      <c r="E245" s="10">
        <v>29</v>
      </c>
      <c r="F245" s="1" t="s">
        <v>16</v>
      </c>
      <c r="G245" s="1" t="s">
        <v>29</v>
      </c>
      <c r="H245" s="4">
        <v>63589</v>
      </c>
      <c r="I245" s="10">
        <v>26</v>
      </c>
      <c r="J245" s="10">
        <v>2</v>
      </c>
      <c r="K245" s="1">
        <v>2017</v>
      </c>
      <c r="L245" s="1" t="s">
        <v>25</v>
      </c>
      <c r="M245" s="1" t="s">
        <v>141</v>
      </c>
      <c r="N245" s="7">
        <v>3.6991262605328941</v>
      </c>
    </row>
    <row r="246" spans="2:14" hidden="1" x14ac:dyDescent="0.35">
      <c r="B246" s="2" t="s">
        <v>523</v>
      </c>
      <c r="C246" s="2" t="s">
        <v>524</v>
      </c>
      <c r="D246" s="2" t="s">
        <v>22</v>
      </c>
      <c r="E246" s="11">
        <v>32</v>
      </c>
      <c r="F246" s="2" t="s">
        <v>23</v>
      </c>
      <c r="G246" s="2" t="s">
        <v>63</v>
      </c>
      <c r="H246" s="5">
        <v>38176</v>
      </c>
      <c r="I246" s="11">
        <v>27</v>
      </c>
      <c r="J246" s="11">
        <v>3</v>
      </c>
      <c r="K246" s="2">
        <v>2024</v>
      </c>
      <c r="L246" s="2" t="s">
        <v>30</v>
      </c>
      <c r="M246" s="2" t="s">
        <v>41</v>
      </c>
      <c r="N246" s="8">
        <v>4.2623756703570219</v>
      </c>
    </row>
    <row r="247" spans="2:14" hidden="1" x14ac:dyDescent="0.35">
      <c r="B247" s="1" t="s">
        <v>525</v>
      </c>
      <c r="C247" s="1" t="s">
        <v>526</v>
      </c>
      <c r="D247" s="1" t="s">
        <v>80</v>
      </c>
      <c r="E247" s="10">
        <v>49</v>
      </c>
      <c r="F247" s="1" t="s">
        <v>16</v>
      </c>
      <c r="G247" s="1" t="s">
        <v>77</v>
      </c>
      <c r="H247" s="4">
        <v>60110</v>
      </c>
      <c r="I247" s="10">
        <v>25</v>
      </c>
      <c r="J247" s="10">
        <v>3</v>
      </c>
      <c r="K247" s="1">
        <v>2016</v>
      </c>
      <c r="L247" s="1" t="s">
        <v>30</v>
      </c>
      <c r="M247" s="1" t="s">
        <v>41</v>
      </c>
      <c r="N247" s="7">
        <v>1.1011248042399973</v>
      </c>
    </row>
    <row r="248" spans="2:14" hidden="1" x14ac:dyDescent="0.35">
      <c r="B248" s="2" t="s">
        <v>527</v>
      </c>
      <c r="C248" s="2" t="s">
        <v>528</v>
      </c>
      <c r="D248" s="2" t="s">
        <v>80</v>
      </c>
      <c r="E248" s="11">
        <v>46</v>
      </c>
      <c r="F248" s="2" t="s">
        <v>23</v>
      </c>
      <c r="G248" s="2" t="s">
        <v>39</v>
      </c>
      <c r="H248" s="5">
        <v>67096</v>
      </c>
      <c r="I248" s="11">
        <v>18</v>
      </c>
      <c r="J248" s="11">
        <v>5</v>
      </c>
      <c r="K248" s="2">
        <v>2023</v>
      </c>
      <c r="L248" s="2" t="s">
        <v>30</v>
      </c>
      <c r="M248" s="2" t="s">
        <v>26</v>
      </c>
      <c r="N248" s="8">
        <v>4.0182689558018563</v>
      </c>
    </row>
    <row r="249" spans="2:14" hidden="1" x14ac:dyDescent="0.35">
      <c r="B249" s="1" t="s">
        <v>529</v>
      </c>
      <c r="C249" s="1" t="s">
        <v>530</v>
      </c>
      <c r="D249" s="1" t="s">
        <v>46</v>
      </c>
      <c r="E249" s="10">
        <v>51</v>
      </c>
      <c r="F249" s="1" t="s">
        <v>16</v>
      </c>
      <c r="G249" s="1" t="s">
        <v>39</v>
      </c>
      <c r="H249" s="4">
        <v>47141</v>
      </c>
      <c r="I249" s="10">
        <v>4</v>
      </c>
      <c r="J249" s="10">
        <v>2</v>
      </c>
      <c r="K249" s="1">
        <v>0</v>
      </c>
      <c r="L249" s="1" t="s">
        <v>40</v>
      </c>
      <c r="M249" s="1" t="s">
        <v>41</v>
      </c>
      <c r="N249" s="7">
        <v>4.8546776604845636</v>
      </c>
    </row>
    <row r="250" spans="2:14" x14ac:dyDescent="0.35">
      <c r="B250" s="2" t="s">
        <v>531</v>
      </c>
      <c r="C250" s="2" t="s">
        <v>532</v>
      </c>
      <c r="D250" s="2" t="s">
        <v>33</v>
      </c>
      <c r="E250" s="11">
        <v>60</v>
      </c>
      <c r="F250" s="2" t="s">
        <v>16</v>
      </c>
      <c r="G250" s="2" t="s">
        <v>17</v>
      </c>
      <c r="H250" s="5">
        <v>79715</v>
      </c>
      <c r="I250" s="11">
        <v>22</v>
      </c>
      <c r="J250" s="11">
        <v>4</v>
      </c>
      <c r="K250" s="2">
        <v>2021</v>
      </c>
      <c r="L250" s="2" t="s">
        <v>51</v>
      </c>
      <c r="M250" s="2" t="s">
        <v>26</v>
      </c>
      <c r="N250" s="8">
        <v>1.0147656526784807</v>
      </c>
    </row>
    <row r="251" spans="2:14" hidden="1" x14ac:dyDescent="0.35">
      <c r="B251" s="1" t="s">
        <v>533</v>
      </c>
      <c r="C251" s="1" t="s">
        <v>534</v>
      </c>
      <c r="D251" s="1" t="s">
        <v>46</v>
      </c>
      <c r="E251" s="10">
        <v>59</v>
      </c>
      <c r="F251" s="1" t="s">
        <v>16</v>
      </c>
      <c r="G251" s="1" t="s">
        <v>17</v>
      </c>
      <c r="H251" s="4">
        <v>60788</v>
      </c>
      <c r="I251" s="10">
        <v>22</v>
      </c>
      <c r="J251" s="10">
        <v>3</v>
      </c>
      <c r="K251" s="1">
        <v>2021</v>
      </c>
      <c r="L251" s="1" t="s">
        <v>51</v>
      </c>
      <c r="M251" s="1" t="s">
        <v>26</v>
      </c>
      <c r="N251" s="7">
        <v>1.8506246381075466</v>
      </c>
    </row>
    <row r="252" spans="2:14" hidden="1" x14ac:dyDescent="0.35">
      <c r="B252" s="2" t="s">
        <v>535</v>
      </c>
      <c r="C252" s="2" t="s">
        <v>536</v>
      </c>
      <c r="D252" s="2" t="s">
        <v>46</v>
      </c>
      <c r="E252" s="11">
        <v>58</v>
      </c>
      <c r="F252" s="2" t="s">
        <v>23</v>
      </c>
      <c r="G252" s="2" t="s">
        <v>39</v>
      </c>
      <c r="H252" s="5">
        <v>102508</v>
      </c>
      <c r="I252" s="11">
        <v>4</v>
      </c>
      <c r="J252" s="11">
        <v>4</v>
      </c>
      <c r="K252" s="2">
        <v>2023</v>
      </c>
      <c r="L252" s="2" t="s">
        <v>18</v>
      </c>
      <c r="M252" s="2" t="s">
        <v>26</v>
      </c>
      <c r="N252" s="8">
        <v>3.7425422154687191</v>
      </c>
    </row>
    <row r="253" spans="2:14" hidden="1" x14ac:dyDescent="0.35">
      <c r="B253" s="1" t="s">
        <v>537</v>
      </c>
      <c r="C253" s="1" t="s">
        <v>538</v>
      </c>
      <c r="D253" s="1" t="s">
        <v>46</v>
      </c>
      <c r="E253" s="10">
        <v>52</v>
      </c>
      <c r="F253" s="1" t="s">
        <v>16</v>
      </c>
      <c r="G253" s="1" t="s">
        <v>63</v>
      </c>
      <c r="H253" s="4">
        <v>40543</v>
      </c>
      <c r="I253" s="10">
        <v>23</v>
      </c>
      <c r="J253" s="10">
        <v>5</v>
      </c>
      <c r="K253" s="1">
        <v>2015</v>
      </c>
      <c r="L253" s="1" t="s">
        <v>51</v>
      </c>
      <c r="M253" s="1" t="s">
        <v>26</v>
      </c>
      <c r="N253" s="7">
        <v>1.9633419660106521</v>
      </c>
    </row>
    <row r="254" spans="2:14" hidden="1" x14ac:dyDescent="0.35">
      <c r="B254" s="2" t="s">
        <v>539</v>
      </c>
      <c r="C254" s="2" t="s">
        <v>540</v>
      </c>
      <c r="D254" s="2" t="s">
        <v>22</v>
      </c>
      <c r="E254" s="11">
        <v>52</v>
      </c>
      <c r="F254" s="2" t="s">
        <v>16</v>
      </c>
      <c r="G254" s="2" t="s">
        <v>77</v>
      </c>
      <c r="H254" s="5">
        <v>85402</v>
      </c>
      <c r="I254" s="11">
        <v>15</v>
      </c>
      <c r="J254" s="11">
        <v>1</v>
      </c>
      <c r="K254" s="2">
        <v>2021</v>
      </c>
      <c r="L254" s="2" t="s">
        <v>51</v>
      </c>
      <c r="M254" s="2" t="s">
        <v>26</v>
      </c>
      <c r="N254" s="8">
        <v>2.3610364955517671</v>
      </c>
    </row>
    <row r="255" spans="2:14" hidden="1" x14ac:dyDescent="0.35">
      <c r="B255" s="1" t="s">
        <v>541</v>
      </c>
      <c r="C255" s="1" t="s">
        <v>542</v>
      </c>
      <c r="D255" s="1" t="s">
        <v>58</v>
      </c>
      <c r="E255" s="10">
        <v>46</v>
      </c>
      <c r="F255" s="1" t="s">
        <v>23</v>
      </c>
      <c r="G255" s="1" t="s">
        <v>39</v>
      </c>
      <c r="H255" s="4">
        <v>54658</v>
      </c>
      <c r="I255" s="10">
        <v>2</v>
      </c>
      <c r="J255" s="10">
        <v>1</v>
      </c>
      <c r="K255" s="1">
        <v>2021</v>
      </c>
      <c r="L255" s="1" t="s">
        <v>25</v>
      </c>
      <c r="M255" s="1" t="s">
        <v>41</v>
      </c>
      <c r="N255" s="7">
        <v>3.823730000345587</v>
      </c>
    </row>
    <row r="256" spans="2:14" hidden="1" x14ac:dyDescent="0.35">
      <c r="B256" s="2" t="s">
        <v>543</v>
      </c>
      <c r="C256" s="2" t="s">
        <v>544</v>
      </c>
      <c r="D256" s="2" t="s">
        <v>46</v>
      </c>
      <c r="E256" s="11">
        <v>51</v>
      </c>
      <c r="F256" s="2" t="s">
        <v>23</v>
      </c>
      <c r="G256" s="2" t="s">
        <v>77</v>
      </c>
      <c r="H256" s="5">
        <v>82575</v>
      </c>
      <c r="I256" s="11">
        <v>13</v>
      </c>
      <c r="J256" s="11">
        <v>5</v>
      </c>
      <c r="K256" s="2">
        <v>2020</v>
      </c>
      <c r="L256" s="2" t="s">
        <v>34</v>
      </c>
      <c r="M256" s="2" t="s">
        <v>141</v>
      </c>
      <c r="N256" s="8">
        <v>3.9557980896810236</v>
      </c>
    </row>
    <row r="257" spans="2:14" hidden="1" x14ac:dyDescent="0.35">
      <c r="B257" s="1" t="s">
        <v>545</v>
      </c>
      <c r="C257" s="1" t="s">
        <v>546</v>
      </c>
      <c r="D257" s="1" t="s">
        <v>22</v>
      </c>
      <c r="E257" s="10">
        <v>31</v>
      </c>
      <c r="F257" s="1" t="s">
        <v>72</v>
      </c>
      <c r="G257" s="1" t="s">
        <v>63</v>
      </c>
      <c r="H257" s="4">
        <v>104928</v>
      </c>
      <c r="I257" s="10">
        <v>22</v>
      </c>
      <c r="J257" s="10">
        <v>3</v>
      </c>
      <c r="K257" s="1">
        <v>0</v>
      </c>
      <c r="L257" s="1" t="s">
        <v>25</v>
      </c>
      <c r="M257" s="1" t="s">
        <v>26</v>
      </c>
      <c r="N257" s="7">
        <v>1.8875931691739973</v>
      </c>
    </row>
    <row r="258" spans="2:14" hidden="1" x14ac:dyDescent="0.35">
      <c r="B258" s="2" t="s">
        <v>547</v>
      </c>
      <c r="C258" s="2" t="s">
        <v>548</v>
      </c>
      <c r="D258" s="2" t="s">
        <v>15</v>
      </c>
      <c r="E258" s="11">
        <v>26</v>
      </c>
      <c r="F258" s="2" t="s">
        <v>23</v>
      </c>
      <c r="G258" s="2" t="s">
        <v>77</v>
      </c>
      <c r="H258" s="5">
        <v>106013</v>
      </c>
      <c r="I258" s="11">
        <v>19</v>
      </c>
      <c r="J258" s="11">
        <v>3</v>
      </c>
      <c r="K258" s="2">
        <v>2016</v>
      </c>
      <c r="L258" s="2" t="s">
        <v>25</v>
      </c>
      <c r="M258" s="2" t="s">
        <v>26</v>
      </c>
      <c r="N258" s="8">
        <v>4.8204542677157782</v>
      </c>
    </row>
    <row r="259" spans="2:14" hidden="1" x14ac:dyDescent="0.35">
      <c r="B259" s="1" t="s">
        <v>549</v>
      </c>
      <c r="C259" s="1" t="s">
        <v>550</v>
      </c>
      <c r="D259" s="1" t="s">
        <v>15</v>
      </c>
      <c r="E259" s="10">
        <v>47</v>
      </c>
      <c r="F259" s="1" t="s">
        <v>23</v>
      </c>
      <c r="G259" s="1" t="s">
        <v>24</v>
      </c>
      <c r="H259" s="4">
        <v>60633</v>
      </c>
      <c r="I259" s="10">
        <v>30</v>
      </c>
      <c r="J259" s="10">
        <v>3</v>
      </c>
      <c r="K259" s="1">
        <v>2022</v>
      </c>
      <c r="L259" s="1" t="s">
        <v>30</v>
      </c>
      <c r="M259" s="1" t="s">
        <v>26</v>
      </c>
      <c r="N259" s="7">
        <v>3.3607016746059974</v>
      </c>
    </row>
    <row r="260" spans="2:14" hidden="1" x14ac:dyDescent="0.35">
      <c r="B260" s="2" t="s">
        <v>551</v>
      </c>
      <c r="C260" s="2" t="s">
        <v>552</v>
      </c>
      <c r="D260" s="2" t="s">
        <v>58</v>
      </c>
      <c r="E260" s="11">
        <v>28</v>
      </c>
      <c r="F260" s="2" t="s">
        <v>16</v>
      </c>
      <c r="G260" s="2" t="s">
        <v>29</v>
      </c>
      <c r="H260" s="5">
        <v>36547</v>
      </c>
      <c r="I260" s="11">
        <v>7</v>
      </c>
      <c r="J260" s="11">
        <v>4</v>
      </c>
      <c r="K260" s="2">
        <v>2016</v>
      </c>
      <c r="L260" s="2" t="s">
        <v>30</v>
      </c>
      <c r="M260" s="2" t="s">
        <v>19</v>
      </c>
      <c r="N260" s="8">
        <v>3.7116370596529671</v>
      </c>
    </row>
    <row r="261" spans="2:14" hidden="1" x14ac:dyDescent="0.35">
      <c r="B261" s="1" t="s">
        <v>553</v>
      </c>
      <c r="C261" s="1" t="s">
        <v>554</v>
      </c>
      <c r="D261" s="1" t="s">
        <v>15</v>
      </c>
      <c r="E261" s="10">
        <v>22</v>
      </c>
      <c r="F261" s="1" t="s">
        <v>23</v>
      </c>
      <c r="G261" s="1" t="s">
        <v>29</v>
      </c>
      <c r="H261" s="4">
        <v>34573</v>
      </c>
      <c r="I261" s="10">
        <v>1</v>
      </c>
      <c r="J261" s="10">
        <v>1</v>
      </c>
      <c r="K261" s="1">
        <v>2018</v>
      </c>
      <c r="L261" s="1" t="s">
        <v>34</v>
      </c>
      <c r="M261" s="1" t="s">
        <v>26</v>
      </c>
      <c r="N261" s="7">
        <v>4.5511383889592025</v>
      </c>
    </row>
    <row r="262" spans="2:14" hidden="1" x14ac:dyDescent="0.35">
      <c r="B262" s="2" t="s">
        <v>555</v>
      </c>
      <c r="C262" s="2" t="s">
        <v>556</v>
      </c>
      <c r="D262" s="2" t="s">
        <v>80</v>
      </c>
      <c r="E262" s="11">
        <v>48</v>
      </c>
      <c r="F262" s="2" t="s">
        <v>23</v>
      </c>
      <c r="G262" s="2" t="s">
        <v>39</v>
      </c>
      <c r="H262" s="5">
        <v>102329</v>
      </c>
      <c r="I262" s="11">
        <v>13</v>
      </c>
      <c r="J262" s="11">
        <v>4</v>
      </c>
      <c r="K262" s="2">
        <v>2016</v>
      </c>
      <c r="L262" s="2" t="s">
        <v>34</v>
      </c>
      <c r="M262" s="2" t="s">
        <v>41</v>
      </c>
      <c r="N262" s="8">
        <v>4.6704755877372239</v>
      </c>
    </row>
    <row r="263" spans="2:14" hidden="1" x14ac:dyDescent="0.35">
      <c r="B263" s="1" t="s">
        <v>557</v>
      </c>
      <c r="C263" s="1" t="s">
        <v>558</v>
      </c>
      <c r="D263" s="1" t="s">
        <v>58</v>
      </c>
      <c r="E263" s="10">
        <v>47</v>
      </c>
      <c r="F263" s="1" t="s">
        <v>23</v>
      </c>
      <c r="G263" s="1" t="s">
        <v>24</v>
      </c>
      <c r="H263" s="4">
        <v>76231</v>
      </c>
      <c r="I263" s="10">
        <v>10</v>
      </c>
      <c r="J263" s="10">
        <v>3</v>
      </c>
      <c r="K263" s="1">
        <v>2022</v>
      </c>
      <c r="L263" s="1" t="s">
        <v>30</v>
      </c>
      <c r="M263" s="1" t="s">
        <v>41</v>
      </c>
      <c r="N263" s="7">
        <v>1.3299073481329038</v>
      </c>
    </row>
    <row r="264" spans="2:14" hidden="1" x14ac:dyDescent="0.35">
      <c r="B264" s="2" t="s">
        <v>559</v>
      </c>
      <c r="C264" s="2" t="s">
        <v>560</v>
      </c>
      <c r="D264" s="2" t="s">
        <v>22</v>
      </c>
      <c r="E264" s="11">
        <v>30</v>
      </c>
      <c r="F264" s="2" t="s">
        <v>16</v>
      </c>
      <c r="G264" s="2" t="s">
        <v>77</v>
      </c>
      <c r="H264" s="5">
        <v>87384</v>
      </c>
      <c r="I264" s="11">
        <v>29</v>
      </c>
      <c r="J264" s="11">
        <v>2</v>
      </c>
      <c r="K264" s="2">
        <v>0</v>
      </c>
      <c r="L264" s="2" t="s">
        <v>34</v>
      </c>
      <c r="M264" s="2" t="s">
        <v>41</v>
      </c>
      <c r="N264" s="8">
        <v>3.3567081157912533</v>
      </c>
    </row>
    <row r="265" spans="2:14" hidden="1" x14ac:dyDescent="0.35">
      <c r="B265" s="1" t="s">
        <v>561</v>
      </c>
      <c r="C265" s="1" t="s">
        <v>227</v>
      </c>
      <c r="D265" s="1" t="s">
        <v>33</v>
      </c>
      <c r="E265" s="10">
        <v>45</v>
      </c>
      <c r="F265" s="1" t="s">
        <v>23</v>
      </c>
      <c r="G265" s="1" t="s">
        <v>39</v>
      </c>
      <c r="H265" s="4">
        <v>58661</v>
      </c>
      <c r="I265" s="10">
        <v>8</v>
      </c>
      <c r="J265" s="10">
        <v>2</v>
      </c>
      <c r="K265" s="1">
        <v>2021</v>
      </c>
      <c r="L265" s="1" t="s">
        <v>25</v>
      </c>
      <c r="M265" s="1" t="s">
        <v>19</v>
      </c>
      <c r="N265" s="7">
        <v>3.7461779632055996</v>
      </c>
    </row>
    <row r="266" spans="2:14" hidden="1" x14ac:dyDescent="0.35">
      <c r="B266" s="2" t="s">
        <v>562</v>
      </c>
      <c r="C266" s="2" t="s">
        <v>563</v>
      </c>
      <c r="D266" s="2" t="s">
        <v>46</v>
      </c>
      <c r="E266" s="11">
        <v>59</v>
      </c>
      <c r="F266" s="2" t="s">
        <v>72</v>
      </c>
      <c r="G266" s="2" t="s">
        <v>39</v>
      </c>
      <c r="H266" s="5">
        <v>117978</v>
      </c>
      <c r="I266" s="11">
        <v>17</v>
      </c>
      <c r="J266" s="11">
        <v>1</v>
      </c>
      <c r="K266" s="2">
        <v>0</v>
      </c>
      <c r="L266" s="2" t="s">
        <v>51</v>
      </c>
      <c r="M266" s="2" t="s">
        <v>26</v>
      </c>
      <c r="N266" s="8">
        <v>4.0896009052169466</v>
      </c>
    </row>
    <row r="267" spans="2:14" x14ac:dyDescent="0.35">
      <c r="B267" s="1" t="s">
        <v>564</v>
      </c>
      <c r="C267" s="1" t="s">
        <v>565</v>
      </c>
      <c r="D267" s="1" t="s">
        <v>33</v>
      </c>
      <c r="E267" s="10">
        <v>55</v>
      </c>
      <c r="F267" s="1" t="s">
        <v>23</v>
      </c>
      <c r="G267" s="1" t="s">
        <v>17</v>
      </c>
      <c r="H267" s="4">
        <v>106116</v>
      </c>
      <c r="I267" s="10">
        <v>35</v>
      </c>
      <c r="J267" s="10">
        <v>5</v>
      </c>
      <c r="K267" s="1">
        <v>0</v>
      </c>
      <c r="L267" s="1" t="s">
        <v>34</v>
      </c>
      <c r="M267" s="1" t="s">
        <v>19</v>
      </c>
      <c r="N267" s="7">
        <v>1.8334975241232683</v>
      </c>
    </row>
    <row r="268" spans="2:14" hidden="1" x14ac:dyDescent="0.35">
      <c r="B268" s="2" t="s">
        <v>566</v>
      </c>
      <c r="C268" s="2" t="s">
        <v>567</v>
      </c>
      <c r="D268" s="2" t="s">
        <v>15</v>
      </c>
      <c r="E268" s="11">
        <v>40</v>
      </c>
      <c r="F268" s="2" t="s">
        <v>23</v>
      </c>
      <c r="G268" s="2" t="s">
        <v>39</v>
      </c>
      <c r="H268" s="5">
        <v>117202</v>
      </c>
      <c r="I268" s="11">
        <v>16</v>
      </c>
      <c r="J268" s="11">
        <v>2</v>
      </c>
      <c r="K268" s="2">
        <v>0</v>
      </c>
      <c r="L268" s="2" t="s">
        <v>18</v>
      </c>
      <c r="M268" s="2" t="s">
        <v>41</v>
      </c>
      <c r="N268" s="8">
        <v>4.8605456581964575</v>
      </c>
    </row>
    <row r="269" spans="2:14" hidden="1" x14ac:dyDescent="0.35">
      <c r="B269" s="1" t="s">
        <v>568</v>
      </c>
      <c r="C269" s="1" t="s">
        <v>569</v>
      </c>
      <c r="D269" s="1" t="s">
        <v>58</v>
      </c>
      <c r="E269" s="10">
        <v>36</v>
      </c>
      <c r="F269" s="1" t="s">
        <v>16</v>
      </c>
      <c r="G269" s="1" t="s">
        <v>63</v>
      </c>
      <c r="H269" s="4">
        <v>66419</v>
      </c>
      <c r="I269" s="10">
        <v>7</v>
      </c>
      <c r="J269" s="10">
        <v>4</v>
      </c>
      <c r="K269" s="1">
        <v>2021</v>
      </c>
      <c r="L269" s="1" t="s">
        <v>25</v>
      </c>
      <c r="M269" s="1" t="s">
        <v>26</v>
      </c>
      <c r="N269" s="7">
        <v>2.7814013796446946</v>
      </c>
    </row>
    <row r="270" spans="2:14" hidden="1" x14ac:dyDescent="0.35">
      <c r="B270" s="2" t="s">
        <v>570</v>
      </c>
      <c r="C270" s="2" t="s">
        <v>571</v>
      </c>
      <c r="D270" s="2" t="s">
        <v>33</v>
      </c>
      <c r="E270" s="11">
        <v>42</v>
      </c>
      <c r="F270" s="2" t="s">
        <v>16</v>
      </c>
      <c r="G270" s="2" t="s">
        <v>29</v>
      </c>
      <c r="H270" s="5">
        <v>115899</v>
      </c>
      <c r="I270" s="11">
        <v>31</v>
      </c>
      <c r="J270" s="11">
        <v>3</v>
      </c>
      <c r="K270" s="2">
        <v>2019</v>
      </c>
      <c r="L270" s="2" t="s">
        <v>40</v>
      </c>
      <c r="M270" s="2" t="s">
        <v>26</v>
      </c>
      <c r="N270" s="8">
        <v>4.6586719727956405</v>
      </c>
    </row>
    <row r="271" spans="2:14" hidden="1" x14ac:dyDescent="0.35">
      <c r="B271" s="1" t="s">
        <v>572</v>
      </c>
      <c r="C271" s="1" t="s">
        <v>573</v>
      </c>
      <c r="D271" s="1" t="s">
        <v>46</v>
      </c>
      <c r="E271" s="10">
        <v>25</v>
      </c>
      <c r="F271" s="1" t="s">
        <v>16</v>
      </c>
      <c r="G271" s="1" t="s">
        <v>63</v>
      </c>
      <c r="H271" s="4">
        <v>46096</v>
      </c>
      <c r="I271" s="10">
        <v>19</v>
      </c>
      <c r="J271" s="10">
        <v>1</v>
      </c>
      <c r="K271" s="1">
        <v>2022</v>
      </c>
      <c r="L271" s="1" t="s">
        <v>40</v>
      </c>
      <c r="M271" s="1" t="s">
        <v>26</v>
      </c>
      <c r="N271" s="7">
        <v>4.1896830045499067</v>
      </c>
    </row>
    <row r="272" spans="2:14" hidden="1" x14ac:dyDescent="0.35">
      <c r="B272" s="2" t="s">
        <v>574</v>
      </c>
      <c r="C272" s="2" t="s">
        <v>575</v>
      </c>
      <c r="D272" s="2" t="s">
        <v>58</v>
      </c>
      <c r="E272" s="11">
        <v>44</v>
      </c>
      <c r="F272" s="2" t="s">
        <v>16</v>
      </c>
      <c r="G272" s="2" t="s">
        <v>39</v>
      </c>
      <c r="H272" s="5">
        <v>103655</v>
      </c>
      <c r="I272" s="11">
        <v>13</v>
      </c>
      <c r="J272" s="11">
        <v>1</v>
      </c>
      <c r="K272" s="2">
        <v>2021</v>
      </c>
      <c r="L272" s="2" t="s">
        <v>30</v>
      </c>
      <c r="M272" s="2" t="s">
        <v>26</v>
      </c>
      <c r="N272" s="8">
        <v>3.7375317331766853</v>
      </c>
    </row>
    <row r="273" spans="2:14" hidden="1" x14ac:dyDescent="0.35">
      <c r="B273" s="1" t="s">
        <v>576</v>
      </c>
      <c r="C273" s="1" t="s">
        <v>577</v>
      </c>
      <c r="D273" s="1" t="s">
        <v>58</v>
      </c>
      <c r="E273" s="10">
        <v>27</v>
      </c>
      <c r="F273" s="1" t="s">
        <v>23</v>
      </c>
      <c r="G273" s="1" t="s">
        <v>77</v>
      </c>
      <c r="H273" s="4">
        <v>118472</v>
      </c>
      <c r="I273" s="10">
        <v>8</v>
      </c>
      <c r="J273" s="10">
        <v>2</v>
      </c>
      <c r="K273" s="1">
        <v>2018</v>
      </c>
      <c r="L273" s="1" t="s">
        <v>30</v>
      </c>
      <c r="M273" s="1" t="s">
        <v>26</v>
      </c>
      <c r="N273" s="7">
        <v>3.3898563138014559</v>
      </c>
    </row>
    <row r="274" spans="2:14" x14ac:dyDescent="0.35">
      <c r="B274" s="2" t="s">
        <v>578</v>
      </c>
      <c r="C274" s="2" t="s">
        <v>579</v>
      </c>
      <c r="D274" s="2" t="s">
        <v>33</v>
      </c>
      <c r="E274" s="11">
        <v>49</v>
      </c>
      <c r="F274" s="2" t="s">
        <v>16</v>
      </c>
      <c r="G274" s="2" t="s">
        <v>24</v>
      </c>
      <c r="H274" s="5">
        <v>119561</v>
      </c>
      <c r="I274" s="11">
        <v>4</v>
      </c>
      <c r="J274" s="11">
        <v>5</v>
      </c>
      <c r="K274" s="2">
        <v>2017</v>
      </c>
      <c r="L274" s="2" t="s">
        <v>51</v>
      </c>
      <c r="M274" s="2" t="s">
        <v>26</v>
      </c>
      <c r="N274" s="8">
        <v>1.6079200258182675</v>
      </c>
    </row>
    <row r="275" spans="2:14" hidden="1" x14ac:dyDescent="0.35">
      <c r="B275" s="1" t="s">
        <v>580</v>
      </c>
      <c r="C275" s="1" t="s">
        <v>581</v>
      </c>
      <c r="D275" s="1" t="s">
        <v>58</v>
      </c>
      <c r="E275" s="10">
        <v>27</v>
      </c>
      <c r="F275" s="1" t="s">
        <v>23</v>
      </c>
      <c r="G275" s="1" t="s">
        <v>24</v>
      </c>
      <c r="H275" s="4">
        <v>79112</v>
      </c>
      <c r="I275" s="10">
        <v>22</v>
      </c>
      <c r="J275" s="10">
        <v>4</v>
      </c>
      <c r="K275" s="1">
        <v>2024</v>
      </c>
      <c r="L275" s="1" t="s">
        <v>30</v>
      </c>
      <c r="M275" s="1" t="s">
        <v>41</v>
      </c>
      <c r="N275" s="7">
        <v>4.3376697962553443</v>
      </c>
    </row>
    <row r="276" spans="2:14" hidden="1" x14ac:dyDescent="0.35">
      <c r="B276" s="2" t="s">
        <v>582</v>
      </c>
      <c r="C276" s="2" t="s">
        <v>583</v>
      </c>
      <c r="D276" s="2" t="s">
        <v>15</v>
      </c>
      <c r="E276" s="11">
        <v>40</v>
      </c>
      <c r="F276" s="2" t="s">
        <v>23</v>
      </c>
      <c r="G276" s="2" t="s">
        <v>77</v>
      </c>
      <c r="H276" s="5">
        <v>70200</v>
      </c>
      <c r="I276" s="11">
        <v>31</v>
      </c>
      <c r="J276" s="11">
        <v>2</v>
      </c>
      <c r="K276" s="2">
        <v>2023</v>
      </c>
      <c r="L276" s="2" t="s">
        <v>30</v>
      </c>
      <c r="M276" s="2" t="s">
        <v>26</v>
      </c>
      <c r="N276" s="8">
        <v>2.2070567394863208</v>
      </c>
    </row>
    <row r="277" spans="2:14" hidden="1" x14ac:dyDescent="0.35">
      <c r="B277" s="1" t="s">
        <v>584</v>
      </c>
      <c r="C277" s="1" t="s">
        <v>585</v>
      </c>
      <c r="D277" s="1" t="s">
        <v>58</v>
      </c>
      <c r="E277" s="10">
        <v>26</v>
      </c>
      <c r="F277" s="1" t="s">
        <v>23</v>
      </c>
      <c r="G277" s="1" t="s">
        <v>29</v>
      </c>
      <c r="H277" s="4">
        <v>56695</v>
      </c>
      <c r="I277" s="10">
        <v>11</v>
      </c>
      <c r="J277" s="10">
        <v>4</v>
      </c>
      <c r="K277" s="1">
        <v>2023</v>
      </c>
      <c r="L277" s="1" t="s">
        <v>30</v>
      </c>
      <c r="M277" s="1" t="s">
        <v>19</v>
      </c>
      <c r="N277" s="7">
        <v>3.3018183311163494</v>
      </c>
    </row>
    <row r="278" spans="2:14" hidden="1" x14ac:dyDescent="0.35">
      <c r="B278" s="2" t="s">
        <v>586</v>
      </c>
      <c r="C278" s="2" t="s">
        <v>587</v>
      </c>
      <c r="D278" s="2" t="s">
        <v>22</v>
      </c>
      <c r="E278" s="11">
        <v>46</v>
      </c>
      <c r="F278" s="2" t="s">
        <v>16</v>
      </c>
      <c r="G278" s="2" t="s">
        <v>39</v>
      </c>
      <c r="H278" s="5">
        <v>39373</v>
      </c>
      <c r="I278" s="11">
        <v>12</v>
      </c>
      <c r="J278" s="11">
        <v>1</v>
      </c>
      <c r="K278" s="2">
        <v>2020</v>
      </c>
      <c r="L278" s="2" t="s">
        <v>34</v>
      </c>
      <c r="M278" s="2" t="s">
        <v>26</v>
      </c>
      <c r="N278" s="8">
        <v>3.4390730934614284</v>
      </c>
    </row>
    <row r="279" spans="2:14" hidden="1" x14ac:dyDescent="0.35">
      <c r="B279" s="1" t="s">
        <v>588</v>
      </c>
      <c r="C279" s="1" t="s">
        <v>589</v>
      </c>
      <c r="D279" s="1" t="s">
        <v>58</v>
      </c>
      <c r="E279" s="10">
        <v>28</v>
      </c>
      <c r="F279" s="1" t="s">
        <v>16</v>
      </c>
      <c r="G279" s="1" t="s">
        <v>24</v>
      </c>
      <c r="H279" s="4">
        <v>42312</v>
      </c>
      <c r="I279" s="10">
        <v>2</v>
      </c>
      <c r="J279" s="10">
        <v>4</v>
      </c>
      <c r="K279" s="1">
        <v>2017</v>
      </c>
      <c r="L279" s="1" t="s">
        <v>25</v>
      </c>
      <c r="M279" s="1" t="s">
        <v>26</v>
      </c>
      <c r="N279" s="7">
        <v>2.0990619930312739</v>
      </c>
    </row>
    <row r="280" spans="2:14" hidden="1" x14ac:dyDescent="0.35">
      <c r="B280" s="2" t="s">
        <v>590</v>
      </c>
      <c r="C280" s="2" t="s">
        <v>591</v>
      </c>
      <c r="D280" s="2" t="s">
        <v>22</v>
      </c>
      <c r="E280" s="11">
        <v>37</v>
      </c>
      <c r="F280" s="2" t="s">
        <v>16</v>
      </c>
      <c r="G280" s="2" t="s">
        <v>39</v>
      </c>
      <c r="H280" s="5">
        <v>91257</v>
      </c>
      <c r="I280" s="11">
        <v>4</v>
      </c>
      <c r="J280" s="11">
        <v>5</v>
      </c>
      <c r="K280" s="2">
        <v>2024</v>
      </c>
      <c r="L280" s="2" t="s">
        <v>34</v>
      </c>
      <c r="M280" s="2" t="s">
        <v>41</v>
      </c>
      <c r="N280" s="8">
        <v>3.7773969375156562</v>
      </c>
    </row>
    <row r="281" spans="2:14" hidden="1" x14ac:dyDescent="0.35">
      <c r="B281" s="1" t="s">
        <v>592</v>
      </c>
      <c r="C281" s="1" t="s">
        <v>593</v>
      </c>
      <c r="D281" s="1" t="s">
        <v>15</v>
      </c>
      <c r="E281" s="10">
        <v>24</v>
      </c>
      <c r="F281" s="1" t="s">
        <v>23</v>
      </c>
      <c r="G281" s="1" t="s">
        <v>29</v>
      </c>
      <c r="H281" s="4">
        <v>114574</v>
      </c>
      <c r="I281" s="10">
        <v>16</v>
      </c>
      <c r="J281" s="10">
        <v>2</v>
      </c>
      <c r="K281" s="1">
        <v>2020</v>
      </c>
      <c r="L281" s="1" t="s">
        <v>40</v>
      </c>
      <c r="M281" s="1" t="s">
        <v>41</v>
      </c>
      <c r="N281" s="7">
        <v>2.1888060488372409</v>
      </c>
    </row>
    <row r="282" spans="2:14" hidden="1" x14ac:dyDescent="0.35">
      <c r="B282" s="2" t="s">
        <v>594</v>
      </c>
      <c r="C282" s="2" t="s">
        <v>595</v>
      </c>
      <c r="D282" s="2" t="s">
        <v>33</v>
      </c>
      <c r="E282" s="11">
        <v>29</v>
      </c>
      <c r="F282" s="2" t="s">
        <v>23</v>
      </c>
      <c r="G282" s="2" t="s">
        <v>63</v>
      </c>
      <c r="H282" s="5">
        <v>81847</v>
      </c>
      <c r="I282" s="11">
        <v>14</v>
      </c>
      <c r="J282" s="11">
        <v>3</v>
      </c>
      <c r="K282" s="2">
        <v>2022</v>
      </c>
      <c r="L282" s="2" t="s">
        <v>30</v>
      </c>
      <c r="M282" s="2" t="s">
        <v>26</v>
      </c>
      <c r="N282" s="8">
        <v>4.9929602573858354</v>
      </c>
    </row>
    <row r="283" spans="2:14" hidden="1" x14ac:dyDescent="0.35">
      <c r="B283" s="1" t="s">
        <v>596</v>
      </c>
      <c r="C283" s="1" t="s">
        <v>597</v>
      </c>
      <c r="D283" s="1" t="s">
        <v>15</v>
      </c>
      <c r="E283" s="10">
        <v>46</v>
      </c>
      <c r="F283" s="1" t="s">
        <v>23</v>
      </c>
      <c r="G283" s="1" t="s">
        <v>24</v>
      </c>
      <c r="H283" s="4">
        <v>95829</v>
      </c>
      <c r="I283" s="10">
        <v>25</v>
      </c>
      <c r="J283" s="10">
        <v>1</v>
      </c>
      <c r="K283" s="1">
        <v>2015</v>
      </c>
      <c r="L283" s="1" t="s">
        <v>51</v>
      </c>
      <c r="M283" s="1" t="s">
        <v>41</v>
      </c>
      <c r="N283" s="7">
        <v>3.8411208977491134</v>
      </c>
    </row>
    <row r="284" spans="2:14" hidden="1" x14ac:dyDescent="0.35">
      <c r="B284" s="2" t="s">
        <v>598</v>
      </c>
      <c r="C284" s="2" t="s">
        <v>599</v>
      </c>
      <c r="D284" s="2" t="s">
        <v>80</v>
      </c>
      <c r="E284" s="11">
        <v>52</v>
      </c>
      <c r="F284" s="2" t="s">
        <v>16</v>
      </c>
      <c r="G284" s="2" t="s">
        <v>29</v>
      </c>
      <c r="H284" s="5">
        <v>61166</v>
      </c>
      <c r="I284" s="11">
        <v>30</v>
      </c>
      <c r="J284" s="11">
        <v>3</v>
      </c>
      <c r="K284" s="2">
        <v>2017</v>
      </c>
      <c r="L284" s="2" t="s">
        <v>34</v>
      </c>
      <c r="M284" s="2" t="s">
        <v>19</v>
      </c>
      <c r="N284" s="8">
        <v>4.9809523507650777</v>
      </c>
    </row>
    <row r="285" spans="2:14" x14ac:dyDescent="0.35">
      <c r="B285" s="1" t="s">
        <v>600</v>
      </c>
      <c r="C285" s="1" t="s">
        <v>601</v>
      </c>
      <c r="D285" s="1" t="s">
        <v>33</v>
      </c>
      <c r="E285" s="10">
        <v>27</v>
      </c>
      <c r="F285" s="1" t="s">
        <v>23</v>
      </c>
      <c r="G285" s="1" t="s">
        <v>77</v>
      </c>
      <c r="H285" s="4">
        <v>56080</v>
      </c>
      <c r="I285" s="10">
        <v>28</v>
      </c>
      <c r="J285" s="10">
        <v>4</v>
      </c>
      <c r="K285" s="1">
        <v>0</v>
      </c>
      <c r="L285" s="1" t="s">
        <v>51</v>
      </c>
      <c r="M285" s="1" t="s">
        <v>41</v>
      </c>
      <c r="N285" s="7">
        <v>4.0639270430175003</v>
      </c>
    </row>
    <row r="286" spans="2:14" hidden="1" x14ac:dyDescent="0.35">
      <c r="B286" s="2" t="s">
        <v>602</v>
      </c>
      <c r="C286" s="2" t="s">
        <v>603</v>
      </c>
      <c r="D286" s="2" t="s">
        <v>58</v>
      </c>
      <c r="E286" s="11">
        <v>60</v>
      </c>
      <c r="F286" s="2" t="s">
        <v>23</v>
      </c>
      <c r="G286" s="2" t="s">
        <v>63</v>
      </c>
      <c r="H286" s="5">
        <v>116289</v>
      </c>
      <c r="I286" s="11">
        <v>7</v>
      </c>
      <c r="J286" s="11">
        <v>5</v>
      </c>
      <c r="K286" s="2">
        <v>2016</v>
      </c>
      <c r="L286" s="2" t="s">
        <v>30</v>
      </c>
      <c r="M286" s="2" t="s">
        <v>19</v>
      </c>
      <c r="N286" s="8">
        <v>3.3872805320037584</v>
      </c>
    </row>
    <row r="287" spans="2:14" hidden="1" x14ac:dyDescent="0.35">
      <c r="B287" s="1" t="s">
        <v>604</v>
      </c>
      <c r="C287" s="1" t="s">
        <v>605</v>
      </c>
      <c r="D287" s="1" t="s">
        <v>58</v>
      </c>
      <c r="E287" s="10">
        <v>29</v>
      </c>
      <c r="F287" s="1" t="s">
        <v>16</v>
      </c>
      <c r="G287" s="1" t="s">
        <v>17</v>
      </c>
      <c r="H287" s="4">
        <v>104749</v>
      </c>
      <c r="I287" s="10">
        <v>24</v>
      </c>
      <c r="J287" s="10">
        <v>3</v>
      </c>
      <c r="K287" s="1">
        <v>2018</v>
      </c>
      <c r="L287" s="1" t="s">
        <v>18</v>
      </c>
      <c r="M287" s="1" t="s">
        <v>26</v>
      </c>
      <c r="N287" s="7">
        <v>1.3770356549927056</v>
      </c>
    </row>
    <row r="288" spans="2:14" hidden="1" x14ac:dyDescent="0.35">
      <c r="B288" s="2" t="s">
        <v>606</v>
      </c>
      <c r="C288" s="2" t="s">
        <v>607</v>
      </c>
      <c r="D288" s="2" t="s">
        <v>22</v>
      </c>
      <c r="E288" s="11">
        <v>38</v>
      </c>
      <c r="F288" s="2" t="s">
        <v>16</v>
      </c>
      <c r="G288" s="2" t="s">
        <v>63</v>
      </c>
      <c r="H288" s="5">
        <v>92327</v>
      </c>
      <c r="I288" s="11">
        <v>35</v>
      </c>
      <c r="J288" s="11">
        <v>5</v>
      </c>
      <c r="K288" s="2">
        <v>2021</v>
      </c>
      <c r="L288" s="2" t="s">
        <v>51</v>
      </c>
      <c r="M288" s="2" t="s">
        <v>26</v>
      </c>
      <c r="N288" s="8">
        <v>4.4150615213344864</v>
      </c>
    </row>
    <row r="289" spans="2:14" hidden="1" x14ac:dyDescent="0.35">
      <c r="B289" s="1" t="s">
        <v>608</v>
      </c>
      <c r="C289" s="1" t="s">
        <v>305</v>
      </c>
      <c r="D289" s="1" t="s">
        <v>15</v>
      </c>
      <c r="E289" s="10">
        <v>31</v>
      </c>
      <c r="F289" s="1" t="s">
        <v>16</v>
      </c>
      <c r="G289" s="1" t="s">
        <v>63</v>
      </c>
      <c r="H289" s="4">
        <v>96125</v>
      </c>
      <c r="I289" s="10">
        <v>32</v>
      </c>
      <c r="J289" s="10">
        <v>3</v>
      </c>
      <c r="K289" s="1">
        <v>2021</v>
      </c>
      <c r="L289" s="1" t="s">
        <v>30</v>
      </c>
      <c r="M289" s="1" t="s">
        <v>141</v>
      </c>
      <c r="N289" s="7">
        <v>1.514079996855755</v>
      </c>
    </row>
    <row r="290" spans="2:14" hidden="1" x14ac:dyDescent="0.35">
      <c r="B290" s="2" t="s">
        <v>609</v>
      </c>
      <c r="C290" s="2" t="s">
        <v>610</v>
      </c>
      <c r="D290" s="2" t="s">
        <v>22</v>
      </c>
      <c r="E290" s="11">
        <v>55</v>
      </c>
      <c r="F290" s="2" t="s">
        <v>23</v>
      </c>
      <c r="G290" s="2" t="s">
        <v>17</v>
      </c>
      <c r="H290" s="5">
        <v>33271</v>
      </c>
      <c r="I290" s="11">
        <v>14</v>
      </c>
      <c r="J290" s="11">
        <v>3</v>
      </c>
      <c r="K290" s="2">
        <v>2023</v>
      </c>
      <c r="L290" s="2" t="s">
        <v>51</v>
      </c>
      <c r="M290" s="2" t="s">
        <v>26</v>
      </c>
      <c r="N290" s="8">
        <v>3.0980786595368097</v>
      </c>
    </row>
    <row r="291" spans="2:14" hidden="1" x14ac:dyDescent="0.35">
      <c r="B291" s="1" t="s">
        <v>611</v>
      </c>
      <c r="C291" s="1" t="s">
        <v>612</v>
      </c>
      <c r="D291" s="1" t="s">
        <v>58</v>
      </c>
      <c r="E291" s="10">
        <v>49</v>
      </c>
      <c r="F291" s="1" t="s">
        <v>23</v>
      </c>
      <c r="G291" s="1" t="s">
        <v>24</v>
      </c>
      <c r="H291" s="4">
        <v>59065</v>
      </c>
      <c r="I291" s="10">
        <v>12</v>
      </c>
      <c r="J291" s="10">
        <v>4</v>
      </c>
      <c r="K291" s="1">
        <v>2021</v>
      </c>
      <c r="L291" s="1" t="s">
        <v>40</v>
      </c>
      <c r="M291" s="1" t="s">
        <v>26</v>
      </c>
      <c r="N291" s="7">
        <v>3.9489524255319641</v>
      </c>
    </row>
    <row r="292" spans="2:14" hidden="1" x14ac:dyDescent="0.35">
      <c r="B292" s="2" t="s">
        <v>613</v>
      </c>
      <c r="C292" s="2" t="s">
        <v>614</v>
      </c>
      <c r="D292" s="2" t="s">
        <v>80</v>
      </c>
      <c r="E292" s="11">
        <v>38</v>
      </c>
      <c r="F292" s="2" t="s">
        <v>16</v>
      </c>
      <c r="G292" s="2" t="s">
        <v>77</v>
      </c>
      <c r="H292" s="5">
        <v>43862</v>
      </c>
      <c r="I292" s="11">
        <v>27</v>
      </c>
      <c r="J292" s="11">
        <v>2</v>
      </c>
      <c r="K292" s="2">
        <v>0</v>
      </c>
      <c r="L292" s="2" t="s">
        <v>25</v>
      </c>
      <c r="M292" s="2" t="s">
        <v>41</v>
      </c>
      <c r="N292" s="8">
        <v>1.5388074552596591</v>
      </c>
    </row>
    <row r="293" spans="2:14" hidden="1" x14ac:dyDescent="0.35">
      <c r="B293" s="1" t="s">
        <v>615</v>
      </c>
      <c r="C293" s="1" t="s">
        <v>616</v>
      </c>
      <c r="D293" s="1" t="s">
        <v>58</v>
      </c>
      <c r="E293" s="10">
        <v>26</v>
      </c>
      <c r="F293" s="1" t="s">
        <v>16</v>
      </c>
      <c r="G293" s="1" t="s">
        <v>63</v>
      </c>
      <c r="H293" s="4">
        <v>92400</v>
      </c>
      <c r="I293" s="10">
        <v>12</v>
      </c>
      <c r="J293" s="10">
        <v>4</v>
      </c>
      <c r="K293" s="1">
        <v>2018</v>
      </c>
      <c r="L293" s="1" t="s">
        <v>30</v>
      </c>
      <c r="M293" s="1" t="s">
        <v>26</v>
      </c>
      <c r="N293" s="7">
        <v>1.9647450000635627</v>
      </c>
    </row>
    <row r="294" spans="2:14" hidden="1" x14ac:dyDescent="0.35">
      <c r="B294" s="2" t="s">
        <v>617</v>
      </c>
      <c r="C294" s="2" t="s">
        <v>618</v>
      </c>
      <c r="D294" s="2" t="s">
        <v>22</v>
      </c>
      <c r="E294" s="11">
        <v>48</v>
      </c>
      <c r="F294" s="2" t="s">
        <v>23</v>
      </c>
      <c r="G294" s="2" t="s">
        <v>24</v>
      </c>
      <c r="H294" s="5">
        <v>53576</v>
      </c>
      <c r="I294" s="11">
        <v>22</v>
      </c>
      <c r="J294" s="11">
        <v>1</v>
      </c>
      <c r="K294" s="2">
        <v>2015</v>
      </c>
      <c r="L294" s="2" t="s">
        <v>18</v>
      </c>
      <c r="M294" s="2" t="s">
        <v>26</v>
      </c>
      <c r="N294" s="8">
        <v>1.9560688556479442</v>
      </c>
    </row>
    <row r="295" spans="2:14" hidden="1" x14ac:dyDescent="0.35">
      <c r="B295" s="1" t="s">
        <v>619</v>
      </c>
      <c r="C295" s="1" t="s">
        <v>620</v>
      </c>
      <c r="D295" s="1" t="s">
        <v>80</v>
      </c>
      <c r="E295" s="10">
        <v>56</v>
      </c>
      <c r="F295" s="1" t="s">
        <v>16</v>
      </c>
      <c r="G295" s="1" t="s">
        <v>39</v>
      </c>
      <c r="H295" s="4">
        <v>80963</v>
      </c>
      <c r="I295" s="10">
        <v>17</v>
      </c>
      <c r="J295" s="10">
        <v>4</v>
      </c>
      <c r="K295" s="1">
        <v>2023</v>
      </c>
      <c r="L295" s="1" t="s">
        <v>40</v>
      </c>
      <c r="M295" s="1" t="s">
        <v>41</v>
      </c>
      <c r="N295" s="7">
        <v>1.1500030086280639</v>
      </c>
    </row>
    <row r="296" spans="2:14" hidden="1" x14ac:dyDescent="0.35">
      <c r="B296" s="2" t="s">
        <v>621</v>
      </c>
      <c r="C296" s="2" t="s">
        <v>622</v>
      </c>
      <c r="D296" s="2" t="s">
        <v>15</v>
      </c>
      <c r="E296" s="11">
        <v>39</v>
      </c>
      <c r="F296" s="2" t="s">
        <v>23</v>
      </c>
      <c r="G296" s="2" t="s">
        <v>63</v>
      </c>
      <c r="H296" s="5">
        <v>92598</v>
      </c>
      <c r="I296" s="11">
        <v>22</v>
      </c>
      <c r="J296" s="11">
        <v>1</v>
      </c>
      <c r="K296" s="2">
        <v>2016</v>
      </c>
      <c r="L296" s="2" t="s">
        <v>25</v>
      </c>
      <c r="M296" s="2" t="s">
        <v>26</v>
      </c>
      <c r="N296" s="8">
        <v>3.3964833404865136</v>
      </c>
    </row>
    <row r="297" spans="2:14" hidden="1" x14ac:dyDescent="0.35">
      <c r="B297" s="1" t="s">
        <v>623</v>
      </c>
      <c r="C297" s="1" t="s">
        <v>624</v>
      </c>
      <c r="D297" s="1" t="s">
        <v>22</v>
      </c>
      <c r="E297" s="10">
        <v>32</v>
      </c>
      <c r="F297" s="1" t="s">
        <v>72</v>
      </c>
      <c r="G297" s="1" t="s">
        <v>77</v>
      </c>
      <c r="H297" s="4">
        <v>48923</v>
      </c>
      <c r="I297" s="10">
        <v>31</v>
      </c>
      <c r="J297" s="10">
        <v>5</v>
      </c>
      <c r="K297" s="1">
        <v>2017</v>
      </c>
      <c r="L297" s="1" t="s">
        <v>18</v>
      </c>
      <c r="M297" s="1" t="s">
        <v>26</v>
      </c>
      <c r="N297" s="7">
        <v>1.4012902500765398</v>
      </c>
    </row>
    <row r="298" spans="2:14" hidden="1" x14ac:dyDescent="0.35">
      <c r="B298" s="2" t="s">
        <v>625</v>
      </c>
      <c r="C298" s="2" t="s">
        <v>626</v>
      </c>
      <c r="D298" s="2" t="s">
        <v>80</v>
      </c>
      <c r="E298" s="11">
        <v>22</v>
      </c>
      <c r="F298" s="2" t="s">
        <v>23</v>
      </c>
      <c r="G298" s="2" t="s">
        <v>24</v>
      </c>
      <c r="H298" s="5">
        <v>82522</v>
      </c>
      <c r="I298" s="11">
        <v>33</v>
      </c>
      <c r="J298" s="11">
        <v>3</v>
      </c>
      <c r="K298" s="2">
        <v>2019</v>
      </c>
      <c r="L298" s="2" t="s">
        <v>40</v>
      </c>
      <c r="M298" s="2" t="s">
        <v>26</v>
      </c>
      <c r="N298" s="8">
        <v>1.9510781084588871</v>
      </c>
    </row>
    <row r="299" spans="2:14" hidden="1" x14ac:dyDescent="0.35">
      <c r="B299" s="1" t="s">
        <v>627</v>
      </c>
      <c r="C299" s="1" t="s">
        <v>628</v>
      </c>
      <c r="D299" s="1" t="s">
        <v>22</v>
      </c>
      <c r="E299" s="10">
        <v>25</v>
      </c>
      <c r="F299" s="1" t="s">
        <v>23</v>
      </c>
      <c r="G299" s="1" t="s">
        <v>77</v>
      </c>
      <c r="H299" s="4">
        <v>69725</v>
      </c>
      <c r="I299" s="10">
        <v>13</v>
      </c>
      <c r="J299" s="10">
        <v>5</v>
      </c>
      <c r="K299" s="1">
        <v>2015</v>
      </c>
      <c r="L299" s="1" t="s">
        <v>40</v>
      </c>
      <c r="M299" s="1" t="s">
        <v>19</v>
      </c>
      <c r="N299" s="7">
        <v>2.9824565898282716</v>
      </c>
    </row>
    <row r="300" spans="2:14" hidden="1" x14ac:dyDescent="0.35">
      <c r="B300" s="2" t="s">
        <v>629</v>
      </c>
      <c r="C300" s="2" t="s">
        <v>630</v>
      </c>
      <c r="D300" s="2" t="s">
        <v>33</v>
      </c>
      <c r="E300" s="11">
        <v>57</v>
      </c>
      <c r="F300" s="2" t="s">
        <v>16</v>
      </c>
      <c r="G300" s="2" t="s">
        <v>77</v>
      </c>
      <c r="H300" s="5">
        <v>118441</v>
      </c>
      <c r="I300" s="11">
        <v>30</v>
      </c>
      <c r="J300" s="11">
        <v>2</v>
      </c>
      <c r="K300" s="2">
        <v>2022</v>
      </c>
      <c r="L300" s="2" t="s">
        <v>25</v>
      </c>
      <c r="M300" s="2" t="s">
        <v>41</v>
      </c>
      <c r="N300" s="8">
        <v>4.2539169634449596</v>
      </c>
    </row>
    <row r="301" spans="2:14" x14ac:dyDescent="0.35">
      <c r="B301" s="1" t="s">
        <v>631</v>
      </c>
      <c r="C301" s="1" t="s">
        <v>632</v>
      </c>
      <c r="D301" s="1" t="s">
        <v>33</v>
      </c>
      <c r="E301" s="10">
        <v>49</v>
      </c>
      <c r="F301" s="1" t="s">
        <v>16</v>
      </c>
      <c r="G301" s="1" t="s">
        <v>63</v>
      </c>
      <c r="H301" s="4">
        <v>46732</v>
      </c>
      <c r="I301" s="10">
        <v>13</v>
      </c>
      <c r="J301" s="10">
        <v>5</v>
      </c>
      <c r="K301" s="1">
        <v>2018</v>
      </c>
      <c r="L301" s="1" t="s">
        <v>18</v>
      </c>
      <c r="M301" s="1" t="s">
        <v>26</v>
      </c>
      <c r="N301" s="7">
        <v>2.5211257235619131</v>
      </c>
    </row>
    <row r="302" spans="2:14" hidden="1" x14ac:dyDescent="0.35">
      <c r="B302" s="2" t="s">
        <v>633</v>
      </c>
      <c r="C302" s="2" t="s">
        <v>634</v>
      </c>
      <c r="D302" s="2" t="s">
        <v>15</v>
      </c>
      <c r="E302" s="11">
        <v>29</v>
      </c>
      <c r="F302" s="2" t="s">
        <v>16</v>
      </c>
      <c r="G302" s="2" t="s">
        <v>77</v>
      </c>
      <c r="H302" s="5">
        <v>106200</v>
      </c>
      <c r="I302" s="11">
        <v>30</v>
      </c>
      <c r="J302" s="11">
        <v>4</v>
      </c>
      <c r="K302" s="2">
        <v>2020</v>
      </c>
      <c r="L302" s="2" t="s">
        <v>34</v>
      </c>
      <c r="M302" s="2" t="s">
        <v>41</v>
      </c>
      <c r="N302" s="8">
        <v>3.054912560434786</v>
      </c>
    </row>
    <row r="303" spans="2:14" hidden="1" x14ac:dyDescent="0.35">
      <c r="B303" s="1" t="s">
        <v>635</v>
      </c>
      <c r="C303" s="1" t="s">
        <v>636</v>
      </c>
      <c r="D303" s="1" t="s">
        <v>15</v>
      </c>
      <c r="E303" s="10">
        <v>22</v>
      </c>
      <c r="F303" s="1" t="s">
        <v>23</v>
      </c>
      <c r="G303" s="1" t="s">
        <v>77</v>
      </c>
      <c r="H303" s="4">
        <v>86871</v>
      </c>
      <c r="I303" s="10">
        <v>10</v>
      </c>
      <c r="J303" s="10">
        <v>1</v>
      </c>
      <c r="K303" s="1">
        <v>2021</v>
      </c>
      <c r="L303" s="1" t="s">
        <v>18</v>
      </c>
      <c r="M303" s="1" t="s">
        <v>26</v>
      </c>
      <c r="N303" s="7">
        <v>4.7058209785814924</v>
      </c>
    </row>
    <row r="304" spans="2:14" hidden="1" x14ac:dyDescent="0.35">
      <c r="B304" s="2" t="s">
        <v>637</v>
      </c>
      <c r="C304" s="2" t="s">
        <v>638</v>
      </c>
      <c r="D304" s="2" t="s">
        <v>15</v>
      </c>
      <c r="E304" s="11">
        <v>32</v>
      </c>
      <c r="F304" s="2" t="s">
        <v>23</v>
      </c>
      <c r="G304" s="2" t="s">
        <v>24</v>
      </c>
      <c r="H304" s="5">
        <v>63358</v>
      </c>
      <c r="I304" s="11">
        <v>17</v>
      </c>
      <c r="J304" s="11">
        <v>5</v>
      </c>
      <c r="K304" s="2">
        <v>2022</v>
      </c>
      <c r="L304" s="2" t="s">
        <v>18</v>
      </c>
      <c r="M304" s="2" t="s">
        <v>41</v>
      </c>
      <c r="N304" s="8">
        <v>4.3061652366727685</v>
      </c>
    </row>
    <row r="305" spans="2:14" x14ac:dyDescent="0.35">
      <c r="B305" s="1" t="s">
        <v>639</v>
      </c>
      <c r="C305" s="1" t="s">
        <v>640</v>
      </c>
      <c r="D305" s="1" t="s">
        <v>33</v>
      </c>
      <c r="E305" s="10">
        <v>24</v>
      </c>
      <c r="F305" s="1" t="s">
        <v>16</v>
      </c>
      <c r="G305" s="1" t="s">
        <v>29</v>
      </c>
      <c r="H305" s="4">
        <v>92014</v>
      </c>
      <c r="I305" s="10">
        <v>10</v>
      </c>
      <c r="J305" s="10">
        <v>5</v>
      </c>
      <c r="K305" s="1">
        <v>0</v>
      </c>
      <c r="L305" s="1" t="s">
        <v>30</v>
      </c>
      <c r="M305" s="1" t="s">
        <v>26</v>
      </c>
      <c r="N305" s="7">
        <v>4.1143540913017489</v>
      </c>
    </row>
    <row r="306" spans="2:14" hidden="1" x14ac:dyDescent="0.35">
      <c r="B306" s="2" t="s">
        <v>641</v>
      </c>
      <c r="C306" s="2" t="s">
        <v>642</v>
      </c>
      <c r="D306" s="2" t="s">
        <v>33</v>
      </c>
      <c r="E306" s="11">
        <v>59</v>
      </c>
      <c r="F306" s="2" t="s">
        <v>23</v>
      </c>
      <c r="G306" s="2" t="s">
        <v>29</v>
      </c>
      <c r="H306" s="5">
        <v>62445</v>
      </c>
      <c r="I306" s="11">
        <v>20</v>
      </c>
      <c r="J306" s="11">
        <v>3</v>
      </c>
      <c r="K306" s="2">
        <v>2019</v>
      </c>
      <c r="L306" s="2" t="s">
        <v>34</v>
      </c>
      <c r="M306" s="2" t="s">
        <v>41</v>
      </c>
      <c r="N306" s="8">
        <v>3.2662074959559981</v>
      </c>
    </row>
    <row r="307" spans="2:14" hidden="1" x14ac:dyDescent="0.35">
      <c r="B307" s="1" t="s">
        <v>643</v>
      </c>
      <c r="C307" s="1" t="s">
        <v>644</v>
      </c>
      <c r="D307" s="1" t="s">
        <v>46</v>
      </c>
      <c r="E307" s="10">
        <v>23</v>
      </c>
      <c r="F307" s="1" t="s">
        <v>16</v>
      </c>
      <c r="G307" s="1" t="s">
        <v>77</v>
      </c>
      <c r="H307" s="4">
        <v>64904</v>
      </c>
      <c r="I307" s="10">
        <v>15</v>
      </c>
      <c r="J307" s="10">
        <v>1</v>
      </c>
      <c r="K307" s="1">
        <v>2019</v>
      </c>
      <c r="L307" s="1" t="s">
        <v>34</v>
      </c>
      <c r="M307" s="1" t="s">
        <v>26</v>
      </c>
      <c r="N307" s="7">
        <v>2.683941403858269</v>
      </c>
    </row>
    <row r="308" spans="2:14" hidden="1" x14ac:dyDescent="0.35">
      <c r="B308" s="2" t="s">
        <v>645</v>
      </c>
      <c r="C308" s="2" t="s">
        <v>646</v>
      </c>
      <c r="D308" s="2" t="s">
        <v>58</v>
      </c>
      <c r="E308" s="11">
        <v>51</v>
      </c>
      <c r="F308" s="2" t="s">
        <v>72</v>
      </c>
      <c r="G308" s="2" t="s">
        <v>24</v>
      </c>
      <c r="H308" s="5">
        <v>105503</v>
      </c>
      <c r="I308" s="11">
        <v>6</v>
      </c>
      <c r="J308" s="11">
        <v>2</v>
      </c>
      <c r="K308" s="2">
        <v>2016</v>
      </c>
      <c r="L308" s="2" t="s">
        <v>30</v>
      </c>
      <c r="M308" s="2" t="s">
        <v>26</v>
      </c>
      <c r="N308" s="8">
        <v>1.7291109746591253</v>
      </c>
    </row>
    <row r="309" spans="2:14" hidden="1" x14ac:dyDescent="0.35">
      <c r="B309" s="1" t="s">
        <v>647</v>
      </c>
      <c r="C309" s="1" t="s">
        <v>648</v>
      </c>
      <c r="D309" s="1" t="s">
        <v>58</v>
      </c>
      <c r="E309" s="10">
        <v>48</v>
      </c>
      <c r="F309" s="1" t="s">
        <v>16</v>
      </c>
      <c r="G309" s="1" t="s">
        <v>63</v>
      </c>
      <c r="H309" s="4">
        <v>39659</v>
      </c>
      <c r="I309" s="10">
        <v>31</v>
      </c>
      <c r="J309" s="10">
        <v>1</v>
      </c>
      <c r="K309" s="1">
        <v>2021</v>
      </c>
      <c r="L309" s="1" t="s">
        <v>18</v>
      </c>
      <c r="M309" s="1" t="s">
        <v>19</v>
      </c>
      <c r="N309" s="7">
        <v>3.034621615219947</v>
      </c>
    </row>
    <row r="310" spans="2:14" hidden="1" x14ac:dyDescent="0.35">
      <c r="B310" s="2" t="s">
        <v>649</v>
      </c>
      <c r="C310" s="2" t="s">
        <v>650</v>
      </c>
      <c r="D310" s="2" t="s">
        <v>80</v>
      </c>
      <c r="E310" s="11">
        <v>36</v>
      </c>
      <c r="F310" s="2" t="s">
        <v>16</v>
      </c>
      <c r="G310" s="2" t="s">
        <v>39</v>
      </c>
      <c r="H310" s="5">
        <v>105366</v>
      </c>
      <c r="I310" s="11">
        <v>13</v>
      </c>
      <c r="J310" s="11">
        <v>2</v>
      </c>
      <c r="K310" s="2">
        <v>2015</v>
      </c>
      <c r="L310" s="2" t="s">
        <v>40</v>
      </c>
      <c r="M310" s="2" t="s">
        <v>19</v>
      </c>
      <c r="N310" s="8">
        <v>3.0112900515331336</v>
      </c>
    </row>
    <row r="311" spans="2:14" hidden="1" x14ac:dyDescent="0.35">
      <c r="B311" s="1" t="s">
        <v>651</v>
      </c>
      <c r="C311" s="1" t="s">
        <v>652</v>
      </c>
      <c r="D311" s="1" t="s">
        <v>46</v>
      </c>
      <c r="E311" s="10">
        <v>27</v>
      </c>
      <c r="F311" s="1" t="s">
        <v>23</v>
      </c>
      <c r="G311" s="1" t="s">
        <v>77</v>
      </c>
      <c r="H311" s="4">
        <v>85378</v>
      </c>
      <c r="I311" s="10">
        <v>29</v>
      </c>
      <c r="J311" s="10">
        <v>5</v>
      </c>
      <c r="K311" s="1">
        <v>0</v>
      </c>
      <c r="L311" s="1" t="s">
        <v>30</v>
      </c>
      <c r="M311" s="1" t="s">
        <v>26</v>
      </c>
      <c r="N311" s="7">
        <v>2.4095397375593155</v>
      </c>
    </row>
    <row r="312" spans="2:14" hidden="1" x14ac:dyDescent="0.35">
      <c r="B312" s="2" t="s">
        <v>653</v>
      </c>
      <c r="C312" s="2" t="s">
        <v>654</v>
      </c>
      <c r="D312" s="2" t="s">
        <v>80</v>
      </c>
      <c r="E312" s="11">
        <v>25</v>
      </c>
      <c r="F312" s="2" t="s">
        <v>16</v>
      </c>
      <c r="G312" s="2" t="s">
        <v>17</v>
      </c>
      <c r="H312" s="5">
        <v>78623</v>
      </c>
      <c r="I312" s="11">
        <v>3</v>
      </c>
      <c r="J312" s="11">
        <v>4</v>
      </c>
      <c r="K312" s="2">
        <v>2021</v>
      </c>
      <c r="L312" s="2" t="s">
        <v>30</v>
      </c>
      <c r="M312" s="2" t="s">
        <v>41</v>
      </c>
      <c r="N312" s="8">
        <v>3.8956309297875067</v>
      </c>
    </row>
    <row r="313" spans="2:14" hidden="1" x14ac:dyDescent="0.35">
      <c r="B313" s="1" t="s">
        <v>655</v>
      </c>
      <c r="C313" s="1" t="s">
        <v>656</v>
      </c>
      <c r="D313" s="1" t="s">
        <v>80</v>
      </c>
      <c r="E313" s="10">
        <v>24</v>
      </c>
      <c r="F313" s="1" t="s">
        <v>16</v>
      </c>
      <c r="G313" s="1" t="s">
        <v>77</v>
      </c>
      <c r="H313" s="4">
        <v>113978</v>
      </c>
      <c r="I313" s="10">
        <v>7</v>
      </c>
      <c r="J313" s="10">
        <v>5</v>
      </c>
      <c r="K313" s="1">
        <v>2020</v>
      </c>
      <c r="L313" s="1" t="s">
        <v>25</v>
      </c>
      <c r="M313" s="1" t="s">
        <v>19</v>
      </c>
      <c r="N313" s="7">
        <v>2.3673546359249467</v>
      </c>
    </row>
    <row r="314" spans="2:14" hidden="1" x14ac:dyDescent="0.35">
      <c r="B314" s="2" t="s">
        <v>657</v>
      </c>
      <c r="C314" s="2" t="s">
        <v>658</v>
      </c>
      <c r="D314" s="2" t="s">
        <v>80</v>
      </c>
      <c r="E314" s="11">
        <v>55</v>
      </c>
      <c r="F314" s="2" t="s">
        <v>16</v>
      </c>
      <c r="G314" s="2" t="s">
        <v>39</v>
      </c>
      <c r="H314" s="5">
        <v>42145</v>
      </c>
      <c r="I314" s="11">
        <v>5</v>
      </c>
      <c r="J314" s="11">
        <v>1</v>
      </c>
      <c r="K314" s="2">
        <v>2020</v>
      </c>
      <c r="L314" s="2" t="s">
        <v>25</v>
      </c>
      <c r="M314" s="2" t="s">
        <v>41</v>
      </c>
      <c r="N314" s="8">
        <v>3.246034391702449</v>
      </c>
    </row>
    <row r="315" spans="2:14" hidden="1" x14ac:dyDescent="0.35">
      <c r="B315" s="1" t="s">
        <v>659</v>
      </c>
      <c r="C315" s="1" t="s">
        <v>660</v>
      </c>
      <c r="D315" s="1" t="s">
        <v>46</v>
      </c>
      <c r="E315" s="10">
        <v>28</v>
      </c>
      <c r="F315" s="1" t="s">
        <v>23</v>
      </c>
      <c r="G315" s="1" t="s">
        <v>39</v>
      </c>
      <c r="H315" s="4">
        <v>78614</v>
      </c>
      <c r="I315" s="10">
        <v>15</v>
      </c>
      <c r="J315" s="10">
        <v>4</v>
      </c>
      <c r="K315" s="1">
        <v>2022</v>
      </c>
      <c r="L315" s="1" t="s">
        <v>18</v>
      </c>
      <c r="M315" s="1" t="s">
        <v>41</v>
      </c>
      <c r="N315" s="7">
        <v>3.9695008204768292</v>
      </c>
    </row>
    <row r="316" spans="2:14" hidden="1" x14ac:dyDescent="0.35">
      <c r="B316" s="2" t="s">
        <v>661</v>
      </c>
      <c r="C316" s="2" t="s">
        <v>662</v>
      </c>
      <c r="D316" s="2" t="s">
        <v>22</v>
      </c>
      <c r="E316" s="11">
        <v>54</v>
      </c>
      <c r="F316" s="2" t="s">
        <v>72</v>
      </c>
      <c r="G316" s="2" t="s">
        <v>29</v>
      </c>
      <c r="H316" s="5">
        <v>39154</v>
      </c>
      <c r="I316" s="11">
        <v>31</v>
      </c>
      <c r="J316" s="11">
        <v>4</v>
      </c>
      <c r="K316" s="2">
        <v>2020</v>
      </c>
      <c r="L316" s="2" t="s">
        <v>34</v>
      </c>
      <c r="M316" s="2" t="s">
        <v>19</v>
      </c>
      <c r="N316" s="8">
        <v>1.2220644157055398</v>
      </c>
    </row>
    <row r="317" spans="2:14" hidden="1" x14ac:dyDescent="0.35">
      <c r="B317" s="1" t="s">
        <v>663</v>
      </c>
      <c r="C317" s="1" t="s">
        <v>664</v>
      </c>
      <c r="D317" s="1" t="s">
        <v>33</v>
      </c>
      <c r="E317" s="10">
        <v>42</v>
      </c>
      <c r="F317" s="1" t="s">
        <v>16</v>
      </c>
      <c r="G317" s="1" t="s">
        <v>17</v>
      </c>
      <c r="H317" s="4">
        <v>41850</v>
      </c>
      <c r="I317" s="10">
        <v>34</v>
      </c>
      <c r="J317" s="10">
        <v>2</v>
      </c>
      <c r="K317" s="1">
        <v>2019</v>
      </c>
      <c r="L317" s="1" t="s">
        <v>25</v>
      </c>
      <c r="M317" s="1" t="s">
        <v>41</v>
      </c>
      <c r="N317" s="7">
        <v>3.732556456549041</v>
      </c>
    </row>
    <row r="318" spans="2:14" hidden="1" x14ac:dyDescent="0.35">
      <c r="B318" s="2" t="s">
        <v>665</v>
      </c>
      <c r="C318" s="2" t="s">
        <v>666</v>
      </c>
      <c r="D318" s="2" t="s">
        <v>46</v>
      </c>
      <c r="E318" s="11">
        <v>28</v>
      </c>
      <c r="F318" s="2" t="s">
        <v>16</v>
      </c>
      <c r="G318" s="2" t="s">
        <v>17</v>
      </c>
      <c r="H318" s="5">
        <v>81823</v>
      </c>
      <c r="I318" s="11">
        <v>30</v>
      </c>
      <c r="J318" s="11">
        <v>1</v>
      </c>
      <c r="K318" s="2">
        <v>2018</v>
      </c>
      <c r="L318" s="2" t="s">
        <v>40</v>
      </c>
      <c r="M318" s="2" t="s">
        <v>141</v>
      </c>
      <c r="N318" s="8">
        <v>3.7346382193068339</v>
      </c>
    </row>
    <row r="319" spans="2:14" hidden="1" x14ac:dyDescent="0.35">
      <c r="B319" s="1" t="s">
        <v>667</v>
      </c>
      <c r="C319" s="1" t="s">
        <v>668</v>
      </c>
      <c r="D319" s="1" t="s">
        <v>80</v>
      </c>
      <c r="E319" s="10">
        <v>22</v>
      </c>
      <c r="F319" s="1" t="s">
        <v>16</v>
      </c>
      <c r="G319" s="1" t="s">
        <v>24</v>
      </c>
      <c r="H319" s="4">
        <v>45420</v>
      </c>
      <c r="I319" s="10">
        <v>34</v>
      </c>
      <c r="J319" s="10">
        <v>1</v>
      </c>
      <c r="K319" s="1">
        <v>2021</v>
      </c>
      <c r="L319" s="1" t="s">
        <v>34</v>
      </c>
      <c r="M319" s="1" t="s">
        <v>26</v>
      </c>
      <c r="N319" s="7">
        <v>1.9153282187094969</v>
      </c>
    </row>
    <row r="320" spans="2:14" hidden="1" x14ac:dyDescent="0.35">
      <c r="B320" s="2" t="s">
        <v>669</v>
      </c>
      <c r="C320" s="2" t="s">
        <v>670</v>
      </c>
      <c r="D320" s="2" t="s">
        <v>80</v>
      </c>
      <c r="E320" s="11">
        <v>55</v>
      </c>
      <c r="F320" s="2" t="s">
        <v>16</v>
      </c>
      <c r="G320" s="2" t="s">
        <v>17</v>
      </c>
      <c r="H320" s="5">
        <v>74221</v>
      </c>
      <c r="I320" s="11">
        <v>34</v>
      </c>
      <c r="J320" s="11">
        <v>3</v>
      </c>
      <c r="K320" s="2">
        <v>2018</v>
      </c>
      <c r="L320" s="2" t="s">
        <v>51</v>
      </c>
      <c r="M320" s="2" t="s">
        <v>41</v>
      </c>
      <c r="N320" s="8">
        <v>4.8025260533070409</v>
      </c>
    </row>
    <row r="321" spans="2:14" hidden="1" x14ac:dyDescent="0.35">
      <c r="B321" s="1" t="s">
        <v>671</v>
      </c>
      <c r="C321" s="1" t="s">
        <v>672</v>
      </c>
      <c r="D321" s="1" t="s">
        <v>58</v>
      </c>
      <c r="E321" s="10">
        <v>57</v>
      </c>
      <c r="F321" s="1" t="s">
        <v>23</v>
      </c>
      <c r="G321" s="1" t="s">
        <v>63</v>
      </c>
      <c r="H321" s="4">
        <v>39514</v>
      </c>
      <c r="I321" s="10">
        <v>25</v>
      </c>
      <c r="J321" s="10">
        <v>1</v>
      </c>
      <c r="K321" s="1">
        <v>2021</v>
      </c>
      <c r="L321" s="1" t="s">
        <v>25</v>
      </c>
      <c r="M321" s="1" t="s">
        <v>26</v>
      </c>
      <c r="N321" s="7">
        <v>2.7110583215739235</v>
      </c>
    </row>
    <row r="322" spans="2:14" hidden="1" x14ac:dyDescent="0.35">
      <c r="B322" s="2" t="s">
        <v>673</v>
      </c>
      <c r="C322" s="2" t="s">
        <v>674</v>
      </c>
      <c r="D322" s="2" t="s">
        <v>33</v>
      </c>
      <c r="E322" s="11">
        <v>35</v>
      </c>
      <c r="F322" s="2" t="s">
        <v>16</v>
      </c>
      <c r="G322" s="2" t="s">
        <v>39</v>
      </c>
      <c r="H322" s="5">
        <v>98701</v>
      </c>
      <c r="I322" s="11">
        <v>25</v>
      </c>
      <c r="J322" s="11">
        <v>3</v>
      </c>
      <c r="K322" s="2">
        <v>2021</v>
      </c>
      <c r="L322" s="2" t="s">
        <v>51</v>
      </c>
      <c r="M322" s="2" t="s">
        <v>26</v>
      </c>
      <c r="N322" s="8">
        <v>3.8930107347760461</v>
      </c>
    </row>
    <row r="323" spans="2:14" hidden="1" x14ac:dyDescent="0.35">
      <c r="B323" s="1" t="s">
        <v>675</v>
      </c>
      <c r="C323" s="1" t="s">
        <v>676</v>
      </c>
      <c r="D323" s="1" t="s">
        <v>15</v>
      </c>
      <c r="E323" s="10">
        <v>33</v>
      </c>
      <c r="F323" s="1" t="s">
        <v>23</v>
      </c>
      <c r="G323" s="1" t="s">
        <v>39</v>
      </c>
      <c r="H323" s="4">
        <v>116686</v>
      </c>
      <c r="I323" s="10">
        <v>11</v>
      </c>
      <c r="J323" s="10">
        <v>3</v>
      </c>
      <c r="K323" s="1">
        <v>2022</v>
      </c>
      <c r="L323" s="1" t="s">
        <v>25</v>
      </c>
      <c r="M323" s="1" t="s">
        <v>26</v>
      </c>
      <c r="N323" s="7">
        <v>1.7809799039123253</v>
      </c>
    </row>
    <row r="324" spans="2:14" hidden="1" x14ac:dyDescent="0.35">
      <c r="B324" s="2" t="s">
        <v>677</v>
      </c>
      <c r="C324" s="2" t="s">
        <v>678</v>
      </c>
      <c r="D324" s="2" t="s">
        <v>80</v>
      </c>
      <c r="E324" s="11">
        <v>53</v>
      </c>
      <c r="F324" s="2" t="s">
        <v>23</v>
      </c>
      <c r="G324" s="2" t="s">
        <v>77</v>
      </c>
      <c r="H324" s="5">
        <v>66051</v>
      </c>
      <c r="I324" s="11">
        <v>27</v>
      </c>
      <c r="J324" s="11">
        <v>5</v>
      </c>
      <c r="K324" s="2">
        <v>0</v>
      </c>
      <c r="L324" s="2" t="s">
        <v>25</v>
      </c>
      <c r="M324" s="2" t="s">
        <v>26</v>
      </c>
      <c r="N324" s="8">
        <v>1.626616779680448</v>
      </c>
    </row>
    <row r="325" spans="2:14" hidden="1" x14ac:dyDescent="0.35">
      <c r="B325" s="1" t="s">
        <v>679</v>
      </c>
      <c r="C325" s="1" t="s">
        <v>680</v>
      </c>
      <c r="D325" s="1" t="s">
        <v>22</v>
      </c>
      <c r="E325" s="10">
        <v>47</v>
      </c>
      <c r="F325" s="1" t="s">
        <v>23</v>
      </c>
      <c r="G325" s="1" t="s">
        <v>17</v>
      </c>
      <c r="H325" s="4">
        <v>65605</v>
      </c>
      <c r="I325" s="10">
        <v>18</v>
      </c>
      <c r="J325" s="10">
        <v>5</v>
      </c>
      <c r="K325" s="1">
        <v>2022</v>
      </c>
      <c r="L325" s="1" t="s">
        <v>34</v>
      </c>
      <c r="M325" s="1" t="s">
        <v>26</v>
      </c>
      <c r="N325" s="7">
        <v>4.9203770480505407</v>
      </c>
    </row>
    <row r="326" spans="2:14" hidden="1" x14ac:dyDescent="0.35">
      <c r="B326" s="2" t="s">
        <v>681</v>
      </c>
      <c r="C326" s="2" t="s">
        <v>682</v>
      </c>
      <c r="D326" s="2" t="s">
        <v>80</v>
      </c>
      <c r="E326" s="11">
        <v>48</v>
      </c>
      <c r="F326" s="2" t="s">
        <v>16</v>
      </c>
      <c r="G326" s="2" t="s">
        <v>39</v>
      </c>
      <c r="H326" s="5">
        <v>96889</v>
      </c>
      <c r="I326" s="11">
        <v>23</v>
      </c>
      <c r="J326" s="11">
        <v>3</v>
      </c>
      <c r="K326" s="2">
        <v>2022</v>
      </c>
      <c r="L326" s="2" t="s">
        <v>34</v>
      </c>
      <c r="M326" s="2" t="s">
        <v>26</v>
      </c>
      <c r="N326" s="8">
        <v>2.5777793353973744</v>
      </c>
    </row>
    <row r="327" spans="2:14" hidden="1" x14ac:dyDescent="0.35">
      <c r="B327" s="1" t="s">
        <v>683</v>
      </c>
      <c r="C327" s="1" t="s">
        <v>684</v>
      </c>
      <c r="D327" s="1" t="s">
        <v>22</v>
      </c>
      <c r="E327" s="10">
        <v>55</v>
      </c>
      <c r="F327" s="1" t="s">
        <v>23</v>
      </c>
      <c r="G327" s="1" t="s">
        <v>24</v>
      </c>
      <c r="H327" s="4">
        <v>50741</v>
      </c>
      <c r="I327" s="10">
        <v>14</v>
      </c>
      <c r="J327" s="10">
        <v>1</v>
      </c>
      <c r="K327" s="1">
        <v>2020</v>
      </c>
      <c r="L327" s="1" t="s">
        <v>34</v>
      </c>
      <c r="M327" s="1" t="s">
        <v>26</v>
      </c>
      <c r="N327" s="7">
        <v>3.5290492067779575</v>
      </c>
    </row>
    <row r="328" spans="2:14" hidden="1" x14ac:dyDescent="0.35">
      <c r="B328" s="2" t="s">
        <v>685</v>
      </c>
      <c r="C328" s="2" t="s">
        <v>686</v>
      </c>
      <c r="D328" s="2" t="s">
        <v>33</v>
      </c>
      <c r="E328" s="11">
        <v>49</v>
      </c>
      <c r="F328" s="2" t="s">
        <v>23</v>
      </c>
      <c r="G328" s="2" t="s">
        <v>39</v>
      </c>
      <c r="H328" s="5">
        <v>102206</v>
      </c>
      <c r="I328" s="11">
        <v>31</v>
      </c>
      <c r="J328" s="11">
        <v>1</v>
      </c>
      <c r="K328" s="2">
        <v>0</v>
      </c>
      <c r="L328" s="2" t="s">
        <v>34</v>
      </c>
      <c r="M328" s="2" t="s">
        <v>26</v>
      </c>
      <c r="N328" s="8">
        <v>3.3212770048556894</v>
      </c>
    </row>
    <row r="329" spans="2:14" x14ac:dyDescent="0.35">
      <c r="B329" s="1" t="s">
        <v>687</v>
      </c>
      <c r="C329" s="1" t="s">
        <v>688</v>
      </c>
      <c r="D329" s="1" t="s">
        <v>33</v>
      </c>
      <c r="E329" s="10">
        <v>60</v>
      </c>
      <c r="F329" s="1" t="s">
        <v>23</v>
      </c>
      <c r="G329" s="1" t="s">
        <v>63</v>
      </c>
      <c r="H329" s="4">
        <v>39470</v>
      </c>
      <c r="I329" s="10">
        <v>12</v>
      </c>
      <c r="J329" s="10">
        <v>5</v>
      </c>
      <c r="K329" s="1">
        <v>2021</v>
      </c>
      <c r="L329" s="1" t="s">
        <v>30</v>
      </c>
      <c r="M329" s="1" t="s">
        <v>26</v>
      </c>
      <c r="N329" s="7">
        <v>2.2204556161761477</v>
      </c>
    </row>
    <row r="330" spans="2:14" hidden="1" x14ac:dyDescent="0.35">
      <c r="B330" s="2" t="s">
        <v>689</v>
      </c>
      <c r="C330" s="2" t="s">
        <v>690</v>
      </c>
      <c r="D330" s="2" t="s">
        <v>80</v>
      </c>
      <c r="E330" s="11">
        <v>50</v>
      </c>
      <c r="F330" s="2" t="s">
        <v>16</v>
      </c>
      <c r="G330" s="2" t="s">
        <v>17</v>
      </c>
      <c r="H330" s="5">
        <v>114582</v>
      </c>
      <c r="I330" s="11">
        <v>24</v>
      </c>
      <c r="J330" s="11">
        <v>1</v>
      </c>
      <c r="K330" s="2">
        <v>2016</v>
      </c>
      <c r="L330" s="2" t="s">
        <v>51</v>
      </c>
      <c r="M330" s="2" t="s">
        <v>26</v>
      </c>
      <c r="N330" s="8">
        <v>3.3017669637964868</v>
      </c>
    </row>
    <row r="331" spans="2:14" hidden="1" x14ac:dyDescent="0.35">
      <c r="B331" s="1" t="s">
        <v>691</v>
      </c>
      <c r="C331" s="1" t="s">
        <v>692</v>
      </c>
      <c r="D331" s="1" t="s">
        <v>33</v>
      </c>
      <c r="E331" s="10">
        <v>28</v>
      </c>
      <c r="F331" s="1" t="s">
        <v>16</v>
      </c>
      <c r="G331" s="1" t="s">
        <v>77</v>
      </c>
      <c r="H331" s="4">
        <v>105179</v>
      </c>
      <c r="I331" s="10">
        <v>11</v>
      </c>
      <c r="J331" s="10">
        <v>3</v>
      </c>
      <c r="K331" s="1">
        <v>2016</v>
      </c>
      <c r="L331" s="1" t="s">
        <v>51</v>
      </c>
      <c r="M331" s="1" t="s">
        <v>26</v>
      </c>
      <c r="N331" s="7">
        <v>2.4229058302812621</v>
      </c>
    </row>
    <row r="332" spans="2:14" hidden="1" x14ac:dyDescent="0.35">
      <c r="B332" s="2" t="s">
        <v>693</v>
      </c>
      <c r="C332" s="2" t="s">
        <v>694</v>
      </c>
      <c r="D332" s="2" t="s">
        <v>15</v>
      </c>
      <c r="E332" s="11">
        <v>24</v>
      </c>
      <c r="F332" s="2" t="s">
        <v>16</v>
      </c>
      <c r="G332" s="2" t="s">
        <v>29</v>
      </c>
      <c r="H332" s="5">
        <v>43120</v>
      </c>
      <c r="I332" s="11">
        <v>2</v>
      </c>
      <c r="J332" s="11">
        <v>3</v>
      </c>
      <c r="K332" s="2">
        <v>2021</v>
      </c>
      <c r="L332" s="2" t="s">
        <v>51</v>
      </c>
      <c r="M332" s="2" t="s">
        <v>26</v>
      </c>
      <c r="N332" s="8">
        <v>4.7646764759498108</v>
      </c>
    </row>
    <row r="333" spans="2:14" hidden="1" x14ac:dyDescent="0.35">
      <c r="B333" s="1" t="s">
        <v>695</v>
      </c>
      <c r="C333" s="1" t="s">
        <v>696</v>
      </c>
      <c r="D333" s="1" t="s">
        <v>15</v>
      </c>
      <c r="E333" s="10">
        <v>41</v>
      </c>
      <c r="F333" s="1" t="s">
        <v>16</v>
      </c>
      <c r="G333" s="1" t="s">
        <v>29</v>
      </c>
      <c r="H333" s="4">
        <v>87444</v>
      </c>
      <c r="I333" s="10">
        <v>28</v>
      </c>
      <c r="J333" s="10">
        <v>2</v>
      </c>
      <c r="K333" s="1">
        <v>2023</v>
      </c>
      <c r="L333" s="1" t="s">
        <v>40</v>
      </c>
      <c r="M333" s="1" t="s">
        <v>19</v>
      </c>
      <c r="N333" s="7">
        <v>3.6888989879025909</v>
      </c>
    </row>
    <row r="334" spans="2:14" hidden="1" x14ac:dyDescent="0.35">
      <c r="B334" s="2" t="s">
        <v>697</v>
      </c>
      <c r="C334" s="2" t="s">
        <v>698</v>
      </c>
      <c r="D334" s="2" t="s">
        <v>46</v>
      </c>
      <c r="E334" s="11">
        <v>32</v>
      </c>
      <c r="F334" s="2" t="s">
        <v>16</v>
      </c>
      <c r="G334" s="2" t="s">
        <v>63</v>
      </c>
      <c r="H334" s="5">
        <v>78769</v>
      </c>
      <c r="I334" s="11">
        <v>33</v>
      </c>
      <c r="J334" s="11">
        <v>1</v>
      </c>
      <c r="K334" s="2">
        <v>2017</v>
      </c>
      <c r="L334" s="2" t="s">
        <v>40</v>
      </c>
      <c r="M334" s="2" t="s">
        <v>19</v>
      </c>
      <c r="N334" s="8">
        <v>2.941042525631457</v>
      </c>
    </row>
    <row r="335" spans="2:14" hidden="1" x14ac:dyDescent="0.35">
      <c r="B335" s="1" t="s">
        <v>699</v>
      </c>
      <c r="C335" s="1" t="s">
        <v>700</v>
      </c>
      <c r="D335" s="1" t="s">
        <v>22</v>
      </c>
      <c r="E335" s="10">
        <v>43</v>
      </c>
      <c r="F335" s="1" t="s">
        <v>16</v>
      </c>
      <c r="G335" s="1" t="s">
        <v>39</v>
      </c>
      <c r="H335" s="4">
        <v>100019</v>
      </c>
      <c r="I335" s="10">
        <v>22</v>
      </c>
      <c r="J335" s="10">
        <v>5</v>
      </c>
      <c r="K335" s="1">
        <v>2021</v>
      </c>
      <c r="L335" s="1" t="s">
        <v>18</v>
      </c>
      <c r="M335" s="1" t="s">
        <v>41</v>
      </c>
      <c r="N335" s="7">
        <v>1.4180064757812327</v>
      </c>
    </row>
    <row r="336" spans="2:14" hidden="1" x14ac:dyDescent="0.35">
      <c r="B336" s="2" t="s">
        <v>701</v>
      </c>
      <c r="C336" s="2" t="s">
        <v>702</v>
      </c>
      <c r="D336" s="2" t="s">
        <v>58</v>
      </c>
      <c r="E336" s="11">
        <v>29</v>
      </c>
      <c r="F336" s="2" t="s">
        <v>23</v>
      </c>
      <c r="G336" s="2" t="s">
        <v>39</v>
      </c>
      <c r="H336" s="5">
        <v>88558</v>
      </c>
      <c r="I336" s="11">
        <v>8</v>
      </c>
      <c r="J336" s="11">
        <v>4</v>
      </c>
      <c r="K336" s="2">
        <v>0</v>
      </c>
      <c r="L336" s="2" t="s">
        <v>51</v>
      </c>
      <c r="M336" s="2" t="s">
        <v>19</v>
      </c>
      <c r="N336" s="8">
        <v>3.6795366140509538</v>
      </c>
    </row>
    <row r="337" spans="2:14" hidden="1" x14ac:dyDescent="0.35">
      <c r="B337" s="1" t="s">
        <v>703</v>
      </c>
      <c r="C337" s="1" t="s">
        <v>704</v>
      </c>
      <c r="D337" s="1" t="s">
        <v>22</v>
      </c>
      <c r="E337" s="10">
        <v>54</v>
      </c>
      <c r="F337" s="1" t="s">
        <v>23</v>
      </c>
      <c r="G337" s="1" t="s">
        <v>17</v>
      </c>
      <c r="H337" s="4">
        <v>115295</v>
      </c>
      <c r="I337" s="10">
        <v>30</v>
      </c>
      <c r="J337" s="10">
        <v>2</v>
      </c>
      <c r="K337" s="1">
        <v>2016</v>
      </c>
      <c r="L337" s="1" t="s">
        <v>51</v>
      </c>
      <c r="M337" s="1" t="s">
        <v>26</v>
      </c>
      <c r="N337" s="7">
        <v>3.7626959225393879</v>
      </c>
    </row>
    <row r="338" spans="2:14" x14ac:dyDescent="0.35">
      <c r="B338" s="2" t="s">
        <v>705</v>
      </c>
      <c r="C338" s="2" t="s">
        <v>706</v>
      </c>
      <c r="D338" s="2" t="s">
        <v>33</v>
      </c>
      <c r="E338" s="11">
        <v>33</v>
      </c>
      <c r="F338" s="2" t="s">
        <v>23</v>
      </c>
      <c r="G338" s="2" t="s">
        <v>63</v>
      </c>
      <c r="H338" s="5">
        <v>32390</v>
      </c>
      <c r="I338" s="11">
        <v>15</v>
      </c>
      <c r="J338" s="11">
        <v>4</v>
      </c>
      <c r="K338" s="2">
        <v>2015</v>
      </c>
      <c r="L338" s="2" t="s">
        <v>18</v>
      </c>
      <c r="M338" s="2" t="s">
        <v>41</v>
      </c>
      <c r="N338" s="8">
        <v>3.2003522670985061</v>
      </c>
    </row>
    <row r="339" spans="2:14" hidden="1" x14ac:dyDescent="0.35">
      <c r="B339" s="1" t="s">
        <v>707</v>
      </c>
      <c r="C339" s="1" t="s">
        <v>708</v>
      </c>
      <c r="D339" s="1" t="s">
        <v>80</v>
      </c>
      <c r="E339" s="10">
        <v>51</v>
      </c>
      <c r="F339" s="1" t="s">
        <v>23</v>
      </c>
      <c r="G339" s="1" t="s">
        <v>24</v>
      </c>
      <c r="H339" s="4">
        <v>89646</v>
      </c>
      <c r="I339" s="10">
        <v>9</v>
      </c>
      <c r="J339" s="10">
        <v>3</v>
      </c>
      <c r="K339" s="1">
        <v>2018</v>
      </c>
      <c r="L339" s="1" t="s">
        <v>18</v>
      </c>
      <c r="M339" s="1" t="s">
        <v>26</v>
      </c>
      <c r="N339" s="7">
        <v>1.4504920471013949</v>
      </c>
    </row>
    <row r="340" spans="2:14" hidden="1" x14ac:dyDescent="0.35">
      <c r="B340" s="2" t="s">
        <v>709</v>
      </c>
      <c r="C340" s="2" t="s">
        <v>710</v>
      </c>
      <c r="D340" s="2" t="s">
        <v>22</v>
      </c>
      <c r="E340" s="11">
        <v>50</v>
      </c>
      <c r="F340" s="2" t="s">
        <v>23</v>
      </c>
      <c r="G340" s="2" t="s">
        <v>77</v>
      </c>
      <c r="H340" s="5">
        <v>114032</v>
      </c>
      <c r="I340" s="11">
        <v>15</v>
      </c>
      <c r="J340" s="11">
        <v>1</v>
      </c>
      <c r="K340" s="2">
        <v>2023</v>
      </c>
      <c r="L340" s="2" t="s">
        <v>34</v>
      </c>
      <c r="M340" s="2" t="s">
        <v>26</v>
      </c>
      <c r="N340" s="8">
        <v>4.639264284978962</v>
      </c>
    </row>
    <row r="341" spans="2:14" hidden="1" x14ac:dyDescent="0.35">
      <c r="B341" s="1" t="s">
        <v>711</v>
      </c>
      <c r="C341" s="1" t="s">
        <v>712</v>
      </c>
      <c r="D341" s="1" t="s">
        <v>46</v>
      </c>
      <c r="E341" s="10">
        <v>32</v>
      </c>
      <c r="F341" s="1" t="s">
        <v>16</v>
      </c>
      <c r="G341" s="1" t="s">
        <v>63</v>
      </c>
      <c r="H341" s="4">
        <v>67504</v>
      </c>
      <c r="I341" s="10">
        <v>7</v>
      </c>
      <c r="J341" s="10">
        <v>2</v>
      </c>
      <c r="K341" s="1">
        <v>0</v>
      </c>
      <c r="L341" s="1" t="s">
        <v>18</v>
      </c>
      <c r="M341" s="1" t="s">
        <v>141</v>
      </c>
      <c r="N341" s="7">
        <v>3.6048988748332391</v>
      </c>
    </row>
    <row r="342" spans="2:14" hidden="1" x14ac:dyDescent="0.35">
      <c r="B342" s="2" t="s">
        <v>713</v>
      </c>
      <c r="C342" s="2" t="s">
        <v>714</v>
      </c>
      <c r="D342" s="2" t="s">
        <v>80</v>
      </c>
      <c r="E342" s="11">
        <v>30</v>
      </c>
      <c r="F342" s="2" t="s">
        <v>16</v>
      </c>
      <c r="G342" s="2" t="s">
        <v>17</v>
      </c>
      <c r="H342" s="5">
        <v>64159</v>
      </c>
      <c r="I342" s="11">
        <v>2</v>
      </c>
      <c r="J342" s="11">
        <v>1</v>
      </c>
      <c r="K342" s="2">
        <v>0</v>
      </c>
      <c r="L342" s="2" t="s">
        <v>34</v>
      </c>
      <c r="M342" s="2" t="s">
        <v>41</v>
      </c>
      <c r="N342" s="8">
        <v>3.1498166110798138</v>
      </c>
    </row>
    <row r="343" spans="2:14" x14ac:dyDescent="0.35">
      <c r="B343" s="1" t="s">
        <v>715</v>
      </c>
      <c r="C343" s="1" t="s">
        <v>716</v>
      </c>
      <c r="D343" s="1" t="s">
        <v>33</v>
      </c>
      <c r="E343" s="10">
        <v>24</v>
      </c>
      <c r="F343" s="1" t="s">
        <v>16</v>
      </c>
      <c r="G343" s="1" t="s">
        <v>24</v>
      </c>
      <c r="H343" s="4">
        <v>44648</v>
      </c>
      <c r="I343" s="10">
        <v>13</v>
      </c>
      <c r="J343" s="10">
        <v>5</v>
      </c>
      <c r="K343" s="1">
        <v>0</v>
      </c>
      <c r="L343" s="1" t="s">
        <v>25</v>
      </c>
      <c r="M343" s="1" t="s">
        <v>26</v>
      </c>
      <c r="N343" s="7">
        <v>1.1537696688506918</v>
      </c>
    </row>
    <row r="344" spans="2:14" hidden="1" x14ac:dyDescent="0.35">
      <c r="B344" s="2" t="s">
        <v>717</v>
      </c>
      <c r="C344" s="2" t="s">
        <v>718</v>
      </c>
      <c r="D344" s="2" t="s">
        <v>22</v>
      </c>
      <c r="E344" s="11">
        <v>28</v>
      </c>
      <c r="F344" s="2" t="s">
        <v>16</v>
      </c>
      <c r="G344" s="2" t="s">
        <v>39</v>
      </c>
      <c r="H344" s="5">
        <v>112230</v>
      </c>
      <c r="I344" s="11">
        <v>34</v>
      </c>
      <c r="J344" s="11">
        <v>4</v>
      </c>
      <c r="K344" s="2">
        <v>2015</v>
      </c>
      <c r="L344" s="2" t="s">
        <v>34</v>
      </c>
      <c r="M344" s="2" t="s">
        <v>26</v>
      </c>
      <c r="N344" s="8">
        <v>2.1888130359479909</v>
      </c>
    </row>
    <row r="345" spans="2:14" hidden="1" x14ac:dyDescent="0.35">
      <c r="B345" s="1" t="s">
        <v>719</v>
      </c>
      <c r="C345" s="1" t="s">
        <v>720</v>
      </c>
      <c r="D345" s="1" t="s">
        <v>80</v>
      </c>
      <c r="E345" s="10">
        <v>57</v>
      </c>
      <c r="F345" s="1" t="s">
        <v>16</v>
      </c>
      <c r="G345" s="1" t="s">
        <v>77</v>
      </c>
      <c r="H345" s="4">
        <v>47537</v>
      </c>
      <c r="I345" s="10">
        <v>34</v>
      </c>
      <c r="J345" s="10">
        <v>2</v>
      </c>
      <c r="K345" s="1">
        <v>0</v>
      </c>
      <c r="L345" s="1" t="s">
        <v>30</v>
      </c>
      <c r="M345" s="1" t="s">
        <v>26</v>
      </c>
      <c r="N345" s="7">
        <v>3.4544210664869626</v>
      </c>
    </row>
    <row r="346" spans="2:14" hidden="1" x14ac:dyDescent="0.35">
      <c r="B346" s="2" t="s">
        <v>721</v>
      </c>
      <c r="C346" s="2" t="s">
        <v>722</v>
      </c>
      <c r="D346" s="2" t="s">
        <v>15</v>
      </c>
      <c r="E346" s="11">
        <v>47</v>
      </c>
      <c r="F346" s="2" t="s">
        <v>23</v>
      </c>
      <c r="G346" s="2" t="s">
        <v>77</v>
      </c>
      <c r="H346" s="5">
        <v>73371</v>
      </c>
      <c r="I346" s="11">
        <v>28</v>
      </c>
      <c r="J346" s="11">
        <v>4</v>
      </c>
      <c r="K346" s="2">
        <v>2017</v>
      </c>
      <c r="L346" s="2" t="s">
        <v>18</v>
      </c>
      <c r="M346" s="2" t="s">
        <v>26</v>
      </c>
      <c r="N346" s="8">
        <v>1.4469272528738752</v>
      </c>
    </row>
    <row r="347" spans="2:14" hidden="1" x14ac:dyDescent="0.35">
      <c r="B347" s="1" t="s">
        <v>723</v>
      </c>
      <c r="C347" s="1" t="s">
        <v>724</v>
      </c>
      <c r="D347" s="1" t="s">
        <v>46</v>
      </c>
      <c r="E347" s="10">
        <v>38</v>
      </c>
      <c r="F347" s="1" t="s">
        <v>16</v>
      </c>
      <c r="G347" s="1" t="s">
        <v>17</v>
      </c>
      <c r="H347" s="4">
        <v>76266</v>
      </c>
      <c r="I347" s="10">
        <v>19</v>
      </c>
      <c r="J347" s="10">
        <v>3</v>
      </c>
      <c r="K347" s="1">
        <v>2020</v>
      </c>
      <c r="L347" s="1" t="s">
        <v>18</v>
      </c>
      <c r="M347" s="1" t="s">
        <v>26</v>
      </c>
      <c r="N347" s="7">
        <v>2.5233107997132231</v>
      </c>
    </row>
    <row r="348" spans="2:14" hidden="1" x14ac:dyDescent="0.35">
      <c r="B348" s="2" t="s">
        <v>725</v>
      </c>
      <c r="C348" s="2" t="s">
        <v>726</v>
      </c>
      <c r="D348" s="2" t="s">
        <v>33</v>
      </c>
      <c r="E348" s="11">
        <v>28</v>
      </c>
      <c r="F348" s="2" t="s">
        <v>16</v>
      </c>
      <c r="G348" s="2" t="s">
        <v>77</v>
      </c>
      <c r="H348" s="5">
        <v>62131</v>
      </c>
      <c r="I348" s="11">
        <v>27</v>
      </c>
      <c r="J348" s="11">
        <v>1</v>
      </c>
      <c r="K348" s="2">
        <v>0</v>
      </c>
      <c r="L348" s="2" t="s">
        <v>34</v>
      </c>
      <c r="M348" s="2" t="s">
        <v>26</v>
      </c>
      <c r="N348" s="8">
        <v>4.1710524374808955</v>
      </c>
    </row>
    <row r="349" spans="2:14" hidden="1" x14ac:dyDescent="0.35">
      <c r="B349" s="1" t="s">
        <v>727</v>
      </c>
      <c r="C349" s="1" t="s">
        <v>728</v>
      </c>
      <c r="D349" s="1" t="s">
        <v>58</v>
      </c>
      <c r="E349" s="10">
        <v>49</v>
      </c>
      <c r="F349" s="1" t="s">
        <v>23</v>
      </c>
      <c r="G349" s="1" t="s">
        <v>17</v>
      </c>
      <c r="H349" s="4">
        <v>83920</v>
      </c>
      <c r="I349" s="10">
        <v>30</v>
      </c>
      <c r="J349" s="10">
        <v>3</v>
      </c>
      <c r="K349" s="1">
        <v>2019</v>
      </c>
      <c r="L349" s="1" t="s">
        <v>40</v>
      </c>
      <c r="M349" s="1" t="s">
        <v>26</v>
      </c>
      <c r="N349" s="7">
        <v>4.9619187795635025</v>
      </c>
    </row>
    <row r="350" spans="2:14" hidden="1" x14ac:dyDescent="0.35">
      <c r="B350" s="2" t="s">
        <v>729</v>
      </c>
      <c r="C350" s="2" t="s">
        <v>730</v>
      </c>
      <c r="D350" s="2" t="s">
        <v>58</v>
      </c>
      <c r="E350" s="11">
        <v>24</v>
      </c>
      <c r="F350" s="2" t="s">
        <v>16</v>
      </c>
      <c r="G350" s="2" t="s">
        <v>24</v>
      </c>
      <c r="H350" s="5">
        <v>36189</v>
      </c>
      <c r="I350" s="11">
        <v>25</v>
      </c>
      <c r="J350" s="11">
        <v>4</v>
      </c>
      <c r="K350" s="2">
        <v>0</v>
      </c>
      <c r="L350" s="2" t="s">
        <v>34</v>
      </c>
      <c r="M350" s="2" t="s">
        <v>41</v>
      </c>
      <c r="N350" s="8">
        <v>1.5528532861439186</v>
      </c>
    </row>
    <row r="351" spans="2:14" hidden="1" x14ac:dyDescent="0.35">
      <c r="B351" s="1" t="s">
        <v>731</v>
      </c>
      <c r="C351" s="1" t="s">
        <v>732</v>
      </c>
      <c r="D351" s="1" t="s">
        <v>46</v>
      </c>
      <c r="E351" s="10">
        <v>57</v>
      </c>
      <c r="F351" s="1" t="s">
        <v>16</v>
      </c>
      <c r="G351" s="1" t="s">
        <v>29</v>
      </c>
      <c r="H351" s="4">
        <v>87818</v>
      </c>
      <c r="I351" s="10">
        <v>32</v>
      </c>
      <c r="J351" s="10">
        <v>5</v>
      </c>
      <c r="K351" s="1">
        <v>2019</v>
      </c>
      <c r="L351" s="1" t="s">
        <v>34</v>
      </c>
      <c r="M351" s="1" t="s">
        <v>26</v>
      </c>
      <c r="N351" s="7">
        <v>3.4917673395504427</v>
      </c>
    </row>
    <row r="352" spans="2:14" hidden="1" x14ac:dyDescent="0.35">
      <c r="B352" s="2" t="s">
        <v>733</v>
      </c>
      <c r="C352" s="2" t="s">
        <v>734</v>
      </c>
      <c r="D352" s="2" t="s">
        <v>33</v>
      </c>
      <c r="E352" s="11">
        <v>44</v>
      </c>
      <c r="F352" s="2" t="s">
        <v>23</v>
      </c>
      <c r="G352" s="2" t="s">
        <v>29</v>
      </c>
      <c r="H352" s="5">
        <v>38987</v>
      </c>
      <c r="I352" s="11">
        <v>23</v>
      </c>
      <c r="J352" s="11">
        <v>3</v>
      </c>
      <c r="K352" s="2">
        <v>2018</v>
      </c>
      <c r="L352" s="2" t="s">
        <v>18</v>
      </c>
      <c r="M352" s="2" t="s">
        <v>26</v>
      </c>
      <c r="N352" s="8">
        <v>4.1206463186295528</v>
      </c>
    </row>
    <row r="353" spans="2:14" hidden="1" x14ac:dyDescent="0.35">
      <c r="B353" s="1" t="s">
        <v>735</v>
      </c>
      <c r="C353" s="1" t="s">
        <v>736</v>
      </c>
      <c r="D353" s="1" t="s">
        <v>58</v>
      </c>
      <c r="E353" s="10">
        <v>54</v>
      </c>
      <c r="F353" s="1" t="s">
        <v>16</v>
      </c>
      <c r="G353" s="1" t="s">
        <v>24</v>
      </c>
      <c r="H353" s="4">
        <v>99773</v>
      </c>
      <c r="I353" s="10">
        <v>32</v>
      </c>
      <c r="J353" s="10">
        <v>2</v>
      </c>
      <c r="K353" s="1">
        <v>2022</v>
      </c>
      <c r="L353" s="1" t="s">
        <v>30</v>
      </c>
      <c r="M353" s="1" t="s">
        <v>26</v>
      </c>
      <c r="N353" s="7">
        <v>2.1359782377608507</v>
      </c>
    </row>
    <row r="354" spans="2:14" hidden="1" x14ac:dyDescent="0.35">
      <c r="B354" s="2" t="s">
        <v>737</v>
      </c>
      <c r="C354" s="2" t="s">
        <v>738</v>
      </c>
      <c r="D354" s="2" t="s">
        <v>15</v>
      </c>
      <c r="E354" s="11">
        <v>26</v>
      </c>
      <c r="F354" s="2" t="s">
        <v>16</v>
      </c>
      <c r="G354" s="2" t="s">
        <v>29</v>
      </c>
      <c r="H354" s="5">
        <v>92790</v>
      </c>
      <c r="I354" s="11">
        <v>30</v>
      </c>
      <c r="J354" s="11">
        <v>2</v>
      </c>
      <c r="K354" s="2">
        <v>0</v>
      </c>
      <c r="L354" s="2" t="s">
        <v>18</v>
      </c>
      <c r="M354" s="2" t="s">
        <v>26</v>
      </c>
      <c r="N354" s="8">
        <v>4.6205835673616429</v>
      </c>
    </row>
    <row r="355" spans="2:14" hidden="1" x14ac:dyDescent="0.35">
      <c r="B355" s="1" t="s">
        <v>739</v>
      </c>
      <c r="C355" s="1" t="s">
        <v>740</v>
      </c>
      <c r="D355" s="1" t="s">
        <v>15</v>
      </c>
      <c r="E355" s="10">
        <v>24</v>
      </c>
      <c r="F355" s="1" t="s">
        <v>16</v>
      </c>
      <c r="G355" s="1" t="s">
        <v>77</v>
      </c>
      <c r="H355" s="4">
        <v>67288</v>
      </c>
      <c r="I355" s="10">
        <v>7</v>
      </c>
      <c r="J355" s="10">
        <v>3</v>
      </c>
      <c r="K355" s="1">
        <v>0</v>
      </c>
      <c r="L355" s="1" t="s">
        <v>40</v>
      </c>
      <c r="M355" s="1" t="s">
        <v>26</v>
      </c>
      <c r="N355" s="7">
        <v>4.1155142708938364</v>
      </c>
    </row>
    <row r="356" spans="2:14" hidden="1" x14ac:dyDescent="0.35">
      <c r="B356" s="2" t="s">
        <v>741</v>
      </c>
      <c r="C356" s="2" t="s">
        <v>742</v>
      </c>
      <c r="D356" s="2" t="s">
        <v>46</v>
      </c>
      <c r="E356" s="11">
        <v>31</v>
      </c>
      <c r="F356" s="2" t="s">
        <v>23</v>
      </c>
      <c r="G356" s="2" t="s">
        <v>77</v>
      </c>
      <c r="H356" s="5">
        <v>49291</v>
      </c>
      <c r="I356" s="11">
        <v>19</v>
      </c>
      <c r="J356" s="11">
        <v>5</v>
      </c>
      <c r="K356" s="2">
        <v>2020</v>
      </c>
      <c r="L356" s="2" t="s">
        <v>40</v>
      </c>
      <c r="M356" s="2" t="s">
        <v>19</v>
      </c>
      <c r="N356" s="8">
        <v>3.9701542803758225</v>
      </c>
    </row>
    <row r="357" spans="2:14" hidden="1" x14ac:dyDescent="0.35">
      <c r="B357" s="1" t="s">
        <v>743</v>
      </c>
      <c r="C357" s="1" t="s">
        <v>744</v>
      </c>
      <c r="D357" s="1" t="s">
        <v>58</v>
      </c>
      <c r="E357" s="10">
        <v>49</v>
      </c>
      <c r="F357" s="1" t="s">
        <v>16</v>
      </c>
      <c r="G357" s="1" t="s">
        <v>24</v>
      </c>
      <c r="H357" s="4">
        <v>90959</v>
      </c>
      <c r="I357" s="10">
        <v>22</v>
      </c>
      <c r="J357" s="10">
        <v>2</v>
      </c>
      <c r="K357" s="1">
        <v>2021</v>
      </c>
      <c r="L357" s="1" t="s">
        <v>40</v>
      </c>
      <c r="M357" s="1" t="s">
        <v>26</v>
      </c>
      <c r="N357" s="7">
        <v>4.5534038748307051</v>
      </c>
    </row>
    <row r="358" spans="2:14" hidden="1" x14ac:dyDescent="0.35">
      <c r="B358" s="2" t="s">
        <v>745</v>
      </c>
      <c r="C358" s="2" t="s">
        <v>746</v>
      </c>
      <c r="D358" s="2" t="s">
        <v>46</v>
      </c>
      <c r="E358" s="11">
        <v>31</v>
      </c>
      <c r="F358" s="2" t="s">
        <v>16</v>
      </c>
      <c r="G358" s="2" t="s">
        <v>39</v>
      </c>
      <c r="H358" s="5">
        <v>116100</v>
      </c>
      <c r="I358" s="11">
        <v>19</v>
      </c>
      <c r="J358" s="11">
        <v>2</v>
      </c>
      <c r="K358" s="2">
        <v>0</v>
      </c>
      <c r="L358" s="2" t="s">
        <v>30</v>
      </c>
      <c r="M358" s="2" t="s">
        <v>26</v>
      </c>
      <c r="N358" s="8">
        <v>4.9264926542586416</v>
      </c>
    </row>
    <row r="359" spans="2:14" hidden="1" x14ac:dyDescent="0.35">
      <c r="B359" s="1" t="s">
        <v>747</v>
      </c>
      <c r="C359" s="1" t="s">
        <v>748</v>
      </c>
      <c r="D359" s="1" t="s">
        <v>15</v>
      </c>
      <c r="E359" s="10">
        <v>43</v>
      </c>
      <c r="F359" s="1" t="s">
        <v>23</v>
      </c>
      <c r="G359" s="1" t="s">
        <v>17</v>
      </c>
      <c r="H359" s="4">
        <v>31216</v>
      </c>
      <c r="I359" s="10">
        <v>25</v>
      </c>
      <c r="J359" s="10">
        <v>4</v>
      </c>
      <c r="K359" s="1">
        <v>0</v>
      </c>
      <c r="L359" s="1" t="s">
        <v>25</v>
      </c>
      <c r="M359" s="1" t="s">
        <v>41</v>
      </c>
      <c r="N359" s="7">
        <v>4.9587952401266051</v>
      </c>
    </row>
    <row r="360" spans="2:14" hidden="1" x14ac:dyDescent="0.35">
      <c r="B360" s="2" t="s">
        <v>749</v>
      </c>
      <c r="C360" s="2" t="s">
        <v>750</v>
      </c>
      <c r="D360" s="2" t="s">
        <v>33</v>
      </c>
      <c r="E360" s="11">
        <v>59</v>
      </c>
      <c r="F360" s="2" t="s">
        <v>23</v>
      </c>
      <c r="G360" s="2" t="s">
        <v>77</v>
      </c>
      <c r="H360" s="5">
        <v>49223</v>
      </c>
      <c r="I360" s="11">
        <v>7</v>
      </c>
      <c r="J360" s="11">
        <v>3</v>
      </c>
      <c r="K360" s="2">
        <v>2023</v>
      </c>
      <c r="L360" s="2" t="s">
        <v>51</v>
      </c>
      <c r="M360" s="2" t="s">
        <v>141</v>
      </c>
      <c r="N360" s="8">
        <v>1.2711398217827377</v>
      </c>
    </row>
    <row r="361" spans="2:14" hidden="1" x14ac:dyDescent="0.35">
      <c r="B361" s="1" t="s">
        <v>751</v>
      </c>
      <c r="C361" s="1" t="s">
        <v>752</v>
      </c>
      <c r="D361" s="1" t="s">
        <v>15</v>
      </c>
      <c r="E361" s="10">
        <v>22</v>
      </c>
      <c r="F361" s="1" t="s">
        <v>16</v>
      </c>
      <c r="G361" s="1" t="s">
        <v>63</v>
      </c>
      <c r="H361" s="4">
        <v>31791</v>
      </c>
      <c r="I361" s="10">
        <v>1</v>
      </c>
      <c r="J361" s="10">
        <v>4</v>
      </c>
      <c r="K361" s="1">
        <v>0</v>
      </c>
      <c r="L361" s="1" t="s">
        <v>51</v>
      </c>
      <c r="M361" s="1" t="s">
        <v>141</v>
      </c>
      <c r="N361" s="7">
        <v>1.9384282135167608</v>
      </c>
    </row>
    <row r="362" spans="2:14" hidden="1" x14ac:dyDescent="0.35">
      <c r="B362" s="2" t="s">
        <v>753</v>
      </c>
      <c r="C362" s="2" t="s">
        <v>754</v>
      </c>
      <c r="D362" s="2" t="s">
        <v>22</v>
      </c>
      <c r="E362" s="11">
        <v>31</v>
      </c>
      <c r="F362" s="2" t="s">
        <v>23</v>
      </c>
      <c r="G362" s="2" t="s">
        <v>39</v>
      </c>
      <c r="H362" s="5">
        <v>60523</v>
      </c>
      <c r="I362" s="11">
        <v>3</v>
      </c>
      <c r="J362" s="11">
        <v>2</v>
      </c>
      <c r="K362" s="2">
        <v>2021</v>
      </c>
      <c r="L362" s="2" t="s">
        <v>30</v>
      </c>
      <c r="M362" s="2" t="s">
        <v>26</v>
      </c>
      <c r="N362" s="8">
        <v>1.5327787235374202</v>
      </c>
    </row>
    <row r="363" spans="2:14" hidden="1" x14ac:dyDescent="0.35">
      <c r="B363" s="1" t="s">
        <v>755</v>
      </c>
      <c r="C363" s="1" t="s">
        <v>756</v>
      </c>
      <c r="D363" s="1" t="s">
        <v>15</v>
      </c>
      <c r="E363" s="10">
        <v>37</v>
      </c>
      <c r="F363" s="1" t="s">
        <v>23</v>
      </c>
      <c r="G363" s="1" t="s">
        <v>39</v>
      </c>
      <c r="H363" s="4">
        <v>41572</v>
      </c>
      <c r="I363" s="10">
        <v>9</v>
      </c>
      <c r="J363" s="10">
        <v>1</v>
      </c>
      <c r="K363" s="1">
        <v>2024</v>
      </c>
      <c r="L363" s="1" t="s">
        <v>25</v>
      </c>
      <c r="M363" s="1" t="s">
        <v>141</v>
      </c>
      <c r="N363" s="7">
        <v>3.4837598109203718</v>
      </c>
    </row>
    <row r="364" spans="2:14" hidden="1" x14ac:dyDescent="0.35">
      <c r="B364" s="2" t="s">
        <v>757</v>
      </c>
      <c r="C364" s="2" t="s">
        <v>758</v>
      </c>
      <c r="D364" s="2" t="s">
        <v>15</v>
      </c>
      <c r="E364" s="11">
        <v>31</v>
      </c>
      <c r="F364" s="2" t="s">
        <v>23</v>
      </c>
      <c r="G364" s="2" t="s">
        <v>39</v>
      </c>
      <c r="H364" s="5">
        <v>101722</v>
      </c>
      <c r="I364" s="11">
        <v>16</v>
      </c>
      <c r="J364" s="11">
        <v>3</v>
      </c>
      <c r="K364" s="2">
        <v>0</v>
      </c>
      <c r="L364" s="2" t="s">
        <v>51</v>
      </c>
      <c r="M364" s="2" t="s">
        <v>141</v>
      </c>
      <c r="N364" s="8">
        <v>1.9060401079849423</v>
      </c>
    </row>
    <row r="365" spans="2:14" hidden="1" x14ac:dyDescent="0.35">
      <c r="B365" s="1" t="s">
        <v>759</v>
      </c>
      <c r="C365" s="1" t="s">
        <v>760</v>
      </c>
      <c r="D365" s="1" t="s">
        <v>80</v>
      </c>
      <c r="E365" s="10">
        <v>57</v>
      </c>
      <c r="F365" s="1" t="s">
        <v>23</v>
      </c>
      <c r="G365" s="1" t="s">
        <v>29</v>
      </c>
      <c r="H365" s="4">
        <v>68843</v>
      </c>
      <c r="I365" s="10">
        <v>11</v>
      </c>
      <c r="J365" s="10">
        <v>5</v>
      </c>
      <c r="K365" s="1">
        <v>2019</v>
      </c>
      <c r="L365" s="1" t="s">
        <v>51</v>
      </c>
      <c r="M365" s="1" t="s">
        <v>41</v>
      </c>
      <c r="N365" s="7">
        <v>1.8256188411413228</v>
      </c>
    </row>
    <row r="366" spans="2:14" hidden="1" x14ac:dyDescent="0.35">
      <c r="B366" s="2" t="s">
        <v>761</v>
      </c>
      <c r="C366" s="2" t="s">
        <v>762</v>
      </c>
      <c r="D366" s="2" t="s">
        <v>22</v>
      </c>
      <c r="E366" s="11">
        <v>38</v>
      </c>
      <c r="F366" s="2" t="s">
        <v>16</v>
      </c>
      <c r="G366" s="2" t="s">
        <v>29</v>
      </c>
      <c r="H366" s="5">
        <v>99008</v>
      </c>
      <c r="I366" s="11">
        <v>5</v>
      </c>
      <c r="J366" s="11">
        <v>4</v>
      </c>
      <c r="K366" s="2">
        <v>2022</v>
      </c>
      <c r="L366" s="2" t="s">
        <v>51</v>
      </c>
      <c r="M366" s="2" t="s">
        <v>141</v>
      </c>
      <c r="N366" s="8">
        <v>1.9409223456946099</v>
      </c>
    </row>
    <row r="367" spans="2:14" hidden="1" x14ac:dyDescent="0.35">
      <c r="B367" s="1" t="s">
        <v>763</v>
      </c>
      <c r="C367" s="1" t="s">
        <v>764</v>
      </c>
      <c r="D367" s="1" t="s">
        <v>15</v>
      </c>
      <c r="E367" s="10">
        <v>45</v>
      </c>
      <c r="F367" s="1" t="s">
        <v>16</v>
      </c>
      <c r="G367" s="1" t="s">
        <v>63</v>
      </c>
      <c r="H367" s="4">
        <v>57461</v>
      </c>
      <c r="I367" s="10">
        <v>28</v>
      </c>
      <c r="J367" s="10">
        <v>1</v>
      </c>
      <c r="K367" s="1">
        <v>2020</v>
      </c>
      <c r="L367" s="1" t="s">
        <v>30</v>
      </c>
      <c r="M367" s="1" t="s">
        <v>19</v>
      </c>
      <c r="N367" s="7">
        <v>4.5257983314813437</v>
      </c>
    </row>
    <row r="368" spans="2:14" hidden="1" x14ac:dyDescent="0.35">
      <c r="B368" s="2" t="s">
        <v>765</v>
      </c>
      <c r="C368" s="2" t="s">
        <v>766</v>
      </c>
      <c r="D368" s="2" t="s">
        <v>46</v>
      </c>
      <c r="E368" s="11">
        <v>26</v>
      </c>
      <c r="F368" s="2" t="s">
        <v>23</v>
      </c>
      <c r="G368" s="2" t="s">
        <v>17</v>
      </c>
      <c r="H368" s="5">
        <v>94434</v>
      </c>
      <c r="I368" s="11">
        <v>3</v>
      </c>
      <c r="J368" s="11">
        <v>1</v>
      </c>
      <c r="K368" s="2">
        <v>2017</v>
      </c>
      <c r="L368" s="2" t="s">
        <v>34</v>
      </c>
      <c r="M368" s="2" t="s">
        <v>141</v>
      </c>
      <c r="N368" s="8">
        <v>4.2621843837360807</v>
      </c>
    </row>
    <row r="369" spans="2:14" hidden="1" x14ac:dyDescent="0.35">
      <c r="B369" s="1" t="s">
        <v>767</v>
      </c>
      <c r="C369" s="1" t="s">
        <v>768</v>
      </c>
      <c r="D369" s="1" t="s">
        <v>58</v>
      </c>
      <c r="E369" s="10">
        <v>38</v>
      </c>
      <c r="F369" s="1" t="s">
        <v>72</v>
      </c>
      <c r="G369" s="1" t="s">
        <v>29</v>
      </c>
      <c r="H369" s="4">
        <v>69443</v>
      </c>
      <c r="I369" s="10">
        <v>27</v>
      </c>
      <c r="J369" s="10">
        <v>1</v>
      </c>
      <c r="K369" s="1">
        <v>2018</v>
      </c>
      <c r="L369" s="1" t="s">
        <v>34</v>
      </c>
      <c r="M369" s="1" t="s">
        <v>41</v>
      </c>
      <c r="N369" s="7">
        <v>2.0175835292559596</v>
      </c>
    </row>
    <row r="370" spans="2:14" hidden="1" x14ac:dyDescent="0.35">
      <c r="B370" s="2" t="s">
        <v>769</v>
      </c>
      <c r="C370" s="2" t="s">
        <v>770</v>
      </c>
      <c r="D370" s="2" t="s">
        <v>80</v>
      </c>
      <c r="E370" s="11">
        <v>59</v>
      </c>
      <c r="F370" s="2" t="s">
        <v>16</v>
      </c>
      <c r="G370" s="2" t="s">
        <v>29</v>
      </c>
      <c r="H370" s="5">
        <v>53291</v>
      </c>
      <c r="I370" s="11">
        <v>11</v>
      </c>
      <c r="J370" s="11">
        <v>5</v>
      </c>
      <c r="K370" s="2">
        <v>2018</v>
      </c>
      <c r="L370" s="2" t="s">
        <v>30</v>
      </c>
      <c r="M370" s="2" t="s">
        <v>19</v>
      </c>
      <c r="N370" s="8">
        <v>3.8607453249929797</v>
      </c>
    </row>
    <row r="371" spans="2:14" hidden="1" x14ac:dyDescent="0.35">
      <c r="B371" s="1" t="s">
        <v>771</v>
      </c>
      <c r="C371" s="1" t="s">
        <v>772</v>
      </c>
      <c r="D371" s="1" t="s">
        <v>22</v>
      </c>
      <c r="E371" s="10">
        <v>34</v>
      </c>
      <c r="F371" s="1" t="s">
        <v>23</v>
      </c>
      <c r="G371" s="1" t="s">
        <v>39</v>
      </c>
      <c r="H371" s="4">
        <v>116774</v>
      </c>
      <c r="I371" s="10">
        <v>26</v>
      </c>
      <c r="J371" s="10">
        <v>2</v>
      </c>
      <c r="K371" s="1">
        <v>2018</v>
      </c>
      <c r="L371" s="1" t="s">
        <v>18</v>
      </c>
      <c r="M371" s="1" t="s">
        <v>41</v>
      </c>
      <c r="N371" s="7">
        <v>1.5073784092631048</v>
      </c>
    </row>
    <row r="372" spans="2:14" x14ac:dyDescent="0.35">
      <c r="B372" s="2" t="s">
        <v>773</v>
      </c>
      <c r="C372" s="2" t="s">
        <v>774</v>
      </c>
      <c r="D372" s="2" t="s">
        <v>33</v>
      </c>
      <c r="E372" s="11">
        <v>25</v>
      </c>
      <c r="F372" s="2" t="s">
        <v>16</v>
      </c>
      <c r="G372" s="2" t="s">
        <v>17</v>
      </c>
      <c r="H372" s="5">
        <v>41291</v>
      </c>
      <c r="I372" s="11">
        <v>24</v>
      </c>
      <c r="J372" s="11">
        <v>4</v>
      </c>
      <c r="K372" s="2">
        <v>2024</v>
      </c>
      <c r="L372" s="2" t="s">
        <v>30</v>
      </c>
      <c r="M372" s="2" t="s">
        <v>26</v>
      </c>
      <c r="N372" s="8">
        <v>1.6136165718973832</v>
      </c>
    </row>
    <row r="373" spans="2:14" hidden="1" x14ac:dyDescent="0.35">
      <c r="B373" s="1" t="s">
        <v>775</v>
      </c>
      <c r="C373" s="1" t="s">
        <v>776</v>
      </c>
      <c r="D373" s="1" t="s">
        <v>46</v>
      </c>
      <c r="E373" s="10">
        <v>54</v>
      </c>
      <c r="F373" s="1" t="s">
        <v>16</v>
      </c>
      <c r="G373" s="1" t="s">
        <v>63</v>
      </c>
      <c r="H373" s="4">
        <v>61753</v>
      </c>
      <c r="I373" s="10">
        <v>10</v>
      </c>
      <c r="J373" s="10">
        <v>1</v>
      </c>
      <c r="K373" s="1">
        <v>2017</v>
      </c>
      <c r="L373" s="1" t="s">
        <v>30</v>
      </c>
      <c r="M373" s="1" t="s">
        <v>26</v>
      </c>
      <c r="N373" s="7">
        <v>1.5573192133987335</v>
      </c>
    </row>
    <row r="374" spans="2:14" x14ac:dyDescent="0.35">
      <c r="B374" s="2" t="s">
        <v>777</v>
      </c>
      <c r="C374" s="2" t="s">
        <v>778</v>
      </c>
      <c r="D374" s="2" t="s">
        <v>33</v>
      </c>
      <c r="E374" s="11">
        <v>44</v>
      </c>
      <c r="F374" s="2" t="s">
        <v>23</v>
      </c>
      <c r="G374" s="2" t="s">
        <v>63</v>
      </c>
      <c r="H374" s="5">
        <v>89498</v>
      </c>
      <c r="I374" s="11">
        <v>14</v>
      </c>
      <c r="J374" s="11">
        <v>4</v>
      </c>
      <c r="K374" s="2">
        <v>2015</v>
      </c>
      <c r="L374" s="2" t="s">
        <v>18</v>
      </c>
      <c r="M374" s="2" t="s">
        <v>26</v>
      </c>
      <c r="N374" s="8">
        <v>1.1922404550575436</v>
      </c>
    </row>
    <row r="375" spans="2:14" hidden="1" x14ac:dyDescent="0.35">
      <c r="B375" s="1" t="s">
        <v>779</v>
      </c>
      <c r="C375" s="1" t="s">
        <v>780</v>
      </c>
      <c r="D375" s="1" t="s">
        <v>80</v>
      </c>
      <c r="E375" s="10">
        <v>34</v>
      </c>
      <c r="F375" s="1" t="s">
        <v>23</v>
      </c>
      <c r="G375" s="1" t="s">
        <v>29</v>
      </c>
      <c r="H375" s="4">
        <v>62632</v>
      </c>
      <c r="I375" s="10">
        <v>27</v>
      </c>
      <c r="J375" s="10">
        <v>5</v>
      </c>
      <c r="K375" s="1">
        <v>2020</v>
      </c>
      <c r="L375" s="1" t="s">
        <v>18</v>
      </c>
      <c r="M375" s="1" t="s">
        <v>41</v>
      </c>
      <c r="N375" s="7">
        <v>4.1237913122767651</v>
      </c>
    </row>
    <row r="376" spans="2:14" hidden="1" x14ac:dyDescent="0.35">
      <c r="B376" s="2" t="s">
        <v>781</v>
      </c>
      <c r="C376" s="2" t="s">
        <v>782</v>
      </c>
      <c r="D376" s="2" t="s">
        <v>46</v>
      </c>
      <c r="E376" s="11">
        <v>33</v>
      </c>
      <c r="F376" s="2" t="s">
        <v>23</v>
      </c>
      <c r="G376" s="2" t="s">
        <v>77</v>
      </c>
      <c r="H376" s="5">
        <v>36683</v>
      </c>
      <c r="I376" s="11">
        <v>28</v>
      </c>
      <c r="J376" s="11">
        <v>3</v>
      </c>
      <c r="K376" s="2">
        <v>2019</v>
      </c>
      <c r="L376" s="2" t="s">
        <v>18</v>
      </c>
      <c r="M376" s="2" t="s">
        <v>26</v>
      </c>
      <c r="N376" s="8">
        <v>3.9012812807586639</v>
      </c>
    </row>
    <row r="377" spans="2:14" x14ac:dyDescent="0.35">
      <c r="B377" s="1" t="s">
        <v>783</v>
      </c>
      <c r="C377" s="1" t="s">
        <v>784</v>
      </c>
      <c r="D377" s="1" t="s">
        <v>33</v>
      </c>
      <c r="E377" s="10">
        <v>44</v>
      </c>
      <c r="F377" s="1" t="s">
        <v>23</v>
      </c>
      <c r="G377" s="1" t="s">
        <v>77</v>
      </c>
      <c r="H377" s="4">
        <v>80731</v>
      </c>
      <c r="I377" s="10">
        <v>25</v>
      </c>
      <c r="J377" s="10">
        <v>5</v>
      </c>
      <c r="K377" s="1">
        <v>2020</v>
      </c>
      <c r="L377" s="1" t="s">
        <v>51</v>
      </c>
      <c r="M377" s="1" t="s">
        <v>41</v>
      </c>
      <c r="N377" s="7">
        <v>3.6915616022305202</v>
      </c>
    </row>
    <row r="378" spans="2:14" hidden="1" x14ac:dyDescent="0.35">
      <c r="B378" s="2" t="s">
        <v>785</v>
      </c>
      <c r="C378" s="2" t="s">
        <v>786</v>
      </c>
      <c r="D378" s="2" t="s">
        <v>15</v>
      </c>
      <c r="E378" s="11">
        <v>60</v>
      </c>
      <c r="F378" s="2" t="s">
        <v>23</v>
      </c>
      <c r="G378" s="2" t="s">
        <v>17</v>
      </c>
      <c r="H378" s="5">
        <v>78108</v>
      </c>
      <c r="I378" s="11">
        <v>33</v>
      </c>
      <c r="J378" s="11">
        <v>4</v>
      </c>
      <c r="K378" s="2">
        <v>2015</v>
      </c>
      <c r="L378" s="2" t="s">
        <v>34</v>
      </c>
      <c r="M378" s="2" t="s">
        <v>26</v>
      </c>
      <c r="N378" s="8">
        <v>2.4675120887931641</v>
      </c>
    </row>
    <row r="379" spans="2:14" hidden="1" x14ac:dyDescent="0.35">
      <c r="B379" s="1" t="s">
        <v>787</v>
      </c>
      <c r="C379" s="1" t="s">
        <v>788</v>
      </c>
      <c r="D379" s="1" t="s">
        <v>46</v>
      </c>
      <c r="E379" s="10">
        <v>34</v>
      </c>
      <c r="F379" s="1" t="s">
        <v>72</v>
      </c>
      <c r="G379" s="1" t="s">
        <v>24</v>
      </c>
      <c r="H379" s="4">
        <v>109177</v>
      </c>
      <c r="I379" s="10">
        <v>17</v>
      </c>
      <c r="J379" s="10">
        <v>4</v>
      </c>
      <c r="K379" s="1">
        <v>0</v>
      </c>
      <c r="L379" s="1" t="s">
        <v>40</v>
      </c>
      <c r="M379" s="1" t="s">
        <v>19</v>
      </c>
      <c r="N379" s="7">
        <v>1.0449589294834984</v>
      </c>
    </row>
    <row r="380" spans="2:14" hidden="1" x14ac:dyDescent="0.35">
      <c r="B380" s="2" t="s">
        <v>789</v>
      </c>
      <c r="C380" s="2" t="s">
        <v>790</v>
      </c>
      <c r="D380" s="2" t="s">
        <v>80</v>
      </c>
      <c r="E380" s="11">
        <v>48</v>
      </c>
      <c r="F380" s="2" t="s">
        <v>23</v>
      </c>
      <c r="G380" s="2" t="s">
        <v>63</v>
      </c>
      <c r="H380" s="5">
        <v>87243</v>
      </c>
      <c r="I380" s="11">
        <v>7</v>
      </c>
      <c r="J380" s="11">
        <v>2</v>
      </c>
      <c r="K380" s="2">
        <v>2017</v>
      </c>
      <c r="L380" s="2" t="s">
        <v>40</v>
      </c>
      <c r="M380" s="2" t="s">
        <v>26</v>
      </c>
      <c r="N380" s="8">
        <v>3.0073511526273893</v>
      </c>
    </row>
    <row r="381" spans="2:14" hidden="1" x14ac:dyDescent="0.35">
      <c r="B381" s="1" t="s">
        <v>791</v>
      </c>
      <c r="C381" s="1" t="s">
        <v>792</v>
      </c>
      <c r="D381" s="1" t="s">
        <v>15</v>
      </c>
      <c r="E381" s="10">
        <v>37</v>
      </c>
      <c r="F381" s="1" t="s">
        <v>23</v>
      </c>
      <c r="G381" s="1" t="s">
        <v>39</v>
      </c>
      <c r="H381" s="4">
        <v>84136</v>
      </c>
      <c r="I381" s="10">
        <v>3</v>
      </c>
      <c r="J381" s="10">
        <v>4</v>
      </c>
      <c r="K381" s="1">
        <v>0</v>
      </c>
      <c r="L381" s="1" t="s">
        <v>51</v>
      </c>
      <c r="M381" s="1" t="s">
        <v>26</v>
      </c>
      <c r="N381" s="7">
        <v>3.8957672198625297</v>
      </c>
    </row>
    <row r="382" spans="2:14" hidden="1" x14ac:dyDescent="0.35">
      <c r="B382" s="2" t="s">
        <v>793</v>
      </c>
      <c r="C382" s="2" t="s">
        <v>794</v>
      </c>
      <c r="D382" s="2" t="s">
        <v>80</v>
      </c>
      <c r="E382" s="11">
        <v>59</v>
      </c>
      <c r="F382" s="2" t="s">
        <v>16</v>
      </c>
      <c r="G382" s="2" t="s">
        <v>77</v>
      </c>
      <c r="H382" s="5">
        <v>97353</v>
      </c>
      <c r="I382" s="11">
        <v>21</v>
      </c>
      <c r="J382" s="11">
        <v>2</v>
      </c>
      <c r="K382" s="2">
        <v>2019</v>
      </c>
      <c r="L382" s="2" t="s">
        <v>30</v>
      </c>
      <c r="M382" s="2" t="s">
        <v>26</v>
      </c>
      <c r="N382" s="8">
        <v>3.9528830185073596</v>
      </c>
    </row>
    <row r="383" spans="2:14" x14ac:dyDescent="0.35">
      <c r="B383" s="1" t="s">
        <v>795</v>
      </c>
      <c r="C383" s="1" t="s">
        <v>796</v>
      </c>
      <c r="D383" s="1" t="s">
        <v>33</v>
      </c>
      <c r="E383" s="10">
        <v>45</v>
      </c>
      <c r="F383" s="1" t="s">
        <v>16</v>
      </c>
      <c r="G383" s="1" t="s">
        <v>63</v>
      </c>
      <c r="H383" s="4">
        <v>76831</v>
      </c>
      <c r="I383" s="10">
        <v>33</v>
      </c>
      <c r="J383" s="10">
        <v>4</v>
      </c>
      <c r="K383" s="1">
        <v>0</v>
      </c>
      <c r="L383" s="1" t="s">
        <v>51</v>
      </c>
      <c r="M383" s="1" t="s">
        <v>41</v>
      </c>
      <c r="N383" s="7">
        <v>2.143582915679378</v>
      </c>
    </row>
    <row r="384" spans="2:14" hidden="1" x14ac:dyDescent="0.35">
      <c r="B384" s="2" t="s">
        <v>797</v>
      </c>
      <c r="C384" s="2" t="s">
        <v>798</v>
      </c>
      <c r="D384" s="2" t="s">
        <v>80</v>
      </c>
      <c r="E384" s="11">
        <v>58</v>
      </c>
      <c r="F384" s="2" t="s">
        <v>23</v>
      </c>
      <c r="G384" s="2" t="s">
        <v>39</v>
      </c>
      <c r="H384" s="5">
        <v>110483</v>
      </c>
      <c r="I384" s="11">
        <v>12</v>
      </c>
      <c r="J384" s="11">
        <v>1</v>
      </c>
      <c r="K384" s="2">
        <v>2022</v>
      </c>
      <c r="L384" s="2" t="s">
        <v>34</v>
      </c>
      <c r="M384" s="2" t="s">
        <v>41</v>
      </c>
      <c r="N384" s="8">
        <v>1.8799790011211854</v>
      </c>
    </row>
    <row r="385" spans="2:14" hidden="1" x14ac:dyDescent="0.35">
      <c r="B385" s="1" t="s">
        <v>799</v>
      </c>
      <c r="C385" s="1" t="s">
        <v>800</v>
      </c>
      <c r="D385" s="1" t="s">
        <v>80</v>
      </c>
      <c r="E385" s="10">
        <v>56</v>
      </c>
      <c r="F385" s="1" t="s">
        <v>23</v>
      </c>
      <c r="G385" s="1" t="s">
        <v>77</v>
      </c>
      <c r="H385" s="4">
        <v>86966</v>
      </c>
      <c r="I385" s="10">
        <v>32</v>
      </c>
      <c r="J385" s="10">
        <v>5</v>
      </c>
      <c r="K385" s="1">
        <v>0</v>
      </c>
      <c r="L385" s="1" t="s">
        <v>25</v>
      </c>
      <c r="M385" s="1" t="s">
        <v>26</v>
      </c>
      <c r="N385" s="7">
        <v>2.4699310774328138</v>
      </c>
    </row>
    <row r="386" spans="2:14" hidden="1" x14ac:dyDescent="0.35">
      <c r="B386" s="2" t="s">
        <v>801</v>
      </c>
      <c r="C386" s="2" t="s">
        <v>802</v>
      </c>
      <c r="D386" s="2" t="s">
        <v>80</v>
      </c>
      <c r="E386" s="11">
        <v>46</v>
      </c>
      <c r="F386" s="2" t="s">
        <v>23</v>
      </c>
      <c r="G386" s="2" t="s">
        <v>77</v>
      </c>
      <c r="H386" s="5">
        <v>58761</v>
      </c>
      <c r="I386" s="11">
        <v>11</v>
      </c>
      <c r="J386" s="11">
        <v>2</v>
      </c>
      <c r="K386" s="2">
        <v>2018</v>
      </c>
      <c r="L386" s="2" t="s">
        <v>40</v>
      </c>
      <c r="M386" s="2" t="s">
        <v>26</v>
      </c>
      <c r="N386" s="8">
        <v>1.3154615420393014</v>
      </c>
    </row>
    <row r="387" spans="2:14" hidden="1" x14ac:dyDescent="0.35">
      <c r="B387" s="1" t="s">
        <v>803</v>
      </c>
      <c r="C387" s="1" t="s">
        <v>804</v>
      </c>
      <c r="D387" s="1" t="s">
        <v>46</v>
      </c>
      <c r="E387" s="10">
        <v>58</v>
      </c>
      <c r="F387" s="1" t="s">
        <v>23</v>
      </c>
      <c r="G387" s="1" t="s">
        <v>63</v>
      </c>
      <c r="H387" s="4">
        <v>78007</v>
      </c>
      <c r="I387" s="10">
        <v>21</v>
      </c>
      <c r="J387" s="10">
        <v>4</v>
      </c>
      <c r="K387" s="1">
        <v>2023</v>
      </c>
      <c r="L387" s="1" t="s">
        <v>18</v>
      </c>
      <c r="M387" s="1" t="s">
        <v>26</v>
      </c>
      <c r="N387" s="7">
        <v>2.090951607617245</v>
      </c>
    </row>
    <row r="388" spans="2:14" hidden="1" x14ac:dyDescent="0.35">
      <c r="B388" s="2" t="s">
        <v>805</v>
      </c>
      <c r="C388" s="2" t="s">
        <v>806</v>
      </c>
      <c r="D388" s="2" t="s">
        <v>15</v>
      </c>
      <c r="E388" s="11">
        <v>24</v>
      </c>
      <c r="F388" s="2" t="s">
        <v>16</v>
      </c>
      <c r="G388" s="2" t="s">
        <v>77</v>
      </c>
      <c r="H388" s="5">
        <v>63994</v>
      </c>
      <c r="I388" s="11">
        <v>19</v>
      </c>
      <c r="J388" s="11">
        <v>2</v>
      </c>
      <c r="K388" s="2">
        <v>2018</v>
      </c>
      <c r="L388" s="2" t="s">
        <v>18</v>
      </c>
      <c r="M388" s="2" t="s">
        <v>141</v>
      </c>
      <c r="N388" s="8">
        <v>4.7124259186688073</v>
      </c>
    </row>
    <row r="389" spans="2:14" hidden="1" x14ac:dyDescent="0.35">
      <c r="B389" s="1" t="s">
        <v>807</v>
      </c>
      <c r="C389" s="1" t="s">
        <v>808</v>
      </c>
      <c r="D389" s="1" t="s">
        <v>15</v>
      </c>
      <c r="E389" s="10">
        <v>59</v>
      </c>
      <c r="F389" s="1" t="s">
        <v>16</v>
      </c>
      <c r="G389" s="1" t="s">
        <v>63</v>
      </c>
      <c r="H389" s="4">
        <v>105491</v>
      </c>
      <c r="I389" s="10">
        <v>12</v>
      </c>
      <c r="J389" s="10">
        <v>2</v>
      </c>
      <c r="K389" s="1">
        <v>2017</v>
      </c>
      <c r="L389" s="1" t="s">
        <v>30</v>
      </c>
      <c r="M389" s="1" t="s">
        <v>41</v>
      </c>
      <c r="N389" s="7">
        <v>3.3391971013625792</v>
      </c>
    </row>
    <row r="390" spans="2:14" hidden="1" x14ac:dyDescent="0.35">
      <c r="B390" s="2" t="s">
        <v>809</v>
      </c>
      <c r="C390" s="2" t="s">
        <v>810</v>
      </c>
      <c r="D390" s="2" t="s">
        <v>80</v>
      </c>
      <c r="E390" s="11">
        <v>47</v>
      </c>
      <c r="F390" s="2" t="s">
        <v>23</v>
      </c>
      <c r="G390" s="2" t="s">
        <v>39</v>
      </c>
      <c r="H390" s="5">
        <v>81965</v>
      </c>
      <c r="I390" s="11">
        <v>10</v>
      </c>
      <c r="J390" s="11">
        <v>2</v>
      </c>
      <c r="K390" s="2">
        <v>0</v>
      </c>
      <c r="L390" s="2" t="s">
        <v>25</v>
      </c>
      <c r="M390" s="2" t="s">
        <v>26</v>
      </c>
      <c r="N390" s="8">
        <v>2.43031373464986</v>
      </c>
    </row>
    <row r="391" spans="2:14" hidden="1" x14ac:dyDescent="0.35">
      <c r="B391" s="1" t="s">
        <v>811</v>
      </c>
      <c r="C391" s="1" t="s">
        <v>812</v>
      </c>
      <c r="D391" s="1" t="s">
        <v>15</v>
      </c>
      <c r="E391" s="10">
        <v>44</v>
      </c>
      <c r="F391" s="1" t="s">
        <v>16</v>
      </c>
      <c r="G391" s="1" t="s">
        <v>39</v>
      </c>
      <c r="H391" s="4">
        <v>47965</v>
      </c>
      <c r="I391" s="10">
        <v>19</v>
      </c>
      <c r="J391" s="10">
        <v>2</v>
      </c>
      <c r="K391" s="1">
        <v>2018</v>
      </c>
      <c r="L391" s="1" t="s">
        <v>30</v>
      </c>
      <c r="M391" s="1" t="s">
        <v>141</v>
      </c>
      <c r="N391" s="7">
        <v>3.1915860905104307</v>
      </c>
    </row>
    <row r="392" spans="2:14" hidden="1" x14ac:dyDescent="0.35">
      <c r="B392" s="2" t="s">
        <v>813</v>
      </c>
      <c r="C392" s="2" t="s">
        <v>814</v>
      </c>
      <c r="D392" s="2" t="s">
        <v>80</v>
      </c>
      <c r="E392" s="11">
        <v>50</v>
      </c>
      <c r="F392" s="2" t="s">
        <v>23</v>
      </c>
      <c r="G392" s="2" t="s">
        <v>39</v>
      </c>
      <c r="H392" s="5">
        <v>81621</v>
      </c>
      <c r="I392" s="11">
        <v>10</v>
      </c>
      <c r="J392" s="11">
        <v>1</v>
      </c>
      <c r="K392" s="2">
        <v>2015</v>
      </c>
      <c r="L392" s="2" t="s">
        <v>18</v>
      </c>
      <c r="M392" s="2" t="s">
        <v>26</v>
      </c>
      <c r="N392" s="8">
        <v>1.0595089025068685</v>
      </c>
    </row>
    <row r="393" spans="2:14" hidden="1" x14ac:dyDescent="0.35">
      <c r="B393" s="1" t="s">
        <v>815</v>
      </c>
      <c r="C393" s="1" t="s">
        <v>816</v>
      </c>
      <c r="D393" s="1" t="s">
        <v>22</v>
      </c>
      <c r="E393" s="10">
        <v>32</v>
      </c>
      <c r="F393" s="1" t="s">
        <v>23</v>
      </c>
      <c r="G393" s="1" t="s">
        <v>29</v>
      </c>
      <c r="H393" s="4">
        <v>90965</v>
      </c>
      <c r="I393" s="10">
        <v>13</v>
      </c>
      <c r="J393" s="10">
        <v>3</v>
      </c>
      <c r="K393" s="1">
        <v>2016</v>
      </c>
      <c r="L393" s="1" t="s">
        <v>18</v>
      </c>
      <c r="M393" s="1" t="s">
        <v>19</v>
      </c>
      <c r="N393" s="7">
        <v>4.1617990343059477</v>
      </c>
    </row>
    <row r="394" spans="2:14" hidden="1" x14ac:dyDescent="0.35">
      <c r="B394" s="2" t="s">
        <v>817</v>
      </c>
      <c r="C394" s="2" t="s">
        <v>818</v>
      </c>
      <c r="D394" s="2" t="s">
        <v>33</v>
      </c>
      <c r="E394" s="11">
        <v>34</v>
      </c>
      <c r="F394" s="2" t="s">
        <v>23</v>
      </c>
      <c r="G394" s="2" t="s">
        <v>29</v>
      </c>
      <c r="H394" s="5">
        <v>91671</v>
      </c>
      <c r="I394" s="11">
        <v>30</v>
      </c>
      <c r="J394" s="11">
        <v>1</v>
      </c>
      <c r="K394" s="2">
        <v>2018</v>
      </c>
      <c r="L394" s="2" t="s">
        <v>40</v>
      </c>
      <c r="M394" s="2" t="s">
        <v>19</v>
      </c>
      <c r="N394" s="8">
        <v>2.7803519085380151</v>
      </c>
    </row>
    <row r="395" spans="2:14" hidden="1" x14ac:dyDescent="0.35">
      <c r="B395" s="1" t="s">
        <v>819</v>
      </c>
      <c r="C395" s="1" t="s">
        <v>820</v>
      </c>
      <c r="D395" s="1" t="s">
        <v>15</v>
      </c>
      <c r="E395" s="10">
        <v>36</v>
      </c>
      <c r="F395" s="1" t="s">
        <v>23</v>
      </c>
      <c r="G395" s="1" t="s">
        <v>63</v>
      </c>
      <c r="H395" s="4">
        <v>98542</v>
      </c>
      <c r="I395" s="10">
        <v>16</v>
      </c>
      <c r="J395" s="10">
        <v>4</v>
      </c>
      <c r="K395" s="1">
        <v>2016</v>
      </c>
      <c r="L395" s="1" t="s">
        <v>34</v>
      </c>
      <c r="M395" s="1" t="s">
        <v>19</v>
      </c>
      <c r="N395" s="7">
        <v>1.2652213834585764</v>
      </c>
    </row>
    <row r="396" spans="2:14" hidden="1" x14ac:dyDescent="0.35">
      <c r="B396" s="2" t="s">
        <v>821</v>
      </c>
      <c r="C396" s="2" t="s">
        <v>822</v>
      </c>
      <c r="D396" s="2" t="s">
        <v>15</v>
      </c>
      <c r="E396" s="11">
        <v>24</v>
      </c>
      <c r="F396" s="2" t="s">
        <v>16</v>
      </c>
      <c r="G396" s="2" t="s">
        <v>63</v>
      </c>
      <c r="H396" s="5">
        <v>55826</v>
      </c>
      <c r="I396" s="11">
        <v>34</v>
      </c>
      <c r="J396" s="11">
        <v>1</v>
      </c>
      <c r="K396" s="2">
        <v>2019</v>
      </c>
      <c r="L396" s="2" t="s">
        <v>51</v>
      </c>
      <c r="M396" s="2" t="s">
        <v>26</v>
      </c>
      <c r="N396" s="8">
        <v>3.7190713958742951</v>
      </c>
    </row>
    <row r="397" spans="2:14" hidden="1" x14ac:dyDescent="0.35">
      <c r="B397" s="1" t="s">
        <v>823</v>
      </c>
      <c r="C397" s="1" t="s">
        <v>824</v>
      </c>
      <c r="D397" s="1" t="s">
        <v>33</v>
      </c>
      <c r="E397" s="10">
        <v>59</v>
      </c>
      <c r="F397" s="1" t="s">
        <v>72</v>
      </c>
      <c r="G397" s="1" t="s">
        <v>63</v>
      </c>
      <c r="H397" s="4">
        <v>42519</v>
      </c>
      <c r="I397" s="10">
        <v>2</v>
      </c>
      <c r="J397" s="10">
        <v>3</v>
      </c>
      <c r="K397" s="1">
        <v>2021</v>
      </c>
      <c r="L397" s="1" t="s">
        <v>18</v>
      </c>
      <c r="M397" s="1" t="s">
        <v>26</v>
      </c>
      <c r="N397" s="7">
        <v>2.2080980231800464</v>
      </c>
    </row>
    <row r="398" spans="2:14" hidden="1" x14ac:dyDescent="0.35">
      <c r="B398" s="2" t="s">
        <v>825</v>
      </c>
      <c r="C398" s="2" t="s">
        <v>826</v>
      </c>
      <c r="D398" s="2" t="s">
        <v>22</v>
      </c>
      <c r="E398" s="11">
        <v>52</v>
      </c>
      <c r="F398" s="2" t="s">
        <v>23</v>
      </c>
      <c r="G398" s="2" t="s">
        <v>63</v>
      </c>
      <c r="H398" s="5">
        <v>72670</v>
      </c>
      <c r="I398" s="11">
        <v>8</v>
      </c>
      <c r="J398" s="11">
        <v>5</v>
      </c>
      <c r="K398" s="2">
        <v>0</v>
      </c>
      <c r="L398" s="2" t="s">
        <v>18</v>
      </c>
      <c r="M398" s="2" t="s">
        <v>141</v>
      </c>
      <c r="N398" s="8">
        <v>3.7654302795754111</v>
      </c>
    </row>
    <row r="399" spans="2:14" hidden="1" x14ac:dyDescent="0.35">
      <c r="B399" s="1" t="s">
        <v>827</v>
      </c>
      <c r="C399" s="1" t="s">
        <v>828</v>
      </c>
      <c r="D399" s="1" t="s">
        <v>15</v>
      </c>
      <c r="E399" s="10">
        <v>40</v>
      </c>
      <c r="F399" s="1" t="s">
        <v>16</v>
      </c>
      <c r="G399" s="1" t="s">
        <v>29</v>
      </c>
      <c r="H399" s="4">
        <v>33484</v>
      </c>
      <c r="I399" s="10">
        <v>2</v>
      </c>
      <c r="J399" s="10">
        <v>3</v>
      </c>
      <c r="K399" s="1">
        <v>2022</v>
      </c>
      <c r="L399" s="1" t="s">
        <v>40</v>
      </c>
      <c r="M399" s="1" t="s">
        <v>26</v>
      </c>
      <c r="N399" s="7">
        <v>4.2248183763825686</v>
      </c>
    </row>
    <row r="400" spans="2:14" hidden="1" x14ac:dyDescent="0.35">
      <c r="B400" s="2" t="s">
        <v>829</v>
      </c>
      <c r="C400" s="2" t="s">
        <v>830</v>
      </c>
      <c r="D400" s="2" t="s">
        <v>80</v>
      </c>
      <c r="E400" s="11">
        <v>33</v>
      </c>
      <c r="F400" s="2" t="s">
        <v>23</v>
      </c>
      <c r="G400" s="2" t="s">
        <v>17</v>
      </c>
      <c r="H400" s="5">
        <v>46625</v>
      </c>
      <c r="I400" s="11">
        <v>34</v>
      </c>
      <c r="J400" s="11">
        <v>3</v>
      </c>
      <c r="K400" s="2">
        <v>2015</v>
      </c>
      <c r="L400" s="2" t="s">
        <v>40</v>
      </c>
      <c r="M400" s="2" t="s">
        <v>19</v>
      </c>
      <c r="N400" s="8">
        <v>3.6342408812629499</v>
      </c>
    </row>
    <row r="401" spans="2:14" hidden="1" x14ac:dyDescent="0.35">
      <c r="B401" s="1" t="s">
        <v>831</v>
      </c>
      <c r="C401" s="1" t="s">
        <v>832</v>
      </c>
      <c r="D401" s="1" t="s">
        <v>80</v>
      </c>
      <c r="E401" s="10">
        <v>52</v>
      </c>
      <c r="F401" s="1" t="s">
        <v>72</v>
      </c>
      <c r="G401" s="1" t="s">
        <v>17</v>
      </c>
      <c r="H401" s="4">
        <v>110535</v>
      </c>
      <c r="I401" s="10">
        <v>17</v>
      </c>
      <c r="J401" s="10">
        <v>2</v>
      </c>
      <c r="K401" s="1">
        <v>2016</v>
      </c>
      <c r="L401" s="1" t="s">
        <v>51</v>
      </c>
      <c r="M401" s="1" t="s">
        <v>41</v>
      </c>
      <c r="N401" s="7">
        <v>2.5895807865994556</v>
      </c>
    </row>
    <row r="402" spans="2:14" hidden="1" x14ac:dyDescent="0.35">
      <c r="B402" s="2" t="s">
        <v>833</v>
      </c>
      <c r="C402" s="2" t="s">
        <v>834</v>
      </c>
      <c r="D402" s="2" t="s">
        <v>33</v>
      </c>
      <c r="E402" s="11">
        <v>58</v>
      </c>
      <c r="F402" s="2" t="s">
        <v>16</v>
      </c>
      <c r="G402" s="2" t="s">
        <v>29</v>
      </c>
      <c r="H402" s="5">
        <v>75799</v>
      </c>
      <c r="I402" s="11">
        <v>14</v>
      </c>
      <c r="J402" s="11">
        <v>2</v>
      </c>
      <c r="K402" s="2">
        <v>2024</v>
      </c>
      <c r="L402" s="2" t="s">
        <v>18</v>
      </c>
      <c r="M402" s="2" t="s">
        <v>19</v>
      </c>
      <c r="N402" s="8">
        <v>4.8554958634168122</v>
      </c>
    </row>
    <row r="403" spans="2:14" hidden="1" x14ac:dyDescent="0.35">
      <c r="B403" s="1" t="s">
        <v>835</v>
      </c>
      <c r="C403" s="1" t="s">
        <v>836</v>
      </c>
      <c r="D403" s="1" t="s">
        <v>58</v>
      </c>
      <c r="E403" s="10">
        <v>37</v>
      </c>
      <c r="F403" s="1" t="s">
        <v>23</v>
      </c>
      <c r="G403" s="1" t="s">
        <v>24</v>
      </c>
      <c r="H403" s="4">
        <v>84053</v>
      </c>
      <c r="I403" s="10">
        <v>34</v>
      </c>
      <c r="J403" s="10">
        <v>1</v>
      </c>
      <c r="K403" s="1">
        <v>2020</v>
      </c>
      <c r="L403" s="1" t="s">
        <v>34</v>
      </c>
      <c r="M403" s="1" t="s">
        <v>41</v>
      </c>
      <c r="N403" s="7">
        <v>3.6131878213656532</v>
      </c>
    </row>
    <row r="404" spans="2:14" hidden="1" x14ac:dyDescent="0.35">
      <c r="B404" s="2" t="s">
        <v>837</v>
      </c>
      <c r="C404" s="2" t="s">
        <v>838</v>
      </c>
      <c r="D404" s="2" t="s">
        <v>22</v>
      </c>
      <c r="E404" s="11">
        <v>38</v>
      </c>
      <c r="F404" s="2" t="s">
        <v>16</v>
      </c>
      <c r="G404" s="2" t="s">
        <v>77</v>
      </c>
      <c r="H404" s="5">
        <v>74871</v>
      </c>
      <c r="I404" s="11">
        <v>29</v>
      </c>
      <c r="J404" s="11">
        <v>4</v>
      </c>
      <c r="K404" s="2">
        <v>2020</v>
      </c>
      <c r="L404" s="2" t="s">
        <v>18</v>
      </c>
      <c r="M404" s="2" t="s">
        <v>26</v>
      </c>
      <c r="N404" s="8">
        <v>3.1277417126285161</v>
      </c>
    </row>
    <row r="405" spans="2:14" hidden="1" x14ac:dyDescent="0.35">
      <c r="B405" s="1" t="s">
        <v>839</v>
      </c>
      <c r="C405" s="1" t="s">
        <v>840</v>
      </c>
      <c r="D405" s="1" t="s">
        <v>46</v>
      </c>
      <c r="E405" s="10">
        <v>26</v>
      </c>
      <c r="F405" s="1" t="s">
        <v>16</v>
      </c>
      <c r="G405" s="1" t="s">
        <v>39</v>
      </c>
      <c r="H405" s="4">
        <v>33615</v>
      </c>
      <c r="I405" s="10">
        <v>32</v>
      </c>
      <c r="J405" s="10">
        <v>3</v>
      </c>
      <c r="K405" s="1">
        <v>2024</v>
      </c>
      <c r="L405" s="1" t="s">
        <v>51</v>
      </c>
      <c r="M405" s="1" t="s">
        <v>141</v>
      </c>
      <c r="N405" s="7">
        <v>4.1727168879224692</v>
      </c>
    </row>
    <row r="406" spans="2:14" hidden="1" x14ac:dyDescent="0.35">
      <c r="B406" s="2" t="s">
        <v>841</v>
      </c>
      <c r="C406" s="2" t="s">
        <v>842</v>
      </c>
      <c r="D406" s="2" t="s">
        <v>22</v>
      </c>
      <c r="E406" s="11">
        <v>59</v>
      </c>
      <c r="F406" s="2" t="s">
        <v>16</v>
      </c>
      <c r="G406" s="2" t="s">
        <v>63</v>
      </c>
      <c r="H406" s="5">
        <v>46873</v>
      </c>
      <c r="I406" s="11">
        <v>17</v>
      </c>
      <c r="J406" s="11">
        <v>2</v>
      </c>
      <c r="K406" s="2">
        <v>2024</v>
      </c>
      <c r="L406" s="2" t="s">
        <v>51</v>
      </c>
      <c r="M406" s="2" t="s">
        <v>41</v>
      </c>
      <c r="N406" s="8">
        <v>2.1700953931906941</v>
      </c>
    </row>
    <row r="407" spans="2:14" hidden="1" x14ac:dyDescent="0.35">
      <c r="B407" s="1" t="s">
        <v>843</v>
      </c>
      <c r="C407" s="1" t="s">
        <v>844</v>
      </c>
      <c r="D407" s="1" t="s">
        <v>15</v>
      </c>
      <c r="E407" s="10">
        <v>38</v>
      </c>
      <c r="F407" s="1" t="s">
        <v>23</v>
      </c>
      <c r="G407" s="1" t="s">
        <v>29</v>
      </c>
      <c r="H407" s="4">
        <v>112094</v>
      </c>
      <c r="I407" s="10">
        <v>31</v>
      </c>
      <c r="J407" s="10">
        <v>2</v>
      </c>
      <c r="K407" s="1">
        <v>2022</v>
      </c>
      <c r="L407" s="1" t="s">
        <v>34</v>
      </c>
      <c r="M407" s="1" t="s">
        <v>41</v>
      </c>
      <c r="N407" s="7">
        <v>4.6277196112178682</v>
      </c>
    </row>
    <row r="408" spans="2:14" hidden="1" x14ac:dyDescent="0.35">
      <c r="B408" s="2" t="s">
        <v>845</v>
      </c>
      <c r="C408" s="2" t="s">
        <v>846</v>
      </c>
      <c r="D408" s="2" t="s">
        <v>46</v>
      </c>
      <c r="E408" s="11">
        <v>58</v>
      </c>
      <c r="F408" s="2" t="s">
        <v>23</v>
      </c>
      <c r="G408" s="2" t="s">
        <v>17</v>
      </c>
      <c r="H408" s="5">
        <v>92578</v>
      </c>
      <c r="I408" s="11">
        <v>23</v>
      </c>
      <c r="J408" s="11">
        <v>4</v>
      </c>
      <c r="K408" s="2">
        <v>2017</v>
      </c>
      <c r="L408" s="2" t="s">
        <v>25</v>
      </c>
      <c r="M408" s="2" t="s">
        <v>41</v>
      </c>
      <c r="N408" s="8">
        <v>1.1317099662602494</v>
      </c>
    </row>
    <row r="409" spans="2:14" hidden="1" x14ac:dyDescent="0.35">
      <c r="B409" s="1" t="s">
        <v>847</v>
      </c>
      <c r="C409" s="1" t="s">
        <v>848</v>
      </c>
      <c r="D409" s="1" t="s">
        <v>58</v>
      </c>
      <c r="E409" s="10">
        <v>35</v>
      </c>
      <c r="F409" s="1" t="s">
        <v>23</v>
      </c>
      <c r="G409" s="1" t="s">
        <v>77</v>
      </c>
      <c r="H409" s="4">
        <v>58626</v>
      </c>
      <c r="I409" s="10">
        <v>31</v>
      </c>
      <c r="J409" s="10">
        <v>1</v>
      </c>
      <c r="K409" s="1">
        <v>0</v>
      </c>
      <c r="L409" s="1" t="s">
        <v>18</v>
      </c>
      <c r="M409" s="1" t="s">
        <v>26</v>
      </c>
      <c r="N409" s="7">
        <v>3.8461423954406739</v>
      </c>
    </row>
    <row r="410" spans="2:14" hidden="1" x14ac:dyDescent="0.35">
      <c r="B410" s="2" t="s">
        <v>849</v>
      </c>
      <c r="C410" s="2" t="s">
        <v>850</v>
      </c>
      <c r="D410" s="2" t="s">
        <v>15</v>
      </c>
      <c r="E410" s="11">
        <v>54</v>
      </c>
      <c r="F410" s="2" t="s">
        <v>16</v>
      </c>
      <c r="G410" s="2" t="s">
        <v>63</v>
      </c>
      <c r="H410" s="5">
        <v>78261</v>
      </c>
      <c r="I410" s="11">
        <v>16</v>
      </c>
      <c r="J410" s="11">
        <v>3</v>
      </c>
      <c r="K410" s="2">
        <v>0</v>
      </c>
      <c r="L410" s="2" t="s">
        <v>30</v>
      </c>
      <c r="M410" s="2" t="s">
        <v>26</v>
      </c>
      <c r="N410" s="8">
        <v>4.3166652315041949</v>
      </c>
    </row>
    <row r="411" spans="2:14" hidden="1" x14ac:dyDescent="0.35">
      <c r="B411" s="1" t="s">
        <v>851</v>
      </c>
      <c r="C411" s="1" t="s">
        <v>852</v>
      </c>
      <c r="D411" s="1" t="s">
        <v>46</v>
      </c>
      <c r="E411" s="10">
        <v>56</v>
      </c>
      <c r="F411" s="1" t="s">
        <v>23</v>
      </c>
      <c r="G411" s="1" t="s">
        <v>63</v>
      </c>
      <c r="H411" s="4">
        <v>75740</v>
      </c>
      <c r="I411" s="10">
        <v>4</v>
      </c>
      <c r="J411" s="10">
        <v>5</v>
      </c>
      <c r="K411" s="1">
        <v>2018</v>
      </c>
      <c r="L411" s="1" t="s">
        <v>25</v>
      </c>
      <c r="M411" s="1" t="s">
        <v>26</v>
      </c>
      <c r="N411" s="7">
        <v>1.9930361724788015</v>
      </c>
    </row>
    <row r="412" spans="2:14" hidden="1" x14ac:dyDescent="0.35">
      <c r="B412" s="2" t="s">
        <v>853</v>
      </c>
      <c r="C412" s="2" t="s">
        <v>854</v>
      </c>
      <c r="D412" s="2" t="s">
        <v>22</v>
      </c>
      <c r="E412" s="11">
        <v>40</v>
      </c>
      <c r="F412" s="2" t="s">
        <v>23</v>
      </c>
      <c r="G412" s="2" t="s">
        <v>17</v>
      </c>
      <c r="H412" s="5">
        <v>51817</v>
      </c>
      <c r="I412" s="11">
        <v>27</v>
      </c>
      <c r="J412" s="11">
        <v>1</v>
      </c>
      <c r="K412" s="2">
        <v>0</v>
      </c>
      <c r="L412" s="2" t="s">
        <v>25</v>
      </c>
      <c r="M412" s="2" t="s">
        <v>141</v>
      </c>
      <c r="N412" s="8">
        <v>4.2699697418761922</v>
      </c>
    </row>
    <row r="413" spans="2:14" hidden="1" x14ac:dyDescent="0.35">
      <c r="B413" s="1" t="s">
        <v>855</v>
      </c>
      <c r="C413" s="1" t="s">
        <v>856</v>
      </c>
      <c r="D413" s="1" t="s">
        <v>33</v>
      </c>
      <c r="E413" s="10">
        <v>52</v>
      </c>
      <c r="F413" s="1" t="s">
        <v>23</v>
      </c>
      <c r="G413" s="1" t="s">
        <v>63</v>
      </c>
      <c r="H413" s="4">
        <v>32585</v>
      </c>
      <c r="I413" s="10">
        <v>24</v>
      </c>
      <c r="J413" s="10">
        <v>1</v>
      </c>
      <c r="K413" s="1">
        <v>2023</v>
      </c>
      <c r="L413" s="1" t="s">
        <v>40</v>
      </c>
      <c r="M413" s="1" t="s">
        <v>26</v>
      </c>
      <c r="N413" s="7">
        <v>1.6489804917294122</v>
      </c>
    </row>
    <row r="414" spans="2:14" hidden="1" x14ac:dyDescent="0.35">
      <c r="B414" s="2" t="s">
        <v>857</v>
      </c>
      <c r="C414" s="2" t="s">
        <v>858</v>
      </c>
      <c r="D414" s="2" t="s">
        <v>33</v>
      </c>
      <c r="E414" s="11">
        <v>49</v>
      </c>
      <c r="F414" s="2" t="s">
        <v>16</v>
      </c>
      <c r="G414" s="2" t="s">
        <v>39</v>
      </c>
      <c r="H414" s="5">
        <v>63828</v>
      </c>
      <c r="I414" s="11">
        <v>27</v>
      </c>
      <c r="J414" s="11">
        <v>2</v>
      </c>
      <c r="K414" s="2">
        <v>2015</v>
      </c>
      <c r="L414" s="2" t="s">
        <v>51</v>
      </c>
      <c r="M414" s="2" t="s">
        <v>26</v>
      </c>
      <c r="N414" s="8">
        <v>4.4427550395883397</v>
      </c>
    </row>
    <row r="415" spans="2:14" hidden="1" x14ac:dyDescent="0.35">
      <c r="B415" s="1" t="s">
        <v>859</v>
      </c>
      <c r="C415" s="1" t="s">
        <v>860</v>
      </c>
      <c r="D415" s="1" t="s">
        <v>22</v>
      </c>
      <c r="E415" s="10">
        <v>51</v>
      </c>
      <c r="F415" s="1" t="s">
        <v>23</v>
      </c>
      <c r="G415" s="1" t="s">
        <v>24</v>
      </c>
      <c r="H415" s="4">
        <v>35305</v>
      </c>
      <c r="I415" s="10">
        <v>23</v>
      </c>
      <c r="J415" s="10">
        <v>4</v>
      </c>
      <c r="K415" s="1">
        <v>2019</v>
      </c>
      <c r="L415" s="1" t="s">
        <v>30</v>
      </c>
      <c r="M415" s="1" t="s">
        <v>26</v>
      </c>
      <c r="N415" s="7">
        <v>4.5551869284359929</v>
      </c>
    </row>
    <row r="416" spans="2:14" hidden="1" x14ac:dyDescent="0.35">
      <c r="B416" s="2" t="s">
        <v>861</v>
      </c>
      <c r="C416" s="2" t="s">
        <v>862</v>
      </c>
      <c r="D416" s="2" t="s">
        <v>15</v>
      </c>
      <c r="E416" s="11">
        <v>30</v>
      </c>
      <c r="F416" s="2" t="s">
        <v>16</v>
      </c>
      <c r="G416" s="2" t="s">
        <v>39</v>
      </c>
      <c r="H416" s="5">
        <v>98299</v>
      </c>
      <c r="I416" s="11">
        <v>8</v>
      </c>
      <c r="J416" s="11">
        <v>4</v>
      </c>
      <c r="K416" s="2">
        <v>0</v>
      </c>
      <c r="L416" s="2" t="s">
        <v>51</v>
      </c>
      <c r="M416" s="2" t="s">
        <v>41</v>
      </c>
      <c r="N416" s="8">
        <v>1.77065395769643</v>
      </c>
    </row>
    <row r="417" spans="2:14" hidden="1" x14ac:dyDescent="0.35">
      <c r="B417" s="1" t="s">
        <v>863</v>
      </c>
      <c r="C417" s="1" t="s">
        <v>864</v>
      </c>
      <c r="D417" s="1" t="s">
        <v>15</v>
      </c>
      <c r="E417" s="10">
        <v>48</v>
      </c>
      <c r="F417" s="1" t="s">
        <v>72</v>
      </c>
      <c r="G417" s="1" t="s">
        <v>29</v>
      </c>
      <c r="H417" s="4">
        <v>54592</v>
      </c>
      <c r="I417" s="10">
        <v>4</v>
      </c>
      <c r="J417" s="10">
        <v>4</v>
      </c>
      <c r="K417" s="1">
        <v>2020</v>
      </c>
      <c r="L417" s="1" t="s">
        <v>25</v>
      </c>
      <c r="M417" s="1" t="s">
        <v>19</v>
      </c>
      <c r="N417" s="7">
        <v>1.3146710047962884</v>
      </c>
    </row>
    <row r="418" spans="2:14" hidden="1" x14ac:dyDescent="0.35">
      <c r="B418" s="2" t="s">
        <v>865</v>
      </c>
      <c r="C418" s="2" t="s">
        <v>866</v>
      </c>
      <c r="D418" s="2" t="s">
        <v>22</v>
      </c>
      <c r="E418" s="11">
        <v>47</v>
      </c>
      <c r="F418" s="2" t="s">
        <v>16</v>
      </c>
      <c r="G418" s="2" t="s">
        <v>29</v>
      </c>
      <c r="H418" s="5">
        <v>33699</v>
      </c>
      <c r="I418" s="11">
        <v>26</v>
      </c>
      <c r="J418" s="11">
        <v>1</v>
      </c>
      <c r="K418" s="2">
        <v>2018</v>
      </c>
      <c r="L418" s="2" t="s">
        <v>25</v>
      </c>
      <c r="M418" s="2" t="s">
        <v>41</v>
      </c>
      <c r="N418" s="8">
        <v>3.0687903911381311</v>
      </c>
    </row>
    <row r="419" spans="2:14" hidden="1" x14ac:dyDescent="0.35">
      <c r="B419" s="1" t="s">
        <v>867</v>
      </c>
      <c r="C419" s="1" t="s">
        <v>868</v>
      </c>
      <c r="D419" s="1" t="s">
        <v>80</v>
      </c>
      <c r="E419" s="10">
        <v>36</v>
      </c>
      <c r="F419" s="1" t="s">
        <v>23</v>
      </c>
      <c r="G419" s="1" t="s">
        <v>17</v>
      </c>
      <c r="H419" s="4">
        <v>92195</v>
      </c>
      <c r="I419" s="10">
        <v>33</v>
      </c>
      <c r="J419" s="10">
        <v>1</v>
      </c>
      <c r="K419" s="1">
        <v>2024</v>
      </c>
      <c r="L419" s="1" t="s">
        <v>40</v>
      </c>
      <c r="M419" s="1" t="s">
        <v>41</v>
      </c>
      <c r="N419" s="7">
        <v>1.6452821315893886</v>
      </c>
    </row>
    <row r="420" spans="2:14" hidden="1" x14ac:dyDescent="0.35">
      <c r="B420" s="2" t="s">
        <v>869</v>
      </c>
      <c r="C420" s="2" t="s">
        <v>870</v>
      </c>
      <c r="D420" s="2" t="s">
        <v>22</v>
      </c>
      <c r="E420" s="11">
        <v>30</v>
      </c>
      <c r="F420" s="2" t="s">
        <v>23</v>
      </c>
      <c r="G420" s="2" t="s">
        <v>77</v>
      </c>
      <c r="H420" s="5">
        <v>45669</v>
      </c>
      <c r="I420" s="11">
        <v>11</v>
      </c>
      <c r="J420" s="11">
        <v>4</v>
      </c>
      <c r="K420" s="2">
        <v>2021</v>
      </c>
      <c r="L420" s="2" t="s">
        <v>18</v>
      </c>
      <c r="M420" s="2" t="s">
        <v>26</v>
      </c>
      <c r="N420" s="8">
        <v>4.8964269744466682</v>
      </c>
    </row>
    <row r="421" spans="2:14" hidden="1" x14ac:dyDescent="0.35">
      <c r="B421" s="1" t="s">
        <v>871</v>
      </c>
      <c r="C421" s="1" t="s">
        <v>872</v>
      </c>
      <c r="D421" s="1" t="s">
        <v>22</v>
      </c>
      <c r="E421" s="10">
        <v>49</v>
      </c>
      <c r="F421" s="1" t="s">
        <v>23</v>
      </c>
      <c r="G421" s="1" t="s">
        <v>39</v>
      </c>
      <c r="H421" s="4">
        <v>62579</v>
      </c>
      <c r="I421" s="10">
        <v>9</v>
      </c>
      <c r="J421" s="10">
        <v>4</v>
      </c>
      <c r="K421" s="1">
        <v>2015</v>
      </c>
      <c r="L421" s="1" t="s">
        <v>51</v>
      </c>
      <c r="M421" s="1" t="s">
        <v>41</v>
      </c>
      <c r="N421" s="7">
        <v>3.5366002506158547</v>
      </c>
    </row>
    <row r="422" spans="2:14" hidden="1" x14ac:dyDescent="0.35">
      <c r="B422" s="2" t="s">
        <v>873</v>
      </c>
      <c r="C422" s="2" t="s">
        <v>874</v>
      </c>
      <c r="D422" s="2" t="s">
        <v>33</v>
      </c>
      <c r="E422" s="11">
        <v>43</v>
      </c>
      <c r="F422" s="2" t="s">
        <v>16</v>
      </c>
      <c r="G422" s="2" t="s">
        <v>24</v>
      </c>
      <c r="H422" s="5">
        <v>30464</v>
      </c>
      <c r="I422" s="11">
        <v>23</v>
      </c>
      <c r="J422" s="11">
        <v>1</v>
      </c>
      <c r="K422" s="2">
        <v>2017</v>
      </c>
      <c r="L422" s="2" t="s">
        <v>40</v>
      </c>
      <c r="M422" s="2" t="s">
        <v>26</v>
      </c>
      <c r="N422" s="8">
        <v>2.8432510980624275</v>
      </c>
    </row>
    <row r="423" spans="2:14" hidden="1" x14ac:dyDescent="0.35">
      <c r="B423" s="1" t="s">
        <v>875</v>
      </c>
      <c r="C423" s="1" t="s">
        <v>876</v>
      </c>
      <c r="D423" s="1" t="s">
        <v>58</v>
      </c>
      <c r="E423" s="10">
        <v>44</v>
      </c>
      <c r="F423" s="1" t="s">
        <v>23</v>
      </c>
      <c r="G423" s="1" t="s">
        <v>24</v>
      </c>
      <c r="H423" s="4">
        <v>62434</v>
      </c>
      <c r="I423" s="10">
        <v>28</v>
      </c>
      <c r="J423" s="10">
        <v>3</v>
      </c>
      <c r="K423" s="1">
        <v>2023</v>
      </c>
      <c r="L423" s="1" t="s">
        <v>40</v>
      </c>
      <c r="M423" s="1" t="s">
        <v>26</v>
      </c>
      <c r="N423" s="7">
        <v>4.7678022244988565</v>
      </c>
    </row>
    <row r="424" spans="2:14" hidden="1" x14ac:dyDescent="0.35">
      <c r="B424" s="2" t="s">
        <v>877</v>
      </c>
      <c r="C424" s="2" t="s">
        <v>878</v>
      </c>
      <c r="D424" s="2" t="s">
        <v>33</v>
      </c>
      <c r="E424" s="11">
        <v>34</v>
      </c>
      <c r="F424" s="2" t="s">
        <v>16</v>
      </c>
      <c r="G424" s="2" t="s">
        <v>77</v>
      </c>
      <c r="H424" s="5">
        <v>77791</v>
      </c>
      <c r="I424" s="11">
        <v>20</v>
      </c>
      <c r="J424" s="11">
        <v>3</v>
      </c>
      <c r="K424" s="2">
        <v>2016</v>
      </c>
      <c r="L424" s="2" t="s">
        <v>25</v>
      </c>
      <c r="M424" s="2" t="s">
        <v>26</v>
      </c>
      <c r="N424" s="8">
        <v>3.9724435051118183</v>
      </c>
    </row>
    <row r="425" spans="2:14" hidden="1" x14ac:dyDescent="0.35">
      <c r="B425" s="1" t="s">
        <v>879</v>
      </c>
      <c r="C425" s="1" t="s">
        <v>880</v>
      </c>
      <c r="D425" s="1" t="s">
        <v>33</v>
      </c>
      <c r="E425" s="10">
        <v>58</v>
      </c>
      <c r="F425" s="1" t="s">
        <v>23</v>
      </c>
      <c r="G425" s="1" t="s">
        <v>39</v>
      </c>
      <c r="H425" s="4">
        <v>40830</v>
      </c>
      <c r="I425" s="10">
        <v>28</v>
      </c>
      <c r="J425" s="10">
        <v>2</v>
      </c>
      <c r="K425" s="1">
        <v>2018</v>
      </c>
      <c r="L425" s="1" t="s">
        <v>34</v>
      </c>
      <c r="M425" s="1" t="s">
        <v>141</v>
      </c>
      <c r="N425" s="7">
        <v>2.4175961937246755</v>
      </c>
    </row>
    <row r="426" spans="2:14" hidden="1" x14ac:dyDescent="0.35">
      <c r="B426" s="2" t="s">
        <v>881</v>
      </c>
      <c r="C426" s="2" t="s">
        <v>882</v>
      </c>
      <c r="D426" s="2" t="s">
        <v>22</v>
      </c>
      <c r="E426" s="11">
        <v>47</v>
      </c>
      <c r="F426" s="2" t="s">
        <v>23</v>
      </c>
      <c r="G426" s="2" t="s">
        <v>17</v>
      </c>
      <c r="H426" s="5">
        <v>80311</v>
      </c>
      <c r="I426" s="11">
        <v>28</v>
      </c>
      <c r="J426" s="11">
        <v>4</v>
      </c>
      <c r="K426" s="2">
        <v>2016</v>
      </c>
      <c r="L426" s="2" t="s">
        <v>34</v>
      </c>
      <c r="M426" s="2" t="s">
        <v>19</v>
      </c>
      <c r="N426" s="8">
        <v>1.5497855351474641</v>
      </c>
    </row>
    <row r="427" spans="2:14" hidden="1" x14ac:dyDescent="0.35">
      <c r="B427" s="1" t="s">
        <v>883</v>
      </c>
      <c r="C427" s="1" t="s">
        <v>884</v>
      </c>
      <c r="D427" s="1" t="s">
        <v>80</v>
      </c>
      <c r="E427" s="10">
        <v>29</v>
      </c>
      <c r="F427" s="1" t="s">
        <v>23</v>
      </c>
      <c r="G427" s="1" t="s">
        <v>17</v>
      </c>
      <c r="H427" s="4">
        <v>54672</v>
      </c>
      <c r="I427" s="10">
        <v>30</v>
      </c>
      <c r="J427" s="10">
        <v>3</v>
      </c>
      <c r="K427" s="1">
        <v>2015</v>
      </c>
      <c r="L427" s="1" t="s">
        <v>30</v>
      </c>
      <c r="M427" s="1" t="s">
        <v>26</v>
      </c>
      <c r="N427" s="7">
        <v>3.4960281638424906</v>
      </c>
    </row>
    <row r="428" spans="2:14" hidden="1" x14ac:dyDescent="0.35">
      <c r="B428" s="2" t="s">
        <v>885</v>
      </c>
      <c r="C428" s="2" t="s">
        <v>886</v>
      </c>
      <c r="D428" s="2" t="s">
        <v>58</v>
      </c>
      <c r="E428" s="11">
        <v>36</v>
      </c>
      <c r="F428" s="2" t="s">
        <v>23</v>
      </c>
      <c r="G428" s="2" t="s">
        <v>24</v>
      </c>
      <c r="H428" s="5">
        <v>106672</v>
      </c>
      <c r="I428" s="11">
        <v>30</v>
      </c>
      <c r="J428" s="11">
        <v>1</v>
      </c>
      <c r="K428" s="2">
        <v>2016</v>
      </c>
      <c r="L428" s="2" t="s">
        <v>51</v>
      </c>
      <c r="M428" s="2" t="s">
        <v>26</v>
      </c>
      <c r="N428" s="8">
        <v>4.9723067159663898</v>
      </c>
    </row>
    <row r="429" spans="2:14" hidden="1" x14ac:dyDescent="0.35">
      <c r="B429" s="1" t="s">
        <v>887</v>
      </c>
      <c r="C429" s="1" t="s">
        <v>888</v>
      </c>
      <c r="D429" s="1" t="s">
        <v>33</v>
      </c>
      <c r="E429" s="10">
        <v>59</v>
      </c>
      <c r="F429" s="1" t="s">
        <v>23</v>
      </c>
      <c r="G429" s="1" t="s">
        <v>24</v>
      </c>
      <c r="H429" s="4">
        <v>96106</v>
      </c>
      <c r="I429" s="10">
        <v>16</v>
      </c>
      <c r="J429" s="10">
        <v>1</v>
      </c>
      <c r="K429" s="1">
        <v>2016</v>
      </c>
      <c r="L429" s="1" t="s">
        <v>51</v>
      </c>
      <c r="M429" s="1" t="s">
        <v>141</v>
      </c>
      <c r="N429" s="7">
        <v>1.277536885965858</v>
      </c>
    </row>
    <row r="430" spans="2:14" hidden="1" x14ac:dyDescent="0.35">
      <c r="B430" s="2" t="s">
        <v>889</v>
      </c>
      <c r="C430" s="2" t="s">
        <v>890</v>
      </c>
      <c r="D430" s="2" t="s">
        <v>46</v>
      </c>
      <c r="E430" s="11">
        <v>56</v>
      </c>
      <c r="F430" s="2" t="s">
        <v>16</v>
      </c>
      <c r="G430" s="2" t="s">
        <v>17</v>
      </c>
      <c r="H430" s="5">
        <v>89588</v>
      </c>
      <c r="I430" s="11">
        <v>26</v>
      </c>
      <c r="J430" s="11">
        <v>4</v>
      </c>
      <c r="K430" s="2">
        <v>2020</v>
      </c>
      <c r="L430" s="2" t="s">
        <v>34</v>
      </c>
      <c r="M430" s="2" t="s">
        <v>41</v>
      </c>
      <c r="N430" s="8">
        <v>1.9820310525365663</v>
      </c>
    </row>
    <row r="431" spans="2:14" hidden="1" x14ac:dyDescent="0.35">
      <c r="B431" s="1" t="s">
        <v>891</v>
      </c>
      <c r="C431" s="1" t="s">
        <v>892</v>
      </c>
      <c r="D431" s="1" t="s">
        <v>22</v>
      </c>
      <c r="E431" s="10">
        <v>44</v>
      </c>
      <c r="F431" s="1" t="s">
        <v>16</v>
      </c>
      <c r="G431" s="1" t="s">
        <v>77</v>
      </c>
      <c r="H431" s="4">
        <v>104494</v>
      </c>
      <c r="I431" s="10">
        <v>26</v>
      </c>
      <c r="J431" s="10">
        <v>3</v>
      </c>
      <c r="K431" s="1">
        <v>2016</v>
      </c>
      <c r="L431" s="1" t="s">
        <v>30</v>
      </c>
      <c r="M431" s="1" t="s">
        <v>26</v>
      </c>
      <c r="N431" s="7">
        <v>4.3303416078316861</v>
      </c>
    </row>
    <row r="432" spans="2:14" hidden="1" x14ac:dyDescent="0.35">
      <c r="B432" s="2" t="s">
        <v>893</v>
      </c>
      <c r="C432" s="2" t="s">
        <v>894</v>
      </c>
      <c r="D432" s="2" t="s">
        <v>46</v>
      </c>
      <c r="E432" s="11">
        <v>60</v>
      </c>
      <c r="F432" s="2" t="s">
        <v>23</v>
      </c>
      <c r="G432" s="2" t="s">
        <v>77</v>
      </c>
      <c r="H432" s="5">
        <v>63677</v>
      </c>
      <c r="I432" s="11">
        <v>19</v>
      </c>
      <c r="J432" s="11">
        <v>4</v>
      </c>
      <c r="K432" s="2">
        <v>2021</v>
      </c>
      <c r="L432" s="2" t="s">
        <v>30</v>
      </c>
      <c r="M432" s="2" t="s">
        <v>41</v>
      </c>
      <c r="N432" s="8">
        <v>4.8645053992591256</v>
      </c>
    </row>
    <row r="433" spans="2:14" hidden="1" x14ac:dyDescent="0.35">
      <c r="B433" s="1" t="s">
        <v>895</v>
      </c>
      <c r="C433" s="1" t="s">
        <v>896</v>
      </c>
      <c r="D433" s="1" t="s">
        <v>15</v>
      </c>
      <c r="E433" s="10">
        <v>44</v>
      </c>
      <c r="F433" s="1" t="s">
        <v>23</v>
      </c>
      <c r="G433" s="1" t="s">
        <v>39</v>
      </c>
      <c r="H433" s="4">
        <v>40667</v>
      </c>
      <c r="I433" s="10">
        <v>22</v>
      </c>
      <c r="J433" s="10">
        <v>5</v>
      </c>
      <c r="K433" s="1">
        <v>2016</v>
      </c>
      <c r="L433" s="1" t="s">
        <v>30</v>
      </c>
      <c r="M433" s="1" t="s">
        <v>19</v>
      </c>
      <c r="N433" s="7">
        <v>3.6667261217634652</v>
      </c>
    </row>
    <row r="434" spans="2:14" hidden="1" x14ac:dyDescent="0.35">
      <c r="B434" s="2" t="s">
        <v>897</v>
      </c>
      <c r="C434" s="2" t="s">
        <v>898</v>
      </c>
      <c r="D434" s="2" t="s">
        <v>15</v>
      </c>
      <c r="E434" s="11">
        <v>35</v>
      </c>
      <c r="F434" s="2" t="s">
        <v>16</v>
      </c>
      <c r="G434" s="2" t="s">
        <v>39</v>
      </c>
      <c r="H434" s="5">
        <v>49346</v>
      </c>
      <c r="I434" s="11">
        <v>26</v>
      </c>
      <c r="J434" s="11">
        <v>3</v>
      </c>
      <c r="K434" s="2">
        <v>2015</v>
      </c>
      <c r="L434" s="2" t="s">
        <v>18</v>
      </c>
      <c r="M434" s="2" t="s">
        <v>26</v>
      </c>
      <c r="N434" s="8">
        <v>2.5397566555477415</v>
      </c>
    </row>
    <row r="435" spans="2:14" hidden="1" x14ac:dyDescent="0.35">
      <c r="B435" s="1" t="s">
        <v>899</v>
      </c>
      <c r="C435" s="1" t="s">
        <v>900</v>
      </c>
      <c r="D435" s="1" t="s">
        <v>22</v>
      </c>
      <c r="E435" s="10">
        <v>47</v>
      </c>
      <c r="F435" s="1" t="s">
        <v>16</v>
      </c>
      <c r="G435" s="1" t="s">
        <v>39</v>
      </c>
      <c r="H435" s="4">
        <v>58024</v>
      </c>
      <c r="I435" s="10">
        <v>20</v>
      </c>
      <c r="J435" s="10">
        <v>4</v>
      </c>
      <c r="K435" s="1">
        <v>2020</v>
      </c>
      <c r="L435" s="1" t="s">
        <v>30</v>
      </c>
      <c r="M435" s="1" t="s">
        <v>26</v>
      </c>
      <c r="N435" s="7">
        <v>4.0456834424354096</v>
      </c>
    </row>
    <row r="436" spans="2:14" hidden="1" x14ac:dyDescent="0.35">
      <c r="B436" s="2" t="s">
        <v>901</v>
      </c>
      <c r="C436" s="2" t="s">
        <v>902</v>
      </c>
      <c r="D436" s="2" t="s">
        <v>15</v>
      </c>
      <c r="E436" s="11">
        <v>53</v>
      </c>
      <c r="F436" s="2" t="s">
        <v>23</v>
      </c>
      <c r="G436" s="2" t="s">
        <v>39</v>
      </c>
      <c r="H436" s="5">
        <v>44534</v>
      </c>
      <c r="I436" s="11">
        <v>9</v>
      </c>
      <c r="J436" s="11">
        <v>4</v>
      </c>
      <c r="K436" s="2">
        <v>0</v>
      </c>
      <c r="L436" s="2" t="s">
        <v>25</v>
      </c>
      <c r="M436" s="2" t="s">
        <v>19</v>
      </c>
      <c r="N436" s="8">
        <v>3.0152762427190827</v>
      </c>
    </row>
    <row r="437" spans="2:14" hidden="1" x14ac:dyDescent="0.35">
      <c r="B437" s="1" t="s">
        <v>903</v>
      </c>
      <c r="C437" s="1" t="s">
        <v>904</v>
      </c>
      <c r="D437" s="1" t="s">
        <v>46</v>
      </c>
      <c r="E437" s="10">
        <v>39</v>
      </c>
      <c r="F437" s="1" t="s">
        <v>23</v>
      </c>
      <c r="G437" s="1" t="s">
        <v>24</v>
      </c>
      <c r="H437" s="4">
        <v>36184</v>
      </c>
      <c r="I437" s="10">
        <v>20</v>
      </c>
      <c r="J437" s="10">
        <v>2</v>
      </c>
      <c r="K437" s="1">
        <v>2018</v>
      </c>
      <c r="L437" s="1" t="s">
        <v>25</v>
      </c>
      <c r="M437" s="1" t="s">
        <v>26</v>
      </c>
      <c r="N437" s="7">
        <v>1.5206824308888183</v>
      </c>
    </row>
    <row r="438" spans="2:14" hidden="1" x14ac:dyDescent="0.35">
      <c r="B438" s="2" t="s">
        <v>905</v>
      </c>
      <c r="C438" s="2" t="s">
        <v>906</v>
      </c>
      <c r="D438" s="2" t="s">
        <v>46</v>
      </c>
      <c r="E438" s="11">
        <v>51</v>
      </c>
      <c r="F438" s="2" t="s">
        <v>23</v>
      </c>
      <c r="G438" s="2" t="s">
        <v>63</v>
      </c>
      <c r="H438" s="5">
        <v>37415</v>
      </c>
      <c r="I438" s="11">
        <v>30</v>
      </c>
      <c r="J438" s="11">
        <v>3</v>
      </c>
      <c r="K438" s="2">
        <v>0</v>
      </c>
      <c r="L438" s="2" t="s">
        <v>18</v>
      </c>
      <c r="M438" s="2" t="s">
        <v>141</v>
      </c>
      <c r="N438" s="8">
        <v>3.3891992807730764</v>
      </c>
    </row>
    <row r="439" spans="2:14" x14ac:dyDescent="0.35">
      <c r="B439" s="1" t="s">
        <v>907</v>
      </c>
      <c r="C439" s="1" t="s">
        <v>908</v>
      </c>
      <c r="D439" s="1" t="s">
        <v>33</v>
      </c>
      <c r="E439" s="10">
        <v>56</v>
      </c>
      <c r="F439" s="1" t="s">
        <v>16</v>
      </c>
      <c r="G439" s="1" t="s">
        <v>63</v>
      </c>
      <c r="H439" s="4">
        <v>42269</v>
      </c>
      <c r="I439" s="10">
        <v>11</v>
      </c>
      <c r="J439" s="10">
        <v>4</v>
      </c>
      <c r="K439" s="1">
        <v>2019</v>
      </c>
      <c r="L439" s="1" t="s">
        <v>18</v>
      </c>
      <c r="M439" s="1" t="s">
        <v>26</v>
      </c>
      <c r="N439" s="7">
        <v>4.6424843120428978</v>
      </c>
    </row>
    <row r="440" spans="2:14" hidden="1" x14ac:dyDescent="0.35">
      <c r="B440" s="2" t="s">
        <v>909</v>
      </c>
      <c r="C440" s="2" t="s">
        <v>910</v>
      </c>
      <c r="D440" s="2" t="s">
        <v>15</v>
      </c>
      <c r="E440" s="11">
        <v>36</v>
      </c>
      <c r="F440" s="2" t="s">
        <v>23</v>
      </c>
      <c r="G440" s="2" t="s">
        <v>63</v>
      </c>
      <c r="H440" s="5">
        <v>85450</v>
      </c>
      <c r="I440" s="11">
        <v>26</v>
      </c>
      <c r="J440" s="11">
        <v>1</v>
      </c>
      <c r="K440" s="2">
        <v>2015</v>
      </c>
      <c r="L440" s="2" t="s">
        <v>51</v>
      </c>
      <c r="M440" s="2" t="s">
        <v>26</v>
      </c>
      <c r="N440" s="8">
        <v>1.2486527430876113</v>
      </c>
    </row>
    <row r="441" spans="2:14" hidden="1" x14ac:dyDescent="0.35">
      <c r="B441" s="1" t="s">
        <v>911</v>
      </c>
      <c r="C441" s="1" t="s">
        <v>912</v>
      </c>
      <c r="D441" s="1" t="s">
        <v>22</v>
      </c>
      <c r="E441" s="10">
        <v>39</v>
      </c>
      <c r="F441" s="1" t="s">
        <v>16</v>
      </c>
      <c r="G441" s="1" t="s">
        <v>63</v>
      </c>
      <c r="H441" s="4">
        <v>42608</v>
      </c>
      <c r="I441" s="10">
        <v>16</v>
      </c>
      <c r="J441" s="10">
        <v>2</v>
      </c>
      <c r="K441" s="1">
        <v>0</v>
      </c>
      <c r="L441" s="1" t="s">
        <v>51</v>
      </c>
      <c r="M441" s="1" t="s">
        <v>41</v>
      </c>
      <c r="N441" s="7">
        <v>4.2279084639232423</v>
      </c>
    </row>
    <row r="442" spans="2:14" hidden="1" x14ac:dyDescent="0.35">
      <c r="B442" s="2" t="s">
        <v>913</v>
      </c>
      <c r="C442" s="2" t="s">
        <v>914</v>
      </c>
      <c r="D442" s="2" t="s">
        <v>58</v>
      </c>
      <c r="E442" s="11">
        <v>45</v>
      </c>
      <c r="F442" s="2" t="s">
        <v>23</v>
      </c>
      <c r="G442" s="2" t="s">
        <v>63</v>
      </c>
      <c r="H442" s="5">
        <v>33396</v>
      </c>
      <c r="I442" s="11">
        <v>12</v>
      </c>
      <c r="J442" s="11">
        <v>3</v>
      </c>
      <c r="K442" s="2">
        <v>0</v>
      </c>
      <c r="L442" s="2" t="s">
        <v>30</v>
      </c>
      <c r="M442" s="2" t="s">
        <v>26</v>
      </c>
      <c r="N442" s="8">
        <v>2.7133914967930197</v>
      </c>
    </row>
    <row r="443" spans="2:14" hidden="1" x14ac:dyDescent="0.35">
      <c r="B443" s="1" t="s">
        <v>915</v>
      </c>
      <c r="C443" s="1" t="s">
        <v>916</v>
      </c>
      <c r="D443" s="1" t="s">
        <v>15</v>
      </c>
      <c r="E443" s="10">
        <v>49</v>
      </c>
      <c r="F443" s="1" t="s">
        <v>23</v>
      </c>
      <c r="G443" s="1" t="s">
        <v>29</v>
      </c>
      <c r="H443" s="4">
        <v>69478</v>
      </c>
      <c r="I443" s="10">
        <v>6</v>
      </c>
      <c r="J443" s="10">
        <v>5</v>
      </c>
      <c r="K443" s="1">
        <v>2023</v>
      </c>
      <c r="L443" s="1" t="s">
        <v>18</v>
      </c>
      <c r="M443" s="1" t="s">
        <v>141</v>
      </c>
      <c r="N443" s="7">
        <v>2.1958031146905479</v>
      </c>
    </row>
    <row r="444" spans="2:14" hidden="1" x14ac:dyDescent="0.35">
      <c r="B444" s="2" t="s">
        <v>917</v>
      </c>
      <c r="C444" s="2" t="s">
        <v>918</v>
      </c>
      <c r="D444" s="2" t="s">
        <v>46</v>
      </c>
      <c r="E444" s="11">
        <v>26</v>
      </c>
      <c r="F444" s="2" t="s">
        <v>16</v>
      </c>
      <c r="G444" s="2" t="s">
        <v>39</v>
      </c>
      <c r="H444" s="5">
        <v>83677</v>
      </c>
      <c r="I444" s="11">
        <v>11</v>
      </c>
      <c r="J444" s="11">
        <v>2</v>
      </c>
      <c r="K444" s="2">
        <v>2018</v>
      </c>
      <c r="L444" s="2" t="s">
        <v>25</v>
      </c>
      <c r="M444" s="2" t="s">
        <v>41</v>
      </c>
      <c r="N444" s="8">
        <v>4.7452316639175764</v>
      </c>
    </row>
    <row r="445" spans="2:14" hidden="1" x14ac:dyDescent="0.35">
      <c r="B445" s="1" t="s">
        <v>919</v>
      </c>
      <c r="C445" s="1" t="s">
        <v>920</v>
      </c>
      <c r="D445" s="1" t="s">
        <v>58</v>
      </c>
      <c r="E445" s="10">
        <v>32</v>
      </c>
      <c r="F445" s="1" t="s">
        <v>16</v>
      </c>
      <c r="G445" s="1" t="s">
        <v>39</v>
      </c>
      <c r="H445" s="4">
        <v>45144</v>
      </c>
      <c r="I445" s="10">
        <v>15</v>
      </c>
      <c r="J445" s="10">
        <v>1</v>
      </c>
      <c r="K445" s="1">
        <v>2021</v>
      </c>
      <c r="L445" s="1" t="s">
        <v>25</v>
      </c>
      <c r="M445" s="1" t="s">
        <v>19</v>
      </c>
      <c r="N445" s="7">
        <v>1.4205442552343004</v>
      </c>
    </row>
    <row r="446" spans="2:14" hidden="1" x14ac:dyDescent="0.35">
      <c r="B446" s="2" t="s">
        <v>921</v>
      </c>
      <c r="C446" s="2" t="s">
        <v>922</v>
      </c>
      <c r="D446" s="2" t="s">
        <v>33</v>
      </c>
      <c r="E446" s="11">
        <v>52</v>
      </c>
      <c r="F446" s="2" t="s">
        <v>72</v>
      </c>
      <c r="G446" s="2" t="s">
        <v>29</v>
      </c>
      <c r="H446" s="5">
        <v>90536</v>
      </c>
      <c r="I446" s="11">
        <v>4</v>
      </c>
      <c r="J446" s="11">
        <v>3</v>
      </c>
      <c r="K446" s="2">
        <v>2018</v>
      </c>
      <c r="L446" s="2" t="s">
        <v>34</v>
      </c>
      <c r="M446" s="2" t="s">
        <v>41</v>
      </c>
      <c r="N446" s="8">
        <v>3.7006328745877379</v>
      </c>
    </row>
    <row r="447" spans="2:14" hidden="1" x14ac:dyDescent="0.35">
      <c r="B447" s="1" t="s">
        <v>923</v>
      </c>
      <c r="C447" s="1" t="s">
        <v>924</v>
      </c>
      <c r="D447" s="1" t="s">
        <v>80</v>
      </c>
      <c r="E447" s="10">
        <v>30</v>
      </c>
      <c r="F447" s="1" t="s">
        <v>23</v>
      </c>
      <c r="G447" s="1" t="s">
        <v>17</v>
      </c>
      <c r="H447" s="4">
        <v>35325</v>
      </c>
      <c r="I447" s="10">
        <v>4</v>
      </c>
      <c r="J447" s="10">
        <v>5</v>
      </c>
      <c r="K447" s="1">
        <v>2019</v>
      </c>
      <c r="L447" s="1" t="s">
        <v>51</v>
      </c>
      <c r="M447" s="1" t="s">
        <v>26</v>
      </c>
      <c r="N447" s="7">
        <v>4.3264316144473796</v>
      </c>
    </row>
    <row r="448" spans="2:14" hidden="1" x14ac:dyDescent="0.35">
      <c r="B448" s="2" t="s">
        <v>925</v>
      </c>
      <c r="C448" s="2" t="s">
        <v>926</v>
      </c>
      <c r="D448" s="2" t="s">
        <v>58</v>
      </c>
      <c r="E448" s="11">
        <v>23</v>
      </c>
      <c r="F448" s="2" t="s">
        <v>16</v>
      </c>
      <c r="G448" s="2" t="s">
        <v>24</v>
      </c>
      <c r="H448" s="5">
        <v>95172</v>
      </c>
      <c r="I448" s="11">
        <v>29</v>
      </c>
      <c r="J448" s="11">
        <v>5</v>
      </c>
      <c r="K448" s="2">
        <v>2021</v>
      </c>
      <c r="L448" s="2" t="s">
        <v>18</v>
      </c>
      <c r="M448" s="2" t="s">
        <v>41</v>
      </c>
      <c r="N448" s="8">
        <v>1.5775724423284299</v>
      </c>
    </row>
    <row r="449" spans="2:14" hidden="1" x14ac:dyDescent="0.35">
      <c r="B449" s="1" t="s">
        <v>927</v>
      </c>
      <c r="C449" s="1" t="s">
        <v>928</v>
      </c>
      <c r="D449" s="1" t="s">
        <v>46</v>
      </c>
      <c r="E449" s="10">
        <v>48</v>
      </c>
      <c r="F449" s="1" t="s">
        <v>16</v>
      </c>
      <c r="G449" s="1" t="s">
        <v>29</v>
      </c>
      <c r="H449" s="4">
        <v>33501</v>
      </c>
      <c r="I449" s="10">
        <v>31</v>
      </c>
      <c r="J449" s="10">
        <v>1</v>
      </c>
      <c r="K449" s="1">
        <v>0</v>
      </c>
      <c r="L449" s="1" t="s">
        <v>51</v>
      </c>
      <c r="M449" s="1" t="s">
        <v>26</v>
      </c>
      <c r="N449" s="7">
        <v>1.5239041126225432</v>
      </c>
    </row>
    <row r="450" spans="2:14" hidden="1" x14ac:dyDescent="0.35">
      <c r="B450" s="2" t="s">
        <v>929</v>
      </c>
      <c r="C450" s="2" t="s">
        <v>930</v>
      </c>
      <c r="D450" s="2" t="s">
        <v>80</v>
      </c>
      <c r="E450" s="11">
        <v>57</v>
      </c>
      <c r="F450" s="2" t="s">
        <v>23</v>
      </c>
      <c r="G450" s="2" t="s">
        <v>24</v>
      </c>
      <c r="H450" s="5">
        <v>82008</v>
      </c>
      <c r="I450" s="11">
        <v>10</v>
      </c>
      <c r="J450" s="11">
        <v>4</v>
      </c>
      <c r="K450" s="2">
        <v>2021</v>
      </c>
      <c r="L450" s="2" t="s">
        <v>40</v>
      </c>
      <c r="M450" s="2" t="s">
        <v>19</v>
      </c>
      <c r="N450" s="8">
        <v>1.7561058654754969</v>
      </c>
    </row>
    <row r="451" spans="2:14" hidden="1" x14ac:dyDescent="0.35">
      <c r="B451" s="1" t="s">
        <v>931</v>
      </c>
      <c r="C451" s="1" t="s">
        <v>932</v>
      </c>
      <c r="D451" s="1" t="s">
        <v>15</v>
      </c>
      <c r="E451" s="10">
        <v>43</v>
      </c>
      <c r="F451" s="1" t="s">
        <v>23</v>
      </c>
      <c r="G451" s="1" t="s">
        <v>17</v>
      </c>
      <c r="H451" s="4">
        <v>31099</v>
      </c>
      <c r="I451" s="10">
        <v>32</v>
      </c>
      <c r="J451" s="10">
        <v>5</v>
      </c>
      <c r="K451" s="1">
        <v>2016</v>
      </c>
      <c r="L451" s="1" t="s">
        <v>18</v>
      </c>
      <c r="M451" s="1" t="s">
        <v>41</v>
      </c>
      <c r="N451" s="7">
        <v>1.1777078142997288</v>
      </c>
    </row>
    <row r="452" spans="2:14" hidden="1" x14ac:dyDescent="0.35">
      <c r="B452" s="2" t="s">
        <v>933</v>
      </c>
      <c r="C452" s="2" t="s">
        <v>934</v>
      </c>
      <c r="D452" s="2" t="s">
        <v>80</v>
      </c>
      <c r="E452" s="11">
        <v>42</v>
      </c>
      <c r="F452" s="2" t="s">
        <v>16</v>
      </c>
      <c r="G452" s="2" t="s">
        <v>63</v>
      </c>
      <c r="H452" s="5">
        <v>60856</v>
      </c>
      <c r="I452" s="11">
        <v>30</v>
      </c>
      <c r="J452" s="11">
        <v>5</v>
      </c>
      <c r="K452" s="2">
        <v>0</v>
      </c>
      <c r="L452" s="2" t="s">
        <v>34</v>
      </c>
      <c r="M452" s="2" t="s">
        <v>26</v>
      </c>
      <c r="N452" s="8">
        <v>4.449299129159459</v>
      </c>
    </row>
    <row r="453" spans="2:14" x14ac:dyDescent="0.35">
      <c r="B453" s="1" t="s">
        <v>935</v>
      </c>
      <c r="C453" s="1" t="s">
        <v>936</v>
      </c>
      <c r="D453" s="1" t="s">
        <v>33</v>
      </c>
      <c r="E453" s="10">
        <v>42</v>
      </c>
      <c r="F453" s="1" t="s">
        <v>16</v>
      </c>
      <c r="G453" s="1" t="s">
        <v>39</v>
      </c>
      <c r="H453" s="4">
        <v>80330</v>
      </c>
      <c r="I453" s="10">
        <v>14</v>
      </c>
      <c r="J453" s="10">
        <v>5</v>
      </c>
      <c r="K453" s="1">
        <v>0</v>
      </c>
      <c r="L453" s="1" t="s">
        <v>40</v>
      </c>
      <c r="M453" s="1" t="s">
        <v>26</v>
      </c>
      <c r="N453" s="7">
        <v>3.5129673847188547</v>
      </c>
    </row>
    <row r="454" spans="2:14" hidden="1" x14ac:dyDescent="0.35">
      <c r="B454" s="2" t="s">
        <v>937</v>
      </c>
      <c r="C454" s="2" t="s">
        <v>938</v>
      </c>
      <c r="D454" s="2" t="s">
        <v>15</v>
      </c>
      <c r="E454" s="11">
        <v>35</v>
      </c>
      <c r="F454" s="2" t="s">
        <v>16</v>
      </c>
      <c r="G454" s="2" t="s">
        <v>77</v>
      </c>
      <c r="H454" s="5">
        <v>97917</v>
      </c>
      <c r="I454" s="11">
        <v>3</v>
      </c>
      <c r="J454" s="11">
        <v>5</v>
      </c>
      <c r="K454" s="2">
        <v>0</v>
      </c>
      <c r="L454" s="2" t="s">
        <v>40</v>
      </c>
      <c r="M454" s="2" t="s">
        <v>26</v>
      </c>
      <c r="N454" s="8">
        <v>1.8665909736854784</v>
      </c>
    </row>
    <row r="455" spans="2:14" hidden="1" x14ac:dyDescent="0.35">
      <c r="B455" s="1" t="s">
        <v>939</v>
      </c>
      <c r="C455" s="1" t="s">
        <v>940</v>
      </c>
      <c r="D455" s="1" t="s">
        <v>46</v>
      </c>
      <c r="E455" s="10">
        <v>52</v>
      </c>
      <c r="F455" s="1" t="s">
        <v>16</v>
      </c>
      <c r="G455" s="1" t="s">
        <v>77</v>
      </c>
      <c r="H455" s="4">
        <v>75719</v>
      </c>
      <c r="I455" s="10">
        <v>32</v>
      </c>
      <c r="J455" s="10">
        <v>1</v>
      </c>
      <c r="K455" s="1">
        <v>0</v>
      </c>
      <c r="L455" s="1" t="s">
        <v>40</v>
      </c>
      <c r="M455" s="1" t="s">
        <v>26</v>
      </c>
      <c r="N455" s="7">
        <v>3.2290426871180915</v>
      </c>
    </row>
    <row r="456" spans="2:14" hidden="1" x14ac:dyDescent="0.35">
      <c r="B456" s="2" t="s">
        <v>941</v>
      </c>
      <c r="C456" s="2" t="s">
        <v>942</v>
      </c>
      <c r="D456" s="2" t="s">
        <v>58</v>
      </c>
      <c r="E456" s="11">
        <v>39</v>
      </c>
      <c r="F456" s="2" t="s">
        <v>16</v>
      </c>
      <c r="G456" s="2" t="s">
        <v>63</v>
      </c>
      <c r="H456" s="5">
        <v>106813</v>
      </c>
      <c r="I456" s="11">
        <v>1</v>
      </c>
      <c r="J456" s="11">
        <v>5</v>
      </c>
      <c r="K456" s="2">
        <v>2021</v>
      </c>
      <c r="L456" s="2" t="s">
        <v>51</v>
      </c>
      <c r="M456" s="2" t="s">
        <v>26</v>
      </c>
      <c r="N456" s="8">
        <v>4.405632620663372</v>
      </c>
    </row>
    <row r="457" spans="2:14" hidden="1" x14ac:dyDescent="0.35">
      <c r="B457" s="1" t="s">
        <v>943</v>
      </c>
      <c r="C457" s="1" t="s">
        <v>944</v>
      </c>
      <c r="D457" s="1" t="s">
        <v>22</v>
      </c>
      <c r="E457" s="10">
        <v>54</v>
      </c>
      <c r="F457" s="1" t="s">
        <v>16</v>
      </c>
      <c r="G457" s="1" t="s">
        <v>77</v>
      </c>
      <c r="H457" s="4">
        <v>72661</v>
      </c>
      <c r="I457" s="10">
        <v>6</v>
      </c>
      <c r="J457" s="10">
        <v>1</v>
      </c>
      <c r="K457" s="1">
        <v>2020</v>
      </c>
      <c r="L457" s="1" t="s">
        <v>18</v>
      </c>
      <c r="M457" s="1" t="s">
        <v>26</v>
      </c>
      <c r="N457" s="7">
        <v>4.989517865171873</v>
      </c>
    </row>
    <row r="458" spans="2:14" hidden="1" x14ac:dyDescent="0.35">
      <c r="B458" s="2" t="s">
        <v>945</v>
      </c>
      <c r="C458" s="2" t="s">
        <v>946</v>
      </c>
      <c r="D458" s="2" t="s">
        <v>58</v>
      </c>
      <c r="E458" s="11">
        <v>28</v>
      </c>
      <c r="F458" s="2" t="s">
        <v>16</v>
      </c>
      <c r="G458" s="2" t="s">
        <v>77</v>
      </c>
      <c r="H458" s="5">
        <v>72798</v>
      </c>
      <c r="I458" s="11">
        <v>3</v>
      </c>
      <c r="J458" s="11">
        <v>4</v>
      </c>
      <c r="K458" s="2">
        <v>2023</v>
      </c>
      <c r="L458" s="2" t="s">
        <v>51</v>
      </c>
      <c r="M458" s="2" t="s">
        <v>26</v>
      </c>
      <c r="N458" s="8">
        <v>3.4749247761910085</v>
      </c>
    </row>
    <row r="459" spans="2:14" hidden="1" x14ac:dyDescent="0.35">
      <c r="B459" s="1" t="s">
        <v>947</v>
      </c>
      <c r="C459" s="1" t="s">
        <v>305</v>
      </c>
      <c r="D459" s="1" t="s">
        <v>80</v>
      </c>
      <c r="E459" s="10">
        <v>39</v>
      </c>
      <c r="F459" s="1" t="s">
        <v>16</v>
      </c>
      <c r="G459" s="1" t="s">
        <v>39</v>
      </c>
      <c r="H459" s="4">
        <v>72542</v>
      </c>
      <c r="I459" s="10">
        <v>26</v>
      </c>
      <c r="J459" s="10">
        <v>1</v>
      </c>
      <c r="K459" s="1">
        <v>2018</v>
      </c>
      <c r="L459" s="1" t="s">
        <v>25</v>
      </c>
      <c r="M459" s="1" t="s">
        <v>19</v>
      </c>
      <c r="N459" s="7">
        <v>3.5453411063710685</v>
      </c>
    </row>
    <row r="460" spans="2:14" hidden="1" x14ac:dyDescent="0.35">
      <c r="B460" s="2" t="s">
        <v>948</v>
      </c>
      <c r="C460" s="2" t="s">
        <v>949</v>
      </c>
      <c r="D460" s="2" t="s">
        <v>46</v>
      </c>
      <c r="E460" s="11">
        <v>49</v>
      </c>
      <c r="F460" s="2" t="s">
        <v>23</v>
      </c>
      <c r="G460" s="2" t="s">
        <v>39</v>
      </c>
      <c r="H460" s="5">
        <v>74820</v>
      </c>
      <c r="I460" s="11">
        <v>25</v>
      </c>
      <c r="J460" s="11">
        <v>2</v>
      </c>
      <c r="K460" s="2">
        <v>2021</v>
      </c>
      <c r="L460" s="2" t="s">
        <v>30</v>
      </c>
      <c r="M460" s="2" t="s">
        <v>26</v>
      </c>
      <c r="N460" s="8">
        <v>4.1741440018689859</v>
      </c>
    </row>
    <row r="461" spans="2:14" hidden="1" x14ac:dyDescent="0.35">
      <c r="B461" s="1" t="s">
        <v>950</v>
      </c>
      <c r="C461" s="1" t="s">
        <v>951</v>
      </c>
      <c r="D461" s="1" t="s">
        <v>15</v>
      </c>
      <c r="E461" s="10">
        <v>54</v>
      </c>
      <c r="F461" s="1" t="s">
        <v>16</v>
      </c>
      <c r="G461" s="1" t="s">
        <v>29</v>
      </c>
      <c r="H461" s="4">
        <v>33347</v>
      </c>
      <c r="I461" s="10">
        <v>3</v>
      </c>
      <c r="J461" s="10">
        <v>3</v>
      </c>
      <c r="K461" s="1">
        <v>0</v>
      </c>
      <c r="L461" s="1" t="s">
        <v>51</v>
      </c>
      <c r="M461" s="1" t="s">
        <v>141</v>
      </c>
      <c r="N461" s="7">
        <v>2.8273179396401988</v>
      </c>
    </row>
    <row r="462" spans="2:14" hidden="1" x14ac:dyDescent="0.35">
      <c r="B462" s="2" t="s">
        <v>952</v>
      </c>
      <c r="C462" s="2" t="s">
        <v>953</v>
      </c>
      <c r="D462" s="2" t="s">
        <v>80</v>
      </c>
      <c r="E462" s="11">
        <v>58</v>
      </c>
      <c r="F462" s="2" t="s">
        <v>23</v>
      </c>
      <c r="G462" s="2" t="s">
        <v>24</v>
      </c>
      <c r="H462" s="5">
        <v>90129</v>
      </c>
      <c r="I462" s="11">
        <v>3</v>
      </c>
      <c r="J462" s="11">
        <v>1</v>
      </c>
      <c r="K462" s="2">
        <v>2017</v>
      </c>
      <c r="L462" s="2" t="s">
        <v>30</v>
      </c>
      <c r="M462" s="2" t="s">
        <v>41</v>
      </c>
      <c r="N462" s="8">
        <v>1.8225647048798486</v>
      </c>
    </row>
    <row r="463" spans="2:14" hidden="1" x14ac:dyDescent="0.35">
      <c r="B463" s="1" t="s">
        <v>954</v>
      </c>
      <c r="C463" s="1" t="s">
        <v>955</v>
      </c>
      <c r="D463" s="1" t="s">
        <v>80</v>
      </c>
      <c r="E463" s="10">
        <v>37</v>
      </c>
      <c r="F463" s="1" t="s">
        <v>16</v>
      </c>
      <c r="G463" s="1" t="s">
        <v>17</v>
      </c>
      <c r="H463" s="4">
        <v>93898</v>
      </c>
      <c r="I463" s="10">
        <v>27</v>
      </c>
      <c r="J463" s="10">
        <v>1</v>
      </c>
      <c r="K463" s="1">
        <v>0</v>
      </c>
      <c r="L463" s="1" t="s">
        <v>51</v>
      </c>
      <c r="M463" s="1" t="s">
        <v>26</v>
      </c>
      <c r="N463" s="7">
        <v>3.3199185829795161</v>
      </c>
    </row>
    <row r="464" spans="2:14" hidden="1" x14ac:dyDescent="0.35">
      <c r="B464" s="2" t="s">
        <v>956</v>
      </c>
      <c r="C464" s="2" t="s">
        <v>957</v>
      </c>
      <c r="D464" s="2" t="s">
        <v>46</v>
      </c>
      <c r="E464" s="11">
        <v>41</v>
      </c>
      <c r="F464" s="2" t="s">
        <v>16</v>
      </c>
      <c r="G464" s="2" t="s">
        <v>39</v>
      </c>
      <c r="H464" s="5">
        <v>65187</v>
      </c>
      <c r="I464" s="11">
        <v>3</v>
      </c>
      <c r="J464" s="11">
        <v>5</v>
      </c>
      <c r="K464" s="2">
        <v>2020</v>
      </c>
      <c r="L464" s="2" t="s">
        <v>40</v>
      </c>
      <c r="M464" s="2" t="s">
        <v>26</v>
      </c>
      <c r="N464" s="8">
        <v>1.7744034468757568</v>
      </c>
    </row>
    <row r="465" spans="2:14" hidden="1" x14ac:dyDescent="0.35">
      <c r="B465" s="1" t="s">
        <v>958</v>
      </c>
      <c r="C465" s="1" t="s">
        <v>959</v>
      </c>
      <c r="D465" s="1" t="s">
        <v>15</v>
      </c>
      <c r="E465" s="10">
        <v>38</v>
      </c>
      <c r="F465" s="1" t="s">
        <v>16</v>
      </c>
      <c r="G465" s="1" t="s">
        <v>39</v>
      </c>
      <c r="H465" s="4">
        <v>117642</v>
      </c>
      <c r="I465" s="10">
        <v>17</v>
      </c>
      <c r="J465" s="10">
        <v>3</v>
      </c>
      <c r="K465" s="1">
        <v>2019</v>
      </c>
      <c r="L465" s="1" t="s">
        <v>18</v>
      </c>
      <c r="M465" s="1" t="s">
        <v>26</v>
      </c>
      <c r="N465" s="7">
        <v>1.0215541452515109</v>
      </c>
    </row>
    <row r="466" spans="2:14" hidden="1" x14ac:dyDescent="0.35">
      <c r="B466" s="2" t="s">
        <v>960</v>
      </c>
      <c r="C466" s="2" t="s">
        <v>961</v>
      </c>
      <c r="D466" s="2" t="s">
        <v>80</v>
      </c>
      <c r="E466" s="11">
        <v>48</v>
      </c>
      <c r="F466" s="2" t="s">
        <v>72</v>
      </c>
      <c r="G466" s="2" t="s">
        <v>77</v>
      </c>
      <c r="H466" s="5">
        <v>112869</v>
      </c>
      <c r="I466" s="11">
        <v>21</v>
      </c>
      <c r="J466" s="11">
        <v>1</v>
      </c>
      <c r="K466" s="2">
        <v>2018</v>
      </c>
      <c r="L466" s="2" t="s">
        <v>25</v>
      </c>
      <c r="M466" s="2" t="s">
        <v>26</v>
      </c>
      <c r="N466" s="8">
        <v>4.7864612540338491</v>
      </c>
    </row>
    <row r="467" spans="2:14" hidden="1" x14ac:dyDescent="0.35">
      <c r="B467" s="1" t="s">
        <v>962</v>
      </c>
      <c r="C467" s="1" t="s">
        <v>963</v>
      </c>
      <c r="D467" s="1" t="s">
        <v>46</v>
      </c>
      <c r="E467" s="10">
        <v>30</v>
      </c>
      <c r="F467" s="1" t="s">
        <v>23</v>
      </c>
      <c r="G467" s="1" t="s">
        <v>29</v>
      </c>
      <c r="H467" s="4">
        <v>113277</v>
      </c>
      <c r="I467" s="10">
        <v>32</v>
      </c>
      <c r="J467" s="10">
        <v>4</v>
      </c>
      <c r="K467" s="1">
        <v>2019</v>
      </c>
      <c r="L467" s="1" t="s">
        <v>51</v>
      </c>
      <c r="M467" s="1" t="s">
        <v>26</v>
      </c>
      <c r="N467" s="7">
        <v>2.8207199114961421</v>
      </c>
    </row>
    <row r="468" spans="2:14" hidden="1" x14ac:dyDescent="0.35">
      <c r="B468" s="2" t="s">
        <v>964</v>
      </c>
      <c r="C468" s="2" t="s">
        <v>965</v>
      </c>
      <c r="D468" s="2" t="s">
        <v>15</v>
      </c>
      <c r="E468" s="11">
        <v>41</v>
      </c>
      <c r="F468" s="2" t="s">
        <v>23</v>
      </c>
      <c r="G468" s="2" t="s">
        <v>63</v>
      </c>
      <c r="H468" s="5">
        <v>74279</v>
      </c>
      <c r="I468" s="11">
        <v>27</v>
      </c>
      <c r="J468" s="11">
        <v>3</v>
      </c>
      <c r="K468" s="2">
        <v>2024</v>
      </c>
      <c r="L468" s="2" t="s">
        <v>34</v>
      </c>
      <c r="M468" s="2" t="s">
        <v>141</v>
      </c>
      <c r="N468" s="8">
        <v>4.5978008876036025</v>
      </c>
    </row>
    <row r="469" spans="2:14" hidden="1" x14ac:dyDescent="0.35">
      <c r="B469" s="1" t="s">
        <v>966</v>
      </c>
      <c r="C469" s="1" t="s">
        <v>967</v>
      </c>
      <c r="D469" s="1" t="s">
        <v>22</v>
      </c>
      <c r="E469" s="10">
        <v>37</v>
      </c>
      <c r="F469" s="1" t="s">
        <v>23</v>
      </c>
      <c r="G469" s="1" t="s">
        <v>63</v>
      </c>
      <c r="H469" s="4">
        <v>30039</v>
      </c>
      <c r="I469" s="10">
        <v>27</v>
      </c>
      <c r="J469" s="10">
        <v>4</v>
      </c>
      <c r="K469" s="1">
        <v>0</v>
      </c>
      <c r="L469" s="1" t="s">
        <v>25</v>
      </c>
      <c r="M469" s="1" t="s">
        <v>41</v>
      </c>
      <c r="N469" s="7">
        <v>4.6606408213819464</v>
      </c>
    </row>
    <row r="470" spans="2:14" hidden="1" x14ac:dyDescent="0.35">
      <c r="B470" s="2" t="s">
        <v>968</v>
      </c>
      <c r="C470" s="2" t="s">
        <v>969</v>
      </c>
      <c r="D470" s="2" t="s">
        <v>15</v>
      </c>
      <c r="E470" s="11">
        <v>25</v>
      </c>
      <c r="F470" s="2" t="s">
        <v>16</v>
      </c>
      <c r="G470" s="2" t="s">
        <v>77</v>
      </c>
      <c r="H470" s="5">
        <v>112923</v>
      </c>
      <c r="I470" s="11">
        <v>14</v>
      </c>
      <c r="J470" s="11">
        <v>4</v>
      </c>
      <c r="K470" s="2">
        <v>2022</v>
      </c>
      <c r="L470" s="2" t="s">
        <v>34</v>
      </c>
      <c r="M470" s="2" t="s">
        <v>26</v>
      </c>
      <c r="N470" s="8">
        <v>3.152743324405114</v>
      </c>
    </row>
    <row r="471" spans="2:14" hidden="1" x14ac:dyDescent="0.35">
      <c r="B471" s="1" t="s">
        <v>970</v>
      </c>
      <c r="C471" s="1" t="s">
        <v>971</v>
      </c>
      <c r="D471" s="1" t="s">
        <v>33</v>
      </c>
      <c r="E471" s="10">
        <v>38</v>
      </c>
      <c r="F471" s="1" t="s">
        <v>23</v>
      </c>
      <c r="G471" s="1" t="s">
        <v>39</v>
      </c>
      <c r="H471" s="4">
        <v>64923</v>
      </c>
      <c r="I471" s="10">
        <v>33</v>
      </c>
      <c r="J471" s="10">
        <v>2</v>
      </c>
      <c r="K471" s="1">
        <v>2019</v>
      </c>
      <c r="L471" s="1" t="s">
        <v>18</v>
      </c>
      <c r="M471" s="1" t="s">
        <v>26</v>
      </c>
      <c r="N471" s="7">
        <v>1.0575556546647511</v>
      </c>
    </row>
    <row r="472" spans="2:14" hidden="1" x14ac:dyDescent="0.35">
      <c r="B472" s="2" t="s">
        <v>972</v>
      </c>
      <c r="C472" s="2" t="s">
        <v>973</v>
      </c>
      <c r="D472" s="2" t="s">
        <v>80</v>
      </c>
      <c r="E472" s="11">
        <v>60</v>
      </c>
      <c r="F472" s="2" t="s">
        <v>23</v>
      </c>
      <c r="G472" s="2" t="s">
        <v>39</v>
      </c>
      <c r="H472" s="5">
        <v>41184</v>
      </c>
      <c r="I472" s="11">
        <v>13</v>
      </c>
      <c r="J472" s="11">
        <v>1</v>
      </c>
      <c r="K472" s="2">
        <v>2023</v>
      </c>
      <c r="L472" s="2" t="s">
        <v>30</v>
      </c>
      <c r="M472" s="2" t="s">
        <v>41</v>
      </c>
      <c r="N472" s="8">
        <v>4.0399862920426486</v>
      </c>
    </row>
    <row r="473" spans="2:14" hidden="1" x14ac:dyDescent="0.35">
      <c r="B473" s="1" t="s">
        <v>974</v>
      </c>
      <c r="C473" s="1" t="s">
        <v>975</v>
      </c>
      <c r="D473" s="1" t="s">
        <v>80</v>
      </c>
      <c r="E473" s="10">
        <v>58</v>
      </c>
      <c r="F473" s="1" t="s">
        <v>23</v>
      </c>
      <c r="G473" s="1" t="s">
        <v>63</v>
      </c>
      <c r="H473" s="4">
        <v>45929</v>
      </c>
      <c r="I473" s="10">
        <v>6</v>
      </c>
      <c r="J473" s="10">
        <v>2</v>
      </c>
      <c r="K473" s="1">
        <v>2024</v>
      </c>
      <c r="L473" s="1" t="s">
        <v>34</v>
      </c>
      <c r="M473" s="1" t="s">
        <v>19</v>
      </c>
      <c r="N473" s="7">
        <v>3.9914829039639237</v>
      </c>
    </row>
    <row r="474" spans="2:14" hidden="1" x14ac:dyDescent="0.35">
      <c r="B474" s="2" t="s">
        <v>976</v>
      </c>
      <c r="C474" s="2" t="s">
        <v>977</v>
      </c>
      <c r="D474" s="2" t="s">
        <v>80</v>
      </c>
      <c r="E474" s="11">
        <v>38</v>
      </c>
      <c r="F474" s="2" t="s">
        <v>23</v>
      </c>
      <c r="G474" s="2" t="s">
        <v>77</v>
      </c>
      <c r="H474" s="5">
        <v>94763</v>
      </c>
      <c r="I474" s="11">
        <v>12</v>
      </c>
      <c r="J474" s="11">
        <v>4</v>
      </c>
      <c r="K474" s="2">
        <v>0</v>
      </c>
      <c r="L474" s="2" t="s">
        <v>51</v>
      </c>
      <c r="M474" s="2" t="s">
        <v>26</v>
      </c>
      <c r="N474" s="8">
        <v>1.7846642142822318</v>
      </c>
    </row>
    <row r="475" spans="2:14" hidden="1" x14ac:dyDescent="0.35">
      <c r="B475" s="1" t="s">
        <v>978</v>
      </c>
      <c r="C475" s="1" t="s">
        <v>979</v>
      </c>
      <c r="D475" s="1" t="s">
        <v>15</v>
      </c>
      <c r="E475" s="10">
        <v>54</v>
      </c>
      <c r="F475" s="1" t="s">
        <v>23</v>
      </c>
      <c r="G475" s="1" t="s">
        <v>29</v>
      </c>
      <c r="H475" s="4">
        <v>49537</v>
      </c>
      <c r="I475" s="10">
        <v>17</v>
      </c>
      <c r="J475" s="10">
        <v>3</v>
      </c>
      <c r="K475" s="1">
        <v>0</v>
      </c>
      <c r="L475" s="1" t="s">
        <v>25</v>
      </c>
      <c r="M475" s="1" t="s">
        <v>26</v>
      </c>
      <c r="N475" s="7">
        <v>3.9677180792945332</v>
      </c>
    </row>
    <row r="476" spans="2:14" hidden="1" x14ac:dyDescent="0.35">
      <c r="B476" s="2" t="s">
        <v>980</v>
      </c>
      <c r="C476" s="2" t="s">
        <v>981</v>
      </c>
      <c r="D476" s="2" t="s">
        <v>22</v>
      </c>
      <c r="E476" s="11">
        <v>25</v>
      </c>
      <c r="F476" s="2" t="s">
        <v>72</v>
      </c>
      <c r="G476" s="2" t="s">
        <v>39</v>
      </c>
      <c r="H476" s="5">
        <v>87887</v>
      </c>
      <c r="I476" s="11">
        <v>5</v>
      </c>
      <c r="J476" s="11">
        <v>4</v>
      </c>
      <c r="K476" s="2">
        <v>2015</v>
      </c>
      <c r="L476" s="2" t="s">
        <v>34</v>
      </c>
      <c r="M476" s="2" t="s">
        <v>41</v>
      </c>
      <c r="N476" s="8">
        <v>1.3160506260125002</v>
      </c>
    </row>
    <row r="477" spans="2:14" hidden="1" x14ac:dyDescent="0.35">
      <c r="B477" s="1" t="s">
        <v>982</v>
      </c>
      <c r="C477" s="1" t="s">
        <v>983</v>
      </c>
      <c r="D477" s="1" t="s">
        <v>80</v>
      </c>
      <c r="E477" s="10">
        <v>57</v>
      </c>
      <c r="F477" s="1" t="s">
        <v>23</v>
      </c>
      <c r="G477" s="1" t="s">
        <v>29</v>
      </c>
      <c r="H477" s="4">
        <v>34180</v>
      </c>
      <c r="I477" s="10">
        <v>2</v>
      </c>
      <c r="J477" s="10">
        <v>1</v>
      </c>
      <c r="K477" s="1">
        <v>2017</v>
      </c>
      <c r="L477" s="1" t="s">
        <v>18</v>
      </c>
      <c r="M477" s="1" t="s">
        <v>26</v>
      </c>
      <c r="N477" s="7">
        <v>1.9856502084758243</v>
      </c>
    </row>
    <row r="478" spans="2:14" hidden="1" x14ac:dyDescent="0.35">
      <c r="B478" s="2" t="s">
        <v>984</v>
      </c>
      <c r="C478" s="2" t="s">
        <v>985</v>
      </c>
      <c r="D478" s="2" t="s">
        <v>22</v>
      </c>
      <c r="E478" s="11">
        <v>26</v>
      </c>
      <c r="F478" s="2" t="s">
        <v>16</v>
      </c>
      <c r="G478" s="2" t="s">
        <v>39</v>
      </c>
      <c r="H478" s="5">
        <v>91097</v>
      </c>
      <c r="I478" s="11">
        <v>22</v>
      </c>
      <c r="J478" s="11">
        <v>4</v>
      </c>
      <c r="K478" s="2">
        <v>2020</v>
      </c>
      <c r="L478" s="2" t="s">
        <v>30</v>
      </c>
      <c r="M478" s="2" t="s">
        <v>26</v>
      </c>
      <c r="N478" s="8">
        <v>3.0558638578698809</v>
      </c>
    </row>
    <row r="479" spans="2:14" hidden="1" x14ac:dyDescent="0.35">
      <c r="B479" s="1" t="s">
        <v>986</v>
      </c>
      <c r="C479" s="1" t="s">
        <v>987</v>
      </c>
      <c r="D479" s="1" t="s">
        <v>80</v>
      </c>
      <c r="E479" s="10">
        <v>33</v>
      </c>
      <c r="F479" s="1" t="s">
        <v>16</v>
      </c>
      <c r="G479" s="1" t="s">
        <v>63</v>
      </c>
      <c r="H479" s="4">
        <v>65242</v>
      </c>
      <c r="I479" s="10">
        <v>11</v>
      </c>
      <c r="J479" s="10">
        <v>3</v>
      </c>
      <c r="K479" s="1">
        <v>2020</v>
      </c>
      <c r="L479" s="1" t="s">
        <v>34</v>
      </c>
      <c r="M479" s="1" t="s">
        <v>26</v>
      </c>
      <c r="N479" s="7">
        <v>1.664847946991717</v>
      </c>
    </row>
    <row r="480" spans="2:14" hidden="1" x14ac:dyDescent="0.35">
      <c r="B480" s="2" t="s">
        <v>988</v>
      </c>
      <c r="C480" s="2" t="s">
        <v>989</v>
      </c>
      <c r="D480" s="2" t="s">
        <v>15</v>
      </c>
      <c r="E480" s="11">
        <v>47</v>
      </c>
      <c r="F480" s="2" t="s">
        <v>16</v>
      </c>
      <c r="G480" s="2" t="s">
        <v>39</v>
      </c>
      <c r="H480" s="5">
        <v>111133</v>
      </c>
      <c r="I480" s="11">
        <v>11</v>
      </c>
      <c r="J480" s="11">
        <v>5</v>
      </c>
      <c r="K480" s="2">
        <v>2023</v>
      </c>
      <c r="L480" s="2" t="s">
        <v>34</v>
      </c>
      <c r="M480" s="2" t="s">
        <v>26</v>
      </c>
      <c r="N480" s="8">
        <v>2.5798835369583655</v>
      </c>
    </row>
    <row r="481" spans="2:14" hidden="1" x14ac:dyDescent="0.35">
      <c r="B481" s="1" t="s">
        <v>990</v>
      </c>
      <c r="C481" s="1" t="s">
        <v>991</v>
      </c>
      <c r="D481" s="1" t="s">
        <v>33</v>
      </c>
      <c r="E481" s="10">
        <v>54</v>
      </c>
      <c r="F481" s="1" t="s">
        <v>16</v>
      </c>
      <c r="G481" s="1" t="s">
        <v>24</v>
      </c>
      <c r="H481" s="4">
        <v>40030</v>
      </c>
      <c r="I481" s="10">
        <v>27</v>
      </c>
      <c r="J481" s="10">
        <v>1</v>
      </c>
      <c r="K481" s="1">
        <v>2024</v>
      </c>
      <c r="L481" s="1" t="s">
        <v>51</v>
      </c>
      <c r="M481" s="1" t="s">
        <v>26</v>
      </c>
      <c r="N481" s="7">
        <v>3.1806518154562866</v>
      </c>
    </row>
    <row r="482" spans="2:14" hidden="1" x14ac:dyDescent="0.35">
      <c r="B482" s="2" t="s">
        <v>992</v>
      </c>
      <c r="C482" s="2" t="s">
        <v>993</v>
      </c>
      <c r="D482" s="2" t="s">
        <v>15</v>
      </c>
      <c r="E482" s="11">
        <v>42</v>
      </c>
      <c r="F482" s="2" t="s">
        <v>23</v>
      </c>
      <c r="G482" s="2" t="s">
        <v>29</v>
      </c>
      <c r="H482" s="5">
        <v>69300</v>
      </c>
      <c r="I482" s="11">
        <v>28</v>
      </c>
      <c r="J482" s="11">
        <v>2</v>
      </c>
      <c r="K482" s="2">
        <v>2018</v>
      </c>
      <c r="L482" s="2" t="s">
        <v>25</v>
      </c>
      <c r="M482" s="2" t="s">
        <v>26</v>
      </c>
      <c r="N482" s="8">
        <v>2.6277516042581519</v>
      </c>
    </row>
    <row r="483" spans="2:14" hidden="1" x14ac:dyDescent="0.35">
      <c r="B483" s="1" t="s">
        <v>994</v>
      </c>
      <c r="C483" s="1" t="s">
        <v>14</v>
      </c>
      <c r="D483" s="1" t="s">
        <v>33</v>
      </c>
      <c r="E483" s="10">
        <v>50</v>
      </c>
      <c r="F483" s="1" t="s">
        <v>16</v>
      </c>
      <c r="G483" s="1" t="s">
        <v>39</v>
      </c>
      <c r="H483" s="4">
        <v>96105</v>
      </c>
      <c r="I483" s="10">
        <v>14</v>
      </c>
      <c r="J483" s="10">
        <v>1</v>
      </c>
      <c r="K483" s="1">
        <v>2021</v>
      </c>
      <c r="L483" s="1" t="s">
        <v>51</v>
      </c>
      <c r="M483" s="1" t="s">
        <v>41</v>
      </c>
      <c r="N483" s="7">
        <v>4.3736192103444065</v>
      </c>
    </row>
    <row r="484" spans="2:14" x14ac:dyDescent="0.35">
      <c r="B484" s="2" t="s">
        <v>995</v>
      </c>
      <c r="C484" s="2" t="s">
        <v>996</v>
      </c>
      <c r="D484" s="2" t="s">
        <v>33</v>
      </c>
      <c r="E484" s="11">
        <v>33</v>
      </c>
      <c r="F484" s="2" t="s">
        <v>23</v>
      </c>
      <c r="G484" s="2" t="s">
        <v>63</v>
      </c>
      <c r="H484" s="5">
        <v>35510</v>
      </c>
      <c r="I484" s="11">
        <v>24</v>
      </c>
      <c r="J484" s="11">
        <v>5</v>
      </c>
      <c r="K484" s="2">
        <v>2019</v>
      </c>
      <c r="L484" s="2" t="s">
        <v>51</v>
      </c>
      <c r="M484" s="2" t="s">
        <v>41</v>
      </c>
      <c r="N484" s="8">
        <v>2.1524329481436864</v>
      </c>
    </row>
    <row r="485" spans="2:14" hidden="1" x14ac:dyDescent="0.35">
      <c r="B485" s="1" t="s">
        <v>997</v>
      </c>
      <c r="C485" s="1" t="s">
        <v>998</v>
      </c>
      <c r="D485" s="1" t="s">
        <v>80</v>
      </c>
      <c r="E485" s="10">
        <v>30</v>
      </c>
      <c r="F485" s="1" t="s">
        <v>23</v>
      </c>
      <c r="G485" s="1" t="s">
        <v>77</v>
      </c>
      <c r="H485" s="4">
        <v>73819</v>
      </c>
      <c r="I485" s="10">
        <v>20</v>
      </c>
      <c r="J485" s="10">
        <v>5</v>
      </c>
      <c r="K485" s="1">
        <v>2017</v>
      </c>
      <c r="L485" s="1" t="s">
        <v>18</v>
      </c>
      <c r="M485" s="1" t="s">
        <v>26</v>
      </c>
      <c r="N485" s="7">
        <v>3.1337847898125606</v>
      </c>
    </row>
    <row r="486" spans="2:14" x14ac:dyDescent="0.35">
      <c r="B486" s="2" t="s">
        <v>999</v>
      </c>
      <c r="C486" s="2" t="s">
        <v>1000</v>
      </c>
      <c r="D486" s="2" t="s">
        <v>33</v>
      </c>
      <c r="E486" s="11">
        <v>23</v>
      </c>
      <c r="F486" s="2" t="s">
        <v>16</v>
      </c>
      <c r="G486" s="2" t="s">
        <v>63</v>
      </c>
      <c r="H486" s="5">
        <v>81344</v>
      </c>
      <c r="I486" s="11">
        <v>9</v>
      </c>
      <c r="J486" s="11">
        <v>5</v>
      </c>
      <c r="K486" s="2">
        <v>2022</v>
      </c>
      <c r="L486" s="2" t="s">
        <v>30</v>
      </c>
      <c r="M486" s="2" t="s">
        <v>141</v>
      </c>
      <c r="N486" s="8">
        <v>1.3007667732374424</v>
      </c>
    </row>
    <row r="487" spans="2:14" hidden="1" x14ac:dyDescent="0.35">
      <c r="B487" s="1" t="s">
        <v>1001</v>
      </c>
      <c r="C487" s="1" t="s">
        <v>1002</v>
      </c>
      <c r="D487" s="1" t="s">
        <v>80</v>
      </c>
      <c r="E487" s="10">
        <v>60</v>
      </c>
      <c r="F487" s="1" t="s">
        <v>16</v>
      </c>
      <c r="G487" s="1" t="s">
        <v>24</v>
      </c>
      <c r="H487" s="4">
        <v>86673</v>
      </c>
      <c r="I487" s="10">
        <v>18</v>
      </c>
      <c r="J487" s="10">
        <v>4</v>
      </c>
      <c r="K487" s="1">
        <v>2016</v>
      </c>
      <c r="L487" s="1" t="s">
        <v>51</v>
      </c>
      <c r="M487" s="1" t="s">
        <v>26</v>
      </c>
      <c r="N487" s="7">
        <v>2.795303416281278</v>
      </c>
    </row>
    <row r="488" spans="2:14" hidden="1" x14ac:dyDescent="0.35">
      <c r="B488" s="2" t="s">
        <v>1003</v>
      </c>
      <c r="C488" s="2" t="s">
        <v>1004</v>
      </c>
      <c r="D488" s="2" t="s">
        <v>22</v>
      </c>
      <c r="E488" s="11">
        <v>27</v>
      </c>
      <c r="F488" s="2" t="s">
        <v>16</v>
      </c>
      <c r="G488" s="2" t="s">
        <v>29</v>
      </c>
      <c r="H488" s="5">
        <v>45013</v>
      </c>
      <c r="I488" s="11">
        <v>10</v>
      </c>
      <c r="J488" s="11">
        <v>5</v>
      </c>
      <c r="K488" s="2">
        <v>2016</v>
      </c>
      <c r="L488" s="2" t="s">
        <v>51</v>
      </c>
      <c r="M488" s="2" t="s">
        <v>26</v>
      </c>
      <c r="N488" s="8">
        <v>2.871146356870875</v>
      </c>
    </row>
    <row r="489" spans="2:14" x14ac:dyDescent="0.35">
      <c r="B489" s="1" t="s">
        <v>1005</v>
      </c>
      <c r="C489" s="1" t="s">
        <v>1006</v>
      </c>
      <c r="D489" s="1" t="s">
        <v>33</v>
      </c>
      <c r="E489" s="10">
        <v>40</v>
      </c>
      <c r="F489" s="1" t="s">
        <v>23</v>
      </c>
      <c r="G489" s="1" t="s">
        <v>77</v>
      </c>
      <c r="H489" s="4">
        <v>31977</v>
      </c>
      <c r="I489" s="10">
        <v>15</v>
      </c>
      <c r="J489" s="10">
        <v>4</v>
      </c>
      <c r="K489" s="1">
        <v>2021</v>
      </c>
      <c r="L489" s="1" t="s">
        <v>34</v>
      </c>
      <c r="M489" s="1" t="s">
        <v>19</v>
      </c>
      <c r="N489" s="7">
        <v>3.9506336473178743</v>
      </c>
    </row>
    <row r="490" spans="2:14" hidden="1" x14ac:dyDescent="0.35">
      <c r="B490" s="2" t="s">
        <v>1007</v>
      </c>
      <c r="C490" s="2" t="s">
        <v>1008</v>
      </c>
      <c r="D490" s="2" t="s">
        <v>46</v>
      </c>
      <c r="E490" s="11">
        <v>34</v>
      </c>
      <c r="F490" s="2" t="s">
        <v>16</v>
      </c>
      <c r="G490" s="2" t="s">
        <v>29</v>
      </c>
      <c r="H490" s="5">
        <v>35053</v>
      </c>
      <c r="I490" s="11">
        <v>7</v>
      </c>
      <c r="J490" s="11">
        <v>3</v>
      </c>
      <c r="K490" s="2">
        <v>0</v>
      </c>
      <c r="L490" s="2" t="s">
        <v>18</v>
      </c>
      <c r="M490" s="2" t="s">
        <v>41</v>
      </c>
      <c r="N490" s="8">
        <v>1.4779813480857418</v>
      </c>
    </row>
    <row r="491" spans="2:14" hidden="1" x14ac:dyDescent="0.35">
      <c r="B491" s="1" t="s">
        <v>1009</v>
      </c>
      <c r="C491" s="1" t="s">
        <v>1010</v>
      </c>
      <c r="D491" s="1" t="s">
        <v>46</v>
      </c>
      <c r="E491" s="10">
        <v>36</v>
      </c>
      <c r="F491" s="1" t="s">
        <v>16</v>
      </c>
      <c r="G491" s="1" t="s">
        <v>17</v>
      </c>
      <c r="H491" s="4">
        <v>97695</v>
      </c>
      <c r="I491" s="10">
        <v>6</v>
      </c>
      <c r="J491" s="10">
        <v>3</v>
      </c>
      <c r="K491" s="1">
        <v>2021</v>
      </c>
      <c r="L491" s="1" t="s">
        <v>30</v>
      </c>
      <c r="M491" s="1" t="s">
        <v>26</v>
      </c>
      <c r="N491" s="7">
        <v>3.4146855819239423</v>
      </c>
    </row>
    <row r="492" spans="2:14" hidden="1" x14ac:dyDescent="0.35">
      <c r="B492" s="2" t="s">
        <v>1011</v>
      </c>
      <c r="C492" s="2" t="s">
        <v>1012</v>
      </c>
      <c r="D492" s="2" t="s">
        <v>80</v>
      </c>
      <c r="E492" s="11">
        <v>52</v>
      </c>
      <c r="F492" s="2" t="s">
        <v>23</v>
      </c>
      <c r="G492" s="2" t="s">
        <v>63</v>
      </c>
      <c r="H492" s="5">
        <v>117893</v>
      </c>
      <c r="I492" s="11">
        <v>7</v>
      </c>
      <c r="J492" s="11">
        <v>2</v>
      </c>
      <c r="K492" s="2">
        <v>2023</v>
      </c>
      <c r="L492" s="2" t="s">
        <v>25</v>
      </c>
      <c r="M492" s="2" t="s">
        <v>26</v>
      </c>
      <c r="N492" s="8">
        <v>2.5035755367695511</v>
      </c>
    </row>
    <row r="493" spans="2:14" hidden="1" x14ac:dyDescent="0.35">
      <c r="B493" s="1" t="s">
        <v>1013</v>
      </c>
      <c r="C493" s="1" t="s">
        <v>1014</v>
      </c>
      <c r="D493" s="1" t="s">
        <v>22</v>
      </c>
      <c r="E493" s="10">
        <v>34</v>
      </c>
      <c r="F493" s="1" t="s">
        <v>16</v>
      </c>
      <c r="G493" s="1" t="s">
        <v>24</v>
      </c>
      <c r="H493" s="4">
        <v>96187</v>
      </c>
      <c r="I493" s="10">
        <v>33</v>
      </c>
      <c r="J493" s="10">
        <v>5</v>
      </c>
      <c r="K493" s="1">
        <v>2015</v>
      </c>
      <c r="L493" s="1" t="s">
        <v>25</v>
      </c>
      <c r="M493" s="1" t="s">
        <v>26</v>
      </c>
      <c r="N493" s="7">
        <v>2.7931297571005635</v>
      </c>
    </row>
    <row r="494" spans="2:14" hidden="1" x14ac:dyDescent="0.35">
      <c r="B494" s="2" t="s">
        <v>1015</v>
      </c>
      <c r="C494" s="2" t="s">
        <v>1016</v>
      </c>
      <c r="D494" s="2" t="s">
        <v>46</v>
      </c>
      <c r="E494" s="11">
        <v>51</v>
      </c>
      <c r="F494" s="2" t="s">
        <v>16</v>
      </c>
      <c r="G494" s="2" t="s">
        <v>63</v>
      </c>
      <c r="H494" s="5">
        <v>34163</v>
      </c>
      <c r="I494" s="11">
        <v>1</v>
      </c>
      <c r="J494" s="11">
        <v>1</v>
      </c>
      <c r="K494" s="2">
        <v>2015</v>
      </c>
      <c r="L494" s="2" t="s">
        <v>40</v>
      </c>
      <c r="M494" s="2" t="s">
        <v>41</v>
      </c>
      <c r="N494" s="8">
        <v>3.6450452268684903</v>
      </c>
    </row>
    <row r="495" spans="2:14" hidden="1" x14ac:dyDescent="0.35">
      <c r="B495" s="1" t="s">
        <v>1017</v>
      </c>
      <c r="C495" s="1" t="s">
        <v>1018</v>
      </c>
      <c r="D495" s="1" t="s">
        <v>22</v>
      </c>
      <c r="E495" s="10">
        <v>43</v>
      </c>
      <c r="F495" s="1" t="s">
        <v>16</v>
      </c>
      <c r="G495" s="1" t="s">
        <v>77</v>
      </c>
      <c r="H495" s="4">
        <v>84926</v>
      </c>
      <c r="I495" s="10">
        <v>4</v>
      </c>
      <c r="J495" s="10">
        <v>5</v>
      </c>
      <c r="K495" s="1">
        <v>2018</v>
      </c>
      <c r="L495" s="1" t="s">
        <v>18</v>
      </c>
      <c r="M495" s="1" t="s">
        <v>26</v>
      </c>
      <c r="N495" s="7">
        <v>4.0365391641341457</v>
      </c>
    </row>
    <row r="496" spans="2:14" hidden="1" x14ac:dyDescent="0.35">
      <c r="B496" s="2" t="s">
        <v>1019</v>
      </c>
      <c r="C496" s="2" t="s">
        <v>1020</v>
      </c>
      <c r="D496" s="2" t="s">
        <v>15</v>
      </c>
      <c r="E496" s="11">
        <v>57</v>
      </c>
      <c r="F496" s="2" t="s">
        <v>16</v>
      </c>
      <c r="G496" s="2" t="s">
        <v>63</v>
      </c>
      <c r="H496" s="5">
        <v>90499</v>
      </c>
      <c r="I496" s="11">
        <v>29</v>
      </c>
      <c r="J496" s="11">
        <v>2</v>
      </c>
      <c r="K496" s="2">
        <v>2024</v>
      </c>
      <c r="L496" s="2" t="s">
        <v>40</v>
      </c>
      <c r="M496" s="2" t="s">
        <v>26</v>
      </c>
      <c r="N496" s="8">
        <v>3.2667285899767982</v>
      </c>
    </row>
    <row r="497" spans="2:14" hidden="1" x14ac:dyDescent="0.35">
      <c r="B497" s="1" t="s">
        <v>1021</v>
      </c>
      <c r="C497" s="1" t="s">
        <v>1022</v>
      </c>
      <c r="D497" s="1" t="s">
        <v>80</v>
      </c>
      <c r="E497" s="10">
        <v>55</v>
      </c>
      <c r="F497" s="1" t="s">
        <v>16</v>
      </c>
      <c r="G497" s="1" t="s">
        <v>17</v>
      </c>
      <c r="H497" s="4">
        <v>98003</v>
      </c>
      <c r="I497" s="10">
        <v>13</v>
      </c>
      <c r="J497" s="10">
        <v>1</v>
      </c>
      <c r="K497" s="1">
        <v>2015</v>
      </c>
      <c r="L497" s="1" t="s">
        <v>40</v>
      </c>
      <c r="M497" s="1" t="s">
        <v>26</v>
      </c>
      <c r="N497" s="7">
        <v>3.088797017246848</v>
      </c>
    </row>
    <row r="498" spans="2:14" hidden="1" x14ac:dyDescent="0.35">
      <c r="B498" s="2" t="s">
        <v>1023</v>
      </c>
      <c r="C498" s="2" t="s">
        <v>1024</v>
      </c>
      <c r="D498" s="2" t="s">
        <v>15</v>
      </c>
      <c r="E498" s="11">
        <v>27</v>
      </c>
      <c r="F498" s="2" t="s">
        <v>16</v>
      </c>
      <c r="G498" s="2" t="s">
        <v>39</v>
      </c>
      <c r="H498" s="5">
        <v>34850</v>
      </c>
      <c r="I498" s="11">
        <v>27</v>
      </c>
      <c r="J498" s="11">
        <v>2</v>
      </c>
      <c r="K498" s="2">
        <v>2024</v>
      </c>
      <c r="L498" s="2" t="s">
        <v>18</v>
      </c>
      <c r="M498" s="2" t="s">
        <v>26</v>
      </c>
      <c r="N498" s="8">
        <v>3.3870117996734721</v>
      </c>
    </row>
    <row r="499" spans="2:14" hidden="1" x14ac:dyDescent="0.35">
      <c r="B499" s="1" t="s">
        <v>1025</v>
      </c>
      <c r="C499" s="1" t="s">
        <v>1026</v>
      </c>
      <c r="D499" s="1" t="s">
        <v>15</v>
      </c>
      <c r="E499" s="10">
        <v>53</v>
      </c>
      <c r="F499" s="1" t="s">
        <v>16</v>
      </c>
      <c r="G499" s="1" t="s">
        <v>63</v>
      </c>
      <c r="H499" s="4">
        <v>45909</v>
      </c>
      <c r="I499" s="10">
        <v>26</v>
      </c>
      <c r="J499" s="10">
        <v>1</v>
      </c>
      <c r="K499" s="1">
        <v>2020</v>
      </c>
      <c r="L499" s="1" t="s">
        <v>30</v>
      </c>
      <c r="M499" s="1" t="s">
        <v>26</v>
      </c>
      <c r="N499" s="7">
        <v>2.5374686916818989</v>
      </c>
    </row>
    <row r="500" spans="2:14" hidden="1" x14ac:dyDescent="0.35">
      <c r="B500" s="2" t="s">
        <v>1027</v>
      </c>
      <c r="C500" s="2" t="s">
        <v>1028</v>
      </c>
      <c r="D500" s="2" t="s">
        <v>15</v>
      </c>
      <c r="E500" s="11">
        <v>47</v>
      </c>
      <c r="F500" s="2" t="s">
        <v>23</v>
      </c>
      <c r="G500" s="2" t="s">
        <v>17</v>
      </c>
      <c r="H500" s="5">
        <v>101225</v>
      </c>
      <c r="I500" s="11">
        <v>27</v>
      </c>
      <c r="J500" s="11">
        <v>2</v>
      </c>
      <c r="K500" s="2">
        <v>2015</v>
      </c>
      <c r="L500" s="2" t="s">
        <v>18</v>
      </c>
      <c r="M500" s="2" t="s">
        <v>26</v>
      </c>
      <c r="N500" s="8">
        <v>4.3382337629297165</v>
      </c>
    </row>
    <row r="501" spans="2:14" hidden="1" x14ac:dyDescent="0.35">
      <c r="B501" s="1" t="s">
        <v>1029</v>
      </c>
      <c r="C501" s="1" t="s">
        <v>1030</v>
      </c>
      <c r="D501" s="1" t="s">
        <v>22</v>
      </c>
      <c r="E501" s="10">
        <v>54</v>
      </c>
      <c r="F501" s="1" t="s">
        <v>23</v>
      </c>
      <c r="G501" s="1" t="s">
        <v>77</v>
      </c>
      <c r="H501" s="4">
        <v>111061</v>
      </c>
      <c r="I501" s="10">
        <v>25</v>
      </c>
      <c r="J501" s="10">
        <v>2</v>
      </c>
      <c r="K501" s="1">
        <v>2021</v>
      </c>
      <c r="L501" s="1" t="s">
        <v>51</v>
      </c>
      <c r="M501" s="1" t="s">
        <v>19</v>
      </c>
      <c r="N501" s="7">
        <v>1.3369214387544028</v>
      </c>
    </row>
    <row r="502" spans="2:14" hidden="1" x14ac:dyDescent="0.35">
      <c r="B502" s="2" t="s">
        <v>1031</v>
      </c>
      <c r="C502" s="2" t="s">
        <v>1032</v>
      </c>
      <c r="D502" s="2" t="s">
        <v>15</v>
      </c>
      <c r="E502" s="11">
        <v>53</v>
      </c>
      <c r="F502" s="2" t="s">
        <v>23</v>
      </c>
      <c r="G502" s="2" t="s">
        <v>63</v>
      </c>
      <c r="H502" s="5">
        <v>52790</v>
      </c>
      <c r="I502" s="11">
        <v>6</v>
      </c>
      <c r="J502" s="11">
        <v>1</v>
      </c>
      <c r="K502" s="2">
        <v>2017</v>
      </c>
      <c r="L502" s="2" t="s">
        <v>18</v>
      </c>
      <c r="M502" s="2" t="s">
        <v>26</v>
      </c>
      <c r="N502" s="8">
        <v>1.6518306300071726</v>
      </c>
    </row>
    <row r="503" spans="2:14" hidden="1" x14ac:dyDescent="0.35">
      <c r="B503" s="1" t="s">
        <v>1033</v>
      </c>
      <c r="C503" s="1" t="s">
        <v>1034</v>
      </c>
      <c r="D503" s="1" t="s">
        <v>15</v>
      </c>
      <c r="E503" s="10">
        <v>60</v>
      </c>
      <c r="F503" s="1" t="s">
        <v>23</v>
      </c>
      <c r="G503" s="1" t="s">
        <v>63</v>
      </c>
      <c r="H503" s="4">
        <v>46658</v>
      </c>
      <c r="I503" s="10">
        <v>24</v>
      </c>
      <c r="J503" s="10">
        <v>3</v>
      </c>
      <c r="K503" s="1">
        <v>2024</v>
      </c>
      <c r="L503" s="1" t="s">
        <v>40</v>
      </c>
      <c r="M503" s="1" t="s">
        <v>41</v>
      </c>
      <c r="N503" s="7">
        <v>4.3377949578567403</v>
      </c>
    </row>
    <row r="504" spans="2:14" hidden="1" x14ac:dyDescent="0.35">
      <c r="B504" s="2" t="s">
        <v>1035</v>
      </c>
      <c r="C504" s="2" t="s">
        <v>1036</v>
      </c>
      <c r="D504" s="2" t="s">
        <v>58</v>
      </c>
      <c r="E504" s="11">
        <v>55</v>
      </c>
      <c r="F504" s="2" t="s">
        <v>16</v>
      </c>
      <c r="G504" s="2" t="s">
        <v>17</v>
      </c>
      <c r="H504" s="5">
        <v>95820</v>
      </c>
      <c r="I504" s="11">
        <v>24</v>
      </c>
      <c r="J504" s="11">
        <v>4</v>
      </c>
      <c r="K504" s="2">
        <v>2019</v>
      </c>
      <c r="L504" s="2" t="s">
        <v>40</v>
      </c>
      <c r="M504" s="2" t="s">
        <v>41</v>
      </c>
      <c r="N504" s="8">
        <v>3.1573030854098003</v>
      </c>
    </row>
    <row r="505" spans="2:14" hidden="1" x14ac:dyDescent="0.35">
      <c r="B505" s="1" t="s">
        <v>1037</v>
      </c>
      <c r="C505" s="1" t="s">
        <v>1038</v>
      </c>
      <c r="D505" s="1" t="s">
        <v>58</v>
      </c>
      <c r="E505" s="10">
        <v>59</v>
      </c>
      <c r="F505" s="1" t="s">
        <v>23</v>
      </c>
      <c r="G505" s="1" t="s">
        <v>29</v>
      </c>
      <c r="H505" s="4">
        <v>62011</v>
      </c>
      <c r="I505" s="10">
        <v>10</v>
      </c>
      <c r="J505" s="10">
        <v>2</v>
      </c>
      <c r="K505" s="1">
        <v>2021</v>
      </c>
      <c r="L505" s="1" t="s">
        <v>18</v>
      </c>
      <c r="M505" s="1" t="s">
        <v>26</v>
      </c>
      <c r="N505" s="7">
        <v>3.3523381318778758</v>
      </c>
    </row>
    <row r="506" spans="2:14" hidden="1" x14ac:dyDescent="0.35">
      <c r="B506" s="2" t="s">
        <v>1039</v>
      </c>
      <c r="C506" s="2" t="s">
        <v>1040</v>
      </c>
      <c r="D506" s="2" t="s">
        <v>58</v>
      </c>
      <c r="E506" s="11">
        <v>52</v>
      </c>
      <c r="F506" s="2" t="s">
        <v>16</v>
      </c>
      <c r="G506" s="2" t="s">
        <v>63</v>
      </c>
      <c r="H506" s="5">
        <v>111695</v>
      </c>
      <c r="I506" s="11">
        <v>9</v>
      </c>
      <c r="J506" s="11">
        <v>4</v>
      </c>
      <c r="K506" s="2">
        <v>2020</v>
      </c>
      <c r="L506" s="2" t="s">
        <v>25</v>
      </c>
      <c r="M506" s="2" t="s">
        <v>26</v>
      </c>
      <c r="N506" s="8">
        <v>2.0374031595012769</v>
      </c>
    </row>
    <row r="507" spans="2:14" hidden="1" x14ac:dyDescent="0.35">
      <c r="B507" s="1" t="s">
        <v>1041</v>
      </c>
      <c r="C507" s="1" t="s">
        <v>1042</v>
      </c>
      <c r="D507" s="1" t="s">
        <v>46</v>
      </c>
      <c r="E507" s="10">
        <v>34</v>
      </c>
      <c r="F507" s="1" t="s">
        <v>16</v>
      </c>
      <c r="G507" s="1" t="s">
        <v>39</v>
      </c>
      <c r="H507" s="4">
        <v>89697</v>
      </c>
      <c r="I507" s="10">
        <v>2</v>
      </c>
      <c r="J507" s="10">
        <v>5</v>
      </c>
      <c r="K507" s="1">
        <v>2015</v>
      </c>
      <c r="L507" s="1" t="s">
        <v>18</v>
      </c>
      <c r="M507" s="1" t="s">
        <v>41</v>
      </c>
      <c r="N507" s="7">
        <v>1.48949990140573</v>
      </c>
    </row>
    <row r="508" spans="2:14" hidden="1" x14ac:dyDescent="0.35">
      <c r="B508" s="2" t="s">
        <v>1043</v>
      </c>
      <c r="C508" s="2" t="s">
        <v>1044</v>
      </c>
      <c r="D508" s="2" t="s">
        <v>33</v>
      </c>
      <c r="E508" s="11">
        <v>23</v>
      </c>
      <c r="F508" s="2" t="s">
        <v>16</v>
      </c>
      <c r="G508" s="2" t="s">
        <v>39</v>
      </c>
      <c r="H508" s="5">
        <v>65451</v>
      </c>
      <c r="I508" s="11">
        <v>1</v>
      </c>
      <c r="J508" s="11">
        <v>3</v>
      </c>
      <c r="K508" s="2">
        <v>2020</v>
      </c>
      <c r="L508" s="2" t="s">
        <v>40</v>
      </c>
      <c r="M508" s="2" t="s">
        <v>26</v>
      </c>
      <c r="N508" s="8">
        <v>2.127173032887284</v>
      </c>
    </row>
    <row r="509" spans="2:14" hidden="1" x14ac:dyDescent="0.35">
      <c r="B509" s="1" t="s">
        <v>1045</v>
      </c>
      <c r="C509" s="1" t="s">
        <v>1046</v>
      </c>
      <c r="D509" s="1" t="s">
        <v>80</v>
      </c>
      <c r="E509" s="10">
        <v>27</v>
      </c>
      <c r="F509" s="1" t="s">
        <v>16</v>
      </c>
      <c r="G509" s="1" t="s">
        <v>63</v>
      </c>
      <c r="H509" s="4">
        <v>55464</v>
      </c>
      <c r="I509" s="10">
        <v>25</v>
      </c>
      <c r="J509" s="10">
        <v>5</v>
      </c>
      <c r="K509" s="1">
        <v>2017</v>
      </c>
      <c r="L509" s="1" t="s">
        <v>25</v>
      </c>
      <c r="M509" s="1" t="s">
        <v>26</v>
      </c>
      <c r="N509" s="7">
        <v>2.6141917067114195</v>
      </c>
    </row>
    <row r="510" spans="2:14" hidden="1" x14ac:dyDescent="0.35">
      <c r="B510" s="2" t="s">
        <v>1047</v>
      </c>
      <c r="C510" s="2" t="s">
        <v>1048</v>
      </c>
      <c r="D510" s="2" t="s">
        <v>15</v>
      </c>
      <c r="E510" s="11">
        <v>50</v>
      </c>
      <c r="F510" s="2" t="s">
        <v>23</v>
      </c>
      <c r="G510" s="2" t="s">
        <v>24</v>
      </c>
      <c r="H510" s="5">
        <v>31616</v>
      </c>
      <c r="I510" s="11">
        <v>22</v>
      </c>
      <c r="J510" s="11">
        <v>5</v>
      </c>
      <c r="K510" s="2">
        <v>0</v>
      </c>
      <c r="L510" s="2" t="s">
        <v>51</v>
      </c>
      <c r="M510" s="2" t="s">
        <v>41</v>
      </c>
      <c r="N510" s="8">
        <v>1.0394674964797117</v>
      </c>
    </row>
    <row r="511" spans="2:14" hidden="1" x14ac:dyDescent="0.35">
      <c r="B511" s="1" t="s">
        <v>1049</v>
      </c>
      <c r="C511" s="1" t="s">
        <v>1050</v>
      </c>
      <c r="D511" s="1" t="s">
        <v>58</v>
      </c>
      <c r="E511" s="10">
        <v>47</v>
      </c>
      <c r="F511" s="1" t="s">
        <v>23</v>
      </c>
      <c r="G511" s="1" t="s">
        <v>77</v>
      </c>
      <c r="H511" s="4">
        <v>55046</v>
      </c>
      <c r="I511" s="10">
        <v>4</v>
      </c>
      <c r="J511" s="10">
        <v>2</v>
      </c>
      <c r="K511" s="1">
        <v>0</v>
      </c>
      <c r="L511" s="1" t="s">
        <v>40</v>
      </c>
      <c r="M511" s="1" t="s">
        <v>26</v>
      </c>
      <c r="N511" s="7">
        <v>1.2874943740005804</v>
      </c>
    </row>
    <row r="512" spans="2:14" x14ac:dyDescent="0.35">
      <c r="B512" s="2" t="s">
        <v>1051</v>
      </c>
      <c r="C512" s="2" t="s">
        <v>1052</v>
      </c>
      <c r="D512" s="2" t="s">
        <v>33</v>
      </c>
      <c r="E512" s="11">
        <v>33</v>
      </c>
      <c r="F512" s="2" t="s">
        <v>16</v>
      </c>
      <c r="G512" s="2" t="s">
        <v>77</v>
      </c>
      <c r="H512" s="5">
        <v>112425</v>
      </c>
      <c r="I512" s="11">
        <v>12</v>
      </c>
      <c r="J512" s="11">
        <v>5</v>
      </c>
      <c r="K512" s="2">
        <v>2018</v>
      </c>
      <c r="L512" s="2" t="s">
        <v>34</v>
      </c>
      <c r="M512" s="2" t="s">
        <v>19</v>
      </c>
      <c r="N512" s="8">
        <v>4.4321045927229017</v>
      </c>
    </row>
    <row r="513" spans="2:14" hidden="1" x14ac:dyDescent="0.35">
      <c r="B513" s="1" t="s">
        <v>1053</v>
      </c>
      <c r="C513" s="1" t="s">
        <v>1054</v>
      </c>
      <c r="D513" s="1" t="s">
        <v>58</v>
      </c>
      <c r="E513" s="10">
        <v>27</v>
      </c>
      <c r="F513" s="1" t="s">
        <v>16</v>
      </c>
      <c r="G513" s="1" t="s">
        <v>24</v>
      </c>
      <c r="H513" s="4">
        <v>32051</v>
      </c>
      <c r="I513" s="10">
        <v>20</v>
      </c>
      <c r="J513" s="10">
        <v>1</v>
      </c>
      <c r="K513" s="1">
        <v>2024</v>
      </c>
      <c r="L513" s="1" t="s">
        <v>51</v>
      </c>
      <c r="M513" s="1" t="s">
        <v>41</v>
      </c>
      <c r="N513" s="7">
        <v>3.0466036265121463</v>
      </c>
    </row>
    <row r="514" spans="2:14" hidden="1" x14ac:dyDescent="0.35">
      <c r="B514" s="2" t="s">
        <v>1055</v>
      </c>
      <c r="C514" s="2" t="s">
        <v>1056</v>
      </c>
      <c r="D514" s="2" t="s">
        <v>46</v>
      </c>
      <c r="E514" s="11">
        <v>27</v>
      </c>
      <c r="F514" s="2" t="s">
        <v>23</v>
      </c>
      <c r="G514" s="2" t="s">
        <v>63</v>
      </c>
      <c r="H514" s="5">
        <v>109885</v>
      </c>
      <c r="I514" s="11">
        <v>31</v>
      </c>
      <c r="J514" s="11">
        <v>2</v>
      </c>
      <c r="K514" s="2">
        <v>2017</v>
      </c>
      <c r="L514" s="2" t="s">
        <v>18</v>
      </c>
      <c r="M514" s="2" t="s">
        <v>26</v>
      </c>
      <c r="N514" s="8">
        <v>3.6227865151044032</v>
      </c>
    </row>
    <row r="515" spans="2:14" hidden="1" x14ac:dyDescent="0.35">
      <c r="B515" s="1" t="s">
        <v>1057</v>
      </c>
      <c r="C515" s="1" t="s">
        <v>1058</v>
      </c>
      <c r="D515" s="1" t="s">
        <v>80</v>
      </c>
      <c r="E515" s="10">
        <v>55</v>
      </c>
      <c r="F515" s="1" t="s">
        <v>16</v>
      </c>
      <c r="G515" s="1" t="s">
        <v>77</v>
      </c>
      <c r="H515" s="4">
        <v>94071</v>
      </c>
      <c r="I515" s="10">
        <v>25</v>
      </c>
      <c r="J515" s="10">
        <v>3</v>
      </c>
      <c r="K515" s="1">
        <v>2021</v>
      </c>
      <c r="L515" s="1" t="s">
        <v>34</v>
      </c>
      <c r="M515" s="1" t="s">
        <v>41</v>
      </c>
      <c r="N515" s="7">
        <v>3.9272260768602765</v>
      </c>
    </row>
    <row r="516" spans="2:14" hidden="1" x14ac:dyDescent="0.35">
      <c r="B516" s="2" t="s">
        <v>1059</v>
      </c>
      <c r="C516" s="2" t="s">
        <v>1060</v>
      </c>
      <c r="D516" s="2" t="s">
        <v>80</v>
      </c>
      <c r="E516" s="11">
        <v>25</v>
      </c>
      <c r="F516" s="2" t="s">
        <v>23</v>
      </c>
      <c r="G516" s="2" t="s">
        <v>24</v>
      </c>
      <c r="H516" s="5">
        <v>85518</v>
      </c>
      <c r="I516" s="11">
        <v>25</v>
      </c>
      <c r="J516" s="11">
        <v>1</v>
      </c>
      <c r="K516" s="2">
        <v>2016</v>
      </c>
      <c r="L516" s="2" t="s">
        <v>25</v>
      </c>
      <c r="M516" s="2" t="s">
        <v>141</v>
      </c>
      <c r="N516" s="8">
        <v>1.4430642504874953</v>
      </c>
    </row>
    <row r="517" spans="2:14" hidden="1" x14ac:dyDescent="0.35">
      <c r="B517" s="1" t="s">
        <v>1061</v>
      </c>
      <c r="C517" s="1" t="s">
        <v>1062</v>
      </c>
      <c r="D517" s="1" t="s">
        <v>80</v>
      </c>
      <c r="E517" s="10">
        <v>24</v>
      </c>
      <c r="F517" s="1" t="s">
        <v>16</v>
      </c>
      <c r="G517" s="1" t="s">
        <v>63</v>
      </c>
      <c r="H517" s="4">
        <v>99500</v>
      </c>
      <c r="I517" s="10">
        <v>33</v>
      </c>
      <c r="J517" s="10">
        <v>5</v>
      </c>
      <c r="K517" s="1">
        <v>0</v>
      </c>
      <c r="L517" s="1" t="s">
        <v>34</v>
      </c>
      <c r="M517" s="1" t="s">
        <v>26</v>
      </c>
      <c r="N517" s="7">
        <v>2.1613703436610638</v>
      </c>
    </row>
    <row r="518" spans="2:14" hidden="1" x14ac:dyDescent="0.35">
      <c r="B518" s="2" t="s">
        <v>1063</v>
      </c>
      <c r="C518" s="2" t="s">
        <v>1064</v>
      </c>
      <c r="D518" s="2" t="s">
        <v>58</v>
      </c>
      <c r="E518" s="11">
        <v>29</v>
      </c>
      <c r="F518" s="2" t="s">
        <v>23</v>
      </c>
      <c r="G518" s="2" t="s">
        <v>39</v>
      </c>
      <c r="H518" s="5">
        <v>48810</v>
      </c>
      <c r="I518" s="11">
        <v>24</v>
      </c>
      <c r="J518" s="11">
        <v>3</v>
      </c>
      <c r="K518" s="2">
        <v>2022</v>
      </c>
      <c r="L518" s="2" t="s">
        <v>30</v>
      </c>
      <c r="M518" s="2" t="s">
        <v>26</v>
      </c>
      <c r="N518" s="8">
        <v>1.2150860781170518</v>
      </c>
    </row>
    <row r="519" spans="2:14" hidden="1" x14ac:dyDescent="0.35">
      <c r="B519" s="1" t="s">
        <v>1065</v>
      </c>
      <c r="C519" s="1" t="s">
        <v>1066</v>
      </c>
      <c r="D519" s="1" t="s">
        <v>22</v>
      </c>
      <c r="E519" s="10">
        <v>56</v>
      </c>
      <c r="F519" s="1" t="s">
        <v>23</v>
      </c>
      <c r="G519" s="1" t="s">
        <v>24</v>
      </c>
      <c r="H519" s="4">
        <v>101907</v>
      </c>
      <c r="I519" s="10">
        <v>19</v>
      </c>
      <c r="J519" s="10">
        <v>2</v>
      </c>
      <c r="K519" s="1">
        <v>2020</v>
      </c>
      <c r="L519" s="1" t="s">
        <v>30</v>
      </c>
      <c r="M519" s="1" t="s">
        <v>141</v>
      </c>
      <c r="N519" s="7">
        <v>1.311419401449772</v>
      </c>
    </row>
    <row r="520" spans="2:14" hidden="1" x14ac:dyDescent="0.35">
      <c r="B520" s="2" t="s">
        <v>1067</v>
      </c>
      <c r="C520" s="2" t="s">
        <v>1068</v>
      </c>
      <c r="D520" s="2" t="s">
        <v>46</v>
      </c>
      <c r="E520" s="11">
        <v>59</v>
      </c>
      <c r="F520" s="2" t="s">
        <v>16</v>
      </c>
      <c r="G520" s="2" t="s">
        <v>77</v>
      </c>
      <c r="H520" s="5">
        <v>71704</v>
      </c>
      <c r="I520" s="11">
        <v>25</v>
      </c>
      <c r="J520" s="11">
        <v>2</v>
      </c>
      <c r="K520" s="2">
        <v>2015</v>
      </c>
      <c r="L520" s="2" t="s">
        <v>34</v>
      </c>
      <c r="M520" s="2" t="s">
        <v>26</v>
      </c>
      <c r="N520" s="8">
        <v>2.1980600323129207</v>
      </c>
    </row>
    <row r="521" spans="2:14" hidden="1" x14ac:dyDescent="0.35">
      <c r="B521" s="1" t="s">
        <v>1069</v>
      </c>
      <c r="C521" s="1" t="s">
        <v>1070</v>
      </c>
      <c r="D521" s="1" t="s">
        <v>46</v>
      </c>
      <c r="E521" s="10">
        <v>23</v>
      </c>
      <c r="F521" s="1" t="s">
        <v>16</v>
      </c>
      <c r="G521" s="1" t="s">
        <v>24</v>
      </c>
      <c r="H521" s="4">
        <v>49344</v>
      </c>
      <c r="I521" s="10">
        <v>29</v>
      </c>
      <c r="J521" s="10">
        <v>5</v>
      </c>
      <c r="K521" s="1">
        <v>2022</v>
      </c>
      <c r="L521" s="1" t="s">
        <v>40</v>
      </c>
      <c r="M521" s="1" t="s">
        <v>26</v>
      </c>
      <c r="N521" s="7">
        <v>1.6683064126923761</v>
      </c>
    </row>
    <row r="522" spans="2:14" hidden="1" x14ac:dyDescent="0.35">
      <c r="B522" s="2" t="s">
        <v>1071</v>
      </c>
      <c r="C522" s="2" t="s">
        <v>1072</v>
      </c>
      <c r="D522" s="2" t="s">
        <v>46</v>
      </c>
      <c r="E522" s="11">
        <v>32</v>
      </c>
      <c r="F522" s="2" t="s">
        <v>16</v>
      </c>
      <c r="G522" s="2" t="s">
        <v>17</v>
      </c>
      <c r="H522" s="5">
        <v>91678</v>
      </c>
      <c r="I522" s="11">
        <v>12</v>
      </c>
      <c r="J522" s="11">
        <v>3</v>
      </c>
      <c r="K522" s="2">
        <v>0</v>
      </c>
      <c r="L522" s="2" t="s">
        <v>40</v>
      </c>
      <c r="M522" s="2" t="s">
        <v>26</v>
      </c>
      <c r="N522" s="8">
        <v>4.4078238248688377</v>
      </c>
    </row>
    <row r="523" spans="2:14" hidden="1" x14ac:dyDescent="0.35">
      <c r="B523" s="1" t="s">
        <v>1073</v>
      </c>
      <c r="C523" s="1" t="s">
        <v>1074</v>
      </c>
      <c r="D523" s="1" t="s">
        <v>46</v>
      </c>
      <c r="E523" s="10">
        <v>46</v>
      </c>
      <c r="F523" s="1" t="s">
        <v>23</v>
      </c>
      <c r="G523" s="1" t="s">
        <v>39</v>
      </c>
      <c r="H523" s="4">
        <v>36135</v>
      </c>
      <c r="I523" s="10">
        <v>2</v>
      </c>
      <c r="J523" s="10">
        <v>4</v>
      </c>
      <c r="K523" s="1">
        <v>2021</v>
      </c>
      <c r="L523" s="1" t="s">
        <v>51</v>
      </c>
      <c r="M523" s="1" t="s">
        <v>26</v>
      </c>
      <c r="N523" s="7">
        <v>1.1304203096849545</v>
      </c>
    </row>
    <row r="524" spans="2:14" hidden="1" x14ac:dyDescent="0.35">
      <c r="B524" s="2" t="s">
        <v>1075</v>
      </c>
      <c r="C524" s="2" t="s">
        <v>1076</v>
      </c>
      <c r="D524" s="2" t="s">
        <v>22</v>
      </c>
      <c r="E524" s="11">
        <v>29</v>
      </c>
      <c r="F524" s="2" t="s">
        <v>72</v>
      </c>
      <c r="G524" s="2" t="s">
        <v>17</v>
      </c>
      <c r="H524" s="5">
        <v>55883</v>
      </c>
      <c r="I524" s="11">
        <v>12</v>
      </c>
      <c r="J524" s="11">
        <v>4</v>
      </c>
      <c r="K524" s="2">
        <v>2020</v>
      </c>
      <c r="L524" s="2" t="s">
        <v>30</v>
      </c>
      <c r="M524" s="2" t="s">
        <v>141</v>
      </c>
      <c r="N524" s="8">
        <v>4.4882798744783798</v>
      </c>
    </row>
    <row r="525" spans="2:14" hidden="1" x14ac:dyDescent="0.35">
      <c r="B525" s="1" t="s">
        <v>1077</v>
      </c>
      <c r="C525" s="1" t="s">
        <v>1078</v>
      </c>
      <c r="D525" s="1" t="s">
        <v>15</v>
      </c>
      <c r="E525" s="10">
        <v>48</v>
      </c>
      <c r="F525" s="1" t="s">
        <v>16</v>
      </c>
      <c r="G525" s="1" t="s">
        <v>17</v>
      </c>
      <c r="H525" s="4">
        <v>82949</v>
      </c>
      <c r="I525" s="10">
        <v>32</v>
      </c>
      <c r="J525" s="10">
        <v>3</v>
      </c>
      <c r="K525" s="1">
        <v>2021</v>
      </c>
      <c r="L525" s="1" t="s">
        <v>40</v>
      </c>
      <c r="M525" s="1" t="s">
        <v>19</v>
      </c>
      <c r="N525" s="7">
        <v>3.776696886294916</v>
      </c>
    </row>
    <row r="526" spans="2:14" hidden="1" x14ac:dyDescent="0.35">
      <c r="B526" s="2" t="s">
        <v>1079</v>
      </c>
      <c r="C526" s="2" t="s">
        <v>1080</v>
      </c>
      <c r="D526" s="2" t="s">
        <v>58</v>
      </c>
      <c r="E526" s="11">
        <v>41</v>
      </c>
      <c r="F526" s="2" t="s">
        <v>16</v>
      </c>
      <c r="G526" s="2" t="s">
        <v>24</v>
      </c>
      <c r="H526" s="5">
        <v>52975</v>
      </c>
      <c r="I526" s="11">
        <v>26</v>
      </c>
      <c r="J526" s="11">
        <v>1</v>
      </c>
      <c r="K526" s="2">
        <v>2015</v>
      </c>
      <c r="L526" s="2" t="s">
        <v>34</v>
      </c>
      <c r="M526" s="2" t="s">
        <v>41</v>
      </c>
      <c r="N526" s="8">
        <v>1.5199913764698567</v>
      </c>
    </row>
    <row r="527" spans="2:14" hidden="1" x14ac:dyDescent="0.35">
      <c r="B527" s="1" t="s">
        <v>1081</v>
      </c>
      <c r="C527" s="1" t="s">
        <v>1082</v>
      </c>
      <c r="D527" s="1" t="s">
        <v>58</v>
      </c>
      <c r="E527" s="10">
        <v>54</v>
      </c>
      <c r="F527" s="1" t="s">
        <v>23</v>
      </c>
      <c r="G527" s="1" t="s">
        <v>17</v>
      </c>
      <c r="H527" s="4">
        <v>97949</v>
      </c>
      <c r="I527" s="10">
        <v>27</v>
      </c>
      <c r="J527" s="10">
        <v>5</v>
      </c>
      <c r="K527" s="1">
        <v>2017</v>
      </c>
      <c r="L527" s="1" t="s">
        <v>34</v>
      </c>
      <c r="M527" s="1" t="s">
        <v>26</v>
      </c>
      <c r="N527" s="7">
        <v>1.8187428826909673</v>
      </c>
    </row>
    <row r="528" spans="2:14" hidden="1" x14ac:dyDescent="0.35">
      <c r="B528" s="2" t="s">
        <v>1083</v>
      </c>
      <c r="C528" s="2" t="s">
        <v>1084</v>
      </c>
      <c r="D528" s="2" t="s">
        <v>46</v>
      </c>
      <c r="E528" s="11">
        <v>31</v>
      </c>
      <c r="F528" s="2" t="s">
        <v>23</v>
      </c>
      <c r="G528" s="2" t="s">
        <v>29</v>
      </c>
      <c r="H528" s="5">
        <v>43208</v>
      </c>
      <c r="I528" s="11">
        <v>4</v>
      </c>
      <c r="J528" s="11">
        <v>4</v>
      </c>
      <c r="K528" s="2">
        <v>2017</v>
      </c>
      <c r="L528" s="2" t="s">
        <v>18</v>
      </c>
      <c r="M528" s="2" t="s">
        <v>26</v>
      </c>
      <c r="N528" s="8">
        <v>3.9779576784721598</v>
      </c>
    </row>
    <row r="529" spans="2:14" hidden="1" x14ac:dyDescent="0.35">
      <c r="B529" s="1" t="s">
        <v>1085</v>
      </c>
      <c r="C529" s="1" t="s">
        <v>1086</v>
      </c>
      <c r="D529" s="1" t="s">
        <v>80</v>
      </c>
      <c r="E529" s="10">
        <v>51</v>
      </c>
      <c r="F529" s="1" t="s">
        <v>23</v>
      </c>
      <c r="G529" s="1" t="s">
        <v>39</v>
      </c>
      <c r="H529" s="4">
        <v>83777</v>
      </c>
      <c r="I529" s="10">
        <v>10</v>
      </c>
      <c r="J529" s="10">
        <v>5</v>
      </c>
      <c r="K529" s="1">
        <v>2021</v>
      </c>
      <c r="L529" s="1" t="s">
        <v>25</v>
      </c>
      <c r="M529" s="1" t="s">
        <v>41</v>
      </c>
      <c r="N529" s="7">
        <v>4.178804912516906</v>
      </c>
    </row>
    <row r="530" spans="2:14" hidden="1" x14ac:dyDescent="0.35">
      <c r="B530" s="2" t="s">
        <v>1087</v>
      </c>
      <c r="C530" s="2" t="s">
        <v>1088</v>
      </c>
      <c r="D530" s="2" t="s">
        <v>22</v>
      </c>
      <c r="E530" s="11">
        <v>57</v>
      </c>
      <c r="F530" s="2" t="s">
        <v>23</v>
      </c>
      <c r="G530" s="2" t="s">
        <v>29</v>
      </c>
      <c r="H530" s="5">
        <v>78703</v>
      </c>
      <c r="I530" s="11">
        <v>34</v>
      </c>
      <c r="J530" s="11">
        <v>5</v>
      </c>
      <c r="K530" s="2">
        <v>2017</v>
      </c>
      <c r="L530" s="2" t="s">
        <v>34</v>
      </c>
      <c r="M530" s="2" t="s">
        <v>41</v>
      </c>
      <c r="N530" s="8">
        <v>4.9479286440383872</v>
      </c>
    </row>
    <row r="531" spans="2:14" hidden="1" x14ac:dyDescent="0.35">
      <c r="B531" s="1" t="s">
        <v>1089</v>
      </c>
      <c r="C531" s="1" t="s">
        <v>1090</v>
      </c>
      <c r="D531" s="1" t="s">
        <v>46</v>
      </c>
      <c r="E531" s="10">
        <v>39</v>
      </c>
      <c r="F531" s="1" t="s">
        <v>16</v>
      </c>
      <c r="G531" s="1" t="s">
        <v>39</v>
      </c>
      <c r="H531" s="4">
        <v>69268</v>
      </c>
      <c r="I531" s="10">
        <v>28</v>
      </c>
      <c r="J531" s="10">
        <v>1</v>
      </c>
      <c r="K531" s="1">
        <v>0</v>
      </c>
      <c r="L531" s="1" t="s">
        <v>40</v>
      </c>
      <c r="M531" s="1" t="s">
        <v>26</v>
      </c>
      <c r="N531" s="7">
        <v>1.7311715493155226</v>
      </c>
    </row>
    <row r="532" spans="2:14" hidden="1" x14ac:dyDescent="0.35">
      <c r="B532" s="2" t="s">
        <v>1091</v>
      </c>
      <c r="C532" s="2" t="s">
        <v>1092</v>
      </c>
      <c r="D532" s="2" t="s">
        <v>46</v>
      </c>
      <c r="E532" s="11">
        <v>24</v>
      </c>
      <c r="F532" s="2" t="s">
        <v>16</v>
      </c>
      <c r="G532" s="2" t="s">
        <v>77</v>
      </c>
      <c r="H532" s="5">
        <v>101277</v>
      </c>
      <c r="I532" s="11">
        <v>16</v>
      </c>
      <c r="J532" s="11">
        <v>4</v>
      </c>
      <c r="K532" s="2">
        <v>2018</v>
      </c>
      <c r="L532" s="2" t="s">
        <v>25</v>
      </c>
      <c r="M532" s="2" t="s">
        <v>26</v>
      </c>
      <c r="N532" s="8">
        <v>1.644762624363957</v>
      </c>
    </row>
    <row r="533" spans="2:14" hidden="1" x14ac:dyDescent="0.35">
      <c r="B533" s="1" t="s">
        <v>1093</v>
      </c>
      <c r="C533" s="1" t="s">
        <v>1094</v>
      </c>
      <c r="D533" s="1" t="s">
        <v>22</v>
      </c>
      <c r="E533" s="10">
        <v>46</v>
      </c>
      <c r="F533" s="1" t="s">
        <v>16</v>
      </c>
      <c r="G533" s="1" t="s">
        <v>63</v>
      </c>
      <c r="H533" s="4">
        <v>74371</v>
      </c>
      <c r="I533" s="10">
        <v>4</v>
      </c>
      <c r="J533" s="10">
        <v>3</v>
      </c>
      <c r="K533" s="1">
        <v>2019</v>
      </c>
      <c r="L533" s="1" t="s">
        <v>34</v>
      </c>
      <c r="M533" s="1" t="s">
        <v>26</v>
      </c>
      <c r="N533" s="7">
        <v>4.1214072839906297</v>
      </c>
    </row>
    <row r="534" spans="2:14" hidden="1" x14ac:dyDescent="0.35">
      <c r="B534" s="2" t="s">
        <v>1095</v>
      </c>
      <c r="C534" s="2" t="s">
        <v>1096</v>
      </c>
      <c r="D534" s="2" t="s">
        <v>22</v>
      </c>
      <c r="E534" s="11">
        <v>33</v>
      </c>
      <c r="F534" s="2" t="s">
        <v>23</v>
      </c>
      <c r="G534" s="2" t="s">
        <v>77</v>
      </c>
      <c r="H534" s="5">
        <v>101984</v>
      </c>
      <c r="I534" s="11">
        <v>17</v>
      </c>
      <c r="J534" s="11">
        <v>1</v>
      </c>
      <c r="K534" s="2">
        <v>0</v>
      </c>
      <c r="L534" s="2" t="s">
        <v>40</v>
      </c>
      <c r="M534" s="2" t="s">
        <v>41</v>
      </c>
      <c r="N534" s="8">
        <v>2.5384837965259885</v>
      </c>
    </row>
    <row r="535" spans="2:14" hidden="1" x14ac:dyDescent="0.35">
      <c r="B535" s="1" t="s">
        <v>1097</v>
      </c>
      <c r="C535" s="1" t="s">
        <v>1098</v>
      </c>
      <c r="D535" s="1" t="s">
        <v>22</v>
      </c>
      <c r="E535" s="10">
        <v>46</v>
      </c>
      <c r="F535" s="1" t="s">
        <v>16</v>
      </c>
      <c r="G535" s="1" t="s">
        <v>24</v>
      </c>
      <c r="H535" s="4">
        <v>64212</v>
      </c>
      <c r="I535" s="10">
        <v>23</v>
      </c>
      <c r="J535" s="10">
        <v>2</v>
      </c>
      <c r="K535" s="1">
        <v>2021</v>
      </c>
      <c r="L535" s="1" t="s">
        <v>30</v>
      </c>
      <c r="M535" s="1" t="s">
        <v>26</v>
      </c>
      <c r="N535" s="7">
        <v>4.2039546187193508</v>
      </c>
    </row>
    <row r="536" spans="2:14" hidden="1" x14ac:dyDescent="0.35">
      <c r="B536" s="2" t="s">
        <v>1099</v>
      </c>
      <c r="C536" s="2" t="s">
        <v>1100</v>
      </c>
      <c r="D536" s="2" t="s">
        <v>58</v>
      </c>
      <c r="E536" s="11">
        <v>36</v>
      </c>
      <c r="F536" s="2" t="s">
        <v>16</v>
      </c>
      <c r="G536" s="2" t="s">
        <v>24</v>
      </c>
      <c r="H536" s="5">
        <v>97016</v>
      </c>
      <c r="I536" s="11">
        <v>2</v>
      </c>
      <c r="J536" s="11">
        <v>1</v>
      </c>
      <c r="K536" s="2">
        <v>2022</v>
      </c>
      <c r="L536" s="2" t="s">
        <v>30</v>
      </c>
      <c r="M536" s="2" t="s">
        <v>19</v>
      </c>
      <c r="N536" s="8">
        <v>2.6539203226745776</v>
      </c>
    </row>
    <row r="537" spans="2:14" hidden="1" x14ac:dyDescent="0.35">
      <c r="B537" s="1" t="s">
        <v>1101</v>
      </c>
      <c r="C537" s="1" t="s">
        <v>1102</v>
      </c>
      <c r="D537" s="1" t="s">
        <v>80</v>
      </c>
      <c r="E537" s="10">
        <v>35</v>
      </c>
      <c r="F537" s="1" t="s">
        <v>23</v>
      </c>
      <c r="G537" s="1" t="s">
        <v>77</v>
      </c>
      <c r="H537" s="4">
        <v>59044</v>
      </c>
      <c r="I537" s="10">
        <v>28</v>
      </c>
      <c r="J537" s="10">
        <v>2</v>
      </c>
      <c r="K537" s="1">
        <v>2017</v>
      </c>
      <c r="L537" s="1" t="s">
        <v>51</v>
      </c>
      <c r="M537" s="1" t="s">
        <v>141</v>
      </c>
      <c r="N537" s="7">
        <v>3.3143508677908491</v>
      </c>
    </row>
    <row r="538" spans="2:14" hidden="1" x14ac:dyDescent="0.35">
      <c r="B538" s="2" t="s">
        <v>1103</v>
      </c>
      <c r="C538" s="2" t="s">
        <v>1104</v>
      </c>
      <c r="D538" s="2" t="s">
        <v>80</v>
      </c>
      <c r="E538" s="11">
        <v>48</v>
      </c>
      <c r="F538" s="2" t="s">
        <v>16</v>
      </c>
      <c r="G538" s="2" t="s">
        <v>63</v>
      </c>
      <c r="H538" s="5">
        <v>45491</v>
      </c>
      <c r="I538" s="11">
        <v>26</v>
      </c>
      <c r="J538" s="11">
        <v>4</v>
      </c>
      <c r="K538" s="2">
        <v>0</v>
      </c>
      <c r="L538" s="2" t="s">
        <v>40</v>
      </c>
      <c r="M538" s="2" t="s">
        <v>141</v>
      </c>
      <c r="N538" s="8">
        <v>4.0644398050146613</v>
      </c>
    </row>
    <row r="539" spans="2:14" hidden="1" x14ac:dyDescent="0.35">
      <c r="B539" s="1" t="s">
        <v>1105</v>
      </c>
      <c r="C539" s="1" t="s">
        <v>1106</v>
      </c>
      <c r="D539" s="1" t="s">
        <v>22</v>
      </c>
      <c r="E539" s="10">
        <v>32</v>
      </c>
      <c r="F539" s="1" t="s">
        <v>23</v>
      </c>
      <c r="G539" s="1" t="s">
        <v>77</v>
      </c>
      <c r="H539" s="4">
        <v>67792</v>
      </c>
      <c r="I539" s="10">
        <v>35</v>
      </c>
      <c r="J539" s="10">
        <v>5</v>
      </c>
      <c r="K539" s="1">
        <v>2015</v>
      </c>
      <c r="L539" s="1" t="s">
        <v>40</v>
      </c>
      <c r="M539" s="1" t="s">
        <v>141</v>
      </c>
      <c r="N539" s="7">
        <v>2.2743825339986943</v>
      </c>
    </row>
    <row r="540" spans="2:14" hidden="1" x14ac:dyDescent="0.35">
      <c r="B540" s="2" t="s">
        <v>1107</v>
      </c>
      <c r="C540" s="2" t="s">
        <v>1108</v>
      </c>
      <c r="D540" s="2" t="s">
        <v>58</v>
      </c>
      <c r="E540" s="11">
        <v>41</v>
      </c>
      <c r="F540" s="2" t="s">
        <v>16</v>
      </c>
      <c r="G540" s="2" t="s">
        <v>24</v>
      </c>
      <c r="H540" s="5">
        <v>105087</v>
      </c>
      <c r="I540" s="11">
        <v>32</v>
      </c>
      <c r="J540" s="11">
        <v>3</v>
      </c>
      <c r="K540" s="2">
        <v>2019</v>
      </c>
      <c r="L540" s="2" t="s">
        <v>25</v>
      </c>
      <c r="M540" s="2" t="s">
        <v>41</v>
      </c>
      <c r="N540" s="8">
        <v>4.5181109547748193</v>
      </c>
    </row>
    <row r="541" spans="2:14" hidden="1" x14ac:dyDescent="0.35">
      <c r="B541" s="1" t="s">
        <v>1109</v>
      </c>
      <c r="C541" s="1" t="s">
        <v>1110</v>
      </c>
      <c r="D541" s="1" t="s">
        <v>15</v>
      </c>
      <c r="E541" s="10">
        <v>53</v>
      </c>
      <c r="F541" s="1" t="s">
        <v>23</v>
      </c>
      <c r="G541" s="1" t="s">
        <v>39</v>
      </c>
      <c r="H541" s="4">
        <v>42902</v>
      </c>
      <c r="I541" s="10">
        <v>17</v>
      </c>
      <c r="J541" s="10">
        <v>4</v>
      </c>
      <c r="K541" s="1">
        <v>0</v>
      </c>
      <c r="L541" s="1" t="s">
        <v>51</v>
      </c>
      <c r="M541" s="1" t="s">
        <v>19</v>
      </c>
      <c r="N541" s="7">
        <v>2.0733970839028721</v>
      </c>
    </row>
    <row r="542" spans="2:14" hidden="1" x14ac:dyDescent="0.35">
      <c r="B542" s="2" t="s">
        <v>1111</v>
      </c>
      <c r="C542" s="2" t="s">
        <v>1112</v>
      </c>
      <c r="D542" s="2" t="s">
        <v>33</v>
      </c>
      <c r="E542" s="11">
        <v>36</v>
      </c>
      <c r="F542" s="2" t="s">
        <v>16</v>
      </c>
      <c r="G542" s="2" t="s">
        <v>24</v>
      </c>
      <c r="H542" s="5">
        <v>98479</v>
      </c>
      <c r="I542" s="11">
        <v>29</v>
      </c>
      <c r="J542" s="11">
        <v>1</v>
      </c>
      <c r="K542" s="2">
        <v>2019</v>
      </c>
      <c r="L542" s="2" t="s">
        <v>51</v>
      </c>
      <c r="M542" s="2" t="s">
        <v>26</v>
      </c>
      <c r="N542" s="8">
        <v>1.7620924353730687</v>
      </c>
    </row>
    <row r="543" spans="2:14" hidden="1" x14ac:dyDescent="0.35">
      <c r="B543" s="1" t="s">
        <v>1113</v>
      </c>
      <c r="C543" s="1" t="s">
        <v>1114</v>
      </c>
      <c r="D543" s="1" t="s">
        <v>22</v>
      </c>
      <c r="E543" s="10">
        <v>34</v>
      </c>
      <c r="F543" s="1" t="s">
        <v>23</v>
      </c>
      <c r="G543" s="1" t="s">
        <v>39</v>
      </c>
      <c r="H543" s="4">
        <v>115088</v>
      </c>
      <c r="I543" s="10">
        <v>23</v>
      </c>
      <c r="J543" s="10">
        <v>2</v>
      </c>
      <c r="K543" s="1">
        <v>0</v>
      </c>
      <c r="L543" s="1" t="s">
        <v>40</v>
      </c>
      <c r="M543" s="1" t="s">
        <v>41</v>
      </c>
      <c r="N543" s="7">
        <v>2.8334310270721428</v>
      </c>
    </row>
    <row r="544" spans="2:14" hidden="1" x14ac:dyDescent="0.35">
      <c r="B544" s="2" t="s">
        <v>1115</v>
      </c>
      <c r="C544" s="2" t="s">
        <v>1116</v>
      </c>
      <c r="D544" s="2" t="s">
        <v>15</v>
      </c>
      <c r="E544" s="11">
        <v>56</v>
      </c>
      <c r="F544" s="2" t="s">
        <v>16</v>
      </c>
      <c r="G544" s="2" t="s">
        <v>63</v>
      </c>
      <c r="H544" s="5">
        <v>61236</v>
      </c>
      <c r="I544" s="11">
        <v>16</v>
      </c>
      <c r="J544" s="11">
        <v>3</v>
      </c>
      <c r="K544" s="2">
        <v>2024</v>
      </c>
      <c r="L544" s="2" t="s">
        <v>18</v>
      </c>
      <c r="M544" s="2" t="s">
        <v>26</v>
      </c>
      <c r="N544" s="8">
        <v>1.881977595147549</v>
      </c>
    </row>
    <row r="545" spans="2:14" hidden="1" x14ac:dyDescent="0.35">
      <c r="B545" s="1" t="s">
        <v>1117</v>
      </c>
      <c r="C545" s="1" t="s">
        <v>957</v>
      </c>
      <c r="D545" s="1" t="s">
        <v>46</v>
      </c>
      <c r="E545" s="10">
        <v>48</v>
      </c>
      <c r="F545" s="1" t="s">
        <v>72</v>
      </c>
      <c r="G545" s="1" t="s">
        <v>17</v>
      </c>
      <c r="H545" s="4">
        <v>87068</v>
      </c>
      <c r="I545" s="10">
        <v>24</v>
      </c>
      <c r="J545" s="10">
        <v>2</v>
      </c>
      <c r="K545" s="1">
        <v>2024</v>
      </c>
      <c r="L545" s="1" t="s">
        <v>25</v>
      </c>
      <c r="M545" s="1" t="s">
        <v>41</v>
      </c>
      <c r="N545" s="7">
        <v>3.9864421980541187</v>
      </c>
    </row>
    <row r="546" spans="2:14" hidden="1" x14ac:dyDescent="0.35">
      <c r="B546" s="2" t="s">
        <v>1118</v>
      </c>
      <c r="C546" s="2" t="s">
        <v>1119</v>
      </c>
      <c r="D546" s="2" t="s">
        <v>58</v>
      </c>
      <c r="E546" s="11">
        <v>36</v>
      </c>
      <c r="F546" s="2" t="s">
        <v>16</v>
      </c>
      <c r="G546" s="2" t="s">
        <v>63</v>
      </c>
      <c r="H546" s="5">
        <v>78993</v>
      </c>
      <c r="I546" s="11">
        <v>23</v>
      </c>
      <c r="J546" s="11">
        <v>3</v>
      </c>
      <c r="K546" s="2">
        <v>2018</v>
      </c>
      <c r="L546" s="2" t="s">
        <v>30</v>
      </c>
      <c r="M546" s="2" t="s">
        <v>26</v>
      </c>
      <c r="N546" s="8">
        <v>3.2065824950377411</v>
      </c>
    </row>
    <row r="547" spans="2:14" x14ac:dyDescent="0.35">
      <c r="B547" s="1" t="s">
        <v>1120</v>
      </c>
      <c r="C547" s="1" t="s">
        <v>1121</v>
      </c>
      <c r="D547" s="1" t="s">
        <v>33</v>
      </c>
      <c r="E547" s="10">
        <v>37</v>
      </c>
      <c r="F547" s="1" t="s">
        <v>23</v>
      </c>
      <c r="G547" s="1" t="s">
        <v>77</v>
      </c>
      <c r="H547" s="4">
        <v>65920</v>
      </c>
      <c r="I547" s="10">
        <v>14</v>
      </c>
      <c r="J547" s="10">
        <v>4</v>
      </c>
      <c r="K547" s="1">
        <v>2021</v>
      </c>
      <c r="L547" s="1" t="s">
        <v>34</v>
      </c>
      <c r="M547" s="1" t="s">
        <v>41</v>
      </c>
      <c r="N547" s="7">
        <v>4.7126205928569469</v>
      </c>
    </row>
    <row r="548" spans="2:14" hidden="1" x14ac:dyDescent="0.35">
      <c r="B548" s="2" t="s">
        <v>1122</v>
      </c>
      <c r="C548" s="2" t="s">
        <v>1123</v>
      </c>
      <c r="D548" s="2" t="s">
        <v>15</v>
      </c>
      <c r="E548" s="11">
        <v>27</v>
      </c>
      <c r="F548" s="2" t="s">
        <v>16</v>
      </c>
      <c r="G548" s="2" t="s">
        <v>39</v>
      </c>
      <c r="H548" s="5">
        <v>36016</v>
      </c>
      <c r="I548" s="11">
        <v>22</v>
      </c>
      <c r="J548" s="11">
        <v>4</v>
      </c>
      <c r="K548" s="2">
        <v>0</v>
      </c>
      <c r="L548" s="2" t="s">
        <v>40</v>
      </c>
      <c r="M548" s="2" t="s">
        <v>41</v>
      </c>
      <c r="N548" s="8">
        <v>4.1670767152380428</v>
      </c>
    </row>
    <row r="549" spans="2:14" x14ac:dyDescent="0.35">
      <c r="B549" s="1" t="s">
        <v>1124</v>
      </c>
      <c r="C549" s="1" t="s">
        <v>1125</v>
      </c>
      <c r="D549" s="1" t="s">
        <v>33</v>
      </c>
      <c r="E549" s="10">
        <v>22</v>
      </c>
      <c r="F549" s="1" t="s">
        <v>16</v>
      </c>
      <c r="G549" s="1" t="s">
        <v>77</v>
      </c>
      <c r="H549" s="4">
        <v>111688</v>
      </c>
      <c r="I549" s="10">
        <v>3</v>
      </c>
      <c r="J549" s="10">
        <v>4</v>
      </c>
      <c r="K549" s="1">
        <v>2016</v>
      </c>
      <c r="L549" s="1" t="s">
        <v>34</v>
      </c>
      <c r="M549" s="1" t="s">
        <v>141</v>
      </c>
      <c r="N549" s="7">
        <v>3.7782050547573989</v>
      </c>
    </row>
    <row r="550" spans="2:14" x14ac:dyDescent="0.35">
      <c r="B550" s="2" t="s">
        <v>1126</v>
      </c>
      <c r="C550" s="2" t="s">
        <v>1127</v>
      </c>
      <c r="D550" s="2" t="s">
        <v>33</v>
      </c>
      <c r="E550" s="11">
        <v>34</v>
      </c>
      <c r="F550" s="2" t="s">
        <v>16</v>
      </c>
      <c r="G550" s="2" t="s">
        <v>39</v>
      </c>
      <c r="H550" s="5">
        <v>32206</v>
      </c>
      <c r="I550" s="11">
        <v>9</v>
      </c>
      <c r="J550" s="11">
        <v>5</v>
      </c>
      <c r="K550" s="2">
        <v>2020</v>
      </c>
      <c r="L550" s="2" t="s">
        <v>25</v>
      </c>
      <c r="M550" s="2" t="s">
        <v>41</v>
      </c>
      <c r="N550" s="8">
        <v>3.1160270336821472</v>
      </c>
    </row>
    <row r="551" spans="2:14" hidden="1" x14ac:dyDescent="0.35">
      <c r="B551" s="1" t="s">
        <v>1128</v>
      </c>
      <c r="C551" s="1" t="s">
        <v>1129</v>
      </c>
      <c r="D551" s="1" t="s">
        <v>22</v>
      </c>
      <c r="E551" s="10">
        <v>56</v>
      </c>
      <c r="F551" s="1" t="s">
        <v>23</v>
      </c>
      <c r="G551" s="1" t="s">
        <v>17</v>
      </c>
      <c r="H551" s="4">
        <v>36662</v>
      </c>
      <c r="I551" s="10">
        <v>10</v>
      </c>
      <c r="J551" s="10">
        <v>4</v>
      </c>
      <c r="K551" s="1">
        <v>2018</v>
      </c>
      <c r="L551" s="1" t="s">
        <v>51</v>
      </c>
      <c r="M551" s="1" t="s">
        <v>26</v>
      </c>
      <c r="N551" s="7">
        <v>3.5231091221905939</v>
      </c>
    </row>
    <row r="552" spans="2:14" hidden="1" x14ac:dyDescent="0.35">
      <c r="B552" s="2" t="s">
        <v>1130</v>
      </c>
      <c r="C552" s="2" t="s">
        <v>1131</v>
      </c>
      <c r="D552" s="2" t="s">
        <v>46</v>
      </c>
      <c r="E552" s="11">
        <v>24</v>
      </c>
      <c r="F552" s="2" t="s">
        <v>16</v>
      </c>
      <c r="G552" s="2" t="s">
        <v>24</v>
      </c>
      <c r="H552" s="5">
        <v>74506</v>
      </c>
      <c r="I552" s="11">
        <v>10</v>
      </c>
      <c r="J552" s="11">
        <v>4</v>
      </c>
      <c r="K552" s="2">
        <v>2015</v>
      </c>
      <c r="L552" s="2" t="s">
        <v>34</v>
      </c>
      <c r="M552" s="2" t="s">
        <v>26</v>
      </c>
      <c r="N552" s="8">
        <v>4.4234778106163652</v>
      </c>
    </row>
    <row r="553" spans="2:14" hidden="1" x14ac:dyDescent="0.35">
      <c r="B553" s="1" t="s">
        <v>1132</v>
      </c>
      <c r="C553" s="1" t="s">
        <v>1133</v>
      </c>
      <c r="D553" s="1" t="s">
        <v>58</v>
      </c>
      <c r="E553" s="10">
        <v>39</v>
      </c>
      <c r="F553" s="1" t="s">
        <v>16</v>
      </c>
      <c r="G553" s="1" t="s">
        <v>17</v>
      </c>
      <c r="H553" s="4">
        <v>89440</v>
      </c>
      <c r="I553" s="10">
        <v>19</v>
      </c>
      <c r="J553" s="10">
        <v>3</v>
      </c>
      <c r="K553" s="1">
        <v>0</v>
      </c>
      <c r="L553" s="1" t="s">
        <v>51</v>
      </c>
      <c r="M553" s="1" t="s">
        <v>41</v>
      </c>
      <c r="N553" s="7">
        <v>1.5918779455919823</v>
      </c>
    </row>
    <row r="554" spans="2:14" hidden="1" x14ac:dyDescent="0.35">
      <c r="B554" s="2" t="s">
        <v>1134</v>
      </c>
      <c r="C554" s="2" t="s">
        <v>1135</v>
      </c>
      <c r="D554" s="2" t="s">
        <v>58</v>
      </c>
      <c r="E554" s="11">
        <v>50</v>
      </c>
      <c r="F554" s="2" t="s">
        <v>16</v>
      </c>
      <c r="G554" s="2" t="s">
        <v>39</v>
      </c>
      <c r="H554" s="5">
        <v>45234</v>
      </c>
      <c r="I554" s="11">
        <v>13</v>
      </c>
      <c r="J554" s="11">
        <v>4</v>
      </c>
      <c r="K554" s="2">
        <v>2016</v>
      </c>
      <c r="L554" s="2" t="s">
        <v>40</v>
      </c>
      <c r="M554" s="2" t="s">
        <v>41</v>
      </c>
      <c r="N554" s="8">
        <v>4.0428757549115915</v>
      </c>
    </row>
    <row r="555" spans="2:14" hidden="1" x14ac:dyDescent="0.35">
      <c r="B555" s="1" t="s">
        <v>1136</v>
      </c>
      <c r="C555" s="1" t="s">
        <v>1137</v>
      </c>
      <c r="D555" s="1" t="s">
        <v>15</v>
      </c>
      <c r="E555" s="10">
        <v>49</v>
      </c>
      <c r="F555" s="1" t="s">
        <v>23</v>
      </c>
      <c r="G555" s="1" t="s">
        <v>17</v>
      </c>
      <c r="H555" s="4">
        <v>62125</v>
      </c>
      <c r="I555" s="10">
        <v>9</v>
      </c>
      <c r="J555" s="10">
        <v>4</v>
      </c>
      <c r="K555" s="1">
        <v>2024</v>
      </c>
      <c r="L555" s="1" t="s">
        <v>34</v>
      </c>
      <c r="M555" s="1" t="s">
        <v>41</v>
      </c>
      <c r="N555" s="7">
        <v>3.984784339199301</v>
      </c>
    </row>
    <row r="556" spans="2:14" hidden="1" x14ac:dyDescent="0.35">
      <c r="B556" s="2" t="s">
        <v>1138</v>
      </c>
      <c r="C556" s="2" t="s">
        <v>1139</v>
      </c>
      <c r="D556" s="2" t="s">
        <v>80</v>
      </c>
      <c r="E556" s="11">
        <v>58</v>
      </c>
      <c r="F556" s="2" t="s">
        <v>23</v>
      </c>
      <c r="G556" s="2" t="s">
        <v>77</v>
      </c>
      <c r="H556" s="5">
        <v>60600</v>
      </c>
      <c r="I556" s="11">
        <v>18</v>
      </c>
      <c r="J556" s="11">
        <v>1</v>
      </c>
      <c r="K556" s="2">
        <v>2018</v>
      </c>
      <c r="L556" s="2" t="s">
        <v>34</v>
      </c>
      <c r="M556" s="2" t="s">
        <v>26</v>
      </c>
      <c r="N556" s="8">
        <v>1.1925716153379873</v>
      </c>
    </row>
    <row r="557" spans="2:14" hidden="1" x14ac:dyDescent="0.35">
      <c r="B557" s="1" t="s">
        <v>1140</v>
      </c>
      <c r="C557" s="1" t="s">
        <v>1141</v>
      </c>
      <c r="D557" s="1" t="s">
        <v>33</v>
      </c>
      <c r="E557" s="10">
        <v>43</v>
      </c>
      <c r="F557" s="1" t="s">
        <v>23</v>
      </c>
      <c r="G557" s="1" t="s">
        <v>17</v>
      </c>
      <c r="H557" s="4">
        <v>37001</v>
      </c>
      <c r="I557" s="10">
        <v>24</v>
      </c>
      <c r="J557" s="10">
        <v>2</v>
      </c>
      <c r="K557" s="1">
        <v>2021</v>
      </c>
      <c r="L557" s="1" t="s">
        <v>34</v>
      </c>
      <c r="M557" s="1" t="s">
        <v>19</v>
      </c>
      <c r="N557" s="7">
        <v>1.0943297997537766</v>
      </c>
    </row>
    <row r="558" spans="2:14" hidden="1" x14ac:dyDescent="0.35">
      <c r="B558" s="2" t="s">
        <v>1142</v>
      </c>
      <c r="C558" s="2" t="s">
        <v>1143</v>
      </c>
      <c r="D558" s="2" t="s">
        <v>15</v>
      </c>
      <c r="E558" s="11">
        <v>48</v>
      </c>
      <c r="F558" s="2" t="s">
        <v>23</v>
      </c>
      <c r="G558" s="2" t="s">
        <v>77</v>
      </c>
      <c r="H558" s="5">
        <v>48416</v>
      </c>
      <c r="I558" s="11">
        <v>18</v>
      </c>
      <c r="J558" s="11">
        <v>1</v>
      </c>
      <c r="K558" s="2">
        <v>2015</v>
      </c>
      <c r="L558" s="2" t="s">
        <v>34</v>
      </c>
      <c r="M558" s="2" t="s">
        <v>26</v>
      </c>
      <c r="N558" s="8">
        <v>1.0013457484410311</v>
      </c>
    </row>
    <row r="559" spans="2:14" hidden="1" x14ac:dyDescent="0.35">
      <c r="B559" s="1" t="s">
        <v>1144</v>
      </c>
      <c r="C559" s="1" t="s">
        <v>1145</v>
      </c>
      <c r="D559" s="1" t="s">
        <v>58</v>
      </c>
      <c r="E559" s="10">
        <v>59</v>
      </c>
      <c r="F559" s="1" t="s">
        <v>23</v>
      </c>
      <c r="G559" s="1" t="s">
        <v>63</v>
      </c>
      <c r="H559" s="4">
        <v>89731</v>
      </c>
      <c r="I559" s="10">
        <v>9</v>
      </c>
      <c r="J559" s="10">
        <v>4</v>
      </c>
      <c r="K559" s="1">
        <v>2020</v>
      </c>
      <c r="L559" s="1" t="s">
        <v>51</v>
      </c>
      <c r="M559" s="1" t="s">
        <v>41</v>
      </c>
      <c r="N559" s="7">
        <v>3.6207540904815034</v>
      </c>
    </row>
    <row r="560" spans="2:14" hidden="1" x14ac:dyDescent="0.35">
      <c r="B560" s="2" t="s">
        <v>1146</v>
      </c>
      <c r="C560" s="2" t="s">
        <v>1147</v>
      </c>
      <c r="D560" s="2" t="s">
        <v>80</v>
      </c>
      <c r="E560" s="11">
        <v>34</v>
      </c>
      <c r="F560" s="2" t="s">
        <v>23</v>
      </c>
      <c r="G560" s="2" t="s">
        <v>29</v>
      </c>
      <c r="H560" s="5">
        <v>46508</v>
      </c>
      <c r="I560" s="11">
        <v>13</v>
      </c>
      <c r="J560" s="11">
        <v>2</v>
      </c>
      <c r="K560" s="2">
        <v>0</v>
      </c>
      <c r="L560" s="2" t="s">
        <v>18</v>
      </c>
      <c r="M560" s="2" t="s">
        <v>26</v>
      </c>
      <c r="N560" s="8">
        <v>3.985059681086133</v>
      </c>
    </row>
    <row r="561" spans="2:14" hidden="1" x14ac:dyDescent="0.35">
      <c r="B561" s="1" t="s">
        <v>1148</v>
      </c>
      <c r="C561" s="1" t="s">
        <v>1149</v>
      </c>
      <c r="D561" s="1" t="s">
        <v>46</v>
      </c>
      <c r="E561" s="10">
        <v>45</v>
      </c>
      <c r="F561" s="1" t="s">
        <v>16</v>
      </c>
      <c r="G561" s="1" t="s">
        <v>39</v>
      </c>
      <c r="H561" s="4">
        <v>51720</v>
      </c>
      <c r="I561" s="10">
        <v>6</v>
      </c>
      <c r="J561" s="10">
        <v>4</v>
      </c>
      <c r="K561" s="1">
        <v>0</v>
      </c>
      <c r="L561" s="1" t="s">
        <v>40</v>
      </c>
      <c r="M561" s="1" t="s">
        <v>141</v>
      </c>
      <c r="N561" s="7">
        <v>4.8965121321483149</v>
      </c>
    </row>
    <row r="562" spans="2:14" hidden="1" x14ac:dyDescent="0.35">
      <c r="B562" s="2" t="s">
        <v>1150</v>
      </c>
      <c r="C562" s="2" t="s">
        <v>1151</v>
      </c>
      <c r="D562" s="2" t="s">
        <v>80</v>
      </c>
      <c r="E562" s="11">
        <v>41</v>
      </c>
      <c r="F562" s="2" t="s">
        <v>16</v>
      </c>
      <c r="G562" s="2" t="s">
        <v>77</v>
      </c>
      <c r="H562" s="5">
        <v>85946</v>
      </c>
      <c r="I562" s="11">
        <v>16</v>
      </c>
      <c r="J562" s="11">
        <v>1</v>
      </c>
      <c r="K562" s="2">
        <v>2024</v>
      </c>
      <c r="L562" s="2" t="s">
        <v>40</v>
      </c>
      <c r="M562" s="2" t="s">
        <v>141</v>
      </c>
      <c r="N562" s="8">
        <v>3.4586145090532838</v>
      </c>
    </row>
    <row r="563" spans="2:14" hidden="1" x14ac:dyDescent="0.35">
      <c r="B563" s="1" t="s">
        <v>1152</v>
      </c>
      <c r="C563" s="1" t="s">
        <v>1153</v>
      </c>
      <c r="D563" s="1" t="s">
        <v>15</v>
      </c>
      <c r="E563" s="10">
        <v>23</v>
      </c>
      <c r="F563" s="1" t="s">
        <v>23</v>
      </c>
      <c r="G563" s="1" t="s">
        <v>39</v>
      </c>
      <c r="H563" s="4">
        <v>85032</v>
      </c>
      <c r="I563" s="10">
        <v>17</v>
      </c>
      <c r="J563" s="10">
        <v>4</v>
      </c>
      <c r="K563" s="1">
        <v>2021</v>
      </c>
      <c r="L563" s="1" t="s">
        <v>40</v>
      </c>
      <c r="M563" s="1" t="s">
        <v>26</v>
      </c>
      <c r="N563" s="7">
        <v>4.263292588679227</v>
      </c>
    </row>
    <row r="564" spans="2:14" hidden="1" x14ac:dyDescent="0.35">
      <c r="B564" s="2" t="s">
        <v>1154</v>
      </c>
      <c r="C564" s="2" t="s">
        <v>1155</v>
      </c>
      <c r="D564" s="2" t="s">
        <v>33</v>
      </c>
      <c r="E564" s="11">
        <v>25</v>
      </c>
      <c r="F564" s="2" t="s">
        <v>16</v>
      </c>
      <c r="G564" s="2" t="s">
        <v>63</v>
      </c>
      <c r="H564" s="5">
        <v>89614</v>
      </c>
      <c r="I564" s="11">
        <v>28</v>
      </c>
      <c r="J564" s="11">
        <v>2</v>
      </c>
      <c r="K564" s="2">
        <v>0</v>
      </c>
      <c r="L564" s="2" t="s">
        <v>18</v>
      </c>
      <c r="M564" s="2" t="s">
        <v>41</v>
      </c>
      <c r="N564" s="8">
        <v>1.1645097133590885</v>
      </c>
    </row>
    <row r="565" spans="2:14" hidden="1" x14ac:dyDescent="0.35">
      <c r="B565" s="1" t="s">
        <v>1156</v>
      </c>
      <c r="C565" s="1" t="s">
        <v>1157</v>
      </c>
      <c r="D565" s="1" t="s">
        <v>46</v>
      </c>
      <c r="E565" s="10">
        <v>32</v>
      </c>
      <c r="F565" s="1" t="s">
        <v>23</v>
      </c>
      <c r="G565" s="1" t="s">
        <v>63</v>
      </c>
      <c r="H565" s="4">
        <v>33193</v>
      </c>
      <c r="I565" s="10">
        <v>21</v>
      </c>
      <c r="J565" s="10">
        <v>5</v>
      </c>
      <c r="K565" s="1">
        <v>2024</v>
      </c>
      <c r="L565" s="1" t="s">
        <v>18</v>
      </c>
      <c r="M565" s="1" t="s">
        <v>41</v>
      </c>
      <c r="N565" s="7">
        <v>1.971083189462504</v>
      </c>
    </row>
    <row r="566" spans="2:14" hidden="1" x14ac:dyDescent="0.35">
      <c r="B566" s="2" t="s">
        <v>1158</v>
      </c>
      <c r="C566" s="2" t="s">
        <v>1159</v>
      </c>
      <c r="D566" s="2" t="s">
        <v>58</v>
      </c>
      <c r="E566" s="11">
        <v>54</v>
      </c>
      <c r="F566" s="2" t="s">
        <v>23</v>
      </c>
      <c r="G566" s="2" t="s">
        <v>17</v>
      </c>
      <c r="H566" s="5">
        <v>67625</v>
      </c>
      <c r="I566" s="11">
        <v>14</v>
      </c>
      <c r="J566" s="11">
        <v>2</v>
      </c>
      <c r="K566" s="2">
        <v>2018</v>
      </c>
      <c r="L566" s="2" t="s">
        <v>18</v>
      </c>
      <c r="M566" s="2" t="s">
        <v>19</v>
      </c>
      <c r="N566" s="8">
        <v>3.0352658939627846</v>
      </c>
    </row>
    <row r="567" spans="2:14" hidden="1" x14ac:dyDescent="0.35">
      <c r="B567" s="1" t="s">
        <v>1160</v>
      </c>
      <c r="C567" s="1" t="s">
        <v>1161</v>
      </c>
      <c r="D567" s="1" t="s">
        <v>33</v>
      </c>
      <c r="E567" s="10">
        <v>56</v>
      </c>
      <c r="F567" s="1" t="s">
        <v>16</v>
      </c>
      <c r="G567" s="1" t="s">
        <v>77</v>
      </c>
      <c r="H567" s="4">
        <v>78291</v>
      </c>
      <c r="I567" s="10">
        <v>2</v>
      </c>
      <c r="J567" s="10">
        <v>3</v>
      </c>
      <c r="K567" s="1">
        <v>2016</v>
      </c>
      <c r="L567" s="1" t="s">
        <v>25</v>
      </c>
      <c r="M567" s="1" t="s">
        <v>141</v>
      </c>
      <c r="N567" s="7">
        <v>2.6756458986479386</v>
      </c>
    </row>
    <row r="568" spans="2:14" hidden="1" x14ac:dyDescent="0.35">
      <c r="B568" s="2" t="s">
        <v>1162</v>
      </c>
      <c r="C568" s="2" t="s">
        <v>1163</v>
      </c>
      <c r="D568" s="2" t="s">
        <v>58</v>
      </c>
      <c r="E568" s="11">
        <v>55</v>
      </c>
      <c r="F568" s="2" t="s">
        <v>23</v>
      </c>
      <c r="G568" s="2" t="s">
        <v>77</v>
      </c>
      <c r="H568" s="5">
        <v>112039</v>
      </c>
      <c r="I568" s="11">
        <v>5</v>
      </c>
      <c r="J568" s="11">
        <v>4</v>
      </c>
      <c r="K568" s="2">
        <v>0</v>
      </c>
      <c r="L568" s="2" t="s">
        <v>40</v>
      </c>
      <c r="M568" s="2" t="s">
        <v>26</v>
      </c>
      <c r="N568" s="8">
        <v>4.8055474569509933</v>
      </c>
    </row>
    <row r="569" spans="2:14" hidden="1" x14ac:dyDescent="0.35">
      <c r="B569" s="1" t="s">
        <v>1164</v>
      </c>
      <c r="C569" s="1" t="s">
        <v>1165</v>
      </c>
      <c r="D569" s="1" t="s">
        <v>46</v>
      </c>
      <c r="E569" s="10">
        <v>43</v>
      </c>
      <c r="F569" s="1" t="s">
        <v>23</v>
      </c>
      <c r="G569" s="1" t="s">
        <v>24</v>
      </c>
      <c r="H569" s="4">
        <v>71423</v>
      </c>
      <c r="I569" s="10">
        <v>30</v>
      </c>
      <c r="J569" s="10">
        <v>1</v>
      </c>
      <c r="K569" s="1">
        <v>2017</v>
      </c>
      <c r="L569" s="1" t="s">
        <v>34</v>
      </c>
      <c r="M569" s="1" t="s">
        <v>41</v>
      </c>
      <c r="N569" s="7">
        <v>2.5110712260467731</v>
      </c>
    </row>
    <row r="570" spans="2:14" hidden="1" x14ac:dyDescent="0.35">
      <c r="B570" s="2" t="s">
        <v>1166</v>
      </c>
      <c r="C570" s="2" t="s">
        <v>1167</v>
      </c>
      <c r="D570" s="2" t="s">
        <v>80</v>
      </c>
      <c r="E570" s="11">
        <v>53</v>
      </c>
      <c r="F570" s="2" t="s">
        <v>16</v>
      </c>
      <c r="G570" s="2" t="s">
        <v>24</v>
      </c>
      <c r="H570" s="5">
        <v>68304</v>
      </c>
      <c r="I570" s="11">
        <v>5</v>
      </c>
      <c r="J570" s="11">
        <v>5</v>
      </c>
      <c r="K570" s="2">
        <v>2022</v>
      </c>
      <c r="L570" s="2" t="s">
        <v>30</v>
      </c>
      <c r="M570" s="2" t="s">
        <v>19</v>
      </c>
      <c r="N570" s="8">
        <v>3.3751933566850716</v>
      </c>
    </row>
    <row r="571" spans="2:14" hidden="1" x14ac:dyDescent="0.35">
      <c r="B571" s="1" t="s">
        <v>1168</v>
      </c>
      <c r="C571" s="1" t="s">
        <v>1169</v>
      </c>
      <c r="D571" s="1" t="s">
        <v>46</v>
      </c>
      <c r="E571" s="10">
        <v>55</v>
      </c>
      <c r="F571" s="1" t="s">
        <v>16</v>
      </c>
      <c r="G571" s="1" t="s">
        <v>77</v>
      </c>
      <c r="H571" s="4">
        <v>69816</v>
      </c>
      <c r="I571" s="10">
        <v>18</v>
      </c>
      <c r="J571" s="10">
        <v>1</v>
      </c>
      <c r="K571" s="1">
        <v>0</v>
      </c>
      <c r="L571" s="1" t="s">
        <v>25</v>
      </c>
      <c r="M571" s="1" t="s">
        <v>26</v>
      </c>
      <c r="N571" s="7">
        <v>2.7910132466530975</v>
      </c>
    </row>
    <row r="572" spans="2:14" hidden="1" x14ac:dyDescent="0.35">
      <c r="B572" s="2" t="s">
        <v>1170</v>
      </c>
      <c r="C572" s="2" t="s">
        <v>1171</v>
      </c>
      <c r="D572" s="2" t="s">
        <v>80</v>
      </c>
      <c r="E572" s="11">
        <v>34</v>
      </c>
      <c r="F572" s="2" t="s">
        <v>23</v>
      </c>
      <c r="G572" s="2" t="s">
        <v>77</v>
      </c>
      <c r="H572" s="5">
        <v>59806</v>
      </c>
      <c r="I572" s="11">
        <v>11</v>
      </c>
      <c r="J572" s="11">
        <v>2</v>
      </c>
      <c r="K572" s="2">
        <v>2018</v>
      </c>
      <c r="L572" s="2" t="s">
        <v>18</v>
      </c>
      <c r="M572" s="2" t="s">
        <v>26</v>
      </c>
      <c r="N572" s="8">
        <v>2.9652527430897542</v>
      </c>
    </row>
    <row r="573" spans="2:14" hidden="1" x14ac:dyDescent="0.35">
      <c r="B573" s="1" t="s">
        <v>1172</v>
      </c>
      <c r="C573" s="1" t="s">
        <v>1173</v>
      </c>
      <c r="D573" s="1" t="s">
        <v>80</v>
      </c>
      <c r="E573" s="10">
        <v>23</v>
      </c>
      <c r="F573" s="1" t="s">
        <v>16</v>
      </c>
      <c r="G573" s="1" t="s">
        <v>63</v>
      </c>
      <c r="H573" s="4">
        <v>118816</v>
      </c>
      <c r="I573" s="10">
        <v>12</v>
      </c>
      <c r="J573" s="10">
        <v>1</v>
      </c>
      <c r="K573" s="1">
        <v>2016</v>
      </c>
      <c r="L573" s="1" t="s">
        <v>40</v>
      </c>
      <c r="M573" s="1" t="s">
        <v>26</v>
      </c>
      <c r="N573" s="7">
        <v>2.2659381327969754</v>
      </c>
    </row>
    <row r="574" spans="2:14" hidden="1" x14ac:dyDescent="0.35">
      <c r="B574" s="2" t="s">
        <v>1174</v>
      </c>
      <c r="C574" s="2" t="s">
        <v>1175</v>
      </c>
      <c r="D574" s="2" t="s">
        <v>33</v>
      </c>
      <c r="E574" s="11">
        <v>27</v>
      </c>
      <c r="F574" s="2" t="s">
        <v>16</v>
      </c>
      <c r="G574" s="2" t="s">
        <v>63</v>
      </c>
      <c r="H574" s="5">
        <v>71930</v>
      </c>
      <c r="I574" s="11">
        <v>30</v>
      </c>
      <c r="J574" s="11">
        <v>3</v>
      </c>
      <c r="K574" s="2">
        <v>2021</v>
      </c>
      <c r="L574" s="2" t="s">
        <v>25</v>
      </c>
      <c r="M574" s="2" t="s">
        <v>41</v>
      </c>
      <c r="N574" s="8">
        <v>2.4716756889350173</v>
      </c>
    </row>
    <row r="575" spans="2:14" hidden="1" x14ac:dyDescent="0.35">
      <c r="B575" s="1" t="s">
        <v>1176</v>
      </c>
      <c r="C575" s="1" t="s">
        <v>1177</v>
      </c>
      <c r="D575" s="1" t="s">
        <v>58</v>
      </c>
      <c r="E575" s="10">
        <v>38</v>
      </c>
      <c r="F575" s="1" t="s">
        <v>16</v>
      </c>
      <c r="G575" s="1" t="s">
        <v>39</v>
      </c>
      <c r="H575" s="4">
        <v>49877</v>
      </c>
      <c r="I575" s="10">
        <v>3</v>
      </c>
      <c r="J575" s="10">
        <v>3</v>
      </c>
      <c r="K575" s="1">
        <v>0</v>
      </c>
      <c r="L575" s="1" t="s">
        <v>18</v>
      </c>
      <c r="M575" s="1" t="s">
        <v>26</v>
      </c>
      <c r="N575" s="7">
        <v>1.0221168834775338</v>
      </c>
    </row>
    <row r="576" spans="2:14" hidden="1" x14ac:dyDescent="0.35">
      <c r="B576" s="2" t="s">
        <v>1178</v>
      </c>
      <c r="C576" s="2" t="s">
        <v>1179</v>
      </c>
      <c r="D576" s="2" t="s">
        <v>46</v>
      </c>
      <c r="E576" s="11">
        <v>25</v>
      </c>
      <c r="F576" s="2" t="s">
        <v>16</v>
      </c>
      <c r="G576" s="2" t="s">
        <v>39</v>
      </c>
      <c r="H576" s="5">
        <v>48127</v>
      </c>
      <c r="I576" s="11">
        <v>35</v>
      </c>
      <c r="J576" s="11">
        <v>5</v>
      </c>
      <c r="K576" s="2">
        <v>2021</v>
      </c>
      <c r="L576" s="2" t="s">
        <v>40</v>
      </c>
      <c r="M576" s="2" t="s">
        <v>41</v>
      </c>
      <c r="N576" s="8">
        <v>2.6674285129887556</v>
      </c>
    </row>
    <row r="577" spans="2:14" hidden="1" x14ac:dyDescent="0.35">
      <c r="B577" s="1" t="s">
        <v>1180</v>
      </c>
      <c r="C577" s="1" t="s">
        <v>1181</v>
      </c>
      <c r="D577" s="1" t="s">
        <v>33</v>
      </c>
      <c r="E577" s="10">
        <v>59</v>
      </c>
      <c r="F577" s="1" t="s">
        <v>23</v>
      </c>
      <c r="G577" s="1" t="s">
        <v>39</v>
      </c>
      <c r="H577" s="4">
        <v>46184</v>
      </c>
      <c r="I577" s="10">
        <v>2</v>
      </c>
      <c r="J577" s="10">
        <v>2</v>
      </c>
      <c r="K577" s="1">
        <v>2020</v>
      </c>
      <c r="L577" s="1" t="s">
        <v>25</v>
      </c>
      <c r="M577" s="1" t="s">
        <v>26</v>
      </c>
      <c r="N577" s="7">
        <v>3.5687069260561817</v>
      </c>
    </row>
    <row r="578" spans="2:14" hidden="1" x14ac:dyDescent="0.35">
      <c r="B578" s="2" t="s">
        <v>1182</v>
      </c>
      <c r="C578" s="2" t="s">
        <v>1183</v>
      </c>
      <c r="D578" s="2" t="s">
        <v>46</v>
      </c>
      <c r="E578" s="11">
        <v>23</v>
      </c>
      <c r="F578" s="2" t="s">
        <v>23</v>
      </c>
      <c r="G578" s="2" t="s">
        <v>39</v>
      </c>
      <c r="H578" s="5">
        <v>76427</v>
      </c>
      <c r="I578" s="11">
        <v>14</v>
      </c>
      <c r="J578" s="11">
        <v>2</v>
      </c>
      <c r="K578" s="2">
        <v>2015</v>
      </c>
      <c r="L578" s="2" t="s">
        <v>30</v>
      </c>
      <c r="M578" s="2" t="s">
        <v>26</v>
      </c>
      <c r="N578" s="8">
        <v>1.3806393414437834</v>
      </c>
    </row>
    <row r="579" spans="2:14" hidden="1" x14ac:dyDescent="0.35">
      <c r="B579" s="1" t="s">
        <v>1184</v>
      </c>
      <c r="C579" s="1" t="s">
        <v>1185</v>
      </c>
      <c r="D579" s="1" t="s">
        <v>58</v>
      </c>
      <c r="E579" s="10">
        <v>53</v>
      </c>
      <c r="F579" s="1" t="s">
        <v>72</v>
      </c>
      <c r="G579" s="1" t="s">
        <v>29</v>
      </c>
      <c r="H579" s="4">
        <v>76026</v>
      </c>
      <c r="I579" s="10">
        <v>33</v>
      </c>
      <c r="J579" s="10">
        <v>2</v>
      </c>
      <c r="K579" s="1">
        <v>0</v>
      </c>
      <c r="L579" s="1" t="s">
        <v>34</v>
      </c>
      <c r="M579" s="1" t="s">
        <v>19</v>
      </c>
      <c r="N579" s="7">
        <v>3.6565568465737042</v>
      </c>
    </row>
    <row r="580" spans="2:14" hidden="1" x14ac:dyDescent="0.35">
      <c r="B580" s="2" t="s">
        <v>1186</v>
      </c>
      <c r="C580" s="2" t="s">
        <v>1187</v>
      </c>
      <c r="D580" s="2" t="s">
        <v>80</v>
      </c>
      <c r="E580" s="11">
        <v>28</v>
      </c>
      <c r="F580" s="2" t="s">
        <v>16</v>
      </c>
      <c r="G580" s="2" t="s">
        <v>17</v>
      </c>
      <c r="H580" s="5">
        <v>72914</v>
      </c>
      <c r="I580" s="11">
        <v>22</v>
      </c>
      <c r="J580" s="11">
        <v>3</v>
      </c>
      <c r="K580" s="2">
        <v>0</v>
      </c>
      <c r="L580" s="2" t="s">
        <v>18</v>
      </c>
      <c r="M580" s="2" t="s">
        <v>19</v>
      </c>
      <c r="N580" s="8">
        <v>1.6380569827548515</v>
      </c>
    </row>
    <row r="581" spans="2:14" hidden="1" x14ac:dyDescent="0.35">
      <c r="B581" s="1" t="s">
        <v>1188</v>
      </c>
      <c r="C581" s="1" t="s">
        <v>1189</v>
      </c>
      <c r="D581" s="1" t="s">
        <v>58</v>
      </c>
      <c r="E581" s="10">
        <v>49</v>
      </c>
      <c r="F581" s="1" t="s">
        <v>23</v>
      </c>
      <c r="G581" s="1" t="s">
        <v>77</v>
      </c>
      <c r="H581" s="4">
        <v>67846</v>
      </c>
      <c r="I581" s="10">
        <v>27</v>
      </c>
      <c r="J581" s="10">
        <v>3</v>
      </c>
      <c r="K581" s="1">
        <v>2023</v>
      </c>
      <c r="L581" s="1" t="s">
        <v>18</v>
      </c>
      <c r="M581" s="1" t="s">
        <v>26</v>
      </c>
      <c r="N581" s="7">
        <v>4.3930788650003336</v>
      </c>
    </row>
    <row r="582" spans="2:14" hidden="1" x14ac:dyDescent="0.35">
      <c r="B582" s="2" t="s">
        <v>1190</v>
      </c>
      <c r="C582" s="2" t="s">
        <v>1191</v>
      </c>
      <c r="D582" s="2" t="s">
        <v>15</v>
      </c>
      <c r="E582" s="11">
        <v>57</v>
      </c>
      <c r="F582" s="2" t="s">
        <v>23</v>
      </c>
      <c r="G582" s="2" t="s">
        <v>17</v>
      </c>
      <c r="H582" s="5">
        <v>91699</v>
      </c>
      <c r="I582" s="11">
        <v>15</v>
      </c>
      <c r="J582" s="11">
        <v>5</v>
      </c>
      <c r="K582" s="2">
        <v>2023</v>
      </c>
      <c r="L582" s="2" t="s">
        <v>25</v>
      </c>
      <c r="M582" s="2" t="s">
        <v>41</v>
      </c>
      <c r="N582" s="8">
        <v>1.6108032825756968</v>
      </c>
    </row>
    <row r="583" spans="2:14" hidden="1" x14ac:dyDescent="0.35">
      <c r="B583" s="1" t="s">
        <v>1192</v>
      </c>
      <c r="C583" s="1" t="s">
        <v>1193</v>
      </c>
      <c r="D583" s="1" t="s">
        <v>46</v>
      </c>
      <c r="E583" s="10">
        <v>36</v>
      </c>
      <c r="F583" s="1" t="s">
        <v>72</v>
      </c>
      <c r="G583" s="1" t="s">
        <v>39</v>
      </c>
      <c r="H583" s="4">
        <v>92013</v>
      </c>
      <c r="I583" s="10">
        <v>15</v>
      </c>
      <c r="J583" s="10">
        <v>5</v>
      </c>
      <c r="K583" s="1">
        <v>2021</v>
      </c>
      <c r="L583" s="1" t="s">
        <v>51</v>
      </c>
      <c r="M583" s="1" t="s">
        <v>26</v>
      </c>
      <c r="N583" s="7">
        <v>3.4304875857916288</v>
      </c>
    </row>
    <row r="584" spans="2:14" hidden="1" x14ac:dyDescent="0.35">
      <c r="B584" s="2" t="s">
        <v>1194</v>
      </c>
      <c r="C584" s="2" t="s">
        <v>1195</v>
      </c>
      <c r="D584" s="2" t="s">
        <v>15</v>
      </c>
      <c r="E584" s="11">
        <v>25</v>
      </c>
      <c r="F584" s="2" t="s">
        <v>23</v>
      </c>
      <c r="G584" s="2" t="s">
        <v>29</v>
      </c>
      <c r="H584" s="5">
        <v>71027</v>
      </c>
      <c r="I584" s="11">
        <v>30</v>
      </c>
      <c r="J584" s="11">
        <v>4</v>
      </c>
      <c r="K584" s="2">
        <v>0</v>
      </c>
      <c r="L584" s="2" t="s">
        <v>25</v>
      </c>
      <c r="M584" s="2" t="s">
        <v>26</v>
      </c>
      <c r="N584" s="8">
        <v>4.9494256692400427</v>
      </c>
    </row>
    <row r="585" spans="2:14" hidden="1" x14ac:dyDescent="0.35">
      <c r="B585" s="1" t="s">
        <v>1196</v>
      </c>
      <c r="C585" s="1" t="s">
        <v>1197</v>
      </c>
      <c r="D585" s="1" t="s">
        <v>15</v>
      </c>
      <c r="E585" s="10">
        <v>31</v>
      </c>
      <c r="F585" s="1" t="s">
        <v>16</v>
      </c>
      <c r="G585" s="1" t="s">
        <v>29</v>
      </c>
      <c r="H585" s="4">
        <v>51089</v>
      </c>
      <c r="I585" s="10">
        <v>9</v>
      </c>
      <c r="J585" s="10">
        <v>3</v>
      </c>
      <c r="K585" s="1">
        <v>2016</v>
      </c>
      <c r="L585" s="1" t="s">
        <v>40</v>
      </c>
      <c r="M585" s="1" t="s">
        <v>26</v>
      </c>
      <c r="N585" s="7">
        <v>4.3776723316996549</v>
      </c>
    </row>
    <row r="586" spans="2:14" hidden="1" x14ac:dyDescent="0.35">
      <c r="B586" s="2" t="s">
        <v>1198</v>
      </c>
      <c r="C586" s="2" t="s">
        <v>1199</v>
      </c>
      <c r="D586" s="2" t="s">
        <v>22</v>
      </c>
      <c r="E586" s="11">
        <v>51</v>
      </c>
      <c r="F586" s="2" t="s">
        <v>16</v>
      </c>
      <c r="G586" s="2" t="s">
        <v>17</v>
      </c>
      <c r="H586" s="5">
        <v>76057</v>
      </c>
      <c r="I586" s="11">
        <v>28</v>
      </c>
      <c r="J586" s="11">
        <v>3</v>
      </c>
      <c r="K586" s="2">
        <v>2016</v>
      </c>
      <c r="L586" s="2" t="s">
        <v>25</v>
      </c>
      <c r="M586" s="2" t="s">
        <v>26</v>
      </c>
      <c r="N586" s="8">
        <v>4.5044477232492213</v>
      </c>
    </row>
    <row r="587" spans="2:14" hidden="1" x14ac:dyDescent="0.35">
      <c r="B587" s="1" t="s">
        <v>1200</v>
      </c>
      <c r="C587" s="1" t="s">
        <v>1201</v>
      </c>
      <c r="D587" s="1" t="s">
        <v>15</v>
      </c>
      <c r="E587" s="10">
        <v>36</v>
      </c>
      <c r="F587" s="1" t="s">
        <v>16</v>
      </c>
      <c r="G587" s="1" t="s">
        <v>29</v>
      </c>
      <c r="H587" s="4">
        <v>67416</v>
      </c>
      <c r="I587" s="10">
        <v>34</v>
      </c>
      <c r="J587" s="10">
        <v>2</v>
      </c>
      <c r="K587" s="1">
        <v>2015</v>
      </c>
      <c r="L587" s="1" t="s">
        <v>51</v>
      </c>
      <c r="M587" s="1" t="s">
        <v>26</v>
      </c>
      <c r="N587" s="7">
        <v>3.2081356327547441</v>
      </c>
    </row>
    <row r="588" spans="2:14" hidden="1" x14ac:dyDescent="0.35">
      <c r="B588" s="2" t="s">
        <v>1202</v>
      </c>
      <c r="C588" s="2" t="s">
        <v>1203</v>
      </c>
      <c r="D588" s="2" t="s">
        <v>22</v>
      </c>
      <c r="E588" s="11">
        <v>47</v>
      </c>
      <c r="F588" s="2" t="s">
        <v>23</v>
      </c>
      <c r="G588" s="2" t="s">
        <v>77</v>
      </c>
      <c r="H588" s="5">
        <v>47495</v>
      </c>
      <c r="I588" s="11">
        <v>3</v>
      </c>
      <c r="J588" s="11">
        <v>1</v>
      </c>
      <c r="K588" s="2">
        <v>2018</v>
      </c>
      <c r="L588" s="2" t="s">
        <v>30</v>
      </c>
      <c r="M588" s="2" t="s">
        <v>26</v>
      </c>
      <c r="N588" s="8">
        <v>3.9586797405445009</v>
      </c>
    </row>
    <row r="589" spans="2:14" hidden="1" x14ac:dyDescent="0.35">
      <c r="B589" s="1" t="s">
        <v>1204</v>
      </c>
      <c r="C589" s="1" t="s">
        <v>1205</v>
      </c>
      <c r="D589" s="1" t="s">
        <v>22</v>
      </c>
      <c r="E589" s="10">
        <v>25</v>
      </c>
      <c r="F589" s="1" t="s">
        <v>16</v>
      </c>
      <c r="G589" s="1" t="s">
        <v>63</v>
      </c>
      <c r="H589" s="4">
        <v>119024</v>
      </c>
      <c r="I589" s="10">
        <v>12</v>
      </c>
      <c r="J589" s="10">
        <v>4</v>
      </c>
      <c r="K589" s="1">
        <v>2022</v>
      </c>
      <c r="L589" s="1" t="s">
        <v>30</v>
      </c>
      <c r="M589" s="1" t="s">
        <v>41</v>
      </c>
      <c r="N589" s="7">
        <v>4.8483396360023514</v>
      </c>
    </row>
    <row r="590" spans="2:14" hidden="1" x14ac:dyDescent="0.35">
      <c r="B590" s="2" t="s">
        <v>1206</v>
      </c>
      <c r="C590" s="2" t="s">
        <v>1207</v>
      </c>
      <c r="D590" s="2" t="s">
        <v>58</v>
      </c>
      <c r="E590" s="11">
        <v>27</v>
      </c>
      <c r="F590" s="2" t="s">
        <v>23</v>
      </c>
      <c r="G590" s="2" t="s">
        <v>77</v>
      </c>
      <c r="H590" s="5">
        <v>51583</v>
      </c>
      <c r="I590" s="11">
        <v>18</v>
      </c>
      <c r="J590" s="11">
        <v>1</v>
      </c>
      <c r="K590" s="2">
        <v>2021</v>
      </c>
      <c r="L590" s="2" t="s">
        <v>18</v>
      </c>
      <c r="M590" s="2" t="s">
        <v>141</v>
      </c>
      <c r="N590" s="8">
        <v>3.9697138290612446</v>
      </c>
    </row>
    <row r="591" spans="2:14" hidden="1" x14ac:dyDescent="0.35">
      <c r="B591" s="1" t="s">
        <v>1208</v>
      </c>
      <c r="C591" s="1" t="s">
        <v>1209</v>
      </c>
      <c r="D591" s="1" t="s">
        <v>80</v>
      </c>
      <c r="E591" s="10">
        <v>56</v>
      </c>
      <c r="F591" s="1" t="s">
        <v>23</v>
      </c>
      <c r="G591" s="1" t="s">
        <v>17</v>
      </c>
      <c r="H591" s="4">
        <v>64804</v>
      </c>
      <c r="I591" s="10">
        <v>26</v>
      </c>
      <c r="J591" s="10">
        <v>5</v>
      </c>
      <c r="K591" s="1">
        <v>2018</v>
      </c>
      <c r="L591" s="1" t="s">
        <v>34</v>
      </c>
      <c r="M591" s="1" t="s">
        <v>26</v>
      </c>
      <c r="N591" s="7">
        <v>3.5578905045237419</v>
      </c>
    </row>
    <row r="592" spans="2:14" hidden="1" x14ac:dyDescent="0.35">
      <c r="B592" s="2" t="s">
        <v>1210</v>
      </c>
      <c r="C592" s="2" t="s">
        <v>1211</v>
      </c>
      <c r="D592" s="2" t="s">
        <v>46</v>
      </c>
      <c r="E592" s="11">
        <v>35</v>
      </c>
      <c r="F592" s="2" t="s">
        <v>16</v>
      </c>
      <c r="G592" s="2" t="s">
        <v>29</v>
      </c>
      <c r="H592" s="5">
        <v>106898</v>
      </c>
      <c r="I592" s="11">
        <v>31</v>
      </c>
      <c r="J592" s="11">
        <v>1</v>
      </c>
      <c r="K592" s="2">
        <v>2020</v>
      </c>
      <c r="L592" s="2" t="s">
        <v>34</v>
      </c>
      <c r="M592" s="2" t="s">
        <v>26</v>
      </c>
      <c r="N592" s="8">
        <v>2.5741966305914747</v>
      </c>
    </row>
    <row r="593" spans="2:14" hidden="1" x14ac:dyDescent="0.35">
      <c r="B593" s="1" t="s">
        <v>1212</v>
      </c>
      <c r="C593" s="1" t="s">
        <v>1213</v>
      </c>
      <c r="D593" s="1" t="s">
        <v>46</v>
      </c>
      <c r="E593" s="10">
        <v>53</v>
      </c>
      <c r="F593" s="1" t="s">
        <v>23</v>
      </c>
      <c r="G593" s="1" t="s">
        <v>29</v>
      </c>
      <c r="H593" s="4">
        <v>79967</v>
      </c>
      <c r="I593" s="10">
        <v>4</v>
      </c>
      <c r="J593" s="10">
        <v>2</v>
      </c>
      <c r="K593" s="1">
        <v>2015</v>
      </c>
      <c r="L593" s="1" t="s">
        <v>34</v>
      </c>
      <c r="M593" s="1" t="s">
        <v>19</v>
      </c>
      <c r="N593" s="7">
        <v>4.9918843210464434</v>
      </c>
    </row>
    <row r="594" spans="2:14" hidden="1" x14ac:dyDescent="0.35">
      <c r="B594" s="2" t="s">
        <v>1214</v>
      </c>
      <c r="C594" s="2" t="s">
        <v>1215</v>
      </c>
      <c r="D594" s="2" t="s">
        <v>58</v>
      </c>
      <c r="E594" s="11">
        <v>43</v>
      </c>
      <c r="F594" s="2" t="s">
        <v>16</v>
      </c>
      <c r="G594" s="2" t="s">
        <v>63</v>
      </c>
      <c r="H594" s="5">
        <v>30020</v>
      </c>
      <c r="I594" s="11">
        <v>3</v>
      </c>
      <c r="J594" s="11">
        <v>3</v>
      </c>
      <c r="K594" s="2">
        <v>2024</v>
      </c>
      <c r="L594" s="2" t="s">
        <v>25</v>
      </c>
      <c r="M594" s="2" t="s">
        <v>141</v>
      </c>
      <c r="N594" s="8">
        <v>2.7522748833438899</v>
      </c>
    </row>
    <row r="595" spans="2:14" hidden="1" x14ac:dyDescent="0.35">
      <c r="B595" s="1" t="s">
        <v>1216</v>
      </c>
      <c r="C595" s="1" t="s">
        <v>1217</v>
      </c>
      <c r="D595" s="1" t="s">
        <v>33</v>
      </c>
      <c r="E595" s="10">
        <v>46</v>
      </c>
      <c r="F595" s="1" t="s">
        <v>23</v>
      </c>
      <c r="G595" s="1" t="s">
        <v>24</v>
      </c>
      <c r="H595" s="4">
        <v>67450</v>
      </c>
      <c r="I595" s="10">
        <v>23</v>
      </c>
      <c r="J595" s="10">
        <v>2</v>
      </c>
      <c r="K595" s="1">
        <v>2016</v>
      </c>
      <c r="L595" s="1" t="s">
        <v>34</v>
      </c>
      <c r="M595" s="1" t="s">
        <v>26</v>
      </c>
      <c r="N595" s="7">
        <v>1.8000938094066794</v>
      </c>
    </row>
    <row r="596" spans="2:14" hidden="1" x14ac:dyDescent="0.35">
      <c r="B596" s="2" t="s">
        <v>1218</v>
      </c>
      <c r="C596" s="2" t="s">
        <v>1219</v>
      </c>
      <c r="D596" s="2" t="s">
        <v>80</v>
      </c>
      <c r="E596" s="11">
        <v>52</v>
      </c>
      <c r="F596" s="2" t="s">
        <v>23</v>
      </c>
      <c r="G596" s="2" t="s">
        <v>63</v>
      </c>
      <c r="H596" s="5">
        <v>41520</v>
      </c>
      <c r="I596" s="11">
        <v>20</v>
      </c>
      <c r="J596" s="11">
        <v>5</v>
      </c>
      <c r="K596" s="2">
        <v>2016</v>
      </c>
      <c r="L596" s="2" t="s">
        <v>25</v>
      </c>
      <c r="M596" s="2" t="s">
        <v>26</v>
      </c>
      <c r="N596" s="8">
        <v>4.201957287730731</v>
      </c>
    </row>
    <row r="597" spans="2:14" hidden="1" x14ac:dyDescent="0.35">
      <c r="B597" s="1" t="s">
        <v>1220</v>
      </c>
      <c r="C597" s="1" t="s">
        <v>1221</v>
      </c>
      <c r="D597" s="1" t="s">
        <v>46</v>
      </c>
      <c r="E597" s="10">
        <v>55</v>
      </c>
      <c r="F597" s="1" t="s">
        <v>16</v>
      </c>
      <c r="G597" s="1" t="s">
        <v>17</v>
      </c>
      <c r="H597" s="4">
        <v>88970</v>
      </c>
      <c r="I597" s="10">
        <v>18</v>
      </c>
      <c r="J597" s="10">
        <v>4</v>
      </c>
      <c r="K597" s="1">
        <v>2020</v>
      </c>
      <c r="L597" s="1" t="s">
        <v>30</v>
      </c>
      <c r="M597" s="1" t="s">
        <v>41</v>
      </c>
      <c r="N597" s="7">
        <v>4.33599888233132</v>
      </c>
    </row>
    <row r="598" spans="2:14" hidden="1" x14ac:dyDescent="0.35">
      <c r="B598" s="2" t="s">
        <v>1222</v>
      </c>
      <c r="C598" s="2" t="s">
        <v>1223</v>
      </c>
      <c r="D598" s="2" t="s">
        <v>46</v>
      </c>
      <c r="E598" s="11">
        <v>49</v>
      </c>
      <c r="F598" s="2" t="s">
        <v>23</v>
      </c>
      <c r="G598" s="2" t="s">
        <v>24</v>
      </c>
      <c r="H598" s="5">
        <v>82240</v>
      </c>
      <c r="I598" s="11">
        <v>24</v>
      </c>
      <c r="J598" s="11">
        <v>5</v>
      </c>
      <c r="K598" s="2">
        <v>2022</v>
      </c>
      <c r="L598" s="2" t="s">
        <v>51</v>
      </c>
      <c r="M598" s="2" t="s">
        <v>26</v>
      </c>
      <c r="N598" s="8">
        <v>2.3805383762361565</v>
      </c>
    </row>
    <row r="599" spans="2:14" hidden="1" x14ac:dyDescent="0.35">
      <c r="B599" s="1" t="s">
        <v>1224</v>
      </c>
      <c r="C599" s="1" t="s">
        <v>1225</v>
      </c>
      <c r="D599" s="1" t="s">
        <v>33</v>
      </c>
      <c r="E599" s="10">
        <v>37</v>
      </c>
      <c r="F599" s="1" t="s">
        <v>23</v>
      </c>
      <c r="G599" s="1" t="s">
        <v>24</v>
      </c>
      <c r="H599" s="4">
        <v>101173</v>
      </c>
      <c r="I599" s="10">
        <v>11</v>
      </c>
      <c r="J599" s="10">
        <v>2</v>
      </c>
      <c r="K599" s="1">
        <v>0</v>
      </c>
      <c r="L599" s="1" t="s">
        <v>40</v>
      </c>
      <c r="M599" s="1" t="s">
        <v>141</v>
      </c>
      <c r="N599" s="7">
        <v>4.0772467540927728</v>
      </c>
    </row>
    <row r="600" spans="2:14" hidden="1" x14ac:dyDescent="0.35">
      <c r="B600" s="2" t="s">
        <v>1226</v>
      </c>
      <c r="C600" s="2" t="s">
        <v>1227</v>
      </c>
      <c r="D600" s="2" t="s">
        <v>15</v>
      </c>
      <c r="E600" s="11">
        <v>32</v>
      </c>
      <c r="F600" s="2" t="s">
        <v>16</v>
      </c>
      <c r="G600" s="2" t="s">
        <v>63</v>
      </c>
      <c r="H600" s="5">
        <v>44533</v>
      </c>
      <c r="I600" s="11">
        <v>6</v>
      </c>
      <c r="J600" s="11">
        <v>4</v>
      </c>
      <c r="K600" s="2">
        <v>2021</v>
      </c>
      <c r="L600" s="2" t="s">
        <v>51</v>
      </c>
      <c r="M600" s="2" t="s">
        <v>26</v>
      </c>
      <c r="N600" s="8">
        <v>3.0404401420977325</v>
      </c>
    </row>
    <row r="601" spans="2:14" hidden="1" x14ac:dyDescent="0.35">
      <c r="B601" s="1" t="s">
        <v>1228</v>
      </c>
      <c r="C601" s="1" t="s">
        <v>1229</v>
      </c>
      <c r="D601" s="1" t="s">
        <v>46</v>
      </c>
      <c r="E601" s="10">
        <v>28</v>
      </c>
      <c r="F601" s="1" t="s">
        <v>23</v>
      </c>
      <c r="G601" s="1" t="s">
        <v>77</v>
      </c>
      <c r="H601" s="4">
        <v>116519</v>
      </c>
      <c r="I601" s="10">
        <v>27</v>
      </c>
      <c r="J601" s="10">
        <v>2</v>
      </c>
      <c r="K601" s="1">
        <v>2020</v>
      </c>
      <c r="L601" s="1" t="s">
        <v>34</v>
      </c>
      <c r="M601" s="1" t="s">
        <v>41</v>
      </c>
      <c r="N601" s="7">
        <v>3.1478709522136477</v>
      </c>
    </row>
    <row r="602" spans="2:14" hidden="1" x14ac:dyDescent="0.35">
      <c r="B602" s="2" t="s">
        <v>1230</v>
      </c>
      <c r="C602" s="2" t="s">
        <v>1231</v>
      </c>
      <c r="D602" s="2" t="s">
        <v>22</v>
      </c>
      <c r="E602" s="11">
        <v>25</v>
      </c>
      <c r="F602" s="2" t="s">
        <v>72</v>
      </c>
      <c r="G602" s="2" t="s">
        <v>77</v>
      </c>
      <c r="H602" s="5">
        <v>80621</v>
      </c>
      <c r="I602" s="11">
        <v>2</v>
      </c>
      <c r="J602" s="11">
        <v>4</v>
      </c>
      <c r="K602" s="2">
        <v>2019</v>
      </c>
      <c r="L602" s="2" t="s">
        <v>30</v>
      </c>
      <c r="M602" s="2" t="s">
        <v>26</v>
      </c>
      <c r="N602" s="8">
        <v>2.7049061535038015</v>
      </c>
    </row>
    <row r="603" spans="2:14" hidden="1" x14ac:dyDescent="0.35">
      <c r="B603" s="1" t="s">
        <v>1232</v>
      </c>
      <c r="C603" s="1" t="s">
        <v>1233</v>
      </c>
      <c r="D603" s="1" t="s">
        <v>33</v>
      </c>
      <c r="E603" s="10">
        <v>35</v>
      </c>
      <c r="F603" s="1" t="s">
        <v>16</v>
      </c>
      <c r="G603" s="1" t="s">
        <v>63</v>
      </c>
      <c r="H603" s="4">
        <v>78996</v>
      </c>
      <c r="I603" s="10">
        <v>32</v>
      </c>
      <c r="J603" s="10">
        <v>3</v>
      </c>
      <c r="K603" s="1">
        <v>0</v>
      </c>
      <c r="L603" s="1" t="s">
        <v>18</v>
      </c>
      <c r="M603" s="1" t="s">
        <v>141</v>
      </c>
      <c r="N603" s="7">
        <v>2.9353249645769472</v>
      </c>
    </row>
    <row r="604" spans="2:14" hidden="1" x14ac:dyDescent="0.35">
      <c r="B604" s="2" t="s">
        <v>1234</v>
      </c>
      <c r="C604" s="2" t="s">
        <v>1235</v>
      </c>
      <c r="D604" s="2" t="s">
        <v>46</v>
      </c>
      <c r="E604" s="11">
        <v>30</v>
      </c>
      <c r="F604" s="2" t="s">
        <v>16</v>
      </c>
      <c r="G604" s="2" t="s">
        <v>29</v>
      </c>
      <c r="H604" s="5">
        <v>116324</v>
      </c>
      <c r="I604" s="11">
        <v>12</v>
      </c>
      <c r="J604" s="11">
        <v>2</v>
      </c>
      <c r="K604" s="2">
        <v>0</v>
      </c>
      <c r="L604" s="2" t="s">
        <v>51</v>
      </c>
      <c r="M604" s="2" t="s">
        <v>26</v>
      </c>
      <c r="N604" s="8">
        <v>3.9308091536153813</v>
      </c>
    </row>
    <row r="605" spans="2:14" hidden="1" x14ac:dyDescent="0.35">
      <c r="B605" s="1" t="s">
        <v>1236</v>
      </c>
      <c r="C605" s="1" t="s">
        <v>1237</v>
      </c>
      <c r="D605" s="1" t="s">
        <v>46</v>
      </c>
      <c r="E605" s="10">
        <v>30</v>
      </c>
      <c r="F605" s="1" t="s">
        <v>16</v>
      </c>
      <c r="G605" s="1" t="s">
        <v>77</v>
      </c>
      <c r="H605" s="4">
        <v>81605</v>
      </c>
      <c r="I605" s="10">
        <v>10</v>
      </c>
      <c r="J605" s="10">
        <v>1</v>
      </c>
      <c r="K605" s="1">
        <v>2015</v>
      </c>
      <c r="L605" s="1" t="s">
        <v>51</v>
      </c>
      <c r="M605" s="1" t="s">
        <v>26</v>
      </c>
      <c r="N605" s="7">
        <v>2.0857390451595403</v>
      </c>
    </row>
    <row r="606" spans="2:14" hidden="1" x14ac:dyDescent="0.35">
      <c r="B606" s="2" t="s">
        <v>1238</v>
      </c>
      <c r="C606" s="2" t="s">
        <v>1239</v>
      </c>
      <c r="D606" s="2" t="s">
        <v>80</v>
      </c>
      <c r="E606" s="11">
        <v>46</v>
      </c>
      <c r="F606" s="2" t="s">
        <v>16</v>
      </c>
      <c r="G606" s="2" t="s">
        <v>24</v>
      </c>
      <c r="H606" s="5">
        <v>79884</v>
      </c>
      <c r="I606" s="11">
        <v>26</v>
      </c>
      <c r="J606" s="11">
        <v>3</v>
      </c>
      <c r="K606" s="2">
        <v>2019</v>
      </c>
      <c r="L606" s="2" t="s">
        <v>25</v>
      </c>
      <c r="M606" s="2" t="s">
        <v>19</v>
      </c>
      <c r="N606" s="8">
        <v>3.0953315854328389</v>
      </c>
    </row>
    <row r="607" spans="2:14" hidden="1" x14ac:dyDescent="0.35">
      <c r="B607" s="1" t="s">
        <v>1240</v>
      </c>
      <c r="C607" s="1" t="s">
        <v>1241</v>
      </c>
      <c r="D607" s="1" t="s">
        <v>33</v>
      </c>
      <c r="E607" s="10">
        <v>54</v>
      </c>
      <c r="F607" s="1" t="s">
        <v>16</v>
      </c>
      <c r="G607" s="1" t="s">
        <v>77</v>
      </c>
      <c r="H607" s="4">
        <v>80555</v>
      </c>
      <c r="I607" s="10">
        <v>14</v>
      </c>
      <c r="J607" s="10">
        <v>3</v>
      </c>
      <c r="K607" s="1">
        <v>2019</v>
      </c>
      <c r="L607" s="1" t="s">
        <v>34</v>
      </c>
      <c r="M607" s="1" t="s">
        <v>26</v>
      </c>
      <c r="N607" s="7">
        <v>4.532848301365882</v>
      </c>
    </row>
    <row r="608" spans="2:14" hidden="1" x14ac:dyDescent="0.35">
      <c r="B608" s="2" t="s">
        <v>1242</v>
      </c>
      <c r="C608" s="2" t="s">
        <v>1243</v>
      </c>
      <c r="D608" s="2" t="s">
        <v>22</v>
      </c>
      <c r="E608" s="11">
        <v>32</v>
      </c>
      <c r="F608" s="2" t="s">
        <v>16</v>
      </c>
      <c r="G608" s="2" t="s">
        <v>17</v>
      </c>
      <c r="H608" s="5">
        <v>59073</v>
      </c>
      <c r="I608" s="11">
        <v>18</v>
      </c>
      <c r="J608" s="11">
        <v>1</v>
      </c>
      <c r="K608" s="2">
        <v>2019</v>
      </c>
      <c r="L608" s="2" t="s">
        <v>34</v>
      </c>
      <c r="M608" s="2" t="s">
        <v>141</v>
      </c>
      <c r="N608" s="8">
        <v>1.2621005282204787</v>
      </c>
    </row>
    <row r="609" spans="2:14" hidden="1" x14ac:dyDescent="0.35">
      <c r="B609" s="1" t="s">
        <v>1244</v>
      </c>
      <c r="C609" s="1" t="s">
        <v>1245</v>
      </c>
      <c r="D609" s="1" t="s">
        <v>15</v>
      </c>
      <c r="E609" s="10">
        <v>40</v>
      </c>
      <c r="F609" s="1" t="s">
        <v>16</v>
      </c>
      <c r="G609" s="1" t="s">
        <v>77</v>
      </c>
      <c r="H609" s="4">
        <v>39964</v>
      </c>
      <c r="I609" s="10">
        <v>4</v>
      </c>
      <c r="J609" s="10">
        <v>5</v>
      </c>
      <c r="K609" s="1">
        <v>2021</v>
      </c>
      <c r="L609" s="1" t="s">
        <v>40</v>
      </c>
      <c r="M609" s="1" t="s">
        <v>26</v>
      </c>
      <c r="N609" s="7">
        <v>2.2135759804834274</v>
      </c>
    </row>
    <row r="610" spans="2:14" hidden="1" x14ac:dyDescent="0.35">
      <c r="B610" s="2" t="s">
        <v>1246</v>
      </c>
      <c r="C610" s="2" t="s">
        <v>1247</v>
      </c>
      <c r="D610" s="2" t="s">
        <v>33</v>
      </c>
      <c r="E610" s="11">
        <v>56</v>
      </c>
      <c r="F610" s="2" t="s">
        <v>16</v>
      </c>
      <c r="G610" s="2" t="s">
        <v>29</v>
      </c>
      <c r="H610" s="5">
        <v>78008</v>
      </c>
      <c r="I610" s="11">
        <v>12</v>
      </c>
      <c r="J610" s="11">
        <v>1</v>
      </c>
      <c r="K610" s="2">
        <v>2020</v>
      </c>
      <c r="L610" s="2" t="s">
        <v>30</v>
      </c>
      <c r="M610" s="2" t="s">
        <v>26</v>
      </c>
      <c r="N610" s="8">
        <v>2.1159538275653476</v>
      </c>
    </row>
    <row r="611" spans="2:14" x14ac:dyDescent="0.35">
      <c r="B611" s="1" t="s">
        <v>1248</v>
      </c>
      <c r="C611" s="1" t="s">
        <v>1249</v>
      </c>
      <c r="D611" s="1" t="s">
        <v>33</v>
      </c>
      <c r="E611" s="10">
        <v>43</v>
      </c>
      <c r="F611" s="1" t="s">
        <v>16</v>
      </c>
      <c r="G611" s="1" t="s">
        <v>39</v>
      </c>
      <c r="H611" s="4">
        <v>52354</v>
      </c>
      <c r="I611" s="10">
        <v>19</v>
      </c>
      <c r="J611" s="10">
        <v>5</v>
      </c>
      <c r="K611" s="1">
        <v>2023</v>
      </c>
      <c r="L611" s="1" t="s">
        <v>51</v>
      </c>
      <c r="M611" s="1" t="s">
        <v>26</v>
      </c>
      <c r="N611" s="7">
        <v>1.205122135958042</v>
      </c>
    </row>
    <row r="612" spans="2:14" hidden="1" x14ac:dyDescent="0.35">
      <c r="B612" s="2" t="s">
        <v>1250</v>
      </c>
      <c r="C612" s="2" t="s">
        <v>1251</v>
      </c>
      <c r="D612" s="2" t="s">
        <v>58</v>
      </c>
      <c r="E612" s="11">
        <v>33</v>
      </c>
      <c r="F612" s="2" t="s">
        <v>16</v>
      </c>
      <c r="G612" s="2" t="s">
        <v>17</v>
      </c>
      <c r="H612" s="5">
        <v>51391</v>
      </c>
      <c r="I612" s="11">
        <v>14</v>
      </c>
      <c r="J612" s="11">
        <v>5</v>
      </c>
      <c r="K612" s="2">
        <v>2020</v>
      </c>
      <c r="L612" s="2" t="s">
        <v>30</v>
      </c>
      <c r="M612" s="2" t="s">
        <v>26</v>
      </c>
      <c r="N612" s="8">
        <v>3.0111685851531158</v>
      </c>
    </row>
    <row r="613" spans="2:14" x14ac:dyDescent="0.35">
      <c r="B613" s="1" t="s">
        <v>1252</v>
      </c>
      <c r="C613" s="1" t="s">
        <v>1253</v>
      </c>
      <c r="D613" s="1" t="s">
        <v>33</v>
      </c>
      <c r="E613" s="10">
        <v>43</v>
      </c>
      <c r="F613" s="1" t="s">
        <v>23</v>
      </c>
      <c r="G613" s="1" t="s">
        <v>39</v>
      </c>
      <c r="H613" s="4">
        <v>87545</v>
      </c>
      <c r="I613" s="10">
        <v>3</v>
      </c>
      <c r="J613" s="10">
        <v>4</v>
      </c>
      <c r="K613" s="1">
        <v>2018</v>
      </c>
      <c r="L613" s="1" t="s">
        <v>40</v>
      </c>
      <c r="M613" s="1" t="s">
        <v>41</v>
      </c>
      <c r="N613" s="7">
        <v>2.5837233204884242</v>
      </c>
    </row>
    <row r="614" spans="2:14" hidden="1" x14ac:dyDescent="0.35">
      <c r="B614" s="2" t="s">
        <v>1254</v>
      </c>
      <c r="C614" s="2" t="s">
        <v>1255</v>
      </c>
      <c r="D614" s="2" t="s">
        <v>58</v>
      </c>
      <c r="E614" s="11">
        <v>59</v>
      </c>
      <c r="F614" s="2" t="s">
        <v>16</v>
      </c>
      <c r="G614" s="2" t="s">
        <v>39</v>
      </c>
      <c r="H614" s="5">
        <v>54959</v>
      </c>
      <c r="I614" s="11">
        <v>16</v>
      </c>
      <c r="J614" s="11">
        <v>1</v>
      </c>
      <c r="K614" s="2">
        <v>2015</v>
      </c>
      <c r="L614" s="2" t="s">
        <v>30</v>
      </c>
      <c r="M614" s="2" t="s">
        <v>26</v>
      </c>
      <c r="N614" s="8">
        <v>1.4159226278615131</v>
      </c>
    </row>
    <row r="615" spans="2:14" hidden="1" x14ac:dyDescent="0.35">
      <c r="B615" s="1" t="s">
        <v>1256</v>
      </c>
      <c r="C615" s="1" t="s">
        <v>1257</v>
      </c>
      <c r="D615" s="1" t="s">
        <v>46</v>
      </c>
      <c r="E615" s="10">
        <v>52</v>
      </c>
      <c r="F615" s="1" t="s">
        <v>23</v>
      </c>
      <c r="G615" s="1" t="s">
        <v>63</v>
      </c>
      <c r="H615" s="4">
        <v>93147</v>
      </c>
      <c r="I615" s="10">
        <v>35</v>
      </c>
      <c r="J615" s="10">
        <v>5</v>
      </c>
      <c r="K615" s="1">
        <v>2023</v>
      </c>
      <c r="L615" s="1" t="s">
        <v>18</v>
      </c>
      <c r="M615" s="1" t="s">
        <v>26</v>
      </c>
      <c r="N615" s="7">
        <v>2.8463836056018743</v>
      </c>
    </row>
    <row r="616" spans="2:14" hidden="1" x14ac:dyDescent="0.35">
      <c r="B616" s="2" t="s">
        <v>1258</v>
      </c>
      <c r="C616" s="2" t="s">
        <v>1259</v>
      </c>
      <c r="D616" s="2" t="s">
        <v>46</v>
      </c>
      <c r="E616" s="11">
        <v>32</v>
      </c>
      <c r="F616" s="2" t="s">
        <v>23</v>
      </c>
      <c r="G616" s="2" t="s">
        <v>24</v>
      </c>
      <c r="H616" s="5">
        <v>48846</v>
      </c>
      <c r="I616" s="11">
        <v>20</v>
      </c>
      <c r="J616" s="11">
        <v>1</v>
      </c>
      <c r="K616" s="2">
        <v>0</v>
      </c>
      <c r="L616" s="2" t="s">
        <v>30</v>
      </c>
      <c r="M616" s="2" t="s">
        <v>41</v>
      </c>
      <c r="N616" s="8">
        <v>4.2018996722533464</v>
      </c>
    </row>
    <row r="617" spans="2:14" hidden="1" x14ac:dyDescent="0.35">
      <c r="B617" s="1" t="s">
        <v>1260</v>
      </c>
      <c r="C617" s="1" t="s">
        <v>1261</v>
      </c>
      <c r="D617" s="1" t="s">
        <v>15</v>
      </c>
      <c r="E617" s="10">
        <v>28</v>
      </c>
      <c r="F617" s="1" t="s">
        <v>23</v>
      </c>
      <c r="G617" s="1" t="s">
        <v>63</v>
      </c>
      <c r="H617" s="4">
        <v>94288</v>
      </c>
      <c r="I617" s="10">
        <v>31</v>
      </c>
      <c r="J617" s="10">
        <v>3</v>
      </c>
      <c r="K617" s="1">
        <v>0</v>
      </c>
      <c r="L617" s="1" t="s">
        <v>34</v>
      </c>
      <c r="M617" s="1" t="s">
        <v>141</v>
      </c>
      <c r="N617" s="7">
        <v>3.7023072346533747</v>
      </c>
    </row>
    <row r="618" spans="2:14" hidden="1" x14ac:dyDescent="0.35">
      <c r="B618" s="2" t="s">
        <v>1262</v>
      </c>
      <c r="C618" s="2" t="s">
        <v>1263</v>
      </c>
      <c r="D618" s="2" t="s">
        <v>58</v>
      </c>
      <c r="E618" s="11">
        <v>44</v>
      </c>
      <c r="F618" s="2" t="s">
        <v>23</v>
      </c>
      <c r="G618" s="2" t="s">
        <v>39</v>
      </c>
      <c r="H618" s="5">
        <v>93893</v>
      </c>
      <c r="I618" s="11">
        <v>29</v>
      </c>
      <c r="J618" s="11">
        <v>1</v>
      </c>
      <c r="K618" s="2">
        <v>2015</v>
      </c>
      <c r="L618" s="2" t="s">
        <v>25</v>
      </c>
      <c r="M618" s="2" t="s">
        <v>26</v>
      </c>
      <c r="N618" s="8">
        <v>4.0517745585154561</v>
      </c>
    </row>
    <row r="619" spans="2:14" hidden="1" x14ac:dyDescent="0.35">
      <c r="B619" s="1" t="s">
        <v>1264</v>
      </c>
      <c r="C619" s="1" t="s">
        <v>1265</v>
      </c>
      <c r="D619" s="1" t="s">
        <v>15</v>
      </c>
      <c r="E619" s="10">
        <v>29</v>
      </c>
      <c r="F619" s="1" t="s">
        <v>16</v>
      </c>
      <c r="G619" s="1" t="s">
        <v>77</v>
      </c>
      <c r="H619" s="4">
        <v>83394</v>
      </c>
      <c r="I619" s="10">
        <v>6</v>
      </c>
      <c r="J619" s="10">
        <v>4</v>
      </c>
      <c r="K619" s="1">
        <v>2024</v>
      </c>
      <c r="L619" s="1" t="s">
        <v>30</v>
      </c>
      <c r="M619" s="1" t="s">
        <v>41</v>
      </c>
      <c r="N619" s="7">
        <v>3.477549632889724</v>
      </c>
    </row>
    <row r="620" spans="2:14" hidden="1" x14ac:dyDescent="0.35">
      <c r="B620" s="2" t="s">
        <v>1266</v>
      </c>
      <c r="C620" s="2" t="s">
        <v>1267</v>
      </c>
      <c r="D620" s="2" t="s">
        <v>22</v>
      </c>
      <c r="E620" s="11">
        <v>51</v>
      </c>
      <c r="F620" s="2" t="s">
        <v>16</v>
      </c>
      <c r="G620" s="2" t="s">
        <v>63</v>
      </c>
      <c r="H620" s="5">
        <v>63033</v>
      </c>
      <c r="I620" s="11">
        <v>3</v>
      </c>
      <c r="J620" s="11">
        <v>1</v>
      </c>
      <c r="K620" s="2">
        <v>2024</v>
      </c>
      <c r="L620" s="2" t="s">
        <v>51</v>
      </c>
      <c r="M620" s="2" t="s">
        <v>141</v>
      </c>
      <c r="N620" s="8">
        <v>4.8730992385053078</v>
      </c>
    </row>
    <row r="621" spans="2:14" hidden="1" x14ac:dyDescent="0.35">
      <c r="B621" s="1" t="s">
        <v>1268</v>
      </c>
      <c r="C621" s="1" t="s">
        <v>1269</v>
      </c>
      <c r="D621" s="1" t="s">
        <v>15</v>
      </c>
      <c r="E621" s="10">
        <v>50</v>
      </c>
      <c r="F621" s="1" t="s">
        <v>23</v>
      </c>
      <c r="G621" s="1" t="s">
        <v>39</v>
      </c>
      <c r="H621" s="4">
        <v>42356</v>
      </c>
      <c r="I621" s="10">
        <v>25</v>
      </c>
      <c r="J621" s="10">
        <v>5</v>
      </c>
      <c r="K621" s="1">
        <v>2015</v>
      </c>
      <c r="L621" s="1" t="s">
        <v>34</v>
      </c>
      <c r="M621" s="1" t="s">
        <v>26</v>
      </c>
      <c r="N621" s="7">
        <v>1.1691532923672354</v>
      </c>
    </row>
    <row r="622" spans="2:14" hidden="1" x14ac:dyDescent="0.35">
      <c r="B622" s="2" t="s">
        <v>1270</v>
      </c>
      <c r="C622" s="2" t="s">
        <v>1271</v>
      </c>
      <c r="D622" s="2" t="s">
        <v>46</v>
      </c>
      <c r="E622" s="11">
        <v>50</v>
      </c>
      <c r="F622" s="2" t="s">
        <v>23</v>
      </c>
      <c r="G622" s="2" t="s">
        <v>39</v>
      </c>
      <c r="H622" s="5">
        <v>101368</v>
      </c>
      <c r="I622" s="11">
        <v>2</v>
      </c>
      <c r="J622" s="11">
        <v>1</v>
      </c>
      <c r="K622" s="2">
        <v>2022</v>
      </c>
      <c r="L622" s="2" t="s">
        <v>34</v>
      </c>
      <c r="M622" s="2" t="s">
        <v>19</v>
      </c>
      <c r="N622" s="8">
        <v>4.7473858815514385</v>
      </c>
    </row>
    <row r="623" spans="2:14" hidden="1" x14ac:dyDescent="0.35">
      <c r="B623" s="1" t="s">
        <v>1272</v>
      </c>
      <c r="C623" s="1" t="s">
        <v>1273</v>
      </c>
      <c r="D623" s="1" t="s">
        <v>15</v>
      </c>
      <c r="E623" s="10">
        <v>24</v>
      </c>
      <c r="F623" s="1" t="s">
        <v>23</v>
      </c>
      <c r="G623" s="1" t="s">
        <v>63</v>
      </c>
      <c r="H623" s="4">
        <v>85322</v>
      </c>
      <c r="I623" s="10">
        <v>3</v>
      </c>
      <c r="J623" s="10">
        <v>5</v>
      </c>
      <c r="K623" s="1">
        <v>0</v>
      </c>
      <c r="L623" s="1" t="s">
        <v>18</v>
      </c>
      <c r="M623" s="1" t="s">
        <v>26</v>
      </c>
      <c r="N623" s="7">
        <v>3.9201841505590092</v>
      </c>
    </row>
    <row r="624" spans="2:14" hidden="1" x14ac:dyDescent="0.35">
      <c r="B624" s="2" t="s">
        <v>1274</v>
      </c>
      <c r="C624" s="2" t="s">
        <v>1275</v>
      </c>
      <c r="D624" s="2" t="s">
        <v>33</v>
      </c>
      <c r="E624" s="11">
        <v>48</v>
      </c>
      <c r="F624" s="2" t="s">
        <v>16</v>
      </c>
      <c r="G624" s="2" t="s">
        <v>39</v>
      </c>
      <c r="H624" s="5">
        <v>67540</v>
      </c>
      <c r="I624" s="11">
        <v>15</v>
      </c>
      <c r="J624" s="11">
        <v>1</v>
      </c>
      <c r="K624" s="2">
        <v>2019</v>
      </c>
      <c r="L624" s="2" t="s">
        <v>34</v>
      </c>
      <c r="M624" s="2" t="s">
        <v>19</v>
      </c>
      <c r="N624" s="8">
        <v>4.3346009828638188</v>
      </c>
    </row>
    <row r="625" spans="2:14" hidden="1" x14ac:dyDescent="0.35">
      <c r="B625" s="1" t="s">
        <v>1276</v>
      </c>
      <c r="C625" s="1" t="s">
        <v>1277</v>
      </c>
      <c r="D625" s="1" t="s">
        <v>15</v>
      </c>
      <c r="E625" s="10">
        <v>58</v>
      </c>
      <c r="F625" s="1" t="s">
        <v>23</v>
      </c>
      <c r="G625" s="1" t="s">
        <v>39</v>
      </c>
      <c r="H625" s="4">
        <v>43322</v>
      </c>
      <c r="I625" s="10">
        <v>19</v>
      </c>
      <c r="J625" s="10">
        <v>4</v>
      </c>
      <c r="K625" s="1">
        <v>2020</v>
      </c>
      <c r="L625" s="1" t="s">
        <v>18</v>
      </c>
      <c r="M625" s="1" t="s">
        <v>26</v>
      </c>
      <c r="N625" s="7">
        <v>1.4465772221520372</v>
      </c>
    </row>
    <row r="626" spans="2:14" hidden="1" x14ac:dyDescent="0.35">
      <c r="B626" s="2" t="s">
        <v>1278</v>
      </c>
      <c r="C626" s="2" t="s">
        <v>1279</v>
      </c>
      <c r="D626" s="2" t="s">
        <v>80</v>
      </c>
      <c r="E626" s="11">
        <v>38</v>
      </c>
      <c r="F626" s="2" t="s">
        <v>72</v>
      </c>
      <c r="G626" s="2" t="s">
        <v>17</v>
      </c>
      <c r="H626" s="5">
        <v>34483</v>
      </c>
      <c r="I626" s="11">
        <v>10</v>
      </c>
      <c r="J626" s="11">
        <v>3</v>
      </c>
      <c r="K626" s="2">
        <v>2016</v>
      </c>
      <c r="L626" s="2" t="s">
        <v>25</v>
      </c>
      <c r="M626" s="2" t="s">
        <v>141</v>
      </c>
      <c r="N626" s="8">
        <v>4.7009663757383837</v>
      </c>
    </row>
    <row r="627" spans="2:14" hidden="1" x14ac:dyDescent="0.35">
      <c r="B627" s="1" t="s">
        <v>1280</v>
      </c>
      <c r="C627" s="1" t="s">
        <v>1281</v>
      </c>
      <c r="D627" s="1" t="s">
        <v>15</v>
      </c>
      <c r="E627" s="10">
        <v>55</v>
      </c>
      <c r="F627" s="1" t="s">
        <v>16</v>
      </c>
      <c r="G627" s="1" t="s">
        <v>17</v>
      </c>
      <c r="H627" s="4">
        <v>64922</v>
      </c>
      <c r="I627" s="10">
        <v>7</v>
      </c>
      <c r="J627" s="10">
        <v>2</v>
      </c>
      <c r="K627" s="1">
        <v>2016</v>
      </c>
      <c r="L627" s="1" t="s">
        <v>25</v>
      </c>
      <c r="M627" s="1" t="s">
        <v>41</v>
      </c>
      <c r="N627" s="7">
        <v>1.2665993558801549</v>
      </c>
    </row>
    <row r="628" spans="2:14" hidden="1" x14ac:dyDescent="0.35">
      <c r="B628" s="2" t="s">
        <v>1282</v>
      </c>
      <c r="C628" s="2" t="s">
        <v>1283</v>
      </c>
      <c r="D628" s="2" t="s">
        <v>80</v>
      </c>
      <c r="E628" s="11">
        <v>51</v>
      </c>
      <c r="F628" s="2" t="s">
        <v>16</v>
      </c>
      <c r="G628" s="2" t="s">
        <v>24</v>
      </c>
      <c r="H628" s="5">
        <v>58843</v>
      </c>
      <c r="I628" s="11">
        <v>6</v>
      </c>
      <c r="J628" s="11">
        <v>3</v>
      </c>
      <c r="K628" s="2">
        <v>2016</v>
      </c>
      <c r="L628" s="2" t="s">
        <v>30</v>
      </c>
      <c r="M628" s="2" t="s">
        <v>26</v>
      </c>
      <c r="N628" s="8">
        <v>3.7945415152999589</v>
      </c>
    </row>
    <row r="629" spans="2:14" hidden="1" x14ac:dyDescent="0.35">
      <c r="B629" s="1" t="s">
        <v>1284</v>
      </c>
      <c r="C629" s="1" t="s">
        <v>1285</v>
      </c>
      <c r="D629" s="1" t="s">
        <v>58</v>
      </c>
      <c r="E629" s="10">
        <v>55</v>
      </c>
      <c r="F629" s="1" t="s">
        <v>23</v>
      </c>
      <c r="G629" s="1" t="s">
        <v>39</v>
      </c>
      <c r="H629" s="4">
        <v>92980</v>
      </c>
      <c r="I629" s="10">
        <v>16</v>
      </c>
      <c r="J629" s="10">
        <v>2</v>
      </c>
      <c r="K629" s="1">
        <v>2020</v>
      </c>
      <c r="L629" s="1" t="s">
        <v>51</v>
      </c>
      <c r="M629" s="1" t="s">
        <v>19</v>
      </c>
      <c r="N629" s="7">
        <v>2.0682092360177347</v>
      </c>
    </row>
    <row r="630" spans="2:14" hidden="1" x14ac:dyDescent="0.35">
      <c r="B630" s="2" t="s">
        <v>1286</v>
      </c>
      <c r="C630" s="2" t="s">
        <v>1287</v>
      </c>
      <c r="D630" s="2" t="s">
        <v>15</v>
      </c>
      <c r="E630" s="11">
        <v>51</v>
      </c>
      <c r="F630" s="2" t="s">
        <v>16</v>
      </c>
      <c r="G630" s="2" t="s">
        <v>29</v>
      </c>
      <c r="H630" s="5">
        <v>101004</v>
      </c>
      <c r="I630" s="11">
        <v>21</v>
      </c>
      <c r="J630" s="11">
        <v>3</v>
      </c>
      <c r="K630" s="2">
        <v>2016</v>
      </c>
      <c r="L630" s="2" t="s">
        <v>34</v>
      </c>
      <c r="M630" s="2" t="s">
        <v>141</v>
      </c>
      <c r="N630" s="8">
        <v>4.8485711609485636</v>
      </c>
    </row>
    <row r="631" spans="2:14" x14ac:dyDescent="0.35">
      <c r="B631" s="1" t="s">
        <v>1288</v>
      </c>
      <c r="C631" s="1" t="s">
        <v>1289</v>
      </c>
      <c r="D631" s="1" t="s">
        <v>33</v>
      </c>
      <c r="E631" s="10">
        <v>33</v>
      </c>
      <c r="F631" s="1" t="s">
        <v>16</v>
      </c>
      <c r="G631" s="1" t="s">
        <v>24</v>
      </c>
      <c r="H631" s="4">
        <v>104304</v>
      </c>
      <c r="I631" s="10">
        <v>1</v>
      </c>
      <c r="J631" s="10">
        <v>5</v>
      </c>
      <c r="K631" s="1">
        <v>0</v>
      </c>
      <c r="L631" s="1" t="s">
        <v>30</v>
      </c>
      <c r="M631" s="1" t="s">
        <v>26</v>
      </c>
      <c r="N631" s="7">
        <v>4.5372164411134586</v>
      </c>
    </row>
    <row r="632" spans="2:14" hidden="1" x14ac:dyDescent="0.35">
      <c r="B632" s="2" t="s">
        <v>1290</v>
      </c>
      <c r="C632" s="2" t="s">
        <v>1291</v>
      </c>
      <c r="D632" s="2" t="s">
        <v>58</v>
      </c>
      <c r="E632" s="11">
        <v>25</v>
      </c>
      <c r="F632" s="2" t="s">
        <v>16</v>
      </c>
      <c r="G632" s="2" t="s">
        <v>63</v>
      </c>
      <c r="H632" s="5">
        <v>82815</v>
      </c>
      <c r="I632" s="11">
        <v>9</v>
      </c>
      <c r="J632" s="11">
        <v>5</v>
      </c>
      <c r="K632" s="2">
        <v>2017</v>
      </c>
      <c r="L632" s="2" t="s">
        <v>51</v>
      </c>
      <c r="M632" s="2" t="s">
        <v>26</v>
      </c>
      <c r="N632" s="8">
        <v>4.5527028425991496</v>
      </c>
    </row>
    <row r="633" spans="2:14" hidden="1" x14ac:dyDescent="0.35">
      <c r="B633" s="1" t="s">
        <v>1292</v>
      </c>
      <c r="C633" s="1" t="s">
        <v>1293</v>
      </c>
      <c r="D633" s="1" t="s">
        <v>58</v>
      </c>
      <c r="E633" s="10">
        <v>42</v>
      </c>
      <c r="F633" s="1" t="s">
        <v>23</v>
      </c>
      <c r="G633" s="1" t="s">
        <v>39</v>
      </c>
      <c r="H633" s="4">
        <v>60153</v>
      </c>
      <c r="I633" s="10">
        <v>6</v>
      </c>
      <c r="J633" s="10">
        <v>1</v>
      </c>
      <c r="K633" s="1">
        <v>2018</v>
      </c>
      <c r="L633" s="1" t="s">
        <v>40</v>
      </c>
      <c r="M633" s="1" t="s">
        <v>26</v>
      </c>
      <c r="N633" s="7">
        <v>2.212681169816539</v>
      </c>
    </row>
    <row r="634" spans="2:14" hidden="1" x14ac:dyDescent="0.35">
      <c r="B634" s="2" t="s">
        <v>1294</v>
      </c>
      <c r="C634" s="2" t="s">
        <v>1295</v>
      </c>
      <c r="D634" s="2" t="s">
        <v>58</v>
      </c>
      <c r="E634" s="11">
        <v>26</v>
      </c>
      <c r="F634" s="2" t="s">
        <v>16</v>
      </c>
      <c r="G634" s="2" t="s">
        <v>77</v>
      </c>
      <c r="H634" s="5">
        <v>92723</v>
      </c>
      <c r="I634" s="11">
        <v>1</v>
      </c>
      <c r="J634" s="11">
        <v>4</v>
      </c>
      <c r="K634" s="2">
        <v>2018</v>
      </c>
      <c r="L634" s="2" t="s">
        <v>40</v>
      </c>
      <c r="M634" s="2" t="s">
        <v>41</v>
      </c>
      <c r="N634" s="8">
        <v>2.0413392397011965</v>
      </c>
    </row>
    <row r="635" spans="2:14" hidden="1" x14ac:dyDescent="0.35">
      <c r="B635" s="1" t="s">
        <v>1296</v>
      </c>
      <c r="C635" s="1" t="s">
        <v>1297</v>
      </c>
      <c r="D635" s="1" t="s">
        <v>22</v>
      </c>
      <c r="E635" s="10">
        <v>60</v>
      </c>
      <c r="F635" s="1" t="s">
        <v>23</v>
      </c>
      <c r="G635" s="1" t="s">
        <v>17</v>
      </c>
      <c r="H635" s="4">
        <v>104415</v>
      </c>
      <c r="I635" s="10">
        <v>35</v>
      </c>
      <c r="J635" s="10">
        <v>3</v>
      </c>
      <c r="K635" s="1">
        <v>2015</v>
      </c>
      <c r="L635" s="1" t="s">
        <v>30</v>
      </c>
      <c r="M635" s="1" t="s">
        <v>41</v>
      </c>
      <c r="N635" s="7">
        <v>1.0296801699503719</v>
      </c>
    </row>
    <row r="636" spans="2:14" hidden="1" x14ac:dyDescent="0.35">
      <c r="B636" s="2" t="s">
        <v>1298</v>
      </c>
      <c r="C636" s="2" t="s">
        <v>1299</v>
      </c>
      <c r="D636" s="2" t="s">
        <v>22</v>
      </c>
      <c r="E636" s="11">
        <v>52</v>
      </c>
      <c r="F636" s="2" t="s">
        <v>16</v>
      </c>
      <c r="G636" s="2" t="s">
        <v>63</v>
      </c>
      <c r="H636" s="5">
        <v>34951</v>
      </c>
      <c r="I636" s="11">
        <v>19</v>
      </c>
      <c r="J636" s="11">
        <v>2</v>
      </c>
      <c r="K636" s="2">
        <v>2022</v>
      </c>
      <c r="L636" s="2" t="s">
        <v>40</v>
      </c>
      <c r="M636" s="2" t="s">
        <v>41</v>
      </c>
      <c r="N636" s="8">
        <v>3.8939818371528006</v>
      </c>
    </row>
    <row r="637" spans="2:14" hidden="1" x14ac:dyDescent="0.35">
      <c r="B637" s="1" t="s">
        <v>1300</v>
      </c>
      <c r="C637" s="1" t="s">
        <v>1301</v>
      </c>
      <c r="D637" s="1" t="s">
        <v>80</v>
      </c>
      <c r="E637" s="10">
        <v>49</v>
      </c>
      <c r="F637" s="1" t="s">
        <v>23</v>
      </c>
      <c r="G637" s="1" t="s">
        <v>17</v>
      </c>
      <c r="H637" s="4">
        <v>97173</v>
      </c>
      <c r="I637" s="10">
        <v>33</v>
      </c>
      <c r="J637" s="10">
        <v>4</v>
      </c>
      <c r="K637" s="1">
        <v>0</v>
      </c>
      <c r="L637" s="1" t="s">
        <v>18</v>
      </c>
      <c r="M637" s="1" t="s">
        <v>26</v>
      </c>
      <c r="N637" s="7">
        <v>3.0927094061750147</v>
      </c>
    </row>
    <row r="638" spans="2:14" hidden="1" x14ac:dyDescent="0.35">
      <c r="B638" s="2" t="s">
        <v>1302</v>
      </c>
      <c r="C638" s="2" t="s">
        <v>1303</v>
      </c>
      <c r="D638" s="2" t="s">
        <v>22</v>
      </c>
      <c r="E638" s="11">
        <v>49</v>
      </c>
      <c r="F638" s="2" t="s">
        <v>16</v>
      </c>
      <c r="G638" s="2" t="s">
        <v>29</v>
      </c>
      <c r="H638" s="5">
        <v>32894</v>
      </c>
      <c r="I638" s="11">
        <v>16</v>
      </c>
      <c r="J638" s="11">
        <v>3</v>
      </c>
      <c r="K638" s="2">
        <v>2022</v>
      </c>
      <c r="L638" s="2" t="s">
        <v>25</v>
      </c>
      <c r="M638" s="2" t="s">
        <v>26</v>
      </c>
      <c r="N638" s="8">
        <v>4.6652754756110735</v>
      </c>
    </row>
    <row r="639" spans="2:14" hidden="1" x14ac:dyDescent="0.35">
      <c r="B639" s="1" t="s">
        <v>1304</v>
      </c>
      <c r="C639" s="1" t="s">
        <v>1305</v>
      </c>
      <c r="D639" s="1" t="s">
        <v>22</v>
      </c>
      <c r="E639" s="10">
        <v>43</v>
      </c>
      <c r="F639" s="1" t="s">
        <v>16</v>
      </c>
      <c r="G639" s="1" t="s">
        <v>29</v>
      </c>
      <c r="H639" s="4">
        <v>85851</v>
      </c>
      <c r="I639" s="10">
        <v>4</v>
      </c>
      <c r="J639" s="10">
        <v>3</v>
      </c>
      <c r="K639" s="1">
        <v>2018</v>
      </c>
      <c r="L639" s="1" t="s">
        <v>34</v>
      </c>
      <c r="M639" s="1" t="s">
        <v>41</v>
      </c>
      <c r="N639" s="7">
        <v>2.8779957512080894</v>
      </c>
    </row>
    <row r="640" spans="2:14" hidden="1" x14ac:dyDescent="0.35">
      <c r="B640" s="2" t="s">
        <v>1306</v>
      </c>
      <c r="C640" s="2" t="s">
        <v>1307</v>
      </c>
      <c r="D640" s="2" t="s">
        <v>80</v>
      </c>
      <c r="E640" s="11">
        <v>54</v>
      </c>
      <c r="F640" s="2" t="s">
        <v>23</v>
      </c>
      <c r="G640" s="2" t="s">
        <v>39</v>
      </c>
      <c r="H640" s="5">
        <v>47287</v>
      </c>
      <c r="I640" s="11">
        <v>27</v>
      </c>
      <c r="J640" s="11">
        <v>1</v>
      </c>
      <c r="K640" s="2">
        <v>2018</v>
      </c>
      <c r="L640" s="2" t="s">
        <v>18</v>
      </c>
      <c r="M640" s="2" t="s">
        <v>141</v>
      </c>
      <c r="N640" s="8">
        <v>4.0216090299784346</v>
      </c>
    </row>
    <row r="641" spans="2:14" hidden="1" x14ac:dyDescent="0.35">
      <c r="B641" s="1" t="s">
        <v>1308</v>
      </c>
      <c r="C641" s="1" t="s">
        <v>1309</v>
      </c>
      <c r="D641" s="1" t="s">
        <v>15</v>
      </c>
      <c r="E641" s="10">
        <v>29</v>
      </c>
      <c r="F641" s="1" t="s">
        <v>16</v>
      </c>
      <c r="G641" s="1" t="s">
        <v>77</v>
      </c>
      <c r="H641" s="4">
        <v>118892</v>
      </c>
      <c r="I641" s="10">
        <v>33</v>
      </c>
      <c r="J641" s="10">
        <v>1</v>
      </c>
      <c r="K641" s="1">
        <v>2016</v>
      </c>
      <c r="L641" s="1" t="s">
        <v>30</v>
      </c>
      <c r="M641" s="1" t="s">
        <v>26</v>
      </c>
      <c r="N641" s="7">
        <v>3.5390242470942992</v>
      </c>
    </row>
    <row r="642" spans="2:14" hidden="1" x14ac:dyDescent="0.35">
      <c r="B642" s="2" t="s">
        <v>1310</v>
      </c>
      <c r="C642" s="2" t="s">
        <v>1311</v>
      </c>
      <c r="D642" s="2" t="s">
        <v>15</v>
      </c>
      <c r="E642" s="11">
        <v>60</v>
      </c>
      <c r="F642" s="2" t="s">
        <v>23</v>
      </c>
      <c r="G642" s="2" t="s">
        <v>29</v>
      </c>
      <c r="H642" s="5">
        <v>59791</v>
      </c>
      <c r="I642" s="11">
        <v>6</v>
      </c>
      <c r="J642" s="11">
        <v>3</v>
      </c>
      <c r="K642" s="2">
        <v>2018</v>
      </c>
      <c r="L642" s="2" t="s">
        <v>25</v>
      </c>
      <c r="M642" s="2" t="s">
        <v>26</v>
      </c>
      <c r="N642" s="8">
        <v>3.5154862204510775</v>
      </c>
    </row>
    <row r="643" spans="2:14" hidden="1" x14ac:dyDescent="0.35">
      <c r="B643" s="1" t="s">
        <v>1312</v>
      </c>
      <c r="C643" s="1" t="s">
        <v>1313</v>
      </c>
      <c r="D643" s="1" t="s">
        <v>22</v>
      </c>
      <c r="E643" s="10">
        <v>32</v>
      </c>
      <c r="F643" s="1" t="s">
        <v>23</v>
      </c>
      <c r="G643" s="1" t="s">
        <v>17</v>
      </c>
      <c r="H643" s="4">
        <v>39442</v>
      </c>
      <c r="I643" s="10">
        <v>19</v>
      </c>
      <c r="J643" s="10">
        <v>4</v>
      </c>
      <c r="K643" s="1">
        <v>0</v>
      </c>
      <c r="L643" s="1" t="s">
        <v>51</v>
      </c>
      <c r="M643" s="1" t="s">
        <v>26</v>
      </c>
      <c r="N643" s="7">
        <v>1.5210069702792288</v>
      </c>
    </row>
    <row r="644" spans="2:14" hidden="1" x14ac:dyDescent="0.35">
      <c r="B644" s="2" t="s">
        <v>1314</v>
      </c>
      <c r="C644" s="2" t="s">
        <v>1315</v>
      </c>
      <c r="D644" s="2" t="s">
        <v>33</v>
      </c>
      <c r="E644" s="11">
        <v>34</v>
      </c>
      <c r="F644" s="2" t="s">
        <v>23</v>
      </c>
      <c r="G644" s="2" t="s">
        <v>63</v>
      </c>
      <c r="H644" s="5">
        <v>55270</v>
      </c>
      <c r="I644" s="11">
        <v>12</v>
      </c>
      <c r="J644" s="11">
        <v>3</v>
      </c>
      <c r="K644" s="2">
        <v>2020</v>
      </c>
      <c r="L644" s="2" t="s">
        <v>40</v>
      </c>
      <c r="M644" s="2" t="s">
        <v>26</v>
      </c>
      <c r="N644" s="8">
        <v>1.7159796487912424</v>
      </c>
    </row>
    <row r="645" spans="2:14" hidden="1" x14ac:dyDescent="0.35">
      <c r="B645" s="1" t="s">
        <v>1316</v>
      </c>
      <c r="C645" s="1" t="s">
        <v>1317</v>
      </c>
      <c r="D645" s="1" t="s">
        <v>15</v>
      </c>
      <c r="E645" s="10">
        <v>53</v>
      </c>
      <c r="F645" s="1" t="s">
        <v>23</v>
      </c>
      <c r="G645" s="1" t="s">
        <v>39</v>
      </c>
      <c r="H645" s="4">
        <v>61452</v>
      </c>
      <c r="I645" s="10">
        <v>12</v>
      </c>
      <c r="J645" s="10">
        <v>5</v>
      </c>
      <c r="K645" s="1">
        <v>0</v>
      </c>
      <c r="L645" s="1" t="s">
        <v>25</v>
      </c>
      <c r="M645" s="1" t="s">
        <v>26</v>
      </c>
      <c r="N645" s="7">
        <v>3.1981985710583776</v>
      </c>
    </row>
    <row r="646" spans="2:14" hidden="1" x14ac:dyDescent="0.35">
      <c r="B646" s="2" t="s">
        <v>1318</v>
      </c>
      <c r="C646" s="2" t="s">
        <v>1319</v>
      </c>
      <c r="D646" s="2" t="s">
        <v>46</v>
      </c>
      <c r="E646" s="11">
        <v>51</v>
      </c>
      <c r="F646" s="2" t="s">
        <v>23</v>
      </c>
      <c r="G646" s="2" t="s">
        <v>17</v>
      </c>
      <c r="H646" s="5">
        <v>80856</v>
      </c>
      <c r="I646" s="11">
        <v>13</v>
      </c>
      <c r="J646" s="11">
        <v>1</v>
      </c>
      <c r="K646" s="2">
        <v>2019</v>
      </c>
      <c r="L646" s="2" t="s">
        <v>18</v>
      </c>
      <c r="M646" s="2" t="s">
        <v>26</v>
      </c>
      <c r="N646" s="8">
        <v>2.7762467349999942</v>
      </c>
    </row>
    <row r="647" spans="2:14" hidden="1" x14ac:dyDescent="0.35">
      <c r="B647" s="1" t="s">
        <v>1320</v>
      </c>
      <c r="C647" s="1" t="s">
        <v>1321</v>
      </c>
      <c r="D647" s="1" t="s">
        <v>22</v>
      </c>
      <c r="E647" s="10">
        <v>38</v>
      </c>
      <c r="F647" s="1" t="s">
        <v>16</v>
      </c>
      <c r="G647" s="1" t="s">
        <v>24</v>
      </c>
      <c r="H647" s="4">
        <v>108277</v>
      </c>
      <c r="I647" s="10">
        <v>2</v>
      </c>
      <c r="J647" s="10">
        <v>1</v>
      </c>
      <c r="K647" s="1">
        <v>2017</v>
      </c>
      <c r="L647" s="1" t="s">
        <v>30</v>
      </c>
      <c r="M647" s="1" t="s">
        <v>41</v>
      </c>
      <c r="N647" s="7">
        <v>3.9043011616227594</v>
      </c>
    </row>
    <row r="648" spans="2:14" hidden="1" x14ac:dyDescent="0.35">
      <c r="B648" s="2" t="s">
        <v>1322</v>
      </c>
      <c r="C648" s="2" t="s">
        <v>1323</v>
      </c>
      <c r="D648" s="2" t="s">
        <v>22</v>
      </c>
      <c r="E648" s="11">
        <v>27</v>
      </c>
      <c r="F648" s="2" t="s">
        <v>16</v>
      </c>
      <c r="G648" s="2" t="s">
        <v>24</v>
      </c>
      <c r="H648" s="5">
        <v>87505</v>
      </c>
      <c r="I648" s="11">
        <v>35</v>
      </c>
      <c r="J648" s="11">
        <v>4</v>
      </c>
      <c r="K648" s="2">
        <v>2022</v>
      </c>
      <c r="L648" s="2" t="s">
        <v>30</v>
      </c>
      <c r="M648" s="2" t="s">
        <v>26</v>
      </c>
      <c r="N648" s="8">
        <v>4.286610517421531</v>
      </c>
    </row>
    <row r="649" spans="2:14" hidden="1" x14ac:dyDescent="0.35">
      <c r="B649" s="1" t="s">
        <v>1324</v>
      </c>
      <c r="C649" s="1" t="s">
        <v>1325</v>
      </c>
      <c r="D649" s="1" t="s">
        <v>22</v>
      </c>
      <c r="E649" s="10">
        <v>46</v>
      </c>
      <c r="F649" s="1" t="s">
        <v>16</v>
      </c>
      <c r="G649" s="1" t="s">
        <v>17</v>
      </c>
      <c r="H649" s="4">
        <v>93174</v>
      </c>
      <c r="I649" s="10">
        <v>11</v>
      </c>
      <c r="J649" s="10">
        <v>2</v>
      </c>
      <c r="K649" s="1">
        <v>2020</v>
      </c>
      <c r="L649" s="1" t="s">
        <v>18</v>
      </c>
      <c r="M649" s="1" t="s">
        <v>26</v>
      </c>
      <c r="N649" s="7">
        <v>3.35833544677326</v>
      </c>
    </row>
    <row r="650" spans="2:14" hidden="1" x14ac:dyDescent="0.35">
      <c r="B650" s="2" t="s">
        <v>1326</v>
      </c>
      <c r="C650" s="2" t="s">
        <v>1327</v>
      </c>
      <c r="D650" s="2" t="s">
        <v>33</v>
      </c>
      <c r="E650" s="11">
        <v>50</v>
      </c>
      <c r="F650" s="2" t="s">
        <v>23</v>
      </c>
      <c r="G650" s="2" t="s">
        <v>77</v>
      </c>
      <c r="H650" s="5">
        <v>114677</v>
      </c>
      <c r="I650" s="11">
        <v>2</v>
      </c>
      <c r="J650" s="11">
        <v>3</v>
      </c>
      <c r="K650" s="2">
        <v>2019</v>
      </c>
      <c r="L650" s="2" t="s">
        <v>40</v>
      </c>
      <c r="M650" s="2" t="s">
        <v>141</v>
      </c>
      <c r="N650" s="8">
        <v>3.5763683341964003</v>
      </c>
    </row>
    <row r="651" spans="2:14" hidden="1" x14ac:dyDescent="0.35">
      <c r="B651" s="1" t="s">
        <v>1328</v>
      </c>
      <c r="C651" s="1" t="s">
        <v>1329</v>
      </c>
      <c r="D651" s="1" t="s">
        <v>58</v>
      </c>
      <c r="E651" s="10">
        <v>48</v>
      </c>
      <c r="F651" s="1" t="s">
        <v>23</v>
      </c>
      <c r="G651" s="1" t="s">
        <v>17</v>
      </c>
      <c r="H651" s="4">
        <v>65896</v>
      </c>
      <c r="I651" s="10">
        <v>19</v>
      </c>
      <c r="J651" s="10">
        <v>2</v>
      </c>
      <c r="K651" s="1">
        <v>0</v>
      </c>
      <c r="L651" s="1" t="s">
        <v>30</v>
      </c>
      <c r="M651" s="1" t="s">
        <v>41</v>
      </c>
      <c r="N651" s="7">
        <v>3.7607493462734127</v>
      </c>
    </row>
    <row r="652" spans="2:14" hidden="1" x14ac:dyDescent="0.35">
      <c r="B652" s="2" t="s">
        <v>1330</v>
      </c>
      <c r="C652" s="2" t="s">
        <v>1331</v>
      </c>
      <c r="D652" s="2" t="s">
        <v>80</v>
      </c>
      <c r="E652" s="11">
        <v>25</v>
      </c>
      <c r="F652" s="2" t="s">
        <v>16</v>
      </c>
      <c r="G652" s="2" t="s">
        <v>63</v>
      </c>
      <c r="H652" s="5">
        <v>43128</v>
      </c>
      <c r="I652" s="11">
        <v>34</v>
      </c>
      <c r="J652" s="11">
        <v>1</v>
      </c>
      <c r="K652" s="2">
        <v>2016</v>
      </c>
      <c r="L652" s="2" t="s">
        <v>30</v>
      </c>
      <c r="M652" s="2" t="s">
        <v>26</v>
      </c>
      <c r="N652" s="8">
        <v>3.6853360147160541</v>
      </c>
    </row>
    <row r="653" spans="2:14" hidden="1" x14ac:dyDescent="0.35">
      <c r="B653" s="1" t="s">
        <v>1332</v>
      </c>
      <c r="C653" s="1" t="s">
        <v>1333</v>
      </c>
      <c r="D653" s="1" t="s">
        <v>80</v>
      </c>
      <c r="E653" s="10">
        <v>41</v>
      </c>
      <c r="F653" s="1" t="s">
        <v>72</v>
      </c>
      <c r="G653" s="1" t="s">
        <v>77</v>
      </c>
      <c r="H653" s="4">
        <v>107648</v>
      </c>
      <c r="I653" s="10">
        <v>31</v>
      </c>
      <c r="J653" s="10">
        <v>1</v>
      </c>
      <c r="K653" s="1">
        <v>2022</v>
      </c>
      <c r="L653" s="1" t="s">
        <v>51</v>
      </c>
      <c r="M653" s="1" t="s">
        <v>26</v>
      </c>
      <c r="N653" s="7">
        <v>3.8374899123878659</v>
      </c>
    </row>
    <row r="654" spans="2:14" hidden="1" x14ac:dyDescent="0.35">
      <c r="B654" s="2" t="s">
        <v>1334</v>
      </c>
      <c r="C654" s="2" t="s">
        <v>1335</v>
      </c>
      <c r="D654" s="2" t="s">
        <v>46</v>
      </c>
      <c r="E654" s="11">
        <v>58</v>
      </c>
      <c r="F654" s="2" t="s">
        <v>23</v>
      </c>
      <c r="G654" s="2" t="s">
        <v>24</v>
      </c>
      <c r="H654" s="5">
        <v>40501</v>
      </c>
      <c r="I654" s="11">
        <v>28</v>
      </c>
      <c r="J654" s="11">
        <v>4</v>
      </c>
      <c r="K654" s="2">
        <v>0</v>
      </c>
      <c r="L654" s="2" t="s">
        <v>18</v>
      </c>
      <c r="M654" s="2" t="s">
        <v>26</v>
      </c>
      <c r="N654" s="8">
        <v>4.1858263719655966</v>
      </c>
    </row>
    <row r="655" spans="2:14" x14ac:dyDescent="0.35">
      <c r="B655" s="1" t="s">
        <v>1336</v>
      </c>
      <c r="C655" s="1" t="s">
        <v>1337</v>
      </c>
      <c r="D655" s="1" t="s">
        <v>33</v>
      </c>
      <c r="E655" s="10">
        <v>30</v>
      </c>
      <c r="F655" s="1" t="s">
        <v>23</v>
      </c>
      <c r="G655" s="1" t="s">
        <v>29</v>
      </c>
      <c r="H655" s="4">
        <v>116608</v>
      </c>
      <c r="I655" s="10">
        <v>20</v>
      </c>
      <c r="J655" s="10">
        <v>5</v>
      </c>
      <c r="K655" s="1">
        <v>0</v>
      </c>
      <c r="L655" s="1" t="s">
        <v>40</v>
      </c>
      <c r="M655" s="1" t="s">
        <v>141</v>
      </c>
      <c r="N655" s="7">
        <v>1.3961631696921435</v>
      </c>
    </row>
    <row r="656" spans="2:14" hidden="1" x14ac:dyDescent="0.35">
      <c r="B656" s="2" t="s">
        <v>1338</v>
      </c>
      <c r="C656" s="2" t="s">
        <v>1339</v>
      </c>
      <c r="D656" s="2" t="s">
        <v>80</v>
      </c>
      <c r="E656" s="11">
        <v>46</v>
      </c>
      <c r="F656" s="2" t="s">
        <v>16</v>
      </c>
      <c r="G656" s="2" t="s">
        <v>29</v>
      </c>
      <c r="H656" s="5">
        <v>83187</v>
      </c>
      <c r="I656" s="11">
        <v>19</v>
      </c>
      <c r="J656" s="11">
        <v>1</v>
      </c>
      <c r="K656" s="2">
        <v>0</v>
      </c>
      <c r="L656" s="2" t="s">
        <v>30</v>
      </c>
      <c r="M656" s="2" t="s">
        <v>41</v>
      </c>
      <c r="N656" s="8">
        <v>1.6656711719452044</v>
      </c>
    </row>
    <row r="657" spans="2:14" x14ac:dyDescent="0.35">
      <c r="B657" s="1" t="s">
        <v>1340</v>
      </c>
      <c r="C657" s="1" t="s">
        <v>1341</v>
      </c>
      <c r="D657" s="1" t="s">
        <v>33</v>
      </c>
      <c r="E657" s="10">
        <v>29</v>
      </c>
      <c r="F657" s="1" t="s">
        <v>16</v>
      </c>
      <c r="G657" s="1" t="s">
        <v>29</v>
      </c>
      <c r="H657" s="4">
        <v>100073</v>
      </c>
      <c r="I657" s="10">
        <v>13</v>
      </c>
      <c r="J657" s="10">
        <v>4</v>
      </c>
      <c r="K657" s="1">
        <v>2017</v>
      </c>
      <c r="L657" s="1" t="s">
        <v>34</v>
      </c>
      <c r="M657" s="1" t="s">
        <v>26</v>
      </c>
      <c r="N657" s="7">
        <v>2.5333682845589611</v>
      </c>
    </row>
    <row r="658" spans="2:14" hidden="1" x14ac:dyDescent="0.35">
      <c r="B658" s="2" t="s">
        <v>1342</v>
      </c>
      <c r="C658" s="2" t="s">
        <v>1343</v>
      </c>
      <c r="D658" s="2" t="s">
        <v>15</v>
      </c>
      <c r="E658" s="11">
        <v>34</v>
      </c>
      <c r="F658" s="2" t="s">
        <v>16</v>
      </c>
      <c r="G658" s="2" t="s">
        <v>17</v>
      </c>
      <c r="H658" s="5">
        <v>111159</v>
      </c>
      <c r="I658" s="11">
        <v>21</v>
      </c>
      <c r="J658" s="11">
        <v>4</v>
      </c>
      <c r="K658" s="2">
        <v>2021</v>
      </c>
      <c r="L658" s="2" t="s">
        <v>40</v>
      </c>
      <c r="M658" s="2" t="s">
        <v>26</v>
      </c>
      <c r="N658" s="8">
        <v>3.0754647508556587</v>
      </c>
    </row>
    <row r="659" spans="2:14" x14ac:dyDescent="0.35">
      <c r="B659" s="1" t="s">
        <v>1344</v>
      </c>
      <c r="C659" s="1" t="s">
        <v>1345</v>
      </c>
      <c r="D659" s="1" t="s">
        <v>33</v>
      </c>
      <c r="E659" s="10">
        <v>46</v>
      </c>
      <c r="F659" s="1" t="s">
        <v>16</v>
      </c>
      <c r="G659" s="1" t="s">
        <v>77</v>
      </c>
      <c r="H659" s="4">
        <v>110594</v>
      </c>
      <c r="I659" s="10">
        <v>13</v>
      </c>
      <c r="J659" s="10">
        <v>4</v>
      </c>
      <c r="K659" s="1">
        <v>2021</v>
      </c>
      <c r="L659" s="1" t="s">
        <v>40</v>
      </c>
      <c r="M659" s="1" t="s">
        <v>26</v>
      </c>
      <c r="N659" s="7">
        <v>1.7872409555955904</v>
      </c>
    </row>
    <row r="660" spans="2:14" hidden="1" x14ac:dyDescent="0.35">
      <c r="B660" s="2" t="s">
        <v>1346</v>
      </c>
      <c r="C660" s="2" t="s">
        <v>1347</v>
      </c>
      <c r="D660" s="2" t="s">
        <v>33</v>
      </c>
      <c r="E660" s="11">
        <v>33</v>
      </c>
      <c r="F660" s="2" t="s">
        <v>16</v>
      </c>
      <c r="G660" s="2" t="s">
        <v>24</v>
      </c>
      <c r="H660" s="5">
        <v>90305</v>
      </c>
      <c r="I660" s="11">
        <v>33</v>
      </c>
      <c r="J660" s="11">
        <v>2</v>
      </c>
      <c r="K660" s="2">
        <v>0</v>
      </c>
      <c r="L660" s="2" t="s">
        <v>51</v>
      </c>
      <c r="M660" s="2" t="s">
        <v>26</v>
      </c>
      <c r="N660" s="8">
        <v>1.2126165496214028</v>
      </c>
    </row>
    <row r="661" spans="2:14" hidden="1" x14ac:dyDescent="0.35">
      <c r="B661" s="1" t="s">
        <v>1348</v>
      </c>
      <c r="C661" s="1" t="s">
        <v>1349</v>
      </c>
      <c r="D661" s="1" t="s">
        <v>22</v>
      </c>
      <c r="E661" s="10">
        <v>50</v>
      </c>
      <c r="F661" s="1" t="s">
        <v>23</v>
      </c>
      <c r="G661" s="1" t="s">
        <v>39</v>
      </c>
      <c r="H661" s="4">
        <v>96023</v>
      </c>
      <c r="I661" s="10">
        <v>17</v>
      </c>
      <c r="J661" s="10">
        <v>3</v>
      </c>
      <c r="K661" s="1">
        <v>2024</v>
      </c>
      <c r="L661" s="1" t="s">
        <v>25</v>
      </c>
      <c r="M661" s="1" t="s">
        <v>26</v>
      </c>
      <c r="N661" s="7">
        <v>3.8088678303750347</v>
      </c>
    </row>
    <row r="662" spans="2:14" hidden="1" x14ac:dyDescent="0.35">
      <c r="B662" s="2" t="s">
        <v>1350</v>
      </c>
      <c r="C662" s="2" t="s">
        <v>1058</v>
      </c>
      <c r="D662" s="2" t="s">
        <v>80</v>
      </c>
      <c r="E662" s="11">
        <v>46</v>
      </c>
      <c r="F662" s="2" t="s">
        <v>72</v>
      </c>
      <c r="G662" s="2" t="s">
        <v>17</v>
      </c>
      <c r="H662" s="5">
        <v>84915</v>
      </c>
      <c r="I662" s="11">
        <v>35</v>
      </c>
      <c r="J662" s="11">
        <v>3</v>
      </c>
      <c r="K662" s="2">
        <v>2020</v>
      </c>
      <c r="L662" s="2" t="s">
        <v>25</v>
      </c>
      <c r="M662" s="2" t="s">
        <v>26</v>
      </c>
      <c r="N662" s="8">
        <v>4.2401574530456676</v>
      </c>
    </row>
    <row r="663" spans="2:14" x14ac:dyDescent="0.35">
      <c r="B663" s="1" t="s">
        <v>1351</v>
      </c>
      <c r="C663" s="1" t="s">
        <v>1352</v>
      </c>
      <c r="D663" s="1" t="s">
        <v>33</v>
      </c>
      <c r="E663" s="10">
        <v>31</v>
      </c>
      <c r="F663" s="1" t="s">
        <v>23</v>
      </c>
      <c r="G663" s="1" t="s">
        <v>39</v>
      </c>
      <c r="H663" s="4">
        <v>111211</v>
      </c>
      <c r="I663" s="10">
        <v>19</v>
      </c>
      <c r="J663" s="10">
        <v>4</v>
      </c>
      <c r="K663" s="1">
        <v>2016</v>
      </c>
      <c r="L663" s="1" t="s">
        <v>18</v>
      </c>
      <c r="M663" s="1" t="s">
        <v>41</v>
      </c>
      <c r="N663" s="7">
        <v>1.306114242923937</v>
      </c>
    </row>
    <row r="664" spans="2:14" x14ac:dyDescent="0.35">
      <c r="B664" s="2" t="s">
        <v>1353</v>
      </c>
      <c r="C664" s="2" t="s">
        <v>1354</v>
      </c>
      <c r="D664" s="2" t="s">
        <v>33</v>
      </c>
      <c r="E664" s="11">
        <v>35</v>
      </c>
      <c r="F664" s="2" t="s">
        <v>16</v>
      </c>
      <c r="G664" s="2" t="s">
        <v>39</v>
      </c>
      <c r="H664" s="5">
        <v>113277</v>
      </c>
      <c r="I664" s="11">
        <v>21</v>
      </c>
      <c r="J664" s="11">
        <v>4</v>
      </c>
      <c r="K664" s="2">
        <v>2017</v>
      </c>
      <c r="L664" s="2" t="s">
        <v>25</v>
      </c>
      <c r="M664" s="2" t="s">
        <v>41</v>
      </c>
      <c r="N664" s="8">
        <v>4.8582096449129155</v>
      </c>
    </row>
    <row r="665" spans="2:14" hidden="1" x14ac:dyDescent="0.35">
      <c r="B665" s="1" t="s">
        <v>1355</v>
      </c>
      <c r="C665" s="1" t="s">
        <v>1356</v>
      </c>
      <c r="D665" s="1" t="s">
        <v>22</v>
      </c>
      <c r="E665" s="10">
        <v>41</v>
      </c>
      <c r="F665" s="1" t="s">
        <v>16</v>
      </c>
      <c r="G665" s="1" t="s">
        <v>39</v>
      </c>
      <c r="H665" s="4">
        <v>68166</v>
      </c>
      <c r="I665" s="10">
        <v>22</v>
      </c>
      <c r="J665" s="10">
        <v>3</v>
      </c>
      <c r="K665" s="1">
        <v>2020</v>
      </c>
      <c r="L665" s="1" t="s">
        <v>18</v>
      </c>
      <c r="M665" s="1" t="s">
        <v>26</v>
      </c>
      <c r="N665" s="7">
        <v>4.9480384643908071</v>
      </c>
    </row>
    <row r="666" spans="2:14" hidden="1" x14ac:dyDescent="0.35">
      <c r="B666" s="2" t="s">
        <v>1357</v>
      </c>
      <c r="C666" s="2" t="s">
        <v>1358</v>
      </c>
      <c r="D666" s="2" t="s">
        <v>22</v>
      </c>
      <c r="E666" s="11">
        <v>35</v>
      </c>
      <c r="F666" s="2" t="s">
        <v>23</v>
      </c>
      <c r="G666" s="2" t="s">
        <v>39</v>
      </c>
      <c r="H666" s="5">
        <v>58670</v>
      </c>
      <c r="I666" s="11">
        <v>35</v>
      </c>
      <c r="J666" s="11">
        <v>5</v>
      </c>
      <c r="K666" s="2">
        <v>2016</v>
      </c>
      <c r="L666" s="2" t="s">
        <v>25</v>
      </c>
      <c r="M666" s="2" t="s">
        <v>41</v>
      </c>
      <c r="N666" s="8">
        <v>3.6530052307216492</v>
      </c>
    </row>
    <row r="667" spans="2:14" hidden="1" x14ac:dyDescent="0.35">
      <c r="B667" s="1" t="s">
        <v>1359</v>
      </c>
      <c r="C667" s="1" t="s">
        <v>1360</v>
      </c>
      <c r="D667" s="1" t="s">
        <v>15</v>
      </c>
      <c r="E667" s="10">
        <v>44</v>
      </c>
      <c r="F667" s="1" t="s">
        <v>23</v>
      </c>
      <c r="G667" s="1" t="s">
        <v>63</v>
      </c>
      <c r="H667" s="4">
        <v>38749</v>
      </c>
      <c r="I667" s="10">
        <v>13</v>
      </c>
      <c r="J667" s="10">
        <v>4</v>
      </c>
      <c r="K667" s="1">
        <v>2017</v>
      </c>
      <c r="L667" s="1" t="s">
        <v>30</v>
      </c>
      <c r="M667" s="1" t="s">
        <v>26</v>
      </c>
      <c r="N667" s="7">
        <v>3.0312177426125131</v>
      </c>
    </row>
    <row r="668" spans="2:14" hidden="1" x14ac:dyDescent="0.35">
      <c r="B668" s="2" t="s">
        <v>1361</v>
      </c>
      <c r="C668" s="2" t="s">
        <v>1362</v>
      </c>
      <c r="D668" s="2" t="s">
        <v>22</v>
      </c>
      <c r="E668" s="11">
        <v>47</v>
      </c>
      <c r="F668" s="2" t="s">
        <v>16</v>
      </c>
      <c r="G668" s="2" t="s">
        <v>17</v>
      </c>
      <c r="H668" s="5">
        <v>106497</v>
      </c>
      <c r="I668" s="11">
        <v>21</v>
      </c>
      <c r="J668" s="11">
        <v>1</v>
      </c>
      <c r="K668" s="2">
        <v>0</v>
      </c>
      <c r="L668" s="2" t="s">
        <v>51</v>
      </c>
      <c r="M668" s="2" t="s">
        <v>41</v>
      </c>
      <c r="N668" s="8">
        <v>2.3298813603728665</v>
      </c>
    </row>
    <row r="669" spans="2:14" x14ac:dyDescent="0.35">
      <c r="B669" s="1" t="s">
        <v>1363</v>
      </c>
      <c r="C669" s="1" t="s">
        <v>1364</v>
      </c>
      <c r="D669" s="1" t="s">
        <v>33</v>
      </c>
      <c r="E669" s="10">
        <v>41</v>
      </c>
      <c r="F669" s="1" t="s">
        <v>16</v>
      </c>
      <c r="G669" s="1" t="s">
        <v>39</v>
      </c>
      <c r="H669" s="4">
        <v>106236</v>
      </c>
      <c r="I669" s="10">
        <v>25</v>
      </c>
      <c r="J669" s="10">
        <v>4</v>
      </c>
      <c r="K669" s="1">
        <v>2017</v>
      </c>
      <c r="L669" s="1" t="s">
        <v>51</v>
      </c>
      <c r="M669" s="1" t="s">
        <v>26</v>
      </c>
      <c r="N669" s="7">
        <v>3.2650086430178202</v>
      </c>
    </row>
    <row r="670" spans="2:14" hidden="1" x14ac:dyDescent="0.35">
      <c r="B670" s="2" t="s">
        <v>1365</v>
      </c>
      <c r="C670" s="2" t="s">
        <v>1366</v>
      </c>
      <c r="D670" s="2" t="s">
        <v>15</v>
      </c>
      <c r="E670" s="11">
        <v>58</v>
      </c>
      <c r="F670" s="2" t="s">
        <v>16</v>
      </c>
      <c r="G670" s="2" t="s">
        <v>63</v>
      </c>
      <c r="H670" s="5">
        <v>102064</v>
      </c>
      <c r="I670" s="11">
        <v>17</v>
      </c>
      <c r="J670" s="11">
        <v>3</v>
      </c>
      <c r="K670" s="2">
        <v>2016</v>
      </c>
      <c r="L670" s="2" t="s">
        <v>34</v>
      </c>
      <c r="M670" s="2" t="s">
        <v>19</v>
      </c>
      <c r="N670" s="8">
        <v>3.1816844496335848</v>
      </c>
    </row>
    <row r="671" spans="2:14" hidden="1" x14ac:dyDescent="0.35">
      <c r="B671" s="1" t="s">
        <v>1367</v>
      </c>
      <c r="C671" s="1" t="s">
        <v>1368</v>
      </c>
      <c r="D671" s="1" t="s">
        <v>15</v>
      </c>
      <c r="E671" s="10">
        <v>46</v>
      </c>
      <c r="F671" s="1" t="s">
        <v>16</v>
      </c>
      <c r="G671" s="1" t="s">
        <v>63</v>
      </c>
      <c r="H671" s="4">
        <v>118791</v>
      </c>
      <c r="I671" s="10">
        <v>22</v>
      </c>
      <c r="J671" s="10">
        <v>2</v>
      </c>
      <c r="K671" s="1">
        <v>2022</v>
      </c>
      <c r="L671" s="1" t="s">
        <v>30</v>
      </c>
      <c r="M671" s="1" t="s">
        <v>26</v>
      </c>
      <c r="N671" s="7">
        <v>1.8371719458972873</v>
      </c>
    </row>
    <row r="672" spans="2:14" hidden="1" x14ac:dyDescent="0.35">
      <c r="B672" s="2" t="s">
        <v>1369</v>
      </c>
      <c r="C672" s="2" t="s">
        <v>1370</v>
      </c>
      <c r="D672" s="2" t="s">
        <v>22</v>
      </c>
      <c r="E672" s="11">
        <v>43</v>
      </c>
      <c r="F672" s="2" t="s">
        <v>16</v>
      </c>
      <c r="G672" s="2" t="s">
        <v>17</v>
      </c>
      <c r="H672" s="5">
        <v>102302</v>
      </c>
      <c r="I672" s="11">
        <v>18</v>
      </c>
      <c r="J672" s="11">
        <v>5</v>
      </c>
      <c r="K672" s="2">
        <v>2023</v>
      </c>
      <c r="L672" s="2" t="s">
        <v>18</v>
      </c>
      <c r="M672" s="2" t="s">
        <v>26</v>
      </c>
      <c r="N672" s="8">
        <v>3.5169817818846258</v>
      </c>
    </row>
    <row r="673" spans="2:14" hidden="1" x14ac:dyDescent="0.35">
      <c r="B673" s="1" t="s">
        <v>1371</v>
      </c>
      <c r="C673" s="1" t="s">
        <v>1372</v>
      </c>
      <c r="D673" s="1" t="s">
        <v>46</v>
      </c>
      <c r="E673" s="10">
        <v>58</v>
      </c>
      <c r="F673" s="1" t="s">
        <v>23</v>
      </c>
      <c r="G673" s="1" t="s">
        <v>29</v>
      </c>
      <c r="H673" s="4">
        <v>96554</v>
      </c>
      <c r="I673" s="10">
        <v>28</v>
      </c>
      <c r="J673" s="10">
        <v>5</v>
      </c>
      <c r="K673" s="1">
        <v>2023</v>
      </c>
      <c r="L673" s="1" t="s">
        <v>51</v>
      </c>
      <c r="M673" s="1" t="s">
        <v>26</v>
      </c>
      <c r="N673" s="7">
        <v>2.4630485408774541</v>
      </c>
    </row>
    <row r="674" spans="2:14" hidden="1" x14ac:dyDescent="0.35">
      <c r="B674" s="2" t="s">
        <v>1373</v>
      </c>
      <c r="C674" s="2" t="s">
        <v>1374</v>
      </c>
      <c r="D674" s="2" t="s">
        <v>58</v>
      </c>
      <c r="E674" s="11">
        <v>37</v>
      </c>
      <c r="F674" s="2" t="s">
        <v>16</v>
      </c>
      <c r="G674" s="2" t="s">
        <v>29</v>
      </c>
      <c r="H674" s="5">
        <v>73541</v>
      </c>
      <c r="I674" s="11">
        <v>2</v>
      </c>
      <c r="J674" s="11">
        <v>4</v>
      </c>
      <c r="K674" s="2">
        <v>2022</v>
      </c>
      <c r="L674" s="2" t="s">
        <v>34</v>
      </c>
      <c r="M674" s="2" t="s">
        <v>26</v>
      </c>
      <c r="N674" s="8">
        <v>1.330930760876301</v>
      </c>
    </row>
    <row r="675" spans="2:14" hidden="1" x14ac:dyDescent="0.35">
      <c r="B675" s="1" t="s">
        <v>1375</v>
      </c>
      <c r="C675" s="1" t="s">
        <v>1376</v>
      </c>
      <c r="D675" s="1" t="s">
        <v>58</v>
      </c>
      <c r="E675" s="10">
        <v>43</v>
      </c>
      <c r="F675" s="1" t="s">
        <v>23</v>
      </c>
      <c r="G675" s="1" t="s">
        <v>77</v>
      </c>
      <c r="H675" s="4">
        <v>35725</v>
      </c>
      <c r="I675" s="10">
        <v>29</v>
      </c>
      <c r="J675" s="10">
        <v>5</v>
      </c>
      <c r="K675" s="1">
        <v>2023</v>
      </c>
      <c r="L675" s="1" t="s">
        <v>18</v>
      </c>
      <c r="M675" s="1" t="s">
        <v>26</v>
      </c>
      <c r="N675" s="7">
        <v>4.6015408089110323</v>
      </c>
    </row>
    <row r="676" spans="2:14" hidden="1" x14ac:dyDescent="0.35">
      <c r="B676" s="2" t="s">
        <v>1377</v>
      </c>
      <c r="C676" s="2" t="s">
        <v>1378</v>
      </c>
      <c r="D676" s="2" t="s">
        <v>22</v>
      </c>
      <c r="E676" s="11">
        <v>30</v>
      </c>
      <c r="F676" s="2" t="s">
        <v>16</v>
      </c>
      <c r="G676" s="2" t="s">
        <v>17</v>
      </c>
      <c r="H676" s="5">
        <v>107630</v>
      </c>
      <c r="I676" s="11">
        <v>6</v>
      </c>
      <c r="J676" s="11">
        <v>4</v>
      </c>
      <c r="K676" s="2">
        <v>2016</v>
      </c>
      <c r="L676" s="2" t="s">
        <v>30</v>
      </c>
      <c r="M676" s="2" t="s">
        <v>19</v>
      </c>
      <c r="N676" s="8">
        <v>4.3051676472546898</v>
      </c>
    </row>
    <row r="677" spans="2:14" hidden="1" x14ac:dyDescent="0.35">
      <c r="B677" s="1" t="s">
        <v>1379</v>
      </c>
      <c r="C677" s="1" t="s">
        <v>1380</v>
      </c>
      <c r="D677" s="1" t="s">
        <v>46</v>
      </c>
      <c r="E677" s="10">
        <v>56</v>
      </c>
      <c r="F677" s="1" t="s">
        <v>16</v>
      </c>
      <c r="G677" s="1" t="s">
        <v>29</v>
      </c>
      <c r="H677" s="4">
        <v>36230</v>
      </c>
      <c r="I677" s="10">
        <v>28</v>
      </c>
      <c r="J677" s="10">
        <v>2</v>
      </c>
      <c r="K677" s="1">
        <v>2020</v>
      </c>
      <c r="L677" s="1" t="s">
        <v>51</v>
      </c>
      <c r="M677" s="1" t="s">
        <v>26</v>
      </c>
      <c r="N677" s="7">
        <v>2.1947958166443113</v>
      </c>
    </row>
    <row r="678" spans="2:14" hidden="1" x14ac:dyDescent="0.35">
      <c r="B678" s="2" t="s">
        <v>1381</v>
      </c>
      <c r="C678" s="2" t="s">
        <v>1382</v>
      </c>
      <c r="D678" s="2" t="s">
        <v>22</v>
      </c>
      <c r="E678" s="11">
        <v>45</v>
      </c>
      <c r="F678" s="2" t="s">
        <v>23</v>
      </c>
      <c r="G678" s="2" t="s">
        <v>77</v>
      </c>
      <c r="H678" s="5">
        <v>50774</v>
      </c>
      <c r="I678" s="11">
        <v>23</v>
      </c>
      <c r="J678" s="11">
        <v>4</v>
      </c>
      <c r="K678" s="2">
        <v>2018</v>
      </c>
      <c r="L678" s="2" t="s">
        <v>34</v>
      </c>
      <c r="M678" s="2" t="s">
        <v>26</v>
      </c>
      <c r="N678" s="8">
        <v>1.4881023693980482</v>
      </c>
    </row>
    <row r="679" spans="2:14" hidden="1" x14ac:dyDescent="0.35">
      <c r="B679" s="1" t="s">
        <v>1383</v>
      </c>
      <c r="C679" s="1" t="s">
        <v>1384</v>
      </c>
      <c r="D679" s="1" t="s">
        <v>33</v>
      </c>
      <c r="E679" s="10">
        <v>60</v>
      </c>
      <c r="F679" s="1" t="s">
        <v>16</v>
      </c>
      <c r="G679" s="1" t="s">
        <v>17</v>
      </c>
      <c r="H679" s="4">
        <v>64211</v>
      </c>
      <c r="I679" s="10">
        <v>7</v>
      </c>
      <c r="J679" s="10">
        <v>2</v>
      </c>
      <c r="K679" s="1">
        <v>2024</v>
      </c>
      <c r="L679" s="1" t="s">
        <v>51</v>
      </c>
      <c r="M679" s="1" t="s">
        <v>141</v>
      </c>
      <c r="N679" s="7">
        <v>2.0108040753795713</v>
      </c>
    </row>
    <row r="680" spans="2:14" hidden="1" x14ac:dyDescent="0.35">
      <c r="B680" s="2" t="s">
        <v>1385</v>
      </c>
      <c r="C680" s="2" t="s">
        <v>1386</v>
      </c>
      <c r="D680" s="2" t="s">
        <v>22</v>
      </c>
      <c r="E680" s="11">
        <v>58</v>
      </c>
      <c r="F680" s="2" t="s">
        <v>23</v>
      </c>
      <c r="G680" s="2" t="s">
        <v>17</v>
      </c>
      <c r="H680" s="5">
        <v>65862</v>
      </c>
      <c r="I680" s="11">
        <v>1</v>
      </c>
      <c r="J680" s="11">
        <v>5</v>
      </c>
      <c r="K680" s="2">
        <v>0</v>
      </c>
      <c r="L680" s="2" t="s">
        <v>51</v>
      </c>
      <c r="M680" s="2" t="s">
        <v>41</v>
      </c>
      <c r="N680" s="8">
        <v>3.9672267463214599</v>
      </c>
    </row>
    <row r="681" spans="2:14" hidden="1" x14ac:dyDescent="0.35">
      <c r="B681" s="1" t="s">
        <v>1387</v>
      </c>
      <c r="C681" s="1" t="s">
        <v>1388</v>
      </c>
      <c r="D681" s="1" t="s">
        <v>33</v>
      </c>
      <c r="E681" s="10">
        <v>50</v>
      </c>
      <c r="F681" s="1" t="s">
        <v>23</v>
      </c>
      <c r="G681" s="1" t="s">
        <v>17</v>
      </c>
      <c r="H681" s="4">
        <v>68696</v>
      </c>
      <c r="I681" s="10">
        <v>31</v>
      </c>
      <c r="J681" s="10">
        <v>1</v>
      </c>
      <c r="K681" s="1">
        <v>2017</v>
      </c>
      <c r="L681" s="1" t="s">
        <v>40</v>
      </c>
      <c r="M681" s="1" t="s">
        <v>26</v>
      </c>
      <c r="N681" s="7">
        <v>4.5370362411530376</v>
      </c>
    </row>
    <row r="682" spans="2:14" hidden="1" x14ac:dyDescent="0.35">
      <c r="B682" s="2" t="s">
        <v>1389</v>
      </c>
      <c r="C682" s="2" t="s">
        <v>1390</v>
      </c>
      <c r="D682" s="2" t="s">
        <v>46</v>
      </c>
      <c r="E682" s="11">
        <v>42</v>
      </c>
      <c r="F682" s="2" t="s">
        <v>23</v>
      </c>
      <c r="G682" s="2" t="s">
        <v>29</v>
      </c>
      <c r="H682" s="5">
        <v>75637</v>
      </c>
      <c r="I682" s="11">
        <v>15</v>
      </c>
      <c r="J682" s="11">
        <v>5</v>
      </c>
      <c r="K682" s="2">
        <v>2021</v>
      </c>
      <c r="L682" s="2" t="s">
        <v>51</v>
      </c>
      <c r="M682" s="2" t="s">
        <v>141</v>
      </c>
      <c r="N682" s="8">
        <v>2.9585311092908309</v>
      </c>
    </row>
    <row r="683" spans="2:14" hidden="1" x14ac:dyDescent="0.35">
      <c r="B683" s="1" t="s">
        <v>1391</v>
      </c>
      <c r="C683" s="1" t="s">
        <v>1392</v>
      </c>
      <c r="D683" s="1" t="s">
        <v>46</v>
      </c>
      <c r="E683" s="10">
        <v>28</v>
      </c>
      <c r="F683" s="1" t="s">
        <v>23</v>
      </c>
      <c r="G683" s="1" t="s">
        <v>39</v>
      </c>
      <c r="H683" s="4">
        <v>30597</v>
      </c>
      <c r="I683" s="10">
        <v>26</v>
      </c>
      <c r="J683" s="10">
        <v>1</v>
      </c>
      <c r="K683" s="1">
        <v>2023</v>
      </c>
      <c r="L683" s="1" t="s">
        <v>18</v>
      </c>
      <c r="M683" s="1" t="s">
        <v>26</v>
      </c>
      <c r="N683" s="7">
        <v>4.5515342494221667</v>
      </c>
    </row>
    <row r="684" spans="2:14" hidden="1" x14ac:dyDescent="0.35">
      <c r="B684" s="2" t="s">
        <v>1393</v>
      </c>
      <c r="C684" s="2" t="s">
        <v>1394</v>
      </c>
      <c r="D684" s="2" t="s">
        <v>80</v>
      </c>
      <c r="E684" s="11">
        <v>25</v>
      </c>
      <c r="F684" s="2" t="s">
        <v>16</v>
      </c>
      <c r="G684" s="2" t="s">
        <v>39</v>
      </c>
      <c r="H684" s="5">
        <v>72894</v>
      </c>
      <c r="I684" s="11">
        <v>3</v>
      </c>
      <c r="J684" s="11">
        <v>4</v>
      </c>
      <c r="K684" s="2">
        <v>2023</v>
      </c>
      <c r="L684" s="2" t="s">
        <v>30</v>
      </c>
      <c r="M684" s="2" t="s">
        <v>141</v>
      </c>
      <c r="N684" s="8">
        <v>3.9651802552286806</v>
      </c>
    </row>
    <row r="685" spans="2:14" x14ac:dyDescent="0.35">
      <c r="B685" s="1" t="s">
        <v>1395</v>
      </c>
      <c r="C685" s="1" t="s">
        <v>1396</v>
      </c>
      <c r="D685" s="1" t="s">
        <v>33</v>
      </c>
      <c r="E685" s="10">
        <v>44</v>
      </c>
      <c r="F685" s="1" t="s">
        <v>16</v>
      </c>
      <c r="G685" s="1" t="s">
        <v>63</v>
      </c>
      <c r="H685" s="4">
        <v>36374</v>
      </c>
      <c r="I685" s="10">
        <v>12</v>
      </c>
      <c r="J685" s="10">
        <v>5</v>
      </c>
      <c r="K685" s="1">
        <v>2024</v>
      </c>
      <c r="L685" s="1" t="s">
        <v>34</v>
      </c>
      <c r="M685" s="1" t="s">
        <v>41</v>
      </c>
      <c r="N685" s="7">
        <v>2.2835577835422556</v>
      </c>
    </row>
    <row r="686" spans="2:14" hidden="1" x14ac:dyDescent="0.35">
      <c r="B686" s="2" t="s">
        <v>1397</v>
      </c>
      <c r="C686" s="2" t="s">
        <v>1398</v>
      </c>
      <c r="D686" s="2" t="s">
        <v>33</v>
      </c>
      <c r="E686" s="11">
        <v>54</v>
      </c>
      <c r="F686" s="2" t="s">
        <v>23</v>
      </c>
      <c r="G686" s="2" t="s">
        <v>17</v>
      </c>
      <c r="H686" s="5">
        <v>40994</v>
      </c>
      <c r="I686" s="11">
        <v>12</v>
      </c>
      <c r="J686" s="11">
        <v>1</v>
      </c>
      <c r="K686" s="2">
        <v>2021</v>
      </c>
      <c r="L686" s="2" t="s">
        <v>40</v>
      </c>
      <c r="M686" s="2" t="s">
        <v>141</v>
      </c>
      <c r="N686" s="8">
        <v>3.3858902251532781</v>
      </c>
    </row>
    <row r="687" spans="2:14" hidden="1" x14ac:dyDescent="0.35">
      <c r="B687" s="1" t="s">
        <v>1399</v>
      </c>
      <c r="C687" s="1" t="s">
        <v>1400</v>
      </c>
      <c r="D687" s="1" t="s">
        <v>22</v>
      </c>
      <c r="E687" s="10">
        <v>57</v>
      </c>
      <c r="F687" s="1" t="s">
        <v>16</v>
      </c>
      <c r="G687" s="1" t="s">
        <v>39</v>
      </c>
      <c r="H687" s="4">
        <v>43448</v>
      </c>
      <c r="I687" s="10">
        <v>25</v>
      </c>
      <c r="J687" s="10">
        <v>5</v>
      </c>
      <c r="K687" s="1">
        <v>2015</v>
      </c>
      <c r="L687" s="1" t="s">
        <v>30</v>
      </c>
      <c r="M687" s="1" t="s">
        <v>41</v>
      </c>
      <c r="N687" s="7">
        <v>3.6625566944294472</v>
      </c>
    </row>
    <row r="688" spans="2:14" hidden="1" x14ac:dyDescent="0.35">
      <c r="B688" s="2" t="s">
        <v>1401</v>
      </c>
      <c r="C688" s="2" t="s">
        <v>1402</v>
      </c>
      <c r="D688" s="2" t="s">
        <v>80</v>
      </c>
      <c r="E688" s="11">
        <v>27</v>
      </c>
      <c r="F688" s="2" t="s">
        <v>23</v>
      </c>
      <c r="G688" s="2" t="s">
        <v>29</v>
      </c>
      <c r="H688" s="5">
        <v>52211</v>
      </c>
      <c r="I688" s="11">
        <v>29</v>
      </c>
      <c r="J688" s="11">
        <v>4</v>
      </c>
      <c r="K688" s="2">
        <v>2020</v>
      </c>
      <c r="L688" s="2" t="s">
        <v>18</v>
      </c>
      <c r="M688" s="2" t="s">
        <v>26</v>
      </c>
      <c r="N688" s="8">
        <v>1.6809261255351688</v>
      </c>
    </row>
    <row r="689" spans="2:14" hidden="1" x14ac:dyDescent="0.35">
      <c r="B689" s="1" t="s">
        <v>1403</v>
      </c>
      <c r="C689" s="1" t="s">
        <v>1404</v>
      </c>
      <c r="D689" s="1" t="s">
        <v>15</v>
      </c>
      <c r="E689" s="10">
        <v>31</v>
      </c>
      <c r="F689" s="1" t="s">
        <v>16</v>
      </c>
      <c r="G689" s="1" t="s">
        <v>17</v>
      </c>
      <c r="H689" s="4">
        <v>68273</v>
      </c>
      <c r="I689" s="10">
        <v>27</v>
      </c>
      <c r="J689" s="10">
        <v>5</v>
      </c>
      <c r="K689" s="1">
        <v>0</v>
      </c>
      <c r="L689" s="1" t="s">
        <v>51</v>
      </c>
      <c r="M689" s="1" t="s">
        <v>41</v>
      </c>
      <c r="N689" s="7">
        <v>4.4369582622984289</v>
      </c>
    </row>
    <row r="690" spans="2:14" hidden="1" x14ac:dyDescent="0.35">
      <c r="B690" s="2" t="s">
        <v>1405</v>
      </c>
      <c r="C690" s="2" t="s">
        <v>1406</v>
      </c>
      <c r="D690" s="2" t="s">
        <v>80</v>
      </c>
      <c r="E690" s="11">
        <v>32</v>
      </c>
      <c r="F690" s="2" t="s">
        <v>23</v>
      </c>
      <c r="G690" s="2" t="s">
        <v>29</v>
      </c>
      <c r="H690" s="5">
        <v>60843</v>
      </c>
      <c r="I690" s="11">
        <v>32</v>
      </c>
      <c r="J690" s="11">
        <v>2</v>
      </c>
      <c r="K690" s="2">
        <v>2024</v>
      </c>
      <c r="L690" s="2" t="s">
        <v>34</v>
      </c>
      <c r="M690" s="2" t="s">
        <v>26</v>
      </c>
      <c r="N690" s="8">
        <v>4.160116196886305</v>
      </c>
    </row>
    <row r="691" spans="2:14" hidden="1" x14ac:dyDescent="0.35">
      <c r="B691" s="1" t="s">
        <v>1407</v>
      </c>
      <c r="C691" s="1" t="s">
        <v>1408</v>
      </c>
      <c r="D691" s="1" t="s">
        <v>46</v>
      </c>
      <c r="E691" s="10">
        <v>59</v>
      </c>
      <c r="F691" s="1" t="s">
        <v>23</v>
      </c>
      <c r="G691" s="1" t="s">
        <v>17</v>
      </c>
      <c r="H691" s="4">
        <v>73141</v>
      </c>
      <c r="I691" s="10">
        <v>26</v>
      </c>
      <c r="J691" s="10">
        <v>3</v>
      </c>
      <c r="K691" s="1">
        <v>2020</v>
      </c>
      <c r="L691" s="1" t="s">
        <v>25</v>
      </c>
      <c r="M691" s="1" t="s">
        <v>26</v>
      </c>
      <c r="N691" s="7">
        <v>3.4056612324850599</v>
      </c>
    </row>
    <row r="692" spans="2:14" hidden="1" x14ac:dyDescent="0.35">
      <c r="B692" s="2" t="s">
        <v>1409</v>
      </c>
      <c r="C692" s="2" t="s">
        <v>1410</v>
      </c>
      <c r="D692" s="2" t="s">
        <v>58</v>
      </c>
      <c r="E692" s="11">
        <v>37</v>
      </c>
      <c r="F692" s="2" t="s">
        <v>16</v>
      </c>
      <c r="G692" s="2" t="s">
        <v>29</v>
      </c>
      <c r="H692" s="5">
        <v>38186</v>
      </c>
      <c r="I692" s="11">
        <v>6</v>
      </c>
      <c r="J692" s="11">
        <v>2</v>
      </c>
      <c r="K692" s="2">
        <v>2015</v>
      </c>
      <c r="L692" s="2" t="s">
        <v>18</v>
      </c>
      <c r="M692" s="2" t="s">
        <v>19</v>
      </c>
      <c r="N692" s="8">
        <v>3.0219238683331318</v>
      </c>
    </row>
    <row r="693" spans="2:14" hidden="1" x14ac:dyDescent="0.35">
      <c r="B693" s="1" t="s">
        <v>1411</v>
      </c>
      <c r="C693" s="1" t="s">
        <v>1412</v>
      </c>
      <c r="D693" s="1" t="s">
        <v>46</v>
      </c>
      <c r="E693" s="10">
        <v>22</v>
      </c>
      <c r="F693" s="1" t="s">
        <v>72</v>
      </c>
      <c r="G693" s="1" t="s">
        <v>39</v>
      </c>
      <c r="H693" s="4">
        <v>109532</v>
      </c>
      <c r="I693" s="10">
        <v>14</v>
      </c>
      <c r="J693" s="10">
        <v>4</v>
      </c>
      <c r="K693" s="1">
        <v>2018</v>
      </c>
      <c r="L693" s="1" t="s">
        <v>40</v>
      </c>
      <c r="M693" s="1" t="s">
        <v>41</v>
      </c>
      <c r="N693" s="7">
        <v>1.5841080720370191</v>
      </c>
    </row>
    <row r="694" spans="2:14" hidden="1" x14ac:dyDescent="0.35">
      <c r="B694" s="2" t="s">
        <v>1413</v>
      </c>
      <c r="C694" s="2" t="s">
        <v>1414</v>
      </c>
      <c r="D694" s="2" t="s">
        <v>58</v>
      </c>
      <c r="E694" s="11">
        <v>44</v>
      </c>
      <c r="F694" s="2" t="s">
        <v>16</v>
      </c>
      <c r="G694" s="2" t="s">
        <v>77</v>
      </c>
      <c r="H694" s="5">
        <v>100976</v>
      </c>
      <c r="I694" s="11">
        <v>29</v>
      </c>
      <c r="J694" s="11">
        <v>5</v>
      </c>
      <c r="K694" s="2">
        <v>2020</v>
      </c>
      <c r="L694" s="2" t="s">
        <v>30</v>
      </c>
      <c r="M694" s="2" t="s">
        <v>26</v>
      </c>
      <c r="N694" s="8">
        <v>2.5476692056012373</v>
      </c>
    </row>
    <row r="695" spans="2:14" hidden="1" x14ac:dyDescent="0.35">
      <c r="B695" s="1" t="s">
        <v>1415</v>
      </c>
      <c r="C695" s="1" t="s">
        <v>1416</v>
      </c>
      <c r="D695" s="1" t="s">
        <v>22</v>
      </c>
      <c r="E695" s="10">
        <v>42</v>
      </c>
      <c r="F695" s="1" t="s">
        <v>72</v>
      </c>
      <c r="G695" s="1" t="s">
        <v>39</v>
      </c>
      <c r="H695" s="4">
        <v>59851</v>
      </c>
      <c r="I695" s="10">
        <v>25</v>
      </c>
      <c r="J695" s="10">
        <v>1</v>
      </c>
      <c r="K695" s="1">
        <v>0</v>
      </c>
      <c r="L695" s="1" t="s">
        <v>30</v>
      </c>
      <c r="M695" s="1" t="s">
        <v>41</v>
      </c>
      <c r="N695" s="7">
        <v>4.1497370003013252</v>
      </c>
    </row>
    <row r="696" spans="2:14" hidden="1" x14ac:dyDescent="0.35">
      <c r="B696" s="2" t="s">
        <v>1417</v>
      </c>
      <c r="C696" s="2" t="s">
        <v>1418</v>
      </c>
      <c r="D696" s="2" t="s">
        <v>33</v>
      </c>
      <c r="E696" s="11">
        <v>35</v>
      </c>
      <c r="F696" s="2" t="s">
        <v>16</v>
      </c>
      <c r="G696" s="2" t="s">
        <v>29</v>
      </c>
      <c r="H696" s="5">
        <v>32862</v>
      </c>
      <c r="I696" s="11">
        <v>26</v>
      </c>
      <c r="J696" s="11">
        <v>2</v>
      </c>
      <c r="K696" s="2">
        <v>2017</v>
      </c>
      <c r="L696" s="2" t="s">
        <v>25</v>
      </c>
      <c r="M696" s="2" t="s">
        <v>26</v>
      </c>
      <c r="N696" s="8">
        <v>2.5965360082953168</v>
      </c>
    </row>
    <row r="697" spans="2:14" hidden="1" x14ac:dyDescent="0.35">
      <c r="B697" s="1" t="s">
        <v>1419</v>
      </c>
      <c r="C697" s="1" t="s">
        <v>1420</v>
      </c>
      <c r="D697" s="1" t="s">
        <v>58</v>
      </c>
      <c r="E697" s="10">
        <v>46</v>
      </c>
      <c r="F697" s="1" t="s">
        <v>16</v>
      </c>
      <c r="G697" s="1" t="s">
        <v>77</v>
      </c>
      <c r="H697" s="4">
        <v>31515</v>
      </c>
      <c r="I697" s="10">
        <v>1</v>
      </c>
      <c r="J697" s="10">
        <v>2</v>
      </c>
      <c r="K697" s="1">
        <v>2021</v>
      </c>
      <c r="L697" s="1" t="s">
        <v>25</v>
      </c>
      <c r="M697" s="1" t="s">
        <v>26</v>
      </c>
      <c r="N697" s="7">
        <v>3.563284617102001</v>
      </c>
    </row>
    <row r="698" spans="2:14" hidden="1" x14ac:dyDescent="0.35">
      <c r="B698" s="2" t="s">
        <v>1421</v>
      </c>
      <c r="C698" s="2" t="s">
        <v>1422</v>
      </c>
      <c r="D698" s="2" t="s">
        <v>22</v>
      </c>
      <c r="E698" s="11">
        <v>45</v>
      </c>
      <c r="F698" s="2" t="s">
        <v>23</v>
      </c>
      <c r="G698" s="2" t="s">
        <v>63</v>
      </c>
      <c r="H698" s="5">
        <v>84173</v>
      </c>
      <c r="I698" s="11">
        <v>7</v>
      </c>
      <c r="J698" s="11">
        <v>3</v>
      </c>
      <c r="K698" s="2">
        <v>0</v>
      </c>
      <c r="L698" s="2" t="s">
        <v>25</v>
      </c>
      <c r="M698" s="2" t="s">
        <v>26</v>
      </c>
      <c r="N698" s="8">
        <v>4.3226878306844121</v>
      </c>
    </row>
    <row r="699" spans="2:14" hidden="1" x14ac:dyDescent="0.35">
      <c r="B699" s="1" t="s">
        <v>1423</v>
      </c>
      <c r="C699" s="1" t="s">
        <v>1424</v>
      </c>
      <c r="D699" s="1" t="s">
        <v>46</v>
      </c>
      <c r="E699" s="10">
        <v>31</v>
      </c>
      <c r="F699" s="1" t="s">
        <v>23</v>
      </c>
      <c r="G699" s="1" t="s">
        <v>77</v>
      </c>
      <c r="H699" s="4">
        <v>87932</v>
      </c>
      <c r="I699" s="10">
        <v>32</v>
      </c>
      <c r="J699" s="10">
        <v>4</v>
      </c>
      <c r="K699" s="1">
        <v>2022</v>
      </c>
      <c r="L699" s="1" t="s">
        <v>30</v>
      </c>
      <c r="M699" s="1" t="s">
        <v>141</v>
      </c>
      <c r="N699" s="7">
        <v>1.2394714938284657</v>
      </c>
    </row>
    <row r="700" spans="2:14" hidden="1" x14ac:dyDescent="0.35">
      <c r="B700" s="2" t="s">
        <v>1425</v>
      </c>
      <c r="C700" s="2" t="s">
        <v>1426</v>
      </c>
      <c r="D700" s="2" t="s">
        <v>80</v>
      </c>
      <c r="E700" s="11">
        <v>42</v>
      </c>
      <c r="F700" s="2" t="s">
        <v>16</v>
      </c>
      <c r="G700" s="2" t="s">
        <v>29</v>
      </c>
      <c r="H700" s="5">
        <v>92467</v>
      </c>
      <c r="I700" s="11">
        <v>13</v>
      </c>
      <c r="J700" s="11">
        <v>5</v>
      </c>
      <c r="K700" s="2">
        <v>2016</v>
      </c>
      <c r="L700" s="2" t="s">
        <v>25</v>
      </c>
      <c r="M700" s="2" t="s">
        <v>41</v>
      </c>
      <c r="N700" s="8">
        <v>1.7207490872221682</v>
      </c>
    </row>
    <row r="701" spans="2:14" hidden="1" x14ac:dyDescent="0.35">
      <c r="B701" s="1" t="s">
        <v>1427</v>
      </c>
      <c r="C701" s="1" t="s">
        <v>1428</v>
      </c>
      <c r="D701" s="1" t="s">
        <v>15</v>
      </c>
      <c r="E701" s="10">
        <v>38</v>
      </c>
      <c r="F701" s="1" t="s">
        <v>16</v>
      </c>
      <c r="G701" s="1" t="s">
        <v>17</v>
      </c>
      <c r="H701" s="4">
        <v>83200</v>
      </c>
      <c r="I701" s="10">
        <v>6</v>
      </c>
      <c r="J701" s="10">
        <v>2</v>
      </c>
      <c r="K701" s="1">
        <v>0</v>
      </c>
      <c r="L701" s="1" t="s">
        <v>18</v>
      </c>
      <c r="M701" s="1" t="s">
        <v>26</v>
      </c>
      <c r="N701" s="7">
        <v>3.0946810979826047</v>
      </c>
    </row>
    <row r="702" spans="2:14" x14ac:dyDescent="0.35">
      <c r="B702" s="2" t="s">
        <v>1429</v>
      </c>
      <c r="C702" s="2" t="s">
        <v>229</v>
      </c>
      <c r="D702" s="2" t="s">
        <v>33</v>
      </c>
      <c r="E702" s="11">
        <v>43</v>
      </c>
      <c r="F702" s="2" t="s">
        <v>16</v>
      </c>
      <c r="G702" s="2" t="s">
        <v>39</v>
      </c>
      <c r="H702" s="5">
        <v>44423</v>
      </c>
      <c r="I702" s="11">
        <v>33</v>
      </c>
      <c r="J702" s="11">
        <v>5</v>
      </c>
      <c r="K702" s="2">
        <v>0</v>
      </c>
      <c r="L702" s="2" t="s">
        <v>18</v>
      </c>
      <c r="M702" s="2" t="s">
        <v>26</v>
      </c>
      <c r="N702" s="8">
        <v>4.6013631119903078</v>
      </c>
    </row>
    <row r="703" spans="2:14" x14ac:dyDescent="0.35">
      <c r="B703" s="1" t="s">
        <v>1430</v>
      </c>
      <c r="C703" s="1" t="s">
        <v>1431</v>
      </c>
      <c r="D703" s="1" t="s">
        <v>33</v>
      </c>
      <c r="E703" s="10">
        <v>24</v>
      </c>
      <c r="F703" s="1" t="s">
        <v>23</v>
      </c>
      <c r="G703" s="1" t="s">
        <v>17</v>
      </c>
      <c r="H703" s="4">
        <v>37223</v>
      </c>
      <c r="I703" s="10">
        <v>26</v>
      </c>
      <c r="J703" s="10">
        <v>5</v>
      </c>
      <c r="K703" s="1">
        <v>0</v>
      </c>
      <c r="L703" s="1" t="s">
        <v>51</v>
      </c>
      <c r="M703" s="1" t="s">
        <v>141</v>
      </c>
      <c r="N703" s="7">
        <v>1.177419792358926</v>
      </c>
    </row>
    <row r="704" spans="2:14" hidden="1" x14ac:dyDescent="0.35">
      <c r="B704" s="2" t="s">
        <v>1432</v>
      </c>
      <c r="C704" s="2" t="s">
        <v>1433</v>
      </c>
      <c r="D704" s="2" t="s">
        <v>46</v>
      </c>
      <c r="E704" s="11">
        <v>56</v>
      </c>
      <c r="F704" s="2" t="s">
        <v>16</v>
      </c>
      <c r="G704" s="2" t="s">
        <v>39</v>
      </c>
      <c r="H704" s="5">
        <v>86771</v>
      </c>
      <c r="I704" s="11">
        <v>15</v>
      </c>
      <c r="J704" s="11">
        <v>3</v>
      </c>
      <c r="K704" s="2">
        <v>2017</v>
      </c>
      <c r="L704" s="2" t="s">
        <v>30</v>
      </c>
      <c r="M704" s="2" t="s">
        <v>41</v>
      </c>
      <c r="N704" s="8">
        <v>3.3077664703897254</v>
      </c>
    </row>
    <row r="705" spans="2:14" hidden="1" x14ac:dyDescent="0.35">
      <c r="B705" s="1" t="s">
        <v>1434</v>
      </c>
      <c r="C705" s="1" t="s">
        <v>1435</v>
      </c>
      <c r="D705" s="1" t="s">
        <v>33</v>
      </c>
      <c r="E705" s="10">
        <v>51</v>
      </c>
      <c r="F705" s="1" t="s">
        <v>23</v>
      </c>
      <c r="G705" s="1" t="s">
        <v>24</v>
      </c>
      <c r="H705" s="4">
        <v>34717</v>
      </c>
      <c r="I705" s="10">
        <v>11</v>
      </c>
      <c r="J705" s="10">
        <v>1</v>
      </c>
      <c r="K705" s="1">
        <v>2024</v>
      </c>
      <c r="L705" s="1" t="s">
        <v>30</v>
      </c>
      <c r="M705" s="1" t="s">
        <v>41</v>
      </c>
      <c r="N705" s="7">
        <v>3.9002835837329779</v>
      </c>
    </row>
    <row r="706" spans="2:14" hidden="1" x14ac:dyDescent="0.35">
      <c r="B706" s="2" t="s">
        <v>1436</v>
      </c>
      <c r="C706" s="2" t="s">
        <v>1437</v>
      </c>
      <c r="D706" s="2" t="s">
        <v>58</v>
      </c>
      <c r="E706" s="11">
        <v>42</v>
      </c>
      <c r="F706" s="2" t="s">
        <v>23</v>
      </c>
      <c r="G706" s="2" t="s">
        <v>29</v>
      </c>
      <c r="H706" s="5">
        <v>46367</v>
      </c>
      <c r="I706" s="11">
        <v>12</v>
      </c>
      <c r="J706" s="11">
        <v>2</v>
      </c>
      <c r="K706" s="2">
        <v>2024</v>
      </c>
      <c r="L706" s="2" t="s">
        <v>40</v>
      </c>
      <c r="M706" s="2" t="s">
        <v>26</v>
      </c>
      <c r="N706" s="8">
        <v>4.7942046333646422</v>
      </c>
    </row>
    <row r="707" spans="2:14" hidden="1" x14ac:dyDescent="0.35">
      <c r="B707" s="1" t="s">
        <v>1438</v>
      </c>
      <c r="C707" s="1" t="s">
        <v>1439</v>
      </c>
      <c r="D707" s="1" t="s">
        <v>80</v>
      </c>
      <c r="E707" s="10">
        <v>47</v>
      </c>
      <c r="F707" s="1" t="s">
        <v>23</v>
      </c>
      <c r="G707" s="1" t="s">
        <v>77</v>
      </c>
      <c r="H707" s="4">
        <v>44010</v>
      </c>
      <c r="I707" s="10">
        <v>20</v>
      </c>
      <c r="J707" s="10">
        <v>5</v>
      </c>
      <c r="K707" s="1">
        <v>2017</v>
      </c>
      <c r="L707" s="1" t="s">
        <v>25</v>
      </c>
      <c r="M707" s="1" t="s">
        <v>41</v>
      </c>
      <c r="N707" s="7">
        <v>4.4386219093583037</v>
      </c>
    </row>
    <row r="708" spans="2:14" hidden="1" x14ac:dyDescent="0.35">
      <c r="B708" s="2" t="s">
        <v>1440</v>
      </c>
      <c r="C708" s="2" t="s">
        <v>1441</v>
      </c>
      <c r="D708" s="2" t="s">
        <v>22</v>
      </c>
      <c r="E708" s="11">
        <v>26</v>
      </c>
      <c r="F708" s="2" t="s">
        <v>16</v>
      </c>
      <c r="G708" s="2" t="s">
        <v>29</v>
      </c>
      <c r="H708" s="5">
        <v>57946</v>
      </c>
      <c r="I708" s="11">
        <v>35</v>
      </c>
      <c r="J708" s="11">
        <v>2</v>
      </c>
      <c r="K708" s="2">
        <v>2016</v>
      </c>
      <c r="L708" s="2" t="s">
        <v>51</v>
      </c>
      <c r="M708" s="2" t="s">
        <v>26</v>
      </c>
      <c r="N708" s="8">
        <v>4.4463581069737437</v>
      </c>
    </row>
    <row r="709" spans="2:14" hidden="1" x14ac:dyDescent="0.35">
      <c r="B709" s="1" t="s">
        <v>1442</v>
      </c>
      <c r="C709" s="1" t="s">
        <v>1443</v>
      </c>
      <c r="D709" s="1" t="s">
        <v>80</v>
      </c>
      <c r="E709" s="10">
        <v>31</v>
      </c>
      <c r="F709" s="1" t="s">
        <v>23</v>
      </c>
      <c r="G709" s="1" t="s">
        <v>24</v>
      </c>
      <c r="H709" s="4">
        <v>95820</v>
      </c>
      <c r="I709" s="10">
        <v>18</v>
      </c>
      <c r="J709" s="10">
        <v>5</v>
      </c>
      <c r="K709" s="1">
        <v>2023</v>
      </c>
      <c r="L709" s="1" t="s">
        <v>51</v>
      </c>
      <c r="M709" s="1" t="s">
        <v>41</v>
      </c>
      <c r="N709" s="7">
        <v>1.7433108302879137</v>
      </c>
    </row>
    <row r="710" spans="2:14" hidden="1" x14ac:dyDescent="0.35">
      <c r="B710" s="2" t="s">
        <v>1444</v>
      </c>
      <c r="C710" s="2" t="s">
        <v>1445</v>
      </c>
      <c r="D710" s="2" t="s">
        <v>22</v>
      </c>
      <c r="E710" s="11">
        <v>56</v>
      </c>
      <c r="F710" s="2" t="s">
        <v>16</v>
      </c>
      <c r="G710" s="2" t="s">
        <v>29</v>
      </c>
      <c r="H710" s="5">
        <v>42023</v>
      </c>
      <c r="I710" s="11">
        <v>4</v>
      </c>
      <c r="J710" s="11">
        <v>1</v>
      </c>
      <c r="K710" s="2">
        <v>2016</v>
      </c>
      <c r="L710" s="2" t="s">
        <v>25</v>
      </c>
      <c r="M710" s="2" t="s">
        <v>26</v>
      </c>
      <c r="N710" s="8">
        <v>1.2815626285040969</v>
      </c>
    </row>
    <row r="711" spans="2:14" hidden="1" x14ac:dyDescent="0.35">
      <c r="B711" s="1" t="s">
        <v>1446</v>
      </c>
      <c r="C711" s="1" t="s">
        <v>1447</v>
      </c>
      <c r="D711" s="1" t="s">
        <v>33</v>
      </c>
      <c r="E711" s="10">
        <v>60</v>
      </c>
      <c r="F711" s="1" t="s">
        <v>16</v>
      </c>
      <c r="G711" s="1" t="s">
        <v>29</v>
      </c>
      <c r="H711" s="4">
        <v>79011</v>
      </c>
      <c r="I711" s="10">
        <v>3</v>
      </c>
      <c r="J711" s="10">
        <v>3</v>
      </c>
      <c r="K711" s="1">
        <v>0</v>
      </c>
      <c r="L711" s="1" t="s">
        <v>34</v>
      </c>
      <c r="M711" s="1" t="s">
        <v>26</v>
      </c>
      <c r="N711" s="7">
        <v>3.9745609680914136</v>
      </c>
    </row>
    <row r="712" spans="2:14" hidden="1" x14ac:dyDescent="0.35">
      <c r="B712" s="2" t="s">
        <v>1448</v>
      </c>
      <c r="C712" s="2" t="s">
        <v>1449</v>
      </c>
      <c r="D712" s="2" t="s">
        <v>80</v>
      </c>
      <c r="E712" s="11">
        <v>49</v>
      </c>
      <c r="F712" s="2" t="s">
        <v>23</v>
      </c>
      <c r="G712" s="2" t="s">
        <v>63</v>
      </c>
      <c r="H712" s="5">
        <v>90532</v>
      </c>
      <c r="I712" s="11">
        <v>22</v>
      </c>
      <c r="J712" s="11">
        <v>2</v>
      </c>
      <c r="K712" s="2">
        <v>2024</v>
      </c>
      <c r="L712" s="2" t="s">
        <v>51</v>
      </c>
      <c r="M712" s="2" t="s">
        <v>26</v>
      </c>
      <c r="N712" s="8">
        <v>4.0773907766349993</v>
      </c>
    </row>
    <row r="713" spans="2:14" x14ac:dyDescent="0.35">
      <c r="B713" s="1" t="s">
        <v>1450</v>
      </c>
      <c r="C713" s="1" t="s">
        <v>1451</v>
      </c>
      <c r="D713" s="1" t="s">
        <v>33</v>
      </c>
      <c r="E713" s="10">
        <v>59</v>
      </c>
      <c r="F713" s="1" t="s">
        <v>16</v>
      </c>
      <c r="G713" s="1" t="s">
        <v>24</v>
      </c>
      <c r="H713" s="4">
        <v>95045</v>
      </c>
      <c r="I713" s="10">
        <v>30</v>
      </c>
      <c r="J713" s="10">
        <v>5</v>
      </c>
      <c r="K713" s="1">
        <v>2023</v>
      </c>
      <c r="L713" s="1" t="s">
        <v>40</v>
      </c>
      <c r="M713" s="1" t="s">
        <v>41</v>
      </c>
      <c r="N713" s="7">
        <v>2.5102727047789442</v>
      </c>
    </row>
    <row r="714" spans="2:14" hidden="1" x14ac:dyDescent="0.35">
      <c r="B714" s="2" t="s">
        <v>1452</v>
      </c>
      <c r="C714" s="2" t="s">
        <v>1453</v>
      </c>
      <c r="D714" s="2" t="s">
        <v>80</v>
      </c>
      <c r="E714" s="11">
        <v>42</v>
      </c>
      <c r="F714" s="2" t="s">
        <v>23</v>
      </c>
      <c r="G714" s="2" t="s">
        <v>39</v>
      </c>
      <c r="H714" s="5">
        <v>72828</v>
      </c>
      <c r="I714" s="11">
        <v>7</v>
      </c>
      <c r="J714" s="11">
        <v>4</v>
      </c>
      <c r="K714" s="2">
        <v>2016</v>
      </c>
      <c r="L714" s="2" t="s">
        <v>51</v>
      </c>
      <c r="M714" s="2" t="s">
        <v>141</v>
      </c>
      <c r="N714" s="8">
        <v>2.007114061921135</v>
      </c>
    </row>
    <row r="715" spans="2:14" hidden="1" x14ac:dyDescent="0.35">
      <c r="B715" s="1" t="s">
        <v>1454</v>
      </c>
      <c r="C715" s="1" t="s">
        <v>1455</v>
      </c>
      <c r="D715" s="1" t="s">
        <v>33</v>
      </c>
      <c r="E715" s="10">
        <v>60</v>
      </c>
      <c r="F715" s="1" t="s">
        <v>16</v>
      </c>
      <c r="G715" s="1" t="s">
        <v>29</v>
      </c>
      <c r="H715" s="4">
        <v>74416</v>
      </c>
      <c r="I715" s="10">
        <v>14</v>
      </c>
      <c r="J715" s="10">
        <v>3</v>
      </c>
      <c r="K715" s="1">
        <v>2021</v>
      </c>
      <c r="L715" s="1" t="s">
        <v>51</v>
      </c>
      <c r="M715" s="1" t="s">
        <v>41</v>
      </c>
      <c r="N715" s="7">
        <v>3.562256597948374</v>
      </c>
    </row>
    <row r="716" spans="2:14" hidden="1" x14ac:dyDescent="0.35">
      <c r="B716" s="2" t="s">
        <v>1456</v>
      </c>
      <c r="C716" s="2" t="s">
        <v>1457</v>
      </c>
      <c r="D716" s="2" t="s">
        <v>80</v>
      </c>
      <c r="E716" s="11">
        <v>60</v>
      </c>
      <c r="F716" s="2" t="s">
        <v>16</v>
      </c>
      <c r="G716" s="2" t="s">
        <v>63</v>
      </c>
      <c r="H716" s="5">
        <v>67930</v>
      </c>
      <c r="I716" s="11">
        <v>7</v>
      </c>
      <c r="J716" s="11">
        <v>5</v>
      </c>
      <c r="K716" s="2">
        <v>2021</v>
      </c>
      <c r="L716" s="2" t="s">
        <v>34</v>
      </c>
      <c r="M716" s="2" t="s">
        <v>26</v>
      </c>
      <c r="N716" s="8">
        <v>4.8652596778207311</v>
      </c>
    </row>
    <row r="717" spans="2:14" hidden="1" x14ac:dyDescent="0.35">
      <c r="B717" s="1" t="s">
        <v>1458</v>
      </c>
      <c r="C717" s="1" t="s">
        <v>1459</v>
      </c>
      <c r="D717" s="1" t="s">
        <v>80</v>
      </c>
      <c r="E717" s="10">
        <v>33</v>
      </c>
      <c r="F717" s="1" t="s">
        <v>23</v>
      </c>
      <c r="G717" s="1" t="s">
        <v>77</v>
      </c>
      <c r="H717" s="4">
        <v>86094</v>
      </c>
      <c r="I717" s="10">
        <v>2</v>
      </c>
      <c r="J717" s="10">
        <v>5</v>
      </c>
      <c r="K717" s="1">
        <v>2024</v>
      </c>
      <c r="L717" s="1" t="s">
        <v>51</v>
      </c>
      <c r="M717" s="1" t="s">
        <v>19</v>
      </c>
      <c r="N717" s="7">
        <v>2.004257248571097</v>
      </c>
    </row>
    <row r="718" spans="2:14" hidden="1" x14ac:dyDescent="0.35">
      <c r="B718" s="2" t="s">
        <v>1460</v>
      </c>
      <c r="C718" s="2" t="s">
        <v>1461</v>
      </c>
      <c r="D718" s="2" t="s">
        <v>80</v>
      </c>
      <c r="E718" s="11">
        <v>50</v>
      </c>
      <c r="F718" s="2" t="s">
        <v>16</v>
      </c>
      <c r="G718" s="2" t="s">
        <v>77</v>
      </c>
      <c r="H718" s="5">
        <v>46220</v>
      </c>
      <c r="I718" s="11">
        <v>8</v>
      </c>
      <c r="J718" s="11">
        <v>3</v>
      </c>
      <c r="K718" s="2">
        <v>2019</v>
      </c>
      <c r="L718" s="2" t="s">
        <v>40</v>
      </c>
      <c r="M718" s="2" t="s">
        <v>26</v>
      </c>
      <c r="N718" s="8">
        <v>4.815026435845132</v>
      </c>
    </row>
    <row r="719" spans="2:14" hidden="1" x14ac:dyDescent="0.35">
      <c r="B719" s="1" t="s">
        <v>1462</v>
      </c>
      <c r="C719" s="1" t="s">
        <v>1463</v>
      </c>
      <c r="D719" s="1" t="s">
        <v>80</v>
      </c>
      <c r="E719" s="10">
        <v>45</v>
      </c>
      <c r="F719" s="1" t="s">
        <v>23</v>
      </c>
      <c r="G719" s="1" t="s">
        <v>63</v>
      </c>
      <c r="H719" s="4">
        <v>91257</v>
      </c>
      <c r="I719" s="10">
        <v>3</v>
      </c>
      <c r="J719" s="10">
        <v>4</v>
      </c>
      <c r="K719" s="1">
        <v>2022</v>
      </c>
      <c r="L719" s="1" t="s">
        <v>51</v>
      </c>
      <c r="M719" s="1" t="s">
        <v>26</v>
      </c>
      <c r="N719" s="7">
        <v>2.4453941953186082</v>
      </c>
    </row>
    <row r="720" spans="2:14" hidden="1" x14ac:dyDescent="0.35">
      <c r="B720" s="2" t="s">
        <v>1464</v>
      </c>
      <c r="C720" s="2" t="s">
        <v>1465</v>
      </c>
      <c r="D720" s="2" t="s">
        <v>22</v>
      </c>
      <c r="E720" s="11">
        <v>52</v>
      </c>
      <c r="F720" s="2" t="s">
        <v>16</v>
      </c>
      <c r="G720" s="2" t="s">
        <v>17</v>
      </c>
      <c r="H720" s="5">
        <v>75873</v>
      </c>
      <c r="I720" s="11">
        <v>6</v>
      </c>
      <c r="J720" s="11">
        <v>5</v>
      </c>
      <c r="K720" s="2">
        <v>2015</v>
      </c>
      <c r="L720" s="2" t="s">
        <v>18</v>
      </c>
      <c r="M720" s="2" t="s">
        <v>26</v>
      </c>
      <c r="N720" s="8">
        <v>2.5065610783294416</v>
      </c>
    </row>
    <row r="721" spans="2:14" hidden="1" x14ac:dyDescent="0.35">
      <c r="B721" s="1" t="s">
        <v>1466</v>
      </c>
      <c r="C721" s="1" t="s">
        <v>1467</v>
      </c>
      <c r="D721" s="1" t="s">
        <v>80</v>
      </c>
      <c r="E721" s="10">
        <v>52</v>
      </c>
      <c r="F721" s="1" t="s">
        <v>16</v>
      </c>
      <c r="G721" s="1" t="s">
        <v>77</v>
      </c>
      <c r="H721" s="4">
        <v>104802</v>
      </c>
      <c r="I721" s="10">
        <v>35</v>
      </c>
      <c r="J721" s="10">
        <v>1</v>
      </c>
      <c r="K721" s="1">
        <v>2023</v>
      </c>
      <c r="L721" s="1" t="s">
        <v>34</v>
      </c>
      <c r="M721" s="1" t="s">
        <v>41</v>
      </c>
      <c r="N721" s="7">
        <v>4.2705934729811377</v>
      </c>
    </row>
    <row r="722" spans="2:14" hidden="1" x14ac:dyDescent="0.35">
      <c r="B722" s="2" t="s">
        <v>1468</v>
      </c>
      <c r="C722" s="2" t="s">
        <v>1469</v>
      </c>
      <c r="D722" s="2" t="s">
        <v>58</v>
      </c>
      <c r="E722" s="11">
        <v>33</v>
      </c>
      <c r="F722" s="2" t="s">
        <v>16</v>
      </c>
      <c r="G722" s="2" t="s">
        <v>17</v>
      </c>
      <c r="H722" s="5">
        <v>116672</v>
      </c>
      <c r="I722" s="11">
        <v>7</v>
      </c>
      <c r="J722" s="11">
        <v>2</v>
      </c>
      <c r="K722" s="2">
        <v>2016</v>
      </c>
      <c r="L722" s="2" t="s">
        <v>25</v>
      </c>
      <c r="M722" s="2" t="s">
        <v>141</v>
      </c>
      <c r="N722" s="8">
        <v>4.2882098114367864</v>
      </c>
    </row>
    <row r="723" spans="2:14" hidden="1" x14ac:dyDescent="0.35">
      <c r="B723" s="1" t="s">
        <v>1470</v>
      </c>
      <c r="C723" s="1" t="s">
        <v>1471</v>
      </c>
      <c r="D723" s="1" t="s">
        <v>46</v>
      </c>
      <c r="E723" s="10">
        <v>26</v>
      </c>
      <c r="F723" s="1" t="s">
        <v>16</v>
      </c>
      <c r="G723" s="1" t="s">
        <v>17</v>
      </c>
      <c r="H723" s="4">
        <v>102766</v>
      </c>
      <c r="I723" s="10">
        <v>25</v>
      </c>
      <c r="J723" s="10">
        <v>4</v>
      </c>
      <c r="K723" s="1">
        <v>2017</v>
      </c>
      <c r="L723" s="1" t="s">
        <v>34</v>
      </c>
      <c r="M723" s="1" t="s">
        <v>26</v>
      </c>
      <c r="N723" s="7">
        <v>2.1877794317615327</v>
      </c>
    </row>
    <row r="724" spans="2:14" hidden="1" x14ac:dyDescent="0.35">
      <c r="B724" s="2" t="s">
        <v>1472</v>
      </c>
      <c r="C724" s="2" t="s">
        <v>1473</v>
      </c>
      <c r="D724" s="2" t="s">
        <v>46</v>
      </c>
      <c r="E724" s="11">
        <v>28</v>
      </c>
      <c r="F724" s="2" t="s">
        <v>16</v>
      </c>
      <c r="G724" s="2" t="s">
        <v>29</v>
      </c>
      <c r="H724" s="5">
        <v>47721</v>
      </c>
      <c r="I724" s="11">
        <v>35</v>
      </c>
      <c r="J724" s="11">
        <v>5</v>
      </c>
      <c r="K724" s="2">
        <v>2019</v>
      </c>
      <c r="L724" s="2" t="s">
        <v>34</v>
      </c>
      <c r="M724" s="2" t="s">
        <v>26</v>
      </c>
      <c r="N724" s="8">
        <v>3.0921760754447019</v>
      </c>
    </row>
    <row r="725" spans="2:14" hidden="1" x14ac:dyDescent="0.35">
      <c r="B725" s="1" t="s">
        <v>1474</v>
      </c>
      <c r="C725" s="1" t="s">
        <v>1475</v>
      </c>
      <c r="D725" s="1" t="s">
        <v>33</v>
      </c>
      <c r="E725" s="10">
        <v>35</v>
      </c>
      <c r="F725" s="1" t="s">
        <v>16</v>
      </c>
      <c r="G725" s="1" t="s">
        <v>17</v>
      </c>
      <c r="H725" s="4">
        <v>80713</v>
      </c>
      <c r="I725" s="10">
        <v>35</v>
      </c>
      <c r="J725" s="10">
        <v>1</v>
      </c>
      <c r="K725" s="1">
        <v>0</v>
      </c>
      <c r="L725" s="1" t="s">
        <v>34</v>
      </c>
      <c r="M725" s="1" t="s">
        <v>26</v>
      </c>
      <c r="N725" s="7">
        <v>3.4198148462873701</v>
      </c>
    </row>
    <row r="726" spans="2:14" hidden="1" x14ac:dyDescent="0.35">
      <c r="B726" s="2" t="s">
        <v>1476</v>
      </c>
      <c r="C726" s="2" t="s">
        <v>1477</v>
      </c>
      <c r="D726" s="2" t="s">
        <v>80</v>
      </c>
      <c r="E726" s="11">
        <v>29</v>
      </c>
      <c r="F726" s="2" t="s">
        <v>23</v>
      </c>
      <c r="G726" s="2" t="s">
        <v>77</v>
      </c>
      <c r="H726" s="5">
        <v>103783</v>
      </c>
      <c r="I726" s="11">
        <v>12</v>
      </c>
      <c r="J726" s="11">
        <v>3</v>
      </c>
      <c r="K726" s="2">
        <v>2024</v>
      </c>
      <c r="L726" s="2" t="s">
        <v>30</v>
      </c>
      <c r="M726" s="2" t="s">
        <v>26</v>
      </c>
      <c r="N726" s="8">
        <v>3.6774646290134969</v>
      </c>
    </row>
    <row r="727" spans="2:14" hidden="1" x14ac:dyDescent="0.35">
      <c r="B727" s="1" t="s">
        <v>1478</v>
      </c>
      <c r="C727" s="1" t="s">
        <v>1479</v>
      </c>
      <c r="D727" s="1" t="s">
        <v>22</v>
      </c>
      <c r="E727" s="10">
        <v>32</v>
      </c>
      <c r="F727" s="1" t="s">
        <v>23</v>
      </c>
      <c r="G727" s="1" t="s">
        <v>24</v>
      </c>
      <c r="H727" s="4">
        <v>54480</v>
      </c>
      <c r="I727" s="10">
        <v>5</v>
      </c>
      <c r="J727" s="10">
        <v>4</v>
      </c>
      <c r="K727" s="1">
        <v>2019</v>
      </c>
      <c r="L727" s="1" t="s">
        <v>34</v>
      </c>
      <c r="M727" s="1" t="s">
        <v>41</v>
      </c>
      <c r="N727" s="7">
        <v>2.8892860002886693</v>
      </c>
    </row>
    <row r="728" spans="2:14" hidden="1" x14ac:dyDescent="0.35">
      <c r="B728" s="2" t="s">
        <v>1480</v>
      </c>
      <c r="C728" s="2" t="s">
        <v>1481</v>
      </c>
      <c r="D728" s="2" t="s">
        <v>58</v>
      </c>
      <c r="E728" s="11">
        <v>44</v>
      </c>
      <c r="F728" s="2" t="s">
        <v>16</v>
      </c>
      <c r="G728" s="2" t="s">
        <v>17</v>
      </c>
      <c r="H728" s="5">
        <v>80571</v>
      </c>
      <c r="I728" s="11">
        <v>11</v>
      </c>
      <c r="J728" s="11">
        <v>3</v>
      </c>
      <c r="K728" s="2">
        <v>2020</v>
      </c>
      <c r="L728" s="2" t="s">
        <v>51</v>
      </c>
      <c r="M728" s="2" t="s">
        <v>26</v>
      </c>
      <c r="N728" s="8">
        <v>4.7590752885420935</v>
      </c>
    </row>
    <row r="729" spans="2:14" hidden="1" x14ac:dyDescent="0.35">
      <c r="B729" s="1" t="s">
        <v>1482</v>
      </c>
      <c r="C729" s="1" t="s">
        <v>1483</v>
      </c>
      <c r="D729" s="1" t="s">
        <v>46</v>
      </c>
      <c r="E729" s="10">
        <v>47</v>
      </c>
      <c r="F729" s="1" t="s">
        <v>23</v>
      </c>
      <c r="G729" s="1" t="s">
        <v>29</v>
      </c>
      <c r="H729" s="4">
        <v>98488</v>
      </c>
      <c r="I729" s="10">
        <v>6</v>
      </c>
      <c r="J729" s="10">
        <v>5</v>
      </c>
      <c r="K729" s="1">
        <v>2016</v>
      </c>
      <c r="L729" s="1" t="s">
        <v>18</v>
      </c>
      <c r="M729" s="1" t="s">
        <v>141</v>
      </c>
      <c r="N729" s="7">
        <v>1.7610045956373899</v>
      </c>
    </row>
    <row r="730" spans="2:14" hidden="1" x14ac:dyDescent="0.35">
      <c r="B730" s="2" t="s">
        <v>1484</v>
      </c>
      <c r="C730" s="2" t="s">
        <v>1485</v>
      </c>
      <c r="D730" s="2" t="s">
        <v>22</v>
      </c>
      <c r="E730" s="11">
        <v>25</v>
      </c>
      <c r="F730" s="2" t="s">
        <v>72</v>
      </c>
      <c r="G730" s="2" t="s">
        <v>17</v>
      </c>
      <c r="H730" s="5">
        <v>107802</v>
      </c>
      <c r="I730" s="11">
        <v>29</v>
      </c>
      <c r="J730" s="11">
        <v>3</v>
      </c>
      <c r="K730" s="2">
        <v>2015</v>
      </c>
      <c r="L730" s="2" t="s">
        <v>30</v>
      </c>
      <c r="M730" s="2" t="s">
        <v>41</v>
      </c>
      <c r="N730" s="8">
        <v>2.0798210323091975</v>
      </c>
    </row>
    <row r="731" spans="2:14" hidden="1" x14ac:dyDescent="0.35">
      <c r="B731" s="1" t="s">
        <v>1486</v>
      </c>
      <c r="C731" s="1" t="s">
        <v>1487</v>
      </c>
      <c r="D731" s="1" t="s">
        <v>80</v>
      </c>
      <c r="E731" s="10">
        <v>56</v>
      </c>
      <c r="F731" s="1" t="s">
        <v>23</v>
      </c>
      <c r="G731" s="1" t="s">
        <v>24</v>
      </c>
      <c r="H731" s="4">
        <v>37625</v>
      </c>
      <c r="I731" s="10">
        <v>6</v>
      </c>
      <c r="J731" s="10">
        <v>3</v>
      </c>
      <c r="K731" s="1">
        <v>2022</v>
      </c>
      <c r="L731" s="1" t="s">
        <v>40</v>
      </c>
      <c r="M731" s="1" t="s">
        <v>41</v>
      </c>
      <c r="N731" s="7">
        <v>4.7792713553245942</v>
      </c>
    </row>
    <row r="732" spans="2:14" hidden="1" x14ac:dyDescent="0.35">
      <c r="B732" s="2" t="s">
        <v>1488</v>
      </c>
      <c r="C732" s="2" t="s">
        <v>1489</v>
      </c>
      <c r="D732" s="2" t="s">
        <v>22</v>
      </c>
      <c r="E732" s="11">
        <v>28</v>
      </c>
      <c r="F732" s="2" t="s">
        <v>16</v>
      </c>
      <c r="G732" s="2" t="s">
        <v>39</v>
      </c>
      <c r="H732" s="5">
        <v>44649</v>
      </c>
      <c r="I732" s="11">
        <v>17</v>
      </c>
      <c r="J732" s="11">
        <v>2</v>
      </c>
      <c r="K732" s="2">
        <v>2022</v>
      </c>
      <c r="L732" s="2" t="s">
        <v>40</v>
      </c>
      <c r="M732" s="2" t="s">
        <v>26</v>
      </c>
      <c r="N732" s="8">
        <v>1.5828038723562412</v>
      </c>
    </row>
    <row r="733" spans="2:14" hidden="1" x14ac:dyDescent="0.35">
      <c r="B733" s="1" t="s">
        <v>1490</v>
      </c>
      <c r="C733" s="1" t="s">
        <v>1491</v>
      </c>
      <c r="D733" s="1" t="s">
        <v>22</v>
      </c>
      <c r="E733" s="10">
        <v>23</v>
      </c>
      <c r="F733" s="1" t="s">
        <v>23</v>
      </c>
      <c r="G733" s="1" t="s">
        <v>24</v>
      </c>
      <c r="H733" s="4">
        <v>41716</v>
      </c>
      <c r="I733" s="10">
        <v>27</v>
      </c>
      <c r="J733" s="10">
        <v>2</v>
      </c>
      <c r="K733" s="1">
        <v>2023</v>
      </c>
      <c r="L733" s="1" t="s">
        <v>51</v>
      </c>
      <c r="M733" s="1" t="s">
        <v>141</v>
      </c>
      <c r="N733" s="7">
        <v>1.4025663445791046</v>
      </c>
    </row>
    <row r="734" spans="2:14" hidden="1" x14ac:dyDescent="0.35">
      <c r="B734" s="2" t="s">
        <v>1492</v>
      </c>
      <c r="C734" s="2" t="s">
        <v>1493</v>
      </c>
      <c r="D734" s="2" t="s">
        <v>22</v>
      </c>
      <c r="E734" s="11">
        <v>44</v>
      </c>
      <c r="F734" s="2" t="s">
        <v>23</v>
      </c>
      <c r="G734" s="2" t="s">
        <v>29</v>
      </c>
      <c r="H734" s="5">
        <v>70424</v>
      </c>
      <c r="I734" s="11">
        <v>31</v>
      </c>
      <c r="J734" s="11">
        <v>4</v>
      </c>
      <c r="K734" s="2">
        <v>2021</v>
      </c>
      <c r="L734" s="2" t="s">
        <v>40</v>
      </c>
      <c r="M734" s="2" t="s">
        <v>26</v>
      </c>
      <c r="N734" s="8">
        <v>2.1810258477089635</v>
      </c>
    </row>
    <row r="735" spans="2:14" hidden="1" x14ac:dyDescent="0.35">
      <c r="B735" s="1" t="s">
        <v>1494</v>
      </c>
      <c r="C735" s="1" t="s">
        <v>1495</v>
      </c>
      <c r="D735" s="1" t="s">
        <v>46</v>
      </c>
      <c r="E735" s="10">
        <v>34</v>
      </c>
      <c r="F735" s="1" t="s">
        <v>23</v>
      </c>
      <c r="G735" s="1" t="s">
        <v>77</v>
      </c>
      <c r="H735" s="4">
        <v>36324</v>
      </c>
      <c r="I735" s="10">
        <v>11</v>
      </c>
      <c r="J735" s="10">
        <v>1</v>
      </c>
      <c r="K735" s="1">
        <v>2016</v>
      </c>
      <c r="L735" s="1" t="s">
        <v>30</v>
      </c>
      <c r="M735" s="1" t="s">
        <v>26</v>
      </c>
      <c r="N735" s="7">
        <v>1.8406889587876067</v>
      </c>
    </row>
    <row r="736" spans="2:14" hidden="1" x14ac:dyDescent="0.35">
      <c r="B736" s="2" t="s">
        <v>1496</v>
      </c>
      <c r="C736" s="2" t="s">
        <v>1497</v>
      </c>
      <c r="D736" s="2" t="s">
        <v>22</v>
      </c>
      <c r="E736" s="11">
        <v>54</v>
      </c>
      <c r="F736" s="2" t="s">
        <v>23</v>
      </c>
      <c r="G736" s="2" t="s">
        <v>24</v>
      </c>
      <c r="H736" s="5">
        <v>86537</v>
      </c>
      <c r="I736" s="11">
        <v>26</v>
      </c>
      <c r="J736" s="11">
        <v>1</v>
      </c>
      <c r="K736" s="2">
        <v>0</v>
      </c>
      <c r="L736" s="2" t="s">
        <v>34</v>
      </c>
      <c r="M736" s="2" t="s">
        <v>26</v>
      </c>
      <c r="N736" s="8">
        <v>4.0935297551818781</v>
      </c>
    </row>
    <row r="737" spans="2:14" hidden="1" x14ac:dyDescent="0.35">
      <c r="B737" s="1" t="s">
        <v>1498</v>
      </c>
      <c r="C737" s="1" t="s">
        <v>1499</v>
      </c>
      <c r="D737" s="1" t="s">
        <v>15</v>
      </c>
      <c r="E737" s="10">
        <v>29</v>
      </c>
      <c r="F737" s="1" t="s">
        <v>23</v>
      </c>
      <c r="G737" s="1" t="s">
        <v>17</v>
      </c>
      <c r="H737" s="4">
        <v>79692</v>
      </c>
      <c r="I737" s="10">
        <v>20</v>
      </c>
      <c r="J737" s="10">
        <v>4</v>
      </c>
      <c r="K737" s="1">
        <v>2017</v>
      </c>
      <c r="L737" s="1" t="s">
        <v>34</v>
      </c>
      <c r="M737" s="1" t="s">
        <v>19</v>
      </c>
      <c r="N737" s="7">
        <v>1.4837030504819833</v>
      </c>
    </row>
    <row r="738" spans="2:14" hidden="1" x14ac:dyDescent="0.35">
      <c r="B738" s="2" t="s">
        <v>1500</v>
      </c>
      <c r="C738" s="2" t="s">
        <v>1501</v>
      </c>
      <c r="D738" s="2" t="s">
        <v>15</v>
      </c>
      <c r="E738" s="11">
        <v>32</v>
      </c>
      <c r="F738" s="2" t="s">
        <v>23</v>
      </c>
      <c r="G738" s="2" t="s">
        <v>24</v>
      </c>
      <c r="H738" s="5">
        <v>56437</v>
      </c>
      <c r="I738" s="11">
        <v>2</v>
      </c>
      <c r="J738" s="11">
        <v>4</v>
      </c>
      <c r="K738" s="2">
        <v>2015</v>
      </c>
      <c r="L738" s="2" t="s">
        <v>51</v>
      </c>
      <c r="M738" s="2" t="s">
        <v>26</v>
      </c>
      <c r="N738" s="8">
        <v>2.1797824767329663</v>
      </c>
    </row>
    <row r="739" spans="2:14" hidden="1" x14ac:dyDescent="0.35">
      <c r="B739" s="1" t="s">
        <v>1502</v>
      </c>
      <c r="C739" s="1" t="s">
        <v>1503</v>
      </c>
      <c r="D739" s="1" t="s">
        <v>80</v>
      </c>
      <c r="E739" s="10">
        <v>51</v>
      </c>
      <c r="F739" s="1" t="s">
        <v>16</v>
      </c>
      <c r="G739" s="1" t="s">
        <v>77</v>
      </c>
      <c r="H739" s="4">
        <v>96512</v>
      </c>
      <c r="I739" s="10">
        <v>10</v>
      </c>
      <c r="J739" s="10">
        <v>2</v>
      </c>
      <c r="K739" s="1">
        <v>2023</v>
      </c>
      <c r="L739" s="1" t="s">
        <v>18</v>
      </c>
      <c r="M739" s="1" t="s">
        <v>141</v>
      </c>
      <c r="N739" s="7">
        <v>4.2024827741299529</v>
      </c>
    </row>
    <row r="740" spans="2:14" hidden="1" x14ac:dyDescent="0.35">
      <c r="B740" s="2" t="s">
        <v>1504</v>
      </c>
      <c r="C740" s="2" t="s">
        <v>1505</v>
      </c>
      <c r="D740" s="2" t="s">
        <v>80</v>
      </c>
      <c r="E740" s="11">
        <v>24</v>
      </c>
      <c r="F740" s="2" t="s">
        <v>23</v>
      </c>
      <c r="G740" s="2" t="s">
        <v>77</v>
      </c>
      <c r="H740" s="5">
        <v>85468</v>
      </c>
      <c r="I740" s="11">
        <v>10</v>
      </c>
      <c r="J740" s="11">
        <v>1</v>
      </c>
      <c r="K740" s="2">
        <v>2015</v>
      </c>
      <c r="L740" s="2" t="s">
        <v>34</v>
      </c>
      <c r="M740" s="2" t="s">
        <v>41</v>
      </c>
      <c r="N740" s="8">
        <v>4.3789372679808842</v>
      </c>
    </row>
    <row r="741" spans="2:14" x14ac:dyDescent="0.35">
      <c r="B741" s="1" t="s">
        <v>1506</v>
      </c>
      <c r="C741" s="1" t="s">
        <v>1507</v>
      </c>
      <c r="D741" s="1" t="s">
        <v>33</v>
      </c>
      <c r="E741" s="10">
        <v>39</v>
      </c>
      <c r="F741" s="1" t="s">
        <v>16</v>
      </c>
      <c r="G741" s="1" t="s">
        <v>17</v>
      </c>
      <c r="H741" s="4">
        <v>89880</v>
      </c>
      <c r="I741" s="10">
        <v>16</v>
      </c>
      <c r="J741" s="10">
        <v>4</v>
      </c>
      <c r="K741" s="1">
        <v>2021</v>
      </c>
      <c r="L741" s="1" t="s">
        <v>34</v>
      </c>
      <c r="M741" s="1" t="s">
        <v>19</v>
      </c>
      <c r="N741" s="7">
        <v>2.7702762657470337</v>
      </c>
    </row>
    <row r="742" spans="2:14" hidden="1" x14ac:dyDescent="0.35">
      <c r="B742" s="2" t="s">
        <v>1508</v>
      </c>
      <c r="C742" s="2" t="s">
        <v>1509</v>
      </c>
      <c r="D742" s="2" t="s">
        <v>58</v>
      </c>
      <c r="E742" s="11">
        <v>38</v>
      </c>
      <c r="F742" s="2" t="s">
        <v>16</v>
      </c>
      <c r="G742" s="2" t="s">
        <v>39</v>
      </c>
      <c r="H742" s="5">
        <v>33312</v>
      </c>
      <c r="I742" s="11">
        <v>30</v>
      </c>
      <c r="J742" s="11">
        <v>1</v>
      </c>
      <c r="K742" s="2">
        <v>0</v>
      </c>
      <c r="L742" s="2" t="s">
        <v>30</v>
      </c>
      <c r="M742" s="2" t="s">
        <v>41</v>
      </c>
      <c r="N742" s="8">
        <v>2.7503374669874558</v>
      </c>
    </row>
    <row r="743" spans="2:14" hidden="1" x14ac:dyDescent="0.35">
      <c r="B743" s="1" t="s">
        <v>1510</v>
      </c>
      <c r="C743" s="1" t="s">
        <v>1511</v>
      </c>
      <c r="D743" s="1" t="s">
        <v>80</v>
      </c>
      <c r="E743" s="10">
        <v>50</v>
      </c>
      <c r="F743" s="1" t="s">
        <v>23</v>
      </c>
      <c r="G743" s="1" t="s">
        <v>24</v>
      </c>
      <c r="H743" s="4">
        <v>71038</v>
      </c>
      <c r="I743" s="10">
        <v>24</v>
      </c>
      <c r="J743" s="10">
        <v>1</v>
      </c>
      <c r="K743" s="1">
        <v>2023</v>
      </c>
      <c r="L743" s="1" t="s">
        <v>34</v>
      </c>
      <c r="M743" s="1" t="s">
        <v>141</v>
      </c>
      <c r="N743" s="7">
        <v>2.2694179894548987</v>
      </c>
    </row>
    <row r="744" spans="2:14" hidden="1" x14ac:dyDescent="0.35">
      <c r="B744" s="2" t="s">
        <v>1512</v>
      </c>
      <c r="C744" s="2" t="s">
        <v>1513</v>
      </c>
      <c r="D744" s="2" t="s">
        <v>22</v>
      </c>
      <c r="E744" s="11">
        <v>48</v>
      </c>
      <c r="F744" s="2" t="s">
        <v>23</v>
      </c>
      <c r="G744" s="2" t="s">
        <v>29</v>
      </c>
      <c r="H744" s="5">
        <v>110584</v>
      </c>
      <c r="I744" s="11">
        <v>7</v>
      </c>
      <c r="J744" s="11">
        <v>2</v>
      </c>
      <c r="K744" s="2">
        <v>0</v>
      </c>
      <c r="L744" s="2" t="s">
        <v>40</v>
      </c>
      <c r="M744" s="2" t="s">
        <v>41</v>
      </c>
      <c r="N744" s="8">
        <v>1.3538040102492945</v>
      </c>
    </row>
    <row r="745" spans="2:14" hidden="1" x14ac:dyDescent="0.35">
      <c r="B745" s="1" t="s">
        <v>1514</v>
      </c>
      <c r="C745" s="1" t="s">
        <v>1515</v>
      </c>
      <c r="D745" s="1" t="s">
        <v>58</v>
      </c>
      <c r="E745" s="10">
        <v>40</v>
      </c>
      <c r="F745" s="1" t="s">
        <v>16</v>
      </c>
      <c r="G745" s="1" t="s">
        <v>63</v>
      </c>
      <c r="H745" s="4">
        <v>97225</v>
      </c>
      <c r="I745" s="10">
        <v>19</v>
      </c>
      <c r="J745" s="10">
        <v>5</v>
      </c>
      <c r="K745" s="1">
        <v>2022</v>
      </c>
      <c r="L745" s="1" t="s">
        <v>18</v>
      </c>
      <c r="M745" s="1" t="s">
        <v>41</v>
      </c>
      <c r="N745" s="7">
        <v>2.6867397203926577</v>
      </c>
    </row>
    <row r="746" spans="2:14" hidden="1" x14ac:dyDescent="0.35">
      <c r="B746" s="2" t="s">
        <v>1516</v>
      </c>
      <c r="C746" s="2" t="s">
        <v>1517</v>
      </c>
      <c r="D746" s="2" t="s">
        <v>15</v>
      </c>
      <c r="E746" s="11">
        <v>50</v>
      </c>
      <c r="F746" s="2" t="s">
        <v>23</v>
      </c>
      <c r="G746" s="2" t="s">
        <v>24</v>
      </c>
      <c r="H746" s="5">
        <v>61304</v>
      </c>
      <c r="I746" s="11">
        <v>22</v>
      </c>
      <c r="J746" s="11">
        <v>1</v>
      </c>
      <c r="K746" s="2">
        <v>2022</v>
      </c>
      <c r="L746" s="2" t="s">
        <v>18</v>
      </c>
      <c r="M746" s="2" t="s">
        <v>19</v>
      </c>
      <c r="N746" s="8">
        <v>1.8735023737387202</v>
      </c>
    </row>
    <row r="747" spans="2:14" hidden="1" x14ac:dyDescent="0.35">
      <c r="B747" s="1" t="s">
        <v>1518</v>
      </c>
      <c r="C747" s="1" t="s">
        <v>1519</v>
      </c>
      <c r="D747" s="1" t="s">
        <v>15</v>
      </c>
      <c r="E747" s="10">
        <v>32</v>
      </c>
      <c r="F747" s="1" t="s">
        <v>23</v>
      </c>
      <c r="G747" s="1" t="s">
        <v>24</v>
      </c>
      <c r="H747" s="4">
        <v>114909</v>
      </c>
      <c r="I747" s="10">
        <v>9</v>
      </c>
      <c r="J747" s="10">
        <v>2</v>
      </c>
      <c r="K747" s="1">
        <v>2018</v>
      </c>
      <c r="L747" s="1" t="s">
        <v>51</v>
      </c>
      <c r="M747" s="1" t="s">
        <v>26</v>
      </c>
      <c r="N747" s="7">
        <v>3.4936735131549463</v>
      </c>
    </row>
    <row r="748" spans="2:14" hidden="1" x14ac:dyDescent="0.35">
      <c r="B748" s="2" t="s">
        <v>1520</v>
      </c>
      <c r="C748" s="2" t="s">
        <v>1521</v>
      </c>
      <c r="D748" s="2" t="s">
        <v>33</v>
      </c>
      <c r="E748" s="11">
        <v>28</v>
      </c>
      <c r="F748" s="2" t="s">
        <v>16</v>
      </c>
      <c r="G748" s="2" t="s">
        <v>17</v>
      </c>
      <c r="H748" s="5">
        <v>94961</v>
      </c>
      <c r="I748" s="11">
        <v>2</v>
      </c>
      <c r="J748" s="11">
        <v>2</v>
      </c>
      <c r="K748" s="2">
        <v>2018</v>
      </c>
      <c r="L748" s="2" t="s">
        <v>34</v>
      </c>
      <c r="M748" s="2" t="s">
        <v>41</v>
      </c>
      <c r="N748" s="8">
        <v>3.2939405767151659</v>
      </c>
    </row>
    <row r="749" spans="2:14" hidden="1" x14ac:dyDescent="0.35">
      <c r="B749" s="1" t="s">
        <v>1522</v>
      </c>
      <c r="C749" s="1" t="s">
        <v>1523</v>
      </c>
      <c r="D749" s="1" t="s">
        <v>58</v>
      </c>
      <c r="E749" s="10">
        <v>44</v>
      </c>
      <c r="F749" s="1" t="s">
        <v>23</v>
      </c>
      <c r="G749" s="1" t="s">
        <v>24</v>
      </c>
      <c r="H749" s="4">
        <v>59601</v>
      </c>
      <c r="I749" s="10">
        <v>26</v>
      </c>
      <c r="J749" s="10">
        <v>1</v>
      </c>
      <c r="K749" s="1">
        <v>2020</v>
      </c>
      <c r="L749" s="1" t="s">
        <v>40</v>
      </c>
      <c r="M749" s="1" t="s">
        <v>141</v>
      </c>
      <c r="N749" s="7">
        <v>2.2124150802489422</v>
      </c>
    </row>
    <row r="750" spans="2:14" hidden="1" x14ac:dyDescent="0.35">
      <c r="B750" s="2" t="s">
        <v>1524</v>
      </c>
      <c r="C750" s="2" t="s">
        <v>1525</v>
      </c>
      <c r="D750" s="2" t="s">
        <v>22</v>
      </c>
      <c r="E750" s="11">
        <v>37</v>
      </c>
      <c r="F750" s="2" t="s">
        <v>72</v>
      </c>
      <c r="G750" s="2" t="s">
        <v>39</v>
      </c>
      <c r="H750" s="5">
        <v>42707</v>
      </c>
      <c r="I750" s="11">
        <v>7</v>
      </c>
      <c r="J750" s="11">
        <v>3</v>
      </c>
      <c r="K750" s="2">
        <v>2015</v>
      </c>
      <c r="L750" s="2" t="s">
        <v>40</v>
      </c>
      <c r="M750" s="2" t="s">
        <v>41</v>
      </c>
      <c r="N750" s="8">
        <v>4.8031141390115444</v>
      </c>
    </row>
    <row r="751" spans="2:14" hidden="1" x14ac:dyDescent="0.35">
      <c r="B751" s="1" t="s">
        <v>1526</v>
      </c>
      <c r="C751" s="1" t="s">
        <v>1527</v>
      </c>
      <c r="D751" s="1" t="s">
        <v>80</v>
      </c>
      <c r="E751" s="10">
        <v>36</v>
      </c>
      <c r="F751" s="1" t="s">
        <v>16</v>
      </c>
      <c r="G751" s="1" t="s">
        <v>63</v>
      </c>
      <c r="H751" s="4">
        <v>57768</v>
      </c>
      <c r="I751" s="10">
        <v>8</v>
      </c>
      <c r="J751" s="10">
        <v>4</v>
      </c>
      <c r="K751" s="1">
        <v>2020</v>
      </c>
      <c r="L751" s="1" t="s">
        <v>40</v>
      </c>
      <c r="M751" s="1" t="s">
        <v>26</v>
      </c>
      <c r="N751" s="7">
        <v>3.6152692595168561</v>
      </c>
    </row>
    <row r="752" spans="2:14" hidden="1" x14ac:dyDescent="0.35">
      <c r="B752" s="2" t="s">
        <v>1528</v>
      </c>
      <c r="C752" s="2" t="s">
        <v>1529</v>
      </c>
      <c r="D752" s="2" t="s">
        <v>22</v>
      </c>
      <c r="E752" s="11">
        <v>51</v>
      </c>
      <c r="F752" s="2" t="s">
        <v>23</v>
      </c>
      <c r="G752" s="2" t="s">
        <v>39</v>
      </c>
      <c r="H752" s="5">
        <v>107952</v>
      </c>
      <c r="I752" s="11">
        <v>18</v>
      </c>
      <c r="J752" s="11">
        <v>5</v>
      </c>
      <c r="K752" s="2">
        <v>2018</v>
      </c>
      <c r="L752" s="2" t="s">
        <v>25</v>
      </c>
      <c r="M752" s="2" t="s">
        <v>19</v>
      </c>
      <c r="N752" s="8">
        <v>1.2855472657271072</v>
      </c>
    </row>
    <row r="753" spans="2:14" hidden="1" x14ac:dyDescent="0.35">
      <c r="B753" s="1" t="s">
        <v>1530</v>
      </c>
      <c r="C753" s="1" t="s">
        <v>1531</v>
      </c>
      <c r="D753" s="1" t="s">
        <v>22</v>
      </c>
      <c r="E753" s="10">
        <v>26</v>
      </c>
      <c r="F753" s="1" t="s">
        <v>23</v>
      </c>
      <c r="G753" s="1" t="s">
        <v>17</v>
      </c>
      <c r="H753" s="4">
        <v>83513</v>
      </c>
      <c r="I753" s="10">
        <v>32</v>
      </c>
      <c r="J753" s="10">
        <v>2</v>
      </c>
      <c r="K753" s="1">
        <v>2020</v>
      </c>
      <c r="L753" s="1" t="s">
        <v>34</v>
      </c>
      <c r="M753" s="1" t="s">
        <v>26</v>
      </c>
      <c r="N753" s="7">
        <v>3.5111302975299008</v>
      </c>
    </row>
    <row r="754" spans="2:14" x14ac:dyDescent="0.35">
      <c r="B754" s="2" t="s">
        <v>1532</v>
      </c>
      <c r="C754" s="2" t="s">
        <v>1533</v>
      </c>
      <c r="D754" s="2" t="s">
        <v>33</v>
      </c>
      <c r="E754" s="11">
        <v>57</v>
      </c>
      <c r="F754" s="2" t="s">
        <v>23</v>
      </c>
      <c r="G754" s="2" t="s">
        <v>24</v>
      </c>
      <c r="H754" s="5">
        <v>103311</v>
      </c>
      <c r="I754" s="11">
        <v>13</v>
      </c>
      <c r="J754" s="11">
        <v>4</v>
      </c>
      <c r="K754" s="2">
        <v>2020</v>
      </c>
      <c r="L754" s="2" t="s">
        <v>25</v>
      </c>
      <c r="M754" s="2" t="s">
        <v>26</v>
      </c>
      <c r="N754" s="8">
        <v>4.6071339061019589</v>
      </c>
    </row>
    <row r="755" spans="2:14" hidden="1" x14ac:dyDescent="0.35">
      <c r="B755" s="1" t="s">
        <v>1534</v>
      </c>
      <c r="C755" s="1" t="s">
        <v>1535</v>
      </c>
      <c r="D755" s="1" t="s">
        <v>80</v>
      </c>
      <c r="E755" s="10">
        <v>44</v>
      </c>
      <c r="F755" s="1" t="s">
        <v>16</v>
      </c>
      <c r="G755" s="1" t="s">
        <v>29</v>
      </c>
      <c r="H755" s="4">
        <v>99324</v>
      </c>
      <c r="I755" s="10">
        <v>24</v>
      </c>
      <c r="J755" s="10">
        <v>5</v>
      </c>
      <c r="K755" s="1">
        <v>0</v>
      </c>
      <c r="L755" s="1" t="s">
        <v>25</v>
      </c>
      <c r="M755" s="1" t="s">
        <v>26</v>
      </c>
      <c r="N755" s="7">
        <v>4.2172207824688499</v>
      </c>
    </row>
    <row r="756" spans="2:14" hidden="1" x14ac:dyDescent="0.35">
      <c r="B756" s="2" t="s">
        <v>1536</v>
      </c>
      <c r="C756" s="2" t="s">
        <v>1537</v>
      </c>
      <c r="D756" s="2" t="s">
        <v>80</v>
      </c>
      <c r="E756" s="11">
        <v>57</v>
      </c>
      <c r="F756" s="2" t="s">
        <v>16</v>
      </c>
      <c r="G756" s="2" t="s">
        <v>63</v>
      </c>
      <c r="H756" s="5">
        <v>45676</v>
      </c>
      <c r="I756" s="11">
        <v>26</v>
      </c>
      <c r="J756" s="11">
        <v>2</v>
      </c>
      <c r="K756" s="2">
        <v>2020</v>
      </c>
      <c r="L756" s="2" t="s">
        <v>30</v>
      </c>
      <c r="M756" s="2" t="s">
        <v>26</v>
      </c>
      <c r="N756" s="8">
        <v>3.2897672456578833</v>
      </c>
    </row>
    <row r="757" spans="2:14" hidden="1" x14ac:dyDescent="0.35">
      <c r="B757" s="1" t="s">
        <v>1538</v>
      </c>
      <c r="C757" s="1" t="s">
        <v>1539</v>
      </c>
      <c r="D757" s="1" t="s">
        <v>58</v>
      </c>
      <c r="E757" s="10">
        <v>57</v>
      </c>
      <c r="F757" s="1" t="s">
        <v>16</v>
      </c>
      <c r="G757" s="1" t="s">
        <v>29</v>
      </c>
      <c r="H757" s="4">
        <v>49361</v>
      </c>
      <c r="I757" s="10">
        <v>11</v>
      </c>
      <c r="J757" s="10">
        <v>5</v>
      </c>
      <c r="K757" s="1">
        <v>2023</v>
      </c>
      <c r="L757" s="1" t="s">
        <v>30</v>
      </c>
      <c r="M757" s="1" t="s">
        <v>26</v>
      </c>
      <c r="N757" s="7">
        <v>3.496508892379965</v>
      </c>
    </row>
    <row r="758" spans="2:14" hidden="1" x14ac:dyDescent="0.35">
      <c r="B758" s="2" t="s">
        <v>1540</v>
      </c>
      <c r="C758" s="2" t="s">
        <v>1541</v>
      </c>
      <c r="D758" s="2" t="s">
        <v>46</v>
      </c>
      <c r="E758" s="11">
        <v>24</v>
      </c>
      <c r="F758" s="2" t="s">
        <v>23</v>
      </c>
      <c r="G758" s="2" t="s">
        <v>17</v>
      </c>
      <c r="H758" s="5">
        <v>55512</v>
      </c>
      <c r="I758" s="11">
        <v>15</v>
      </c>
      <c r="J758" s="11">
        <v>3</v>
      </c>
      <c r="K758" s="2">
        <v>2024</v>
      </c>
      <c r="L758" s="2" t="s">
        <v>30</v>
      </c>
      <c r="M758" s="2" t="s">
        <v>41</v>
      </c>
      <c r="N758" s="8">
        <v>4.5842005572170059</v>
      </c>
    </row>
    <row r="759" spans="2:14" hidden="1" x14ac:dyDescent="0.35">
      <c r="B759" s="1" t="s">
        <v>1542</v>
      </c>
      <c r="C759" s="1" t="s">
        <v>1543</v>
      </c>
      <c r="D759" s="1" t="s">
        <v>80</v>
      </c>
      <c r="E759" s="10">
        <v>55</v>
      </c>
      <c r="F759" s="1" t="s">
        <v>16</v>
      </c>
      <c r="G759" s="1" t="s">
        <v>24</v>
      </c>
      <c r="H759" s="4">
        <v>102435</v>
      </c>
      <c r="I759" s="10">
        <v>7</v>
      </c>
      <c r="J759" s="10">
        <v>3</v>
      </c>
      <c r="K759" s="1">
        <v>2016</v>
      </c>
      <c r="L759" s="1" t="s">
        <v>25</v>
      </c>
      <c r="M759" s="1" t="s">
        <v>26</v>
      </c>
      <c r="N759" s="7">
        <v>2.3228297092878489</v>
      </c>
    </row>
    <row r="760" spans="2:14" hidden="1" x14ac:dyDescent="0.35">
      <c r="B760" s="2" t="s">
        <v>1544</v>
      </c>
      <c r="C760" s="2" t="s">
        <v>1545</v>
      </c>
      <c r="D760" s="2" t="s">
        <v>15</v>
      </c>
      <c r="E760" s="11">
        <v>33</v>
      </c>
      <c r="F760" s="2" t="s">
        <v>16</v>
      </c>
      <c r="G760" s="2" t="s">
        <v>24</v>
      </c>
      <c r="H760" s="5">
        <v>64928</v>
      </c>
      <c r="I760" s="11">
        <v>27</v>
      </c>
      <c r="J760" s="11">
        <v>3</v>
      </c>
      <c r="K760" s="2">
        <v>2024</v>
      </c>
      <c r="L760" s="2" t="s">
        <v>34</v>
      </c>
      <c r="M760" s="2" t="s">
        <v>41</v>
      </c>
      <c r="N760" s="8">
        <v>3.6637297284126307</v>
      </c>
    </row>
    <row r="761" spans="2:14" hidden="1" x14ac:dyDescent="0.35">
      <c r="B761" s="1" t="s">
        <v>1546</v>
      </c>
      <c r="C761" s="1" t="s">
        <v>1547</v>
      </c>
      <c r="D761" s="1" t="s">
        <v>58</v>
      </c>
      <c r="E761" s="10">
        <v>22</v>
      </c>
      <c r="F761" s="1" t="s">
        <v>23</v>
      </c>
      <c r="G761" s="1" t="s">
        <v>39</v>
      </c>
      <c r="H761" s="4">
        <v>37277</v>
      </c>
      <c r="I761" s="10">
        <v>29</v>
      </c>
      <c r="J761" s="10">
        <v>4</v>
      </c>
      <c r="K761" s="1">
        <v>2022</v>
      </c>
      <c r="L761" s="1" t="s">
        <v>30</v>
      </c>
      <c r="M761" s="1" t="s">
        <v>41</v>
      </c>
      <c r="N761" s="7">
        <v>2.581666384486013</v>
      </c>
    </row>
    <row r="762" spans="2:14" hidden="1" x14ac:dyDescent="0.35">
      <c r="B762" s="2" t="s">
        <v>1548</v>
      </c>
      <c r="C762" s="2" t="s">
        <v>1549</v>
      </c>
      <c r="D762" s="2" t="s">
        <v>58</v>
      </c>
      <c r="E762" s="11">
        <v>29</v>
      </c>
      <c r="F762" s="2" t="s">
        <v>16</v>
      </c>
      <c r="G762" s="2" t="s">
        <v>39</v>
      </c>
      <c r="H762" s="5">
        <v>101628</v>
      </c>
      <c r="I762" s="11">
        <v>23</v>
      </c>
      <c r="J762" s="11">
        <v>4</v>
      </c>
      <c r="K762" s="2">
        <v>2015</v>
      </c>
      <c r="L762" s="2" t="s">
        <v>25</v>
      </c>
      <c r="M762" s="2" t="s">
        <v>26</v>
      </c>
      <c r="N762" s="8">
        <v>1.732354821164408</v>
      </c>
    </row>
    <row r="763" spans="2:14" hidden="1" x14ac:dyDescent="0.35">
      <c r="B763" s="1" t="s">
        <v>1550</v>
      </c>
      <c r="C763" s="1" t="s">
        <v>1551</v>
      </c>
      <c r="D763" s="1" t="s">
        <v>22</v>
      </c>
      <c r="E763" s="10">
        <v>25</v>
      </c>
      <c r="F763" s="1" t="s">
        <v>23</v>
      </c>
      <c r="G763" s="1" t="s">
        <v>39</v>
      </c>
      <c r="H763" s="4">
        <v>70948</v>
      </c>
      <c r="I763" s="10">
        <v>13</v>
      </c>
      <c r="J763" s="10">
        <v>2</v>
      </c>
      <c r="K763" s="1">
        <v>0</v>
      </c>
      <c r="L763" s="1" t="s">
        <v>40</v>
      </c>
      <c r="M763" s="1" t="s">
        <v>26</v>
      </c>
      <c r="N763" s="7">
        <v>1.4041218461422993</v>
      </c>
    </row>
    <row r="764" spans="2:14" hidden="1" x14ac:dyDescent="0.35">
      <c r="B764" s="2" t="s">
        <v>1552</v>
      </c>
      <c r="C764" s="2" t="s">
        <v>1553</v>
      </c>
      <c r="D764" s="2" t="s">
        <v>46</v>
      </c>
      <c r="E764" s="11">
        <v>44</v>
      </c>
      <c r="F764" s="2" t="s">
        <v>16</v>
      </c>
      <c r="G764" s="2" t="s">
        <v>17</v>
      </c>
      <c r="H764" s="5">
        <v>86479</v>
      </c>
      <c r="I764" s="11">
        <v>3</v>
      </c>
      <c r="J764" s="11">
        <v>1</v>
      </c>
      <c r="K764" s="2">
        <v>2015</v>
      </c>
      <c r="L764" s="2" t="s">
        <v>30</v>
      </c>
      <c r="M764" s="2" t="s">
        <v>41</v>
      </c>
      <c r="N764" s="8">
        <v>4.6734980794760714</v>
      </c>
    </row>
    <row r="765" spans="2:14" hidden="1" x14ac:dyDescent="0.35">
      <c r="B765" s="1" t="s">
        <v>1554</v>
      </c>
      <c r="C765" s="1" t="s">
        <v>1555</v>
      </c>
      <c r="D765" s="1" t="s">
        <v>33</v>
      </c>
      <c r="E765" s="10">
        <v>25</v>
      </c>
      <c r="F765" s="1" t="s">
        <v>16</v>
      </c>
      <c r="G765" s="1" t="s">
        <v>24</v>
      </c>
      <c r="H765" s="4">
        <v>108647</v>
      </c>
      <c r="I765" s="10">
        <v>29</v>
      </c>
      <c r="J765" s="10">
        <v>1</v>
      </c>
      <c r="K765" s="1">
        <v>2023</v>
      </c>
      <c r="L765" s="1" t="s">
        <v>18</v>
      </c>
      <c r="M765" s="1" t="s">
        <v>26</v>
      </c>
      <c r="N765" s="7">
        <v>1.2992783088369477</v>
      </c>
    </row>
    <row r="766" spans="2:14" hidden="1" x14ac:dyDescent="0.35">
      <c r="B766" s="2" t="s">
        <v>1556</v>
      </c>
      <c r="C766" s="2" t="s">
        <v>1557</v>
      </c>
      <c r="D766" s="2" t="s">
        <v>15</v>
      </c>
      <c r="E766" s="11">
        <v>50</v>
      </c>
      <c r="F766" s="2" t="s">
        <v>16</v>
      </c>
      <c r="G766" s="2" t="s">
        <v>77</v>
      </c>
      <c r="H766" s="5">
        <v>112372</v>
      </c>
      <c r="I766" s="11">
        <v>29</v>
      </c>
      <c r="J766" s="11">
        <v>4</v>
      </c>
      <c r="K766" s="2">
        <v>2022</v>
      </c>
      <c r="L766" s="2" t="s">
        <v>30</v>
      </c>
      <c r="M766" s="2" t="s">
        <v>141</v>
      </c>
      <c r="N766" s="8">
        <v>4.681635933306274</v>
      </c>
    </row>
    <row r="767" spans="2:14" hidden="1" x14ac:dyDescent="0.35">
      <c r="B767" s="1" t="s">
        <v>1558</v>
      </c>
      <c r="C767" s="1" t="s">
        <v>1559</v>
      </c>
      <c r="D767" s="1" t="s">
        <v>33</v>
      </c>
      <c r="E767" s="10">
        <v>53</v>
      </c>
      <c r="F767" s="1" t="s">
        <v>16</v>
      </c>
      <c r="G767" s="1" t="s">
        <v>39</v>
      </c>
      <c r="H767" s="4">
        <v>42008</v>
      </c>
      <c r="I767" s="10">
        <v>28</v>
      </c>
      <c r="J767" s="10">
        <v>3</v>
      </c>
      <c r="K767" s="1">
        <v>2023</v>
      </c>
      <c r="L767" s="1" t="s">
        <v>40</v>
      </c>
      <c r="M767" s="1" t="s">
        <v>26</v>
      </c>
      <c r="N767" s="7">
        <v>1.157758593888738</v>
      </c>
    </row>
    <row r="768" spans="2:14" hidden="1" x14ac:dyDescent="0.35">
      <c r="B768" s="2" t="s">
        <v>1560</v>
      </c>
      <c r="C768" s="2" t="s">
        <v>1561</v>
      </c>
      <c r="D768" s="2" t="s">
        <v>15</v>
      </c>
      <c r="E768" s="11">
        <v>39</v>
      </c>
      <c r="F768" s="2" t="s">
        <v>16</v>
      </c>
      <c r="G768" s="2" t="s">
        <v>29</v>
      </c>
      <c r="H768" s="5">
        <v>83766</v>
      </c>
      <c r="I768" s="11">
        <v>15</v>
      </c>
      <c r="J768" s="11">
        <v>4</v>
      </c>
      <c r="K768" s="2">
        <v>2023</v>
      </c>
      <c r="L768" s="2" t="s">
        <v>25</v>
      </c>
      <c r="M768" s="2" t="s">
        <v>26</v>
      </c>
      <c r="N768" s="8">
        <v>2.2484258256318816</v>
      </c>
    </row>
    <row r="769" spans="2:14" hidden="1" x14ac:dyDescent="0.35">
      <c r="B769" s="1" t="s">
        <v>1562</v>
      </c>
      <c r="C769" s="1" t="s">
        <v>1563</v>
      </c>
      <c r="D769" s="1" t="s">
        <v>15</v>
      </c>
      <c r="E769" s="10">
        <v>35</v>
      </c>
      <c r="F769" s="1" t="s">
        <v>23</v>
      </c>
      <c r="G769" s="1" t="s">
        <v>39</v>
      </c>
      <c r="H769" s="4">
        <v>64684</v>
      </c>
      <c r="I769" s="10">
        <v>32</v>
      </c>
      <c r="J769" s="10">
        <v>5</v>
      </c>
      <c r="K769" s="1">
        <v>2021</v>
      </c>
      <c r="L769" s="1" t="s">
        <v>34</v>
      </c>
      <c r="M769" s="1" t="s">
        <v>26</v>
      </c>
      <c r="N769" s="7">
        <v>2.5215104260880477</v>
      </c>
    </row>
    <row r="770" spans="2:14" hidden="1" x14ac:dyDescent="0.35">
      <c r="B770" s="2" t="s">
        <v>1564</v>
      </c>
      <c r="C770" s="2" t="s">
        <v>1565</v>
      </c>
      <c r="D770" s="2" t="s">
        <v>15</v>
      </c>
      <c r="E770" s="11">
        <v>25</v>
      </c>
      <c r="F770" s="2" t="s">
        <v>16</v>
      </c>
      <c r="G770" s="2" t="s">
        <v>17</v>
      </c>
      <c r="H770" s="5">
        <v>91090</v>
      </c>
      <c r="I770" s="11">
        <v>8</v>
      </c>
      <c r="J770" s="11">
        <v>2</v>
      </c>
      <c r="K770" s="2">
        <v>0</v>
      </c>
      <c r="L770" s="2" t="s">
        <v>40</v>
      </c>
      <c r="M770" s="2" t="s">
        <v>41</v>
      </c>
      <c r="N770" s="8">
        <v>3.969096158376912</v>
      </c>
    </row>
    <row r="771" spans="2:14" hidden="1" x14ac:dyDescent="0.35">
      <c r="B771" s="1" t="s">
        <v>1566</v>
      </c>
      <c r="C771" s="1" t="s">
        <v>1567</v>
      </c>
      <c r="D771" s="1" t="s">
        <v>80</v>
      </c>
      <c r="E771" s="10">
        <v>30</v>
      </c>
      <c r="F771" s="1" t="s">
        <v>23</v>
      </c>
      <c r="G771" s="1" t="s">
        <v>24</v>
      </c>
      <c r="H771" s="4">
        <v>88167</v>
      </c>
      <c r="I771" s="10">
        <v>32</v>
      </c>
      <c r="J771" s="10">
        <v>5</v>
      </c>
      <c r="K771" s="1">
        <v>2023</v>
      </c>
      <c r="L771" s="1" t="s">
        <v>18</v>
      </c>
      <c r="M771" s="1" t="s">
        <v>41</v>
      </c>
      <c r="N771" s="7">
        <v>3.3210852930900505</v>
      </c>
    </row>
    <row r="772" spans="2:14" hidden="1" x14ac:dyDescent="0.35">
      <c r="B772" s="2" t="s">
        <v>1568</v>
      </c>
      <c r="C772" s="2" t="s">
        <v>1569</v>
      </c>
      <c r="D772" s="2" t="s">
        <v>80</v>
      </c>
      <c r="E772" s="11">
        <v>46</v>
      </c>
      <c r="F772" s="2" t="s">
        <v>23</v>
      </c>
      <c r="G772" s="2" t="s">
        <v>39</v>
      </c>
      <c r="H772" s="5">
        <v>71227</v>
      </c>
      <c r="I772" s="11">
        <v>9</v>
      </c>
      <c r="J772" s="11">
        <v>1</v>
      </c>
      <c r="K772" s="2">
        <v>2015</v>
      </c>
      <c r="L772" s="2" t="s">
        <v>25</v>
      </c>
      <c r="M772" s="2" t="s">
        <v>141</v>
      </c>
      <c r="N772" s="8">
        <v>3.5281822292077978</v>
      </c>
    </row>
    <row r="773" spans="2:14" hidden="1" x14ac:dyDescent="0.35">
      <c r="B773" s="1" t="s">
        <v>1570</v>
      </c>
      <c r="C773" s="1" t="s">
        <v>1571</v>
      </c>
      <c r="D773" s="1" t="s">
        <v>33</v>
      </c>
      <c r="E773" s="10">
        <v>31</v>
      </c>
      <c r="F773" s="1" t="s">
        <v>23</v>
      </c>
      <c r="G773" s="1" t="s">
        <v>24</v>
      </c>
      <c r="H773" s="4">
        <v>103109</v>
      </c>
      <c r="I773" s="10">
        <v>1</v>
      </c>
      <c r="J773" s="10">
        <v>1</v>
      </c>
      <c r="K773" s="1">
        <v>2017</v>
      </c>
      <c r="L773" s="1" t="s">
        <v>25</v>
      </c>
      <c r="M773" s="1" t="s">
        <v>26</v>
      </c>
      <c r="N773" s="7">
        <v>3.2925151409161186</v>
      </c>
    </row>
    <row r="774" spans="2:14" hidden="1" x14ac:dyDescent="0.35">
      <c r="B774" s="2" t="s">
        <v>1572</v>
      </c>
      <c r="C774" s="2" t="s">
        <v>1573</v>
      </c>
      <c r="D774" s="2" t="s">
        <v>80</v>
      </c>
      <c r="E774" s="11">
        <v>38</v>
      </c>
      <c r="F774" s="2" t="s">
        <v>16</v>
      </c>
      <c r="G774" s="2" t="s">
        <v>63</v>
      </c>
      <c r="H774" s="5">
        <v>102555</v>
      </c>
      <c r="I774" s="11">
        <v>17</v>
      </c>
      <c r="J774" s="11">
        <v>2</v>
      </c>
      <c r="K774" s="2">
        <v>2021</v>
      </c>
      <c r="L774" s="2" t="s">
        <v>40</v>
      </c>
      <c r="M774" s="2" t="s">
        <v>19</v>
      </c>
      <c r="N774" s="8">
        <v>4.631016098598284</v>
      </c>
    </row>
    <row r="775" spans="2:14" hidden="1" x14ac:dyDescent="0.35">
      <c r="B775" s="1" t="s">
        <v>1574</v>
      </c>
      <c r="C775" s="1" t="s">
        <v>1575</v>
      </c>
      <c r="D775" s="1" t="s">
        <v>46</v>
      </c>
      <c r="E775" s="10">
        <v>27</v>
      </c>
      <c r="F775" s="1" t="s">
        <v>23</v>
      </c>
      <c r="G775" s="1" t="s">
        <v>77</v>
      </c>
      <c r="H775" s="4">
        <v>45738</v>
      </c>
      <c r="I775" s="10">
        <v>19</v>
      </c>
      <c r="J775" s="10">
        <v>1</v>
      </c>
      <c r="K775" s="1">
        <v>2024</v>
      </c>
      <c r="L775" s="1" t="s">
        <v>30</v>
      </c>
      <c r="M775" s="1" t="s">
        <v>41</v>
      </c>
      <c r="N775" s="7">
        <v>3.3589093788454574</v>
      </c>
    </row>
    <row r="776" spans="2:14" hidden="1" x14ac:dyDescent="0.35">
      <c r="B776" s="2" t="s">
        <v>1576</v>
      </c>
      <c r="C776" s="2" t="s">
        <v>1577</v>
      </c>
      <c r="D776" s="2" t="s">
        <v>46</v>
      </c>
      <c r="E776" s="11">
        <v>60</v>
      </c>
      <c r="F776" s="2" t="s">
        <v>16</v>
      </c>
      <c r="G776" s="2" t="s">
        <v>39</v>
      </c>
      <c r="H776" s="5">
        <v>108005</v>
      </c>
      <c r="I776" s="11">
        <v>23</v>
      </c>
      <c r="J776" s="11">
        <v>3</v>
      </c>
      <c r="K776" s="2">
        <v>2017</v>
      </c>
      <c r="L776" s="2" t="s">
        <v>51</v>
      </c>
      <c r="M776" s="2" t="s">
        <v>26</v>
      </c>
      <c r="N776" s="8">
        <v>1.7611266996658772</v>
      </c>
    </row>
    <row r="777" spans="2:14" hidden="1" x14ac:dyDescent="0.35">
      <c r="B777" s="1" t="s">
        <v>1578</v>
      </c>
      <c r="C777" s="1" t="s">
        <v>1579</v>
      </c>
      <c r="D777" s="1" t="s">
        <v>80</v>
      </c>
      <c r="E777" s="10">
        <v>22</v>
      </c>
      <c r="F777" s="1" t="s">
        <v>16</v>
      </c>
      <c r="G777" s="1" t="s">
        <v>63</v>
      </c>
      <c r="H777" s="4">
        <v>39454</v>
      </c>
      <c r="I777" s="10">
        <v>21</v>
      </c>
      <c r="J777" s="10">
        <v>1</v>
      </c>
      <c r="K777" s="1">
        <v>0</v>
      </c>
      <c r="L777" s="1" t="s">
        <v>40</v>
      </c>
      <c r="M777" s="1" t="s">
        <v>141</v>
      </c>
      <c r="N777" s="7">
        <v>3.3121132455508198</v>
      </c>
    </row>
    <row r="778" spans="2:14" hidden="1" x14ac:dyDescent="0.35">
      <c r="B778" s="2" t="s">
        <v>1580</v>
      </c>
      <c r="C778" s="2" t="s">
        <v>1581</v>
      </c>
      <c r="D778" s="2" t="s">
        <v>22</v>
      </c>
      <c r="E778" s="11">
        <v>54</v>
      </c>
      <c r="F778" s="2" t="s">
        <v>16</v>
      </c>
      <c r="G778" s="2" t="s">
        <v>63</v>
      </c>
      <c r="H778" s="5">
        <v>52118</v>
      </c>
      <c r="I778" s="11">
        <v>19</v>
      </c>
      <c r="J778" s="11">
        <v>4</v>
      </c>
      <c r="K778" s="2">
        <v>0</v>
      </c>
      <c r="L778" s="2" t="s">
        <v>34</v>
      </c>
      <c r="M778" s="2" t="s">
        <v>26</v>
      </c>
      <c r="N778" s="8">
        <v>2.9882864413246444</v>
      </c>
    </row>
    <row r="779" spans="2:14" x14ac:dyDescent="0.35">
      <c r="B779" s="1" t="s">
        <v>1582</v>
      </c>
      <c r="C779" s="1" t="s">
        <v>1583</v>
      </c>
      <c r="D779" s="1" t="s">
        <v>33</v>
      </c>
      <c r="E779" s="10">
        <v>24</v>
      </c>
      <c r="F779" s="1" t="s">
        <v>23</v>
      </c>
      <c r="G779" s="1" t="s">
        <v>39</v>
      </c>
      <c r="H779" s="4">
        <v>90881</v>
      </c>
      <c r="I779" s="10">
        <v>33</v>
      </c>
      <c r="J779" s="10">
        <v>4</v>
      </c>
      <c r="K779" s="1">
        <v>0</v>
      </c>
      <c r="L779" s="1" t="s">
        <v>51</v>
      </c>
      <c r="M779" s="1" t="s">
        <v>26</v>
      </c>
      <c r="N779" s="7">
        <v>4.8513196866117401</v>
      </c>
    </row>
    <row r="780" spans="2:14" hidden="1" x14ac:dyDescent="0.35">
      <c r="B780" s="2" t="s">
        <v>1584</v>
      </c>
      <c r="C780" s="2" t="s">
        <v>1585</v>
      </c>
      <c r="D780" s="2" t="s">
        <v>33</v>
      </c>
      <c r="E780" s="11">
        <v>22</v>
      </c>
      <c r="F780" s="2" t="s">
        <v>16</v>
      </c>
      <c r="G780" s="2" t="s">
        <v>29</v>
      </c>
      <c r="H780" s="5">
        <v>105374</v>
      </c>
      <c r="I780" s="11">
        <v>9</v>
      </c>
      <c r="J780" s="11">
        <v>3</v>
      </c>
      <c r="K780" s="2">
        <v>0</v>
      </c>
      <c r="L780" s="2" t="s">
        <v>30</v>
      </c>
      <c r="M780" s="2" t="s">
        <v>26</v>
      </c>
      <c r="N780" s="8">
        <v>1.3837888883770879</v>
      </c>
    </row>
    <row r="781" spans="2:14" hidden="1" x14ac:dyDescent="0.35">
      <c r="B781" s="1" t="s">
        <v>1586</v>
      </c>
      <c r="C781" s="1" t="s">
        <v>1587</v>
      </c>
      <c r="D781" s="1" t="s">
        <v>33</v>
      </c>
      <c r="E781" s="10">
        <v>60</v>
      </c>
      <c r="F781" s="1" t="s">
        <v>23</v>
      </c>
      <c r="G781" s="1" t="s">
        <v>17</v>
      </c>
      <c r="H781" s="4">
        <v>96483</v>
      </c>
      <c r="I781" s="10">
        <v>7</v>
      </c>
      <c r="J781" s="10">
        <v>2</v>
      </c>
      <c r="K781" s="1">
        <v>0</v>
      </c>
      <c r="L781" s="1" t="s">
        <v>18</v>
      </c>
      <c r="M781" s="1" t="s">
        <v>26</v>
      </c>
      <c r="N781" s="7">
        <v>2.7897292830689699</v>
      </c>
    </row>
    <row r="782" spans="2:14" hidden="1" x14ac:dyDescent="0.35">
      <c r="B782" s="2" t="s">
        <v>1588</v>
      </c>
      <c r="C782" s="2" t="s">
        <v>1589</v>
      </c>
      <c r="D782" s="2" t="s">
        <v>58</v>
      </c>
      <c r="E782" s="11">
        <v>28</v>
      </c>
      <c r="F782" s="2" t="s">
        <v>16</v>
      </c>
      <c r="G782" s="2" t="s">
        <v>29</v>
      </c>
      <c r="H782" s="5">
        <v>111291</v>
      </c>
      <c r="I782" s="11">
        <v>9</v>
      </c>
      <c r="J782" s="11">
        <v>2</v>
      </c>
      <c r="K782" s="2">
        <v>0</v>
      </c>
      <c r="L782" s="2" t="s">
        <v>34</v>
      </c>
      <c r="M782" s="2" t="s">
        <v>19</v>
      </c>
      <c r="N782" s="8">
        <v>3.9269655250836704</v>
      </c>
    </row>
    <row r="783" spans="2:14" x14ac:dyDescent="0.35">
      <c r="B783" s="1" t="s">
        <v>1590</v>
      </c>
      <c r="C783" s="1" t="s">
        <v>1591</v>
      </c>
      <c r="D783" s="1" t="s">
        <v>33</v>
      </c>
      <c r="E783" s="10">
        <v>43</v>
      </c>
      <c r="F783" s="1" t="s">
        <v>23</v>
      </c>
      <c r="G783" s="1" t="s">
        <v>24</v>
      </c>
      <c r="H783" s="4">
        <v>42759</v>
      </c>
      <c r="I783" s="10">
        <v>6</v>
      </c>
      <c r="J783" s="10">
        <v>5</v>
      </c>
      <c r="K783" s="1">
        <v>2021</v>
      </c>
      <c r="L783" s="1" t="s">
        <v>30</v>
      </c>
      <c r="M783" s="1" t="s">
        <v>26</v>
      </c>
      <c r="N783" s="7">
        <v>4.380544746979405</v>
      </c>
    </row>
    <row r="784" spans="2:14" hidden="1" x14ac:dyDescent="0.35">
      <c r="B784" s="2" t="s">
        <v>1592</v>
      </c>
      <c r="C784" s="2" t="s">
        <v>1593</v>
      </c>
      <c r="D784" s="2" t="s">
        <v>33</v>
      </c>
      <c r="E784" s="11">
        <v>34</v>
      </c>
      <c r="F784" s="2" t="s">
        <v>16</v>
      </c>
      <c r="G784" s="2" t="s">
        <v>63</v>
      </c>
      <c r="H784" s="5">
        <v>109670</v>
      </c>
      <c r="I784" s="11">
        <v>28</v>
      </c>
      <c r="J784" s="11">
        <v>3</v>
      </c>
      <c r="K784" s="2">
        <v>2019</v>
      </c>
      <c r="L784" s="2" t="s">
        <v>40</v>
      </c>
      <c r="M784" s="2" t="s">
        <v>41</v>
      </c>
      <c r="N784" s="8">
        <v>3.7056199756569494</v>
      </c>
    </row>
    <row r="785" spans="2:14" hidden="1" x14ac:dyDescent="0.35">
      <c r="B785" s="1" t="s">
        <v>1594</v>
      </c>
      <c r="C785" s="1" t="s">
        <v>1595</v>
      </c>
      <c r="D785" s="1" t="s">
        <v>22</v>
      </c>
      <c r="E785" s="10">
        <v>50</v>
      </c>
      <c r="F785" s="1" t="s">
        <v>16</v>
      </c>
      <c r="G785" s="1" t="s">
        <v>17</v>
      </c>
      <c r="H785" s="4">
        <v>104750</v>
      </c>
      <c r="I785" s="10">
        <v>25</v>
      </c>
      <c r="J785" s="10">
        <v>4</v>
      </c>
      <c r="K785" s="1">
        <v>2015</v>
      </c>
      <c r="L785" s="1" t="s">
        <v>51</v>
      </c>
      <c r="M785" s="1" t="s">
        <v>26</v>
      </c>
      <c r="N785" s="7">
        <v>4.314020306110784</v>
      </c>
    </row>
    <row r="786" spans="2:14" hidden="1" x14ac:dyDescent="0.35">
      <c r="B786" s="2" t="s">
        <v>1596</v>
      </c>
      <c r="C786" s="2" t="s">
        <v>1597</v>
      </c>
      <c r="D786" s="2" t="s">
        <v>22</v>
      </c>
      <c r="E786" s="11">
        <v>30</v>
      </c>
      <c r="F786" s="2" t="s">
        <v>23</v>
      </c>
      <c r="G786" s="2" t="s">
        <v>77</v>
      </c>
      <c r="H786" s="5">
        <v>80152</v>
      </c>
      <c r="I786" s="11">
        <v>15</v>
      </c>
      <c r="J786" s="11">
        <v>1</v>
      </c>
      <c r="K786" s="2">
        <v>0</v>
      </c>
      <c r="L786" s="2" t="s">
        <v>25</v>
      </c>
      <c r="M786" s="2" t="s">
        <v>26</v>
      </c>
      <c r="N786" s="8">
        <v>4.636130588097874</v>
      </c>
    </row>
    <row r="787" spans="2:14" hidden="1" x14ac:dyDescent="0.35">
      <c r="B787" s="1" t="s">
        <v>1598</v>
      </c>
      <c r="C787" s="1" t="s">
        <v>1599</v>
      </c>
      <c r="D787" s="1" t="s">
        <v>15</v>
      </c>
      <c r="E787" s="10">
        <v>49</v>
      </c>
      <c r="F787" s="1" t="s">
        <v>16</v>
      </c>
      <c r="G787" s="1" t="s">
        <v>17</v>
      </c>
      <c r="H787" s="4">
        <v>54547</v>
      </c>
      <c r="I787" s="10">
        <v>1</v>
      </c>
      <c r="J787" s="10">
        <v>1</v>
      </c>
      <c r="K787" s="1">
        <v>2016</v>
      </c>
      <c r="L787" s="1" t="s">
        <v>34</v>
      </c>
      <c r="M787" s="1" t="s">
        <v>26</v>
      </c>
      <c r="N787" s="7">
        <v>3.3306568784913644</v>
      </c>
    </row>
    <row r="788" spans="2:14" hidden="1" x14ac:dyDescent="0.35">
      <c r="B788" s="2" t="s">
        <v>1600</v>
      </c>
      <c r="C788" s="2" t="s">
        <v>1601</v>
      </c>
      <c r="D788" s="2" t="s">
        <v>33</v>
      </c>
      <c r="E788" s="11">
        <v>35</v>
      </c>
      <c r="F788" s="2" t="s">
        <v>23</v>
      </c>
      <c r="G788" s="2" t="s">
        <v>17</v>
      </c>
      <c r="H788" s="5">
        <v>110544</v>
      </c>
      <c r="I788" s="11">
        <v>21</v>
      </c>
      <c r="J788" s="11">
        <v>2</v>
      </c>
      <c r="K788" s="2">
        <v>2022</v>
      </c>
      <c r="L788" s="2" t="s">
        <v>30</v>
      </c>
      <c r="M788" s="2" t="s">
        <v>26</v>
      </c>
      <c r="N788" s="8">
        <v>4.3803674715297589</v>
      </c>
    </row>
    <row r="789" spans="2:14" hidden="1" x14ac:dyDescent="0.35">
      <c r="B789" s="1" t="s">
        <v>1602</v>
      </c>
      <c r="C789" s="1" t="s">
        <v>1603</v>
      </c>
      <c r="D789" s="1" t="s">
        <v>80</v>
      </c>
      <c r="E789" s="10">
        <v>32</v>
      </c>
      <c r="F789" s="1" t="s">
        <v>72</v>
      </c>
      <c r="G789" s="1" t="s">
        <v>24</v>
      </c>
      <c r="H789" s="4">
        <v>65361</v>
      </c>
      <c r="I789" s="10">
        <v>6</v>
      </c>
      <c r="J789" s="10">
        <v>5</v>
      </c>
      <c r="K789" s="1">
        <v>2022</v>
      </c>
      <c r="L789" s="1" t="s">
        <v>18</v>
      </c>
      <c r="M789" s="1" t="s">
        <v>26</v>
      </c>
      <c r="N789" s="7">
        <v>3.6316627364950929</v>
      </c>
    </row>
    <row r="790" spans="2:14" hidden="1" x14ac:dyDescent="0.35">
      <c r="B790" s="2" t="s">
        <v>1604</v>
      </c>
      <c r="C790" s="2" t="s">
        <v>1605</v>
      </c>
      <c r="D790" s="2" t="s">
        <v>80</v>
      </c>
      <c r="E790" s="11">
        <v>28</v>
      </c>
      <c r="F790" s="2" t="s">
        <v>16</v>
      </c>
      <c r="G790" s="2" t="s">
        <v>17</v>
      </c>
      <c r="H790" s="5">
        <v>111140</v>
      </c>
      <c r="I790" s="11">
        <v>28</v>
      </c>
      <c r="J790" s="11">
        <v>5</v>
      </c>
      <c r="K790" s="2">
        <v>2017</v>
      </c>
      <c r="L790" s="2" t="s">
        <v>25</v>
      </c>
      <c r="M790" s="2" t="s">
        <v>26</v>
      </c>
      <c r="N790" s="8">
        <v>2.9246217335066342</v>
      </c>
    </row>
    <row r="791" spans="2:14" hidden="1" x14ac:dyDescent="0.35">
      <c r="B791" s="1" t="s">
        <v>1606</v>
      </c>
      <c r="C791" s="1" t="s">
        <v>1607</v>
      </c>
      <c r="D791" s="1" t="s">
        <v>80</v>
      </c>
      <c r="E791" s="10">
        <v>25</v>
      </c>
      <c r="F791" s="1" t="s">
        <v>16</v>
      </c>
      <c r="G791" s="1" t="s">
        <v>29</v>
      </c>
      <c r="H791" s="4">
        <v>77975</v>
      </c>
      <c r="I791" s="10">
        <v>17</v>
      </c>
      <c r="J791" s="10">
        <v>3</v>
      </c>
      <c r="K791" s="1">
        <v>2016</v>
      </c>
      <c r="L791" s="1" t="s">
        <v>40</v>
      </c>
      <c r="M791" s="1" t="s">
        <v>41</v>
      </c>
      <c r="N791" s="7">
        <v>1.1781384897393474</v>
      </c>
    </row>
    <row r="792" spans="2:14" hidden="1" x14ac:dyDescent="0.35">
      <c r="B792" s="2" t="s">
        <v>1608</v>
      </c>
      <c r="C792" s="2" t="s">
        <v>1609</v>
      </c>
      <c r="D792" s="2" t="s">
        <v>15</v>
      </c>
      <c r="E792" s="11">
        <v>49</v>
      </c>
      <c r="F792" s="2" t="s">
        <v>16</v>
      </c>
      <c r="G792" s="2" t="s">
        <v>17</v>
      </c>
      <c r="H792" s="5">
        <v>109261</v>
      </c>
      <c r="I792" s="11">
        <v>34</v>
      </c>
      <c r="J792" s="11">
        <v>1</v>
      </c>
      <c r="K792" s="2">
        <v>2016</v>
      </c>
      <c r="L792" s="2" t="s">
        <v>30</v>
      </c>
      <c r="M792" s="2" t="s">
        <v>26</v>
      </c>
      <c r="N792" s="8">
        <v>4.3598510648416005</v>
      </c>
    </row>
    <row r="793" spans="2:14" hidden="1" x14ac:dyDescent="0.35">
      <c r="B793" s="1" t="s">
        <v>1610</v>
      </c>
      <c r="C793" s="1" t="s">
        <v>1611</v>
      </c>
      <c r="D793" s="1" t="s">
        <v>33</v>
      </c>
      <c r="E793" s="10">
        <v>26</v>
      </c>
      <c r="F793" s="1" t="s">
        <v>23</v>
      </c>
      <c r="G793" s="1" t="s">
        <v>63</v>
      </c>
      <c r="H793" s="4">
        <v>30137</v>
      </c>
      <c r="I793" s="10">
        <v>17</v>
      </c>
      <c r="J793" s="10">
        <v>2</v>
      </c>
      <c r="K793" s="1">
        <v>2022</v>
      </c>
      <c r="L793" s="1" t="s">
        <v>30</v>
      </c>
      <c r="M793" s="1" t="s">
        <v>19</v>
      </c>
      <c r="N793" s="7">
        <v>4.2911233957764949</v>
      </c>
    </row>
    <row r="794" spans="2:14" hidden="1" x14ac:dyDescent="0.35">
      <c r="B794" s="2" t="s">
        <v>1612</v>
      </c>
      <c r="C794" s="2" t="s">
        <v>1613</v>
      </c>
      <c r="D794" s="2" t="s">
        <v>22</v>
      </c>
      <c r="E794" s="11">
        <v>46</v>
      </c>
      <c r="F794" s="2" t="s">
        <v>16</v>
      </c>
      <c r="G794" s="2" t="s">
        <v>39</v>
      </c>
      <c r="H794" s="5">
        <v>102259</v>
      </c>
      <c r="I794" s="11">
        <v>1</v>
      </c>
      <c r="J794" s="11">
        <v>3</v>
      </c>
      <c r="K794" s="2">
        <v>2018</v>
      </c>
      <c r="L794" s="2" t="s">
        <v>25</v>
      </c>
      <c r="M794" s="2" t="s">
        <v>26</v>
      </c>
      <c r="N794" s="8">
        <v>2.9939201664683703</v>
      </c>
    </row>
    <row r="795" spans="2:14" hidden="1" x14ac:dyDescent="0.35">
      <c r="B795" s="1" t="s">
        <v>1614</v>
      </c>
      <c r="C795" s="1" t="s">
        <v>1615</v>
      </c>
      <c r="D795" s="1" t="s">
        <v>80</v>
      </c>
      <c r="E795" s="10">
        <v>33</v>
      </c>
      <c r="F795" s="1" t="s">
        <v>23</v>
      </c>
      <c r="G795" s="1" t="s">
        <v>77</v>
      </c>
      <c r="H795" s="4">
        <v>94777</v>
      </c>
      <c r="I795" s="10">
        <v>6</v>
      </c>
      <c r="J795" s="10">
        <v>4</v>
      </c>
      <c r="K795" s="1">
        <v>2020</v>
      </c>
      <c r="L795" s="1" t="s">
        <v>18</v>
      </c>
      <c r="M795" s="1" t="s">
        <v>26</v>
      </c>
      <c r="N795" s="7">
        <v>1.7064454073788196</v>
      </c>
    </row>
    <row r="796" spans="2:14" hidden="1" x14ac:dyDescent="0.35">
      <c r="B796" s="2" t="s">
        <v>1616</v>
      </c>
      <c r="C796" s="2" t="s">
        <v>1617</v>
      </c>
      <c r="D796" s="2" t="s">
        <v>15</v>
      </c>
      <c r="E796" s="11">
        <v>28</v>
      </c>
      <c r="F796" s="2" t="s">
        <v>23</v>
      </c>
      <c r="G796" s="2" t="s">
        <v>77</v>
      </c>
      <c r="H796" s="5">
        <v>84373</v>
      </c>
      <c r="I796" s="11">
        <v>18</v>
      </c>
      <c r="J796" s="11">
        <v>3</v>
      </c>
      <c r="K796" s="2">
        <v>0</v>
      </c>
      <c r="L796" s="2" t="s">
        <v>40</v>
      </c>
      <c r="M796" s="2" t="s">
        <v>41</v>
      </c>
      <c r="N796" s="8">
        <v>4.1625094057723739</v>
      </c>
    </row>
    <row r="797" spans="2:14" hidden="1" x14ac:dyDescent="0.35">
      <c r="B797" s="1" t="s">
        <v>1618</v>
      </c>
      <c r="C797" s="1" t="s">
        <v>1619</v>
      </c>
      <c r="D797" s="1" t="s">
        <v>22</v>
      </c>
      <c r="E797" s="10">
        <v>60</v>
      </c>
      <c r="F797" s="1" t="s">
        <v>16</v>
      </c>
      <c r="G797" s="1" t="s">
        <v>39</v>
      </c>
      <c r="H797" s="4">
        <v>30788</v>
      </c>
      <c r="I797" s="10">
        <v>29</v>
      </c>
      <c r="J797" s="10">
        <v>1</v>
      </c>
      <c r="K797" s="1">
        <v>2018</v>
      </c>
      <c r="L797" s="1" t="s">
        <v>51</v>
      </c>
      <c r="M797" s="1" t="s">
        <v>26</v>
      </c>
      <c r="N797" s="7">
        <v>4.2075700406600127</v>
      </c>
    </row>
    <row r="798" spans="2:14" hidden="1" x14ac:dyDescent="0.35">
      <c r="B798" s="2" t="s">
        <v>1620</v>
      </c>
      <c r="C798" s="2" t="s">
        <v>1621</v>
      </c>
      <c r="D798" s="2" t="s">
        <v>58</v>
      </c>
      <c r="E798" s="11">
        <v>32</v>
      </c>
      <c r="F798" s="2" t="s">
        <v>16</v>
      </c>
      <c r="G798" s="2" t="s">
        <v>17</v>
      </c>
      <c r="H798" s="5">
        <v>87616</v>
      </c>
      <c r="I798" s="11">
        <v>27</v>
      </c>
      <c r="J798" s="11">
        <v>1</v>
      </c>
      <c r="K798" s="2">
        <v>2024</v>
      </c>
      <c r="L798" s="2" t="s">
        <v>51</v>
      </c>
      <c r="M798" s="2" t="s">
        <v>41</v>
      </c>
      <c r="N798" s="8">
        <v>4.0244842310957853</v>
      </c>
    </row>
    <row r="799" spans="2:14" hidden="1" x14ac:dyDescent="0.35">
      <c r="B799" s="1" t="s">
        <v>1622</v>
      </c>
      <c r="C799" s="1" t="s">
        <v>1623</v>
      </c>
      <c r="D799" s="1" t="s">
        <v>22</v>
      </c>
      <c r="E799" s="10">
        <v>23</v>
      </c>
      <c r="F799" s="1" t="s">
        <v>23</v>
      </c>
      <c r="G799" s="1" t="s">
        <v>29</v>
      </c>
      <c r="H799" s="4">
        <v>86247</v>
      </c>
      <c r="I799" s="10">
        <v>8</v>
      </c>
      <c r="J799" s="10">
        <v>4</v>
      </c>
      <c r="K799" s="1">
        <v>2021</v>
      </c>
      <c r="L799" s="1" t="s">
        <v>18</v>
      </c>
      <c r="M799" s="1" t="s">
        <v>26</v>
      </c>
      <c r="N799" s="7">
        <v>2.9238947316742232</v>
      </c>
    </row>
    <row r="800" spans="2:14" hidden="1" x14ac:dyDescent="0.35">
      <c r="B800" s="2" t="s">
        <v>1624</v>
      </c>
      <c r="C800" s="2" t="s">
        <v>1625</v>
      </c>
      <c r="D800" s="2" t="s">
        <v>33</v>
      </c>
      <c r="E800" s="11">
        <v>25</v>
      </c>
      <c r="F800" s="2" t="s">
        <v>16</v>
      </c>
      <c r="G800" s="2" t="s">
        <v>29</v>
      </c>
      <c r="H800" s="5">
        <v>56779</v>
      </c>
      <c r="I800" s="11">
        <v>3</v>
      </c>
      <c r="J800" s="11">
        <v>3</v>
      </c>
      <c r="K800" s="2">
        <v>0</v>
      </c>
      <c r="L800" s="2" t="s">
        <v>30</v>
      </c>
      <c r="M800" s="2" t="s">
        <v>41</v>
      </c>
      <c r="N800" s="8">
        <v>1.017962900483028</v>
      </c>
    </row>
    <row r="801" spans="2:14" hidden="1" x14ac:dyDescent="0.35">
      <c r="B801" s="1" t="s">
        <v>1626</v>
      </c>
      <c r="C801" s="1" t="s">
        <v>1627</v>
      </c>
      <c r="D801" s="1" t="s">
        <v>58</v>
      </c>
      <c r="E801" s="10">
        <v>36</v>
      </c>
      <c r="F801" s="1" t="s">
        <v>16</v>
      </c>
      <c r="G801" s="1" t="s">
        <v>63</v>
      </c>
      <c r="H801" s="4">
        <v>52691</v>
      </c>
      <c r="I801" s="10">
        <v>24</v>
      </c>
      <c r="J801" s="10">
        <v>2</v>
      </c>
      <c r="K801" s="1">
        <v>2024</v>
      </c>
      <c r="L801" s="1" t="s">
        <v>18</v>
      </c>
      <c r="M801" s="1" t="s">
        <v>26</v>
      </c>
      <c r="N801" s="7">
        <v>2.7026009402643099</v>
      </c>
    </row>
    <row r="802" spans="2:14" hidden="1" x14ac:dyDescent="0.35">
      <c r="B802" s="2" t="s">
        <v>1628</v>
      </c>
      <c r="C802" s="2" t="s">
        <v>1629</v>
      </c>
      <c r="D802" s="2" t="s">
        <v>15</v>
      </c>
      <c r="E802" s="11">
        <v>28</v>
      </c>
      <c r="F802" s="2" t="s">
        <v>16</v>
      </c>
      <c r="G802" s="2" t="s">
        <v>63</v>
      </c>
      <c r="H802" s="5">
        <v>108144</v>
      </c>
      <c r="I802" s="11">
        <v>10</v>
      </c>
      <c r="J802" s="11">
        <v>1</v>
      </c>
      <c r="K802" s="2">
        <v>2016</v>
      </c>
      <c r="L802" s="2" t="s">
        <v>40</v>
      </c>
      <c r="M802" s="2" t="s">
        <v>41</v>
      </c>
      <c r="N802" s="8">
        <v>4.2047711812585344</v>
      </c>
    </row>
    <row r="803" spans="2:14" hidden="1" x14ac:dyDescent="0.35">
      <c r="B803" s="1" t="s">
        <v>1630</v>
      </c>
      <c r="C803" s="1" t="s">
        <v>1631</v>
      </c>
      <c r="D803" s="1" t="s">
        <v>33</v>
      </c>
      <c r="E803" s="10">
        <v>50</v>
      </c>
      <c r="F803" s="1" t="s">
        <v>23</v>
      </c>
      <c r="G803" s="1" t="s">
        <v>39</v>
      </c>
      <c r="H803" s="4">
        <v>91582</v>
      </c>
      <c r="I803" s="10">
        <v>10</v>
      </c>
      <c r="J803" s="10">
        <v>3</v>
      </c>
      <c r="K803" s="1">
        <v>2018</v>
      </c>
      <c r="L803" s="1" t="s">
        <v>51</v>
      </c>
      <c r="M803" s="1" t="s">
        <v>26</v>
      </c>
      <c r="N803" s="7">
        <v>2.0319918796267142</v>
      </c>
    </row>
    <row r="804" spans="2:14" hidden="1" x14ac:dyDescent="0.35">
      <c r="B804" s="2" t="s">
        <v>1632</v>
      </c>
      <c r="C804" s="2" t="s">
        <v>1633</v>
      </c>
      <c r="D804" s="2" t="s">
        <v>33</v>
      </c>
      <c r="E804" s="11">
        <v>30</v>
      </c>
      <c r="F804" s="2" t="s">
        <v>16</v>
      </c>
      <c r="G804" s="2" t="s">
        <v>17</v>
      </c>
      <c r="H804" s="5">
        <v>96554</v>
      </c>
      <c r="I804" s="11">
        <v>18</v>
      </c>
      <c r="J804" s="11">
        <v>3</v>
      </c>
      <c r="K804" s="2">
        <v>2016</v>
      </c>
      <c r="L804" s="2" t="s">
        <v>30</v>
      </c>
      <c r="M804" s="2" t="s">
        <v>41</v>
      </c>
      <c r="N804" s="8">
        <v>1.7895085733137628</v>
      </c>
    </row>
    <row r="805" spans="2:14" hidden="1" x14ac:dyDescent="0.35">
      <c r="B805" s="1" t="s">
        <v>1634</v>
      </c>
      <c r="C805" s="1" t="s">
        <v>1635</v>
      </c>
      <c r="D805" s="1" t="s">
        <v>80</v>
      </c>
      <c r="E805" s="10">
        <v>51</v>
      </c>
      <c r="F805" s="1" t="s">
        <v>16</v>
      </c>
      <c r="G805" s="1" t="s">
        <v>17</v>
      </c>
      <c r="H805" s="4">
        <v>106681</v>
      </c>
      <c r="I805" s="10">
        <v>12</v>
      </c>
      <c r="J805" s="10">
        <v>1</v>
      </c>
      <c r="K805" s="1">
        <v>2020</v>
      </c>
      <c r="L805" s="1" t="s">
        <v>34</v>
      </c>
      <c r="M805" s="1" t="s">
        <v>19</v>
      </c>
      <c r="N805" s="7">
        <v>1.5361699057864349</v>
      </c>
    </row>
    <row r="806" spans="2:14" hidden="1" x14ac:dyDescent="0.35">
      <c r="B806" s="2" t="s">
        <v>1636</v>
      </c>
      <c r="C806" s="2" t="s">
        <v>1637</v>
      </c>
      <c r="D806" s="2" t="s">
        <v>15</v>
      </c>
      <c r="E806" s="11">
        <v>54</v>
      </c>
      <c r="F806" s="2" t="s">
        <v>16</v>
      </c>
      <c r="G806" s="2" t="s">
        <v>39</v>
      </c>
      <c r="H806" s="5">
        <v>102499</v>
      </c>
      <c r="I806" s="11">
        <v>10</v>
      </c>
      <c r="J806" s="11">
        <v>2</v>
      </c>
      <c r="K806" s="2">
        <v>2021</v>
      </c>
      <c r="L806" s="2" t="s">
        <v>18</v>
      </c>
      <c r="M806" s="2" t="s">
        <v>41</v>
      </c>
      <c r="N806" s="8">
        <v>4.8708661882570858</v>
      </c>
    </row>
    <row r="807" spans="2:14" hidden="1" x14ac:dyDescent="0.35">
      <c r="B807" s="1" t="s">
        <v>1638</v>
      </c>
      <c r="C807" s="1" t="s">
        <v>1639</v>
      </c>
      <c r="D807" s="1" t="s">
        <v>33</v>
      </c>
      <c r="E807" s="10">
        <v>52</v>
      </c>
      <c r="F807" s="1" t="s">
        <v>23</v>
      </c>
      <c r="G807" s="1" t="s">
        <v>77</v>
      </c>
      <c r="H807" s="4">
        <v>106424</v>
      </c>
      <c r="I807" s="10">
        <v>7</v>
      </c>
      <c r="J807" s="10">
        <v>1</v>
      </c>
      <c r="K807" s="1">
        <v>2017</v>
      </c>
      <c r="L807" s="1" t="s">
        <v>51</v>
      </c>
      <c r="M807" s="1" t="s">
        <v>26</v>
      </c>
      <c r="N807" s="7">
        <v>2.2951016365126495</v>
      </c>
    </row>
    <row r="808" spans="2:14" hidden="1" x14ac:dyDescent="0.35">
      <c r="B808" s="2" t="s">
        <v>1640</v>
      </c>
      <c r="C808" s="2" t="s">
        <v>1641</v>
      </c>
      <c r="D808" s="2" t="s">
        <v>46</v>
      </c>
      <c r="E808" s="11">
        <v>33</v>
      </c>
      <c r="F808" s="2" t="s">
        <v>16</v>
      </c>
      <c r="G808" s="2" t="s">
        <v>29</v>
      </c>
      <c r="H808" s="5">
        <v>101235</v>
      </c>
      <c r="I808" s="11">
        <v>5</v>
      </c>
      <c r="J808" s="11">
        <v>5</v>
      </c>
      <c r="K808" s="2">
        <v>2024</v>
      </c>
      <c r="L808" s="2" t="s">
        <v>51</v>
      </c>
      <c r="M808" s="2" t="s">
        <v>26</v>
      </c>
      <c r="N808" s="8">
        <v>3.9952769043515222</v>
      </c>
    </row>
    <row r="809" spans="2:14" hidden="1" x14ac:dyDescent="0.35">
      <c r="B809" s="1" t="s">
        <v>1642</v>
      </c>
      <c r="C809" s="1" t="s">
        <v>1643</v>
      </c>
      <c r="D809" s="1" t="s">
        <v>46</v>
      </c>
      <c r="E809" s="10">
        <v>38</v>
      </c>
      <c r="F809" s="1" t="s">
        <v>23</v>
      </c>
      <c r="G809" s="1" t="s">
        <v>24</v>
      </c>
      <c r="H809" s="4">
        <v>32964</v>
      </c>
      <c r="I809" s="10">
        <v>15</v>
      </c>
      <c r="J809" s="10">
        <v>3</v>
      </c>
      <c r="K809" s="1">
        <v>2016</v>
      </c>
      <c r="L809" s="1" t="s">
        <v>25</v>
      </c>
      <c r="M809" s="1" t="s">
        <v>26</v>
      </c>
      <c r="N809" s="7">
        <v>1.4614707820265993</v>
      </c>
    </row>
    <row r="810" spans="2:14" hidden="1" x14ac:dyDescent="0.35">
      <c r="B810" s="2" t="s">
        <v>1644</v>
      </c>
      <c r="C810" s="2" t="s">
        <v>1645</v>
      </c>
      <c r="D810" s="2" t="s">
        <v>22</v>
      </c>
      <c r="E810" s="11">
        <v>26</v>
      </c>
      <c r="F810" s="2" t="s">
        <v>16</v>
      </c>
      <c r="G810" s="2" t="s">
        <v>39</v>
      </c>
      <c r="H810" s="5">
        <v>51394</v>
      </c>
      <c r="I810" s="11">
        <v>5</v>
      </c>
      <c r="J810" s="11">
        <v>1</v>
      </c>
      <c r="K810" s="2">
        <v>2015</v>
      </c>
      <c r="L810" s="2" t="s">
        <v>30</v>
      </c>
      <c r="M810" s="2" t="s">
        <v>26</v>
      </c>
      <c r="N810" s="8">
        <v>4.9748414805127448</v>
      </c>
    </row>
    <row r="811" spans="2:14" hidden="1" x14ac:dyDescent="0.35">
      <c r="B811" s="1" t="s">
        <v>1646</v>
      </c>
      <c r="C811" s="1" t="s">
        <v>1647</v>
      </c>
      <c r="D811" s="1" t="s">
        <v>15</v>
      </c>
      <c r="E811" s="10">
        <v>31</v>
      </c>
      <c r="F811" s="1" t="s">
        <v>16</v>
      </c>
      <c r="G811" s="1" t="s">
        <v>77</v>
      </c>
      <c r="H811" s="4">
        <v>67225</v>
      </c>
      <c r="I811" s="10">
        <v>30</v>
      </c>
      <c r="J811" s="10">
        <v>4</v>
      </c>
      <c r="K811" s="1">
        <v>2017</v>
      </c>
      <c r="L811" s="1" t="s">
        <v>40</v>
      </c>
      <c r="M811" s="1" t="s">
        <v>26</v>
      </c>
      <c r="N811" s="7">
        <v>4.2775975176508805</v>
      </c>
    </row>
    <row r="812" spans="2:14" hidden="1" x14ac:dyDescent="0.35">
      <c r="B812" s="2" t="s">
        <v>1648</v>
      </c>
      <c r="C812" s="2" t="s">
        <v>1649</v>
      </c>
      <c r="D812" s="2" t="s">
        <v>15</v>
      </c>
      <c r="E812" s="11">
        <v>30</v>
      </c>
      <c r="F812" s="2" t="s">
        <v>23</v>
      </c>
      <c r="G812" s="2" t="s">
        <v>17</v>
      </c>
      <c r="H812" s="5">
        <v>87069</v>
      </c>
      <c r="I812" s="11">
        <v>28</v>
      </c>
      <c r="J812" s="11">
        <v>1</v>
      </c>
      <c r="K812" s="2">
        <v>2016</v>
      </c>
      <c r="L812" s="2" t="s">
        <v>51</v>
      </c>
      <c r="M812" s="2" t="s">
        <v>26</v>
      </c>
      <c r="N812" s="8">
        <v>2.861853481668327</v>
      </c>
    </row>
    <row r="813" spans="2:14" hidden="1" x14ac:dyDescent="0.35">
      <c r="B813" s="1" t="s">
        <v>1650</v>
      </c>
      <c r="C813" s="1" t="s">
        <v>1651</v>
      </c>
      <c r="D813" s="1" t="s">
        <v>33</v>
      </c>
      <c r="E813" s="10">
        <v>47</v>
      </c>
      <c r="F813" s="1" t="s">
        <v>16</v>
      </c>
      <c r="G813" s="1" t="s">
        <v>39</v>
      </c>
      <c r="H813" s="4">
        <v>86589</v>
      </c>
      <c r="I813" s="10">
        <v>19</v>
      </c>
      <c r="J813" s="10">
        <v>1</v>
      </c>
      <c r="K813" s="1">
        <v>0</v>
      </c>
      <c r="L813" s="1" t="s">
        <v>51</v>
      </c>
      <c r="M813" s="1" t="s">
        <v>19</v>
      </c>
      <c r="N813" s="7">
        <v>3.9050819334441176</v>
      </c>
    </row>
    <row r="814" spans="2:14" x14ac:dyDescent="0.35">
      <c r="B814" s="2" t="s">
        <v>1652</v>
      </c>
      <c r="C814" s="2" t="s">
        <v>1653</v>
      </c>
      <c r="D814" s="2" t="s">
        <v>33</v>
      </c>
      <c r="E814" s="11">
        <v>24</v>
      </c>
      <c r="F814" s="2" t="s">
        <v>23</v>
      </c>
      <c r="G814" s="2" t="s">
        <v>77</v>
      </c>
      <c r="H814" s="5">
        <v>45034</v>
      </c>
      <c r="I814" s="11">
        <v>1</v>
      </c>
      <c r="J814" s="11">
        <v>5</v>
      </c>
      <c r="K814" s="2">
        <v>2023</v>
      </c>
      <c r="L814" s="2" t="s">
        <v>30</v>
      </c>
      <c r="M814" s="2" t="s">
        <v>141</v>
      </c>
      <c r="N814" s="8">
        <v>1.3437165840213785</v>
      </c>
    </row>
    <row r="815" spans="2:14" hidden="1" x14ac:dyDescent="0.35">
      <c r="B815" s="1" t="s">
        <v>1654</v>
      </c>
      <c r="C815" s="1" t="s">
        <v>1655</v>
      </c>
      <c r="D815" s="1" t="s">
        <v>80</v>
      </c>
      <c r="E815" s="10">
        <v>42</v>
      </c>
      <c r="F815" s="1" t="s">
        <v>16</v>
      </c>
      <c r="G815" s="1" t="s">
        <v>77</v>
      </c>
      <c r="H815" s="4">
        <v>86225</v>
      </c>
      <c r="I815" s="10">
        <v>4</v>
      </c>
      <c r="J815" s="10">
        <v>4</v>
      </c>
      <c r="K815" s="1">
        <v>2023</v>
      </c>
      <c r="L815" s="1" t="s">
        <v>40</v>
      </c>
      <c r="M815" s="1" t="s">
        <v>19</v>
      </c>
      <c r="N815" s="7">
        <v>2.5334863381735246</v>
      </c>
    </row>
    <row r="816" spans="2:14" hidden="1" x14ac:dyDescent="0.35">
      <c r="B816" s="2" t="s">
        <v>1656</v>
      </c>
      <c r="C816" s="2" t="s">
        <v>1657</v>
      </c>
      <c r="D816" s="2" t="s">
        <v>33</v>
      </c>
      <c r="E816" s="11">
        <v>44</v>
      </c>
      <c r="F816" s="2" t="s">
        <v>72</v>
      </c>
      <c r="G816" s="2" t="s">
        <v>29</v>
      </c>
      <c r="H816" s="5">
        <v>55108</v>
      </c>
      <c r="I816" s="11">
        <v>33</v>
      </c>
      <c r="J816" s="11">
        <v>2</v>
      </c>
      <c r="K816" s="2">
        <v>0</v>
      </c>
      <c r="L816" s="2" t="s">
        <v>25</v>
      </c>
      <c r="M816" s="2" t="s">
        <v>41</v>
      </c>
      <c r="N816" s="8">
        <v>2.331984071014797</v>
      </c>
    </row>
    <row r="817" spans="2:14" hidden="1" x14ac:dyDescent="0.35">
      <c r="B817" s="1" t="s">
        <v>1658</v>
      </c>
      <c r="C817" s="1" t="s">
        <v>1659</v>
      </c>
      <c r="D817" s="1" t="s">
        <v>15</v>
      </c>
      <c r="E817" s="10">
        <v>30</v>
      </c>
      <c r="F817" s="1" t="s">
        <v>16</v>
      </c>
      <c r="G817" s="1" t="s">
        <v>17</v>
      </c>
      <c r="H817" s="4">
        <v>91885</v>
      </c>
      <c r="I817" s="10">
        <v>20</v>
      </c>
      <c r="J817" s="10">
        <v>4</v>
      </c>
      <c r="K817" s="1">
        <v>0</v>
      </c>
      <c r="L817" s="1" t="s">
        <v>25</v>
      </c>
      <c r="M817" s="1" t="s">
        <v>26</v>
      </c>
      <c r="N817" s="7">
        <v>2.0398651173231839</v>
      </c>
    </row>
    <row r="818" spans="2:14" hidden="1" x14ac:dyDescent="0.35">
      <c r="B818" s="2" t="s">
        <v>1660</v>
      </c>
      <c r="C818" s="2" t="s">
        <v>1661</v>
      </c>
      <c r="D818" s="2" t="s">
        <v>80</v>
      </c>
      <c r="E818" s="11">
        <v>30</v>
      </c>
      <c r="F818" s="2" t="s">
        <v>23</v>
      </c>
      <c r="G818" s="2" t="s">
        <v>63</v>
      </c>
      <c r="H818" s="5">
        <v>79073</v>
      </c>
      <c r="I818" s="11">
        <v>28</v>
      </c>
      <c r="J818" s="11">
        <v>5</v>
      </c>
      <c r="K818" s="2">
        <v>2024</v>
      </c>
      <c r="L818" s="2" t="s">
        <v>51</v>
      </c>
      <c r="M818" s="2" t="s">
        <v>141</v>
      </c>
      <c r="N818" s="8">
        <v>3.0735448355511803</v>
      </c>
    </row>
    <row r="819" spans="2:14" hidden="1" x14ac:dyDescent="0.35">
      <c r="B819" s="1" t="s">
        <v>1662</v>
      </c>
      <c r="C819" s="1" t="s">
        <v>1663</v>
      </c>
      <c r="D819" s="1" t="s">
        <v>22</v>
      </c>
      <c r="E819" s="10">
        <v>23</v>
      </c>
      <c r="F819" s="1" t="s">
        <v>23</v>
      </c>
      <c r="G819" s="1" t="s">
        <v>63</v>
      </c>
      <c r="H819" s="4">
        <v>34212</v>
      </c>
      <c r="I819" s="10">
        <v>2</v>
      </c>
      <c r="J819" s="10">
        <v>3</v>
      </c>
      <c r="K819" s="1">
        <v>2015</v>
      </c>
      <c r="L819" s="1" t="s">
        <v>25</v>
      </c>
      <c r="M819" s="1" t="s">
        <v>41</v>
      </c>
      <c r="N819" s="7">
        <v>3.6107806668732709</v>
      </c>
    </row>
    <row r="820" spans="2:14" hidden="1" x14ac:dyDescent="0.35">
      <c r="B820" s="2" t="s">
        <v>1664</v>
      </c>
      <c r="C820" s="2" t="s">
        <v>1665</v>
      </c>
      <c r="D820" s="2" t="s">
        <v>58</v>
      </c>
      <c r="E820" s="11">
        <v>34</v>
      </c>
      <c r="F820" s="2" t="s">
        <v>23</v>
      </c>
      <c r="G820" s="2" t="s">
        <v>17</v>
      </c>
      <c r="H820" s="5">
        <v>100619</v>
      </c>
      <c r="I820" s="11">
        <v>32</v>
      </c>
      <c r="J820" s="11">
        <v>1</v>
      </c>
      <c r="K820" s="2">
        <v>2015</v>
      </c>
      <c r="L820" s="2" t="s">
        <v>18</v>
      </c>
      <c r="M820" s="2" t="s">
        <v>41</v>
      </c>
      <c r="N820" s="8">
        <v>3.5180939947729515</v>
      </c>
    </row>
    <row r="821" spans="2:14" hidden="1" x14ac:dyDescent="0.35">
      <c r="B821" s="1" t="s">
        <v>1666</v>
      </c>
      <c r="C821" s="1" t="s">
        <v>1667</v>
      </c>
      <c r="D821" s="1" t="s">
        <v>80</v>
      </c>
      <c r="E821" s="10">
        <v>37</v>
      </c>
      <c r="F821" s="1" t="s">
        <v>16</v>
      </c>
      <c r="G821" s="1" t="s">
        <v>29</v>
      </c>
      <c r="H821" s="4">
        <v>57626</v>
      </c>
      <c r="I821" s="10">
        <v>17</v>
      </c>
      <c r="J821" s="10">
        <v>3</v>
      </c>
      <c r="K821" s="1">
        <v>0</v>
      </c>
      <c r="L821" s="1" t="s">
        <v>18</v>
      </c>
      <c r="M821" s="1" t="s">
        <v>26</v>
      </c>
      <c r="N821" s="7">
        <v>3.7568244465736265</v>
      </c>
    </row>
    <row r="822" spans="2:14" hidden="1" x14ac:dyDescent="0.35">
      <c r="B822" s="2" t="s">
        <v>1668</v>
      </c>
      <c r="C822" s="2" t="s">
        <v>1669</v>
      </c>
      <c r="D822" s="2" t="s">
        <v>22</v>
      </c>
      <c r="E822" s="11">
        <v>43</v>
      </c>
      <c r="F822" s="2" t="s">
        <v>16</v>
      </c>
      <c r="G822" s="2" t="s">
        <v>63</v>
      </c>
      <c r="H822" s="5">
        <v>30704</v>
      </c>
      <c r="I822" s="11">
        <v>29</v>
      </c>
      <c r="J822" s="11">
        <v>5</v>
      </c>
      <c r="K822" s="2">
        <v>2020</v>
      </c>
      <c r="L822" s="2" t="s">
        <v>34</v>
      </c>
      <c r="M822" s="2" t="s">
        <v>26</v>
      </c>
      <c r="N822" s="8">
        <v>1.6330053014361221</v>
      </c>
    </row>
    <row r="823" spans="2:14" hidden="1" x14ac:dyDescent="0.35">
      <c r="B823" s="1" t="s">
        <v>1670</v>
      </c>
      <c r="C823" s="1" t="s">
        <v>1671</v>
      </c>
      <c r="D823" s="1" t="s">
        <v>22</v>
      </c>
      <c r="E823" s="10">
        <v>60</v>
      </c>
      <c r="F823" s="1" t="s">
        <v>16</v>
      </c>
      <c r="G823" s="1" t="s">
        <v>24</v>
      </c>
      <c r="H823" s="4">
        <v>87390</v>
      </c>
      <c r="I823" s="10">
        <v>16</v>
      </c>
      <c r="J823" s="10">
        <v>4</v>
      </c>
      <c r="K823" s="1">
        <v>0</v>
      </c>
      <c r="L823" s="1" t="s">
        <v>40</v>
      </c>
      <c r="M823" s="1" t="s">
        <v>26</v>
      </c>
      <c r="N823" s="7">
        <v>1.646261361809954</v>
      </c>
    </row>
    <row r="824" spans="2:14" hidden="1" x14ac:dyDescent="0.35">
      <c r="B824" s="2" t="s">
        <v>1672</v>
      </c>
      <c r="C824" s="2" t="s">
        <v>1673</v>
      </c>
      <c r="D824" s="2" t="s">
        <v>22</v>
      </c>
      <c r="E824" s="11">
        <v>44</v>
      </c>
      <c r="F824" s="2" t="s">
        <v>16</v>
      </c>
      <c r="G824" s="2" t="s">
        <v>17</v>
      </c>
      <c r="H824" s="5">
        <v>33771</v>
      </c>
      <c r="I824" s="11">
        <v>21</v>
      </c>
      <c r="J824" s="11">
        <v>4</v>
      </c>
      <c r="K824" s="2">
        <v>2024</v>
      </c>
      <c r="L824" s="2" t="s">
        <v>30</v>
      </c>
      <c r="M824" s="2" t="s">
        <v>41</v>
      </c>
      <c r="N824" s="8">
        <v>2.0111955391545804</v>
      </c>
    </row>
    <row r="825" spans="2:14" hidden="1" x14ac:dyDescent="0.35">
      <c r="B825" s="1" t="s">
        <v>1674</v>
      </c>
      <c r="C825" s="1" t="s">
        <v>1675</v>
      </c>
      <c r="D825" s="1" t="s">
        <v>80</v>
      </c>
      <c r="E825" s="10">
        <v>23</v>
      </c>
      <c r="F825" s="1" t="s">
        <v>23</v>
      </c>
      <c r="G825" s="1" t="s">
        <v>77</v>
      </c>
      <c r="H825" s="4">
        <v>49561</v>
      </c>
      <c r="I825" s="10">
        <v>20</v>
      </c>
      <c r="J825" s="10">
        <v>5</v>
      </c>
      <c r="K825" s="1">
        <v>2015</v>
      </c>
      <c r="L825" s="1" t="s">
        <v>30</v>
      </c>
      <c r="M825" s="1" t="s">
        <v>19</v>
      </c>
      <c r="N825" s="7">
        <v>1.9701461205182231</v>
      </c>
    </row>
    <row r="826" spans="2:14" hidden="1" x14ac:dyDescent="0.35">
      <c r="B826" s="2" t="s">
        <v>1676</v>
      </c>
      <c r="C826" s="2" t="s">
        <v>1677</v>
      </c>
      <c r="D826" s="2" t="s">
        <v>46</v>
      </c>
      <c r="E826" s="11">
        <v>54</v>
      </c>
      <c r="F826" s="2" t="s">
        <v>16</v>
      </c>
      <c r="G826" s="2" t="s">
        <v>29</v>
      </c>
      <c r="H826" s="5">
        <v>84444</v>
      </c>
      <c r="I826" s="11">
        <v>24</v>
      </c>
      <c r="J826" s="11">
        <v>1</v>
      </c>
      <c r="K826" s="2">
        <v>2021</v>
      </c>
      <c r="L826" s="2" t="s">
        <v>25</v>
      </c>
      <c r="M826" s="2" t="s">
        <v>26</v>
      </c>
      <c r="N826" s="8">
        <v>2.1038346308475027</v>
      </c>
    </row>
    <row r="827" spans="2:14" hidden="1" x14ac:dyDescent="0.35">
      <c r="B827" s="1" t="s">
        <v>1678</v>
      </c>
      <c r="C827" s="1" t="s">
        <v>1679</v>
      </c>
      <c r="D827" s="1" t="s">
        <v>22</v>
      </c>
      <c r="E827" s="10">
        <v>55</v>
      </c>
      <c r="F827" s="1" t="s">
        <v>23</v>
      </c>
      <c r="G827" s="1" t="s">
        <v>39</v>
      </c>
      <c r="H827" s="4">
        <v>117940</v>
      </c>
      <c r="I827" s="10">
        <v>34</v>
      </c>
      <c r="J827" s="10">
        <v>3</v>
      </c>
      <c r="K827" s="1">
        <v>2015</v>
      </c>
      <c r="L827" s="1" t="s">
        <v>40</v>
      </c>
      <c r="M827" s="1" t="s">
        <v>19</v>
      </c>
      <c r="N827" s="7">
        <v>1.5228113175910529</v>
      </c>
    </row>
    <row r="828" spans="2:14" hidden="1" x14ac:dyDescent="0.35">
      <c r="B828" s="2" t="s">
        <v>1680</v>
      </c>
      <c r="C828" s="2" t="s">
        <v>1681</v>
      </c>
      <c r="D828" s="2" t="s">
        <v>46</v>
      </c>
      <c r="E828" s="11">
        <v>25</v>
      </c>
      <c r="F828" s="2" t="s">
        <v>16</v>
      </c>
      <c r="G828" s="2" t="s">
        <v>29</v>
      </c>
      <c r="H828" s="5">
        <v>114853</v>
      </c>
      <c r="I828" s="11">
        <v>14</v>
      </c>
      <c r="J828" s="11">
        <v>5</v>
      </c>
      <c r="K828" s="2">
        <v>2023</v>
      </c>
      <c r="L828" s="2" t="s">
        <v>18</v>
      </c>
      <c r="M828" s="2" t="s">
        <v>26</v>
      </c>
      <c r="N828" s="8">
        <v>3.9896772896563362</v>
      </c>
    </row>
    <row r="829" spans="2:14" hidden="1" x14ac:dyDescent="0.35">
      <c r="B829" s="1" t="s">
        <v>1682</v>
      </c>
      <c r="C829" s="1" t="s">
        <v>1683</v>
      </c>
      <c r="D829" s="1" t="s">
        <v>58</v>
      </c>
      <c r="E829" s="10">
        <v>41</v>
      </c>
      <c r="F829" s="1" t="s">
        <v>16</v>
      </c>
      <c r="G829" s="1" t="s">
        <v>39</v>
      </c>
      <c r="H829" s="4">
        <v>78899</v>
      </c>
      <c r="I829" s="10">
        <v>3</v>
      </c>
      <c r="J829" s="10">
        <v>2</v>
      </c>
      <c r="K829" s="1">
        <v>2022</v>
      </c>
      <c r="L829" s="1" t="s">
        <v>34</v>
      </c>
      <c r="M829" s="1" t="s">
        <v>41</v>
      </c>
      <c r="N829" s="7">
        <v>3.0917488225623928</v>
      </c>
    </row>
    <row r="830" spans="2:14" hidden="1" x14ac:dyDescent="0.35">
      <c r="B830" s="2" t="s">
        <v>1684</v>
      </c>
      <c r="C830" s="2" t="s">
        <v>1685</v>
      </c>
      <c r="D830" s="2" t="s">
        <v>46</v>
      </c>
      <c r="E830" s="11">
        <v>26</v>
      </c>
      <c r="F830" s="2" t="s">
        <v>23</v>
      </c>
      <c r="G830" s="2" t="s">
        <v>63</v>
      </c>
      <c r="H830" s="5">
        <v>103964</v>
      </c>
      <c r="I830" s="11">
        <v>26</v>
      </c>
      <c r="J830" s="11">
        <v>5</v>
      </c>
      <c r="K830" s="2">
        <v>2016</v>
      </c>
      <c r="L830" s="2" t="s">
        <v>30</v>
      </c>
      <c r="M830" s="2" t="s">
        <v>26</v>
      </c>
      <c r="N830" s="8">
        <v>4.7042585429015826</v>
      </c>
    </row>
    <row r="831" spans="2:14" hidden="1" x14ac:dyDescent="0.35">
      <c r="B831" s="1" t="s">
        <v>1686</v>
      </c>
      <c r="C831" s="1" t="s">
        <v>1687</v>
      </c>
      <c r="D831" s="1" t="s">
        <v>80</v>
      </c>
      <c r="E831" s="10">
        <v>54</v>
      </c>
      <c r="F831" s="1" t="s">
        <v>16</v>
      </c>
      <c r="G831" s="1" t="s">
        <v>63</v>
      </c>
      <c r="H831" s="4">
        <v>112196</v>
      </c>
      <c r="I831" s="10">
        <v>35</v>
      </c>
      <c r="J831" s="10">
        <v>2</v>
      </c>
      <c r="K831" s="1">
        <v>2022</v>
      </c>
      <c r="L831" s="1" t="s">
        <v>25</v>
      </c>
      <c r="M831" s="1" t="s">
        <v>41</v>
      </c>
      <c r="N831" s="7">
        <v>4.5312657294707392</v>
      </c>
    </row>
    <row r="832" spans="2:14" hidden="1" x14ac:dyDescent="0.35">
      <c r="B832" s="2" t="s">
        <v>1688</v>
      </c>
      <c r="C832" s="2" t="s">
        <v>1689</v>
      </c>
      <c r="D832" s="2" t="s">
        <v>80</v>
      </c>
      <c r="E832" s="11">
        <v>44</v>
      </c>
      <c r="F832" s="2" t="s">
        <v>23</v>
      </c>
      <c r="G832" s="2" t="s">
        <v>24</v>
      </c>
      <c r="H832" s="5">
        <v>112371</v>
      </c>
      <c r="I832" s="11">
        <v>21</v>
      </c>
      <c r="J832" s="11">
        <v>3</v>
      </c>
      <c r="K832" s="2">
        <v>2019</v>
      </c>
      <c r="L832" s="2" t="s">
        <v>18</v>
      </c>
      <c r="M832" s="2" t="s">
        <v>41</v>
      </c>
      <c r="N832" s="8">
        <v>3.850382685864469</v>
      </c>
    </row>
    <row r="833" spans="2:14" hidden="1" x14ac:dyDescent="0.35">
      <c r="B833" s="1" t="s">
        <v>1690</v>
      </c>
      <c r="C833" s="1" t="s">
        <v>1691</v>
      </c>
      <c r="D833" s="1" t="s">
        <v>58</v>
      </c>
      <c r="E833" s="10">
        <v>41</v>
      </c>
      <c r="F833" s="1" t="s">
        <v>23</v>
      </c>
      <c r="G833" s="1" t="s">
        <v>17</v>
      </c>
      <c r="H833" s="4">
        <v>59862</v>
      </c>
      <c r="I833" s="10">
        <v>13</v>
      </c>
      <c r="J833" s="10">
        <v>1</v>
      </c>
      <c r="K833" s="1">
        <v>2019</v>
      </c>
      <c r="L833" s="1" t="s">
        <v>34</v>
      </c>
      <c r="M833" s="1" t="s">
        <v>26</v>
      </c>
      <c r="N833" s="7">
        <v>1.6926761527894287</v>
      </c>
    </row>
    <row r="834" spans="2:14" hidden="1" x14ac:dyDescent="0.35">
      <c r="B834" s="2" t="s">
        <v>1692</v>
      </c>
      <c r="C834" s="2" t="s">
        <v>1693</v>
      </c>
      <c r="D834" s="2" t="s">
        <v>46</v>
      </c>
      <c r="E834" s="11">
        <v>41</v>
      </c>
      <c r="F834" s="2" t="s">
        <v>16</v>
      </c>
      <c r="G834" s="2" t="s">
        <v>24</v>
      </c>
      <c r="H834" s="5">
        <v>118648</v>
      </c>
      <c r="I834" s="11">
        <v>25</v>
      </c>
      <c r="J834" s="11">
        <v>5</v>
      </c>
      <c r="K834" s="2">
        <v>2018</v>
      </c>
      <c r="L834" s="2" t="s">
        <v>51</v>
      </c>
      <c r="M834" s="2" t="s">
        <v>141</v>
      </c>
      <c r="N834" s="8">
        <v>1.8507419705047323</v>
      </c>
    </row>
    <row r="835" spans="2:14" hidden="1" x14ac:dyDescent="0.35">
      <c r="B835" s="1" t="s">
        <v>1694</v>
      </c>
      <c r="C835" s="1" t="s">
        <v>1695</v>
      </c>
      <c r="D835" s="1" t="s">
        <v>46</v>
      </c>
      <c r="E835" s="10">
        <v>23</v>
      </c>
      <c r="F835" s="1" t="s">
        <v>23</v>
      </c>
      <c r="G835" s="1" t="s">
        <v>29</v>
      </c>
      <c r="H835" s="4">
        <v>37083</v>
      </c>
      <c r="I835" s="10">
        <v>11</v>
      </c>
      <c r="J835" s="10">
        <v>2</v>
      </c>
      <c r="K835" s="1">
        <v>2018</v>
      </c>
      <c r="L835" s="1" t="s">
        <v>51</v>
      </c>
      <c r="M835" s="1" t="s">
        <v>19</v>
      </c>
      <c r="N835" s="7">
        <v>4.9735028094340183</v>
      </c>
    </row>
    <row r="836" spans="2:14" hidden="1" x14ac:dyDescent="0.35">
      <c r="B836" s="2" t="s">
        <v>1696</v>
      </c>
      <c r="C836" s="2" t="s">
        <v>1697</v>
      </c>
      <c r="D836" s="2" t="s">
        <v>22</v>
      </c>
      <c r="E836" s="11">
        <v>50</v>
      </c>
      <c r="F836" s="2" t="s">
        <v>23</v>
      </c>
      <c r="G836" s="2" t="s">
        <v>39</v>
      </c>
      <c r="H836" s="5">
        <v>118801</v>
      </c>
      <c r="I836" s="11">
        <v>18</v>
      </c>
      <c r="J836" s="11">
        <v>5</v>
      </c>
      <c r="K836" s="2">
        <v>2023</v>
      </c>
      <c r="L836" s="2" t="s">
        <v>51</v>
      </c>
      <c r="M836" s="2" t="s">
        <v>41</v>
      </c>
      <c r="N836" s="8">
        <v>4.4706310529981312</v>
      </c>
    </row>
    <row r="837" spans="2:14" hidden="1" x14ac:dyDescent="0.35">
      <c r="B837" s="1" t="s">
        <v>1698</v>
      </c>
      <c r="C837" s="1" t="s">
        <v>1699</v>
      </c>
      <c r="D837" s="1" t="s">
        <v>15</v>
      </c>
      <c r="E837" s="10">
        <v>30</v>
      </c>
      <c r="F837" s="1" t="s">
        <v>23</v>
      </c>
      <c r="G837" s="1" t="s">
        <v>77</v>
      </c>
      <c r="H837" s="4">
        <v>85507</v>
      </c>
      <c r="I837" s="10">
        <v>33</v>
      </c>
      <c r="J837" s="10">
        <v>5</v>
      </c>
      <c r="K837" s="1">
        <v>2017</v>
      </c>
      <c r="L837" s="1" t="s">
        <v>25</v>
      </c>
      <c r="M837" s="1" t="s">
        <v>19</v>
      </c>
      <c r="N837" s="7">
        <v>1.4985201117313935</v>
      </c>
    </row>
    <row r="838" spans="2:14" hidden="1" x14ac:dyDescent="0.35">
      <c r="B838" s="2" t="s">
        <v>1700</v>
      </c>
      <c r="C838" s="2" t="s">
        <v>221</v>
      </c>
      <c r="D838" s="2" t="s">
        <v>58</v>
      </c>
      <c r="E838" s="11">
        <v>38</v>
      </c>
      <c r="F838" s="2" t="s">
        <v>23</v>
      </c>
      <c r="G838" s="2" t="s">
        <v>24</v>
      </c>
      <c r="H838" s="5">
        <v>34452</v>
      </c>
      <c r="I838" s="11">
        <v>10</v>
      </c>
      <c r="J838" s="11">
        <v>4</v>
      </c>
      <c r="K838" s="2">
        <v>2019</v>
      </c>
      <c r="L838" s="2" t="s">
        <v>30</v>
      </c>
      <c r="M838" s="2" t="s">
        <v>26</v>
      </c>
      <c r="N838" s="8">
        <v>3.5342512044596543</v>
      </c>
    </row>
    <row r="839" spans="2:14" hidden="1" x14ac:dyDescent="0.35">
      <c r="B839" s="1" t="s">
        <v>1701</v>
      </c>
      <c r="C839" s="1" t="s">
        <v>1702</v>
      </c>
      <c r="D839" s="1" t="s">
        <v>58</v>
      </c>
      <c r="E839" s="10">
        <v>49</v>
      </c>
      <c r="F839" s="1" t="s">
        <v>16</v>
      </c>
      <c r="G839" s="1" t="s">
        <v>39</v>
      </c>
      <c r="H839" s="4">
        <v>108182</v>
      </c>
      <c r="I839" s="10">
        <v>27</v>
      </c>
      <c r="J839" s="10">
        <v>4</v>
      </c>
      <c r="K839" s="1">
        <v>2023</v>
      </c>
      <c r="L839" s="1" t="s">
        <v>34</v>
      </c>
      <c r="M839" s="1" t="s">
        <v>26</v>
      </c>
      <c r="N839" s="7">
        <v>4.9619541132023635</v>
      </c>
    </row>
    <row r="840" spans="2:14" hidden="1" x14ac:dyDescent="0.35">
      <c r="B840" s="2" t="s">
        <v>1703</v>
      </c>
      <c r="C840" s="2" t="s">
        <v>1704</v>
      </c>
      <c r="D840" s="2" t="s">
        <v>15</v>
      </c>
      <c r="E840" s="11">
        <v>44</v>
      </c>
      <c r="F840" s="2" t="s">
        <v>23</v>
      </c>
      <c r="G840" s="2" t="s">
        <v>39</v>
      </c>
      <c r="H840" s="5">
        <v>54349</v>
      </c>
      <c r="I840" s="11">
        <v>24</v>
      </c>
      <c r="J840" s="11">
        <v>4</v>
      </c>
      <c r="K840" s="2">
        <v>2021</v>
      </c>
      <c r="L840" s="2" t="s">
        <v>34</v>
      </c>
      <c r="M840" s="2" t="s">
        <v>41</v>
      </c>
      <c r="N840" s="8">
        <v>2.7358043902582891</v>
      </c>
    </row>
    <row r="841" spans="2:14" hidden="1" x14ac:dyDescent="0.35">
      <c r="B841" s="1" t="s">
        <v>1705</v>
      </c>
      <c r="C841" s="1" t="s">
        <v>1706</v>
      </c>
      <c r="D841" s="1" t="s">
        <v>22</v>
      </c>
      <c r="E841" s="10">
        <v>25</v>
      </c>
      <c r="F841" s="1" t="s">
        <v>23</v>
      </c>
      <c r="G841" s="1" t="s">
        <v>29</v>
      </c>
      <c r="H841" s="4">
        <v>33473</v>
      </c>
      <c r="I841" s="10">
        <v>4</v>
      </c>
      <c r="J841" s="10">
        <v>2</v>
      </c>
      <c r="K841" s="1">
        <v>0</v>
      </c>
      <c r="L841" s="1" t="s">
        <v>51</v>
      </c>
      <c r="M841" s="1" t="s">
        <v>26</v>
      </c>
      <c r="N841" s="7">
        <v>3.8129397730314323</v>
      </c>
    </row>
    <row r="842" spans="2:14" hidden="1" x14ac:dyDescent="0.35">
      <c r="B842" s="2" t="s">
        <v>1707</v>
      </c>
      <c r="C842" s="2" t="s">
        <v>1708</v>
      </c>
      <c r="D842" s="2" t="s">
        <v>80</v>
      </c>
      <c r="E842" s="11">
        <v>33</v>
      </c>
      <c r="F842" s="2" t="s">
        <v>16</v>
      </c>
      <c r="G842" s="2" t="s">
        <v>39</v>
      </c>
      <c r="H842" s="5">
        <v>70471</v>
      </c>
      <c r="I842" s="11">
        <v>33</v>
      </c>
      <c r="J842" s="11">
        <v>1</v>
      </c>
      <c r="K842" s="2">
        <v>2019</v>
      </c>
      <c r="L842" s="2" t="s">
        <v>25</v>
      </c>
      <c r="M842" s="2" t="s">
        <v>19</v>
      </c>
      <c r="N842" s="8">
        <v>2.816310644265017</v>
      </c>
    </row>
    <row r="843" spans="2:14" hidden="1" x14ac:dyDescent="0.35">
      <c r="B843" s="1" t="s">
        <v>1709</v>
      </c>
      <c r="C843" s="1" t="s">
        <v>1710</v>
      </c>
      <c r="D843" s="1" t="s">
        <v>46</v>
      </c>
      <c r="E843" s="10">
        <v>31</v>
      </c>
      <c r="F843" s="1" t="s">
        <v>16</v>
      </c>
      <c r="G843" s="1" t="s">
        <v>17</v>
      </c>
      <c r="H843" s="4">
        <v>116089</v>
      </c>
      <c r="I843" s="10">
        <v>15</v>
      </c>
      <c r="J843" s="10">
        <v>3</v>
      </c>
      <c r="K843" s="1">
        <v>0</v>
      </c>
      <c r="L843" s="1" t="s">
        <v>51</v>
      </c>
      <c r="M843" s="1" t="s">
        <v>141</v>
      </c>
      <c r="N843" s="7">
        <v>1.583970491846201</v>
      </c>
    </row>
    <row r="844" spans="2:14" hidden="1" x14ac:dyDescent="0.35">
      <c r="B844" s="2" t="s">
        <v>1711</v>
      </c>
      <c r="C844" s="2" t="s">
        <v>1712</v>
      </c>
      <c r="D844" s="2" t="s">
        <v>22</v>
      </c>
      <c r="E844" s="11">
        <v>40</v>
      </c>
      <c r="F844" s="2" t="s">
        <v>23</v>
      </c>
      <c r="G844" s="2" t="s">
        <v>39</v>
      </c>
      <c r="H844" s="5">
        <v>76700</v>
      </c>
      <c r="I844" s="11">
        <v>1</v>
      </c>
      <c r="J844" s="11">
        <v>3</v>
      </c>
      <c r="K844" s="2">
        <v>2020</v>
      </c>
      <c r="L844" s="2" t="s">
        <v>18</v>
      </c>
      <c r="M844" s="2" t="s">
        <v>26</v>
      </c>
      <c r="N844" s="8">
        <v>1.0127108288883258</v>
      </c>
    </row>
    <row r="845" spans="2:14" hidden="1" x14ac:dyDescent="0.35">
      <c r="B845" s="1" t="s">
        <v>1713</v>
      </c>
      <c r="C845" s="1" t="s">
        <v>1714</v>
      </c>
      <c r="D845" s="1" t="s">
        <v>58</v>
      </c>
      <c r="E845" s="10">
        <v>43</v>
      </c>
      <c r="F845" s="1" t="s">
        <v>16</v>
      </c>
      <c r="G845" s="1" t="s">
        <v>17</v>
      </c>
      <c r="H845" s="4">
        <v>113398</v>
      </c>
      <c r="I845" s="10">
        <v>5</v>
      </c>
      <c r="J845" s="10">
        <v>4</v>
      </c>
      <c r="K845" s="1">
        <v>2023</v>
      </c>
      <c r="L845" s="1" t="s">
        <v>25</v>
      </c>
      <c r="M845" s="1" t="s">
        <v>41</v>
      </c>
      <c r="N845" s="7">
        <v>4.9098475953346519</v>
      </c>
    </row>
    <row r="846" spans="2:14" hidden="1" x14ac:dyDescent="0.35">
      <c r="B846" s="2" t="s">
        <v>1715</v>
      </c>
      <c r="C846" s="2" t="s">
        <v>1716</v>
      </c>
      <c r="D846" s="2" t="s">
        <v>80</v>
      </c>
      <c r="E846" s="11">
        <v>40</v>
      </c>
      <c r="F846" s="2" t="s">
        <v>23</v>
      </c>
      <c r="G846" s="2" t="s">
        <v>77</v>
      </c>
      <c r="H846" s="5">
        <v>97747</v>
      </c>
      <c r="I846" s="11">
        <v>19</v>
      </c>
      <c r="J846" s="11">
        <v>3</v>
      </c>
      <c r="K846" s="2">
        <v>0</v>
      </c>
      <c r="L846" s="2" t="s">
        <v>40</v>
      </c>
      <c r="M846" s="2" t="s">
        <v>41</v>
      </c>
      <c r="N846" s="8">
        <v>1.1279788664543973</v>
      </c>
    </row>
    <row r="847" spans="2:14" hidden="1" x14ac:dyDescent="0.35">
      <c r="B847" s="1" t="s">
        <v>1717</v>
      </c>
      <c r="C847" s="1" t="s">
        <v>1718</v>
      </c>
      <c r="D847" s="1" t="s">
        <v>46</v>
      </c>
      <c r="E847" s="10">
        <v>46</v>
      </c>
      <c r="F847" s="1" t="s">
        <v>16</v>
      </c>
      <c r="G847" s="1" t="s">
        <v>63</v>
      </c>
      <c r="H847" s="4">
        <v>119337</v>
      </c>
      <c r="I847" s="10">
        <v>17</v>
      </c>
      <c r="J847" s="10">
        <v>2</v>
      </c>
      <c r="K847" s="1">
        <v>2024</v>
      </c>
      <c r="L847" s="1" t="s">
        <v>18</v>
      </c>
      <c r="M847" s="1" t="s">
        <v>41</v>
      </c>
      <c r="N847" s="7">
        <v>2.3702961845747272</v>
      </c>
    </row>
    <row r="848" spans="2:14" hidden="1" x14ac:dyDescent="0.35">
      <c r="B848" s="2" t="s">
        <v>1719</v>
      </c>
      <c r="C848" s="2" t="s">
        <v>1720</v>
      </c>
      <c r="D848" s="2" t="s">
        <v>80</v>
      </c>
      <c r="E848" s="11">
        <v>38</v>
      </c>
      <c r="F848" s="2" t="s">
        <v>72</v>
      </c>
      <c r="G848" s="2" t="s">
        <v>77</v>
      </c>
      <c r="H848" s="5">
        <v>107310</v>
      </c>
      <c r="I848" s="11">
        <v>5</v>
      </c>
      <c r="J848" s="11">
        <v>4</v>
      </c>
      <c r="K848" s="2">
        <v>0</v>
      </c>
      <c r="L848" s="2" t="s">
        <v>25</v>
      </c>
      <c r="M848" s="2" t="s">
        <v>26</v>
      </c>
      <c r="N848" s="8">
        <v>3.9046977058004724</v>
      </c>
    </row>
    <row r="849" spans="2:14" hidden="1" x14ac:dyDescent="0.35">
      <c r="B849" s="1" t="s">
        <v>1721</v>
      </c>
      <c r="C849" s="1" t="s">
        <v>1722</v>
      </c>
      <c r="D849" s="1" t="s">
        <v>15</v>
      </c>
      <c r="E849" s="10">
        <v>50</v>
      </c>
      <c r="F849" s="1" t="s">
        <v>23</v>
      </c>
      <c r="G849" s="1" t="s">
        <v>77</v>
      </c>
      <c r="H849" s="4">
        <v>57949</v>
      </c>
      <c r="I849" s="10">
        <v>11</v>
      </c>
      <c r="J849" s="10">
        <v>3</v>
      </c>
      <c r="K849" s="1">
        <v>2024</v>
      </c>
      <c r="L849" s="1" t="s">
        <v>34</v>
      </c>
      <c r="M849" s="1" t="s">
        <v>41</v>
      </c>
      <c r="N849" s="7">
        <v>4.1435089291030103</v>
      </c>
    </row>
    <row r="850" spans="2:14" x14ac:dyDescent="0.35">
      <c r="B850" s="2" t="s">
        <v>1723</v>
      </c>
      <c r="C850" s="2" t="s">
        <v>1724</v>
      </c>
      <c r="D850" s="2" t="s">
        <v>33</v>
      </c>
      <c r="E850" s="11">
        <v>27</v>
      </c>
      <c r="F850" s="2" t="s">
        <v>23</v>
      </c>
      <c r="G850" s="2" t="s">
        <v>39</v>
      </c>
      <c r="H850" s="5">
        <v>95444</v>
      </c>
      <c r="I850" s="11">
        <v>29</v>
      </c>
      <c r="J850" s="11">
        <v>4</v>
      </c>
      <c r="K850" s="2">
        <v>2021</v>
      </c>
      <c r="L850" s="2" t="s">
        <v>34</v>
      </c>
      <c r="M850" s="2" t="s">
        <v>141</v>
      </c>
      <c r="N850" s="8">
        <v>3.4860041335173224</v>
      </c>
    </row>
    <row r="851" spans="2:14" hidden="1" x14ac:dyDescent="0.35">
      <c r="B851" s="1" t="s">
        <v>1725</v>
      </c>
      <c r="C851" s="1" t="s">
        <v>1726</v>
      </c>
      <c r="D851" s="1" t="s">
        <v>58</v>
      </c>
      <c r="E851" s="10">
        <v>57</v>
      </c>
      <c r="F851" s="1" t="s">
        <v>23</v>
      </c>
      <c r="G851" s="1" t="s">
        <v>24</v>
      </c>
      <c r="H851" s="4">
        <v>52467</v>
      </c>
      <c r="I851" s="10">
        <v>27</v>
      </c>
      <c r="J851" s="10">
        <v>2</v>
      </c>
      <c r="K851" s="1">
        <v>2016</v>
      </c>
      <c r="L851" s="1" t="s">
        <v>25</v>
      </c>
      <c r="M851" s="1" t="s">
        <v>26</v>
      </c>
      <c r="N851" s="7">
        <v>2.0649956666297693</v>
      </c>
    </row>
    <row r="852" spans="2:14" hidden="1" x14ac:dyDescent="0.35">
      <c r="B852" s="2" t="s">
        <v>1727</v>
      </c>
      <c r="C852" s="2" t="s">
        <v>1728</v>
      </c>
      <c r="D852" s="2" t="s">
        <v>22</v>
      </c>
      <c r="E852" s="11">
        <v>48</v>
      </c>
      <c r="F852" s="2" t="s">
        <v>16</v>
      </c>
      <c r="G852" s="2" t="s">
        <v>77</v>
      </c>
      <c r="H852" s="5">
        <v>85614</v>
      </c>
      <c r="I852" s="11">
        <v>20</v>
      </c>
      <c r="J852" s="11">
        <v>1</v>
      </c>
      <c r="K852" s="2">
        <v>0</v>
      </c>
      <c r="L852" s="2" t="s">
        <v>25</v>
      </c>
      <c r="M852" s="2" t="s">
        <v>26</v>
      </c>
      <c r="N852" s="8">
        <v>3.17987403252988</v>
      </c>
    </row>
    <row r="853" spans="2:14" hidden="1" x14ac:dyDescent="0.35">
      <c r="B853" s="1" t="s">
        <v>1729</v>
      </c>
      <c r="C853" s="1" t="s">
        <v>1730</v>
      </c>
      <c r="D853" s="1" t="s">
        <v>80</v>
      </c>
      <c r="E853" s="10">
        <v>48</v>
      </c>
      <c r="F853" s="1" t="s">
        <v>23</v>
      </c>
      <c r="G853" s="1" t="s">
        <v>24</v>
      </c>
      <c r="H853" s="4">
        <v>77190</v>
      </c>
      <c r="I853" s="10">
        <v>15</v>
      </c>
      <c r="J853" s="10">
        <v>5</v>
      </c>
      <c r="K853" s="1">
        <v>2017</v>
      </c>
      <c r="L853" s="1" t="s">
        <v>30</v>
      </c>
      <c r="M853" s="1" t="s">
        <v>41</v>
      </c>
      <c r="N853" s="7">
        <v>2.9748562881128189</v>
      </c>
    </row>
    <row r="854" spans="2:14" hidden="1" x14ac:dyDescent="0.35">
      <c r="B854" s="2" t="s">
        <v>1731</v>
      </c>
      <c r="C854" s="2" t="s">
        <v>1732</v>
      </c>
      <c r="D854" s="2" t="s">
        <v>58</v>
      </c>
      <c r="E854" s="11">
        <v>32</v>
      </c>
      <c r="F854" s="2" t="s">
        <v>16</v>
      </c>
      <c r="G854" s="2" t="s">
        <v>63</v>
      </c>
      <c r="H854" s="5">
        <v>47622</v>
      </c>
      <c r="I854" s="11">
        <v>22</v>
      </c>
      <c r="J854" s="11">
        <v>5</v>
      </c>
      <c r="K854" s="2">
        <v>2016</v>
      </c>
      <c r="L854" s="2" t="s">
        <v>51</v>
      </c>
      <c r="M854" s="2" t="s">
        <v>26</v>
      </c>
      <c r="N854" s="8">
        <v>2.7683462958444869</v>
      </c>
    </row>
    <row r="855" spans="2:14" hidden="1" x14ac:dyDescent="0.35">
      <c r="B855" s="1" t="s">
        <v>1733</v>
      </c>
      <c r="C855" s="1" t="s">
        <v>1734</v>
      </c>
      <c r="D855" s="1" t="s">
        <v>58</v>
      </c>
      <c r="E855" s="10">
        <v>45</v>
      </c>
      <c r="F855" s="1" t="s">
        <v>23</v>
      </c>
      <c r="G855" s="1" t="s">
        <v>39</v>
      </c>
      <c r="H855" s="4">
        <v>35932</v>
      </c>
      <c r="I855" s="10">
        <v>9</v>
      </c>
      <c r="J855" s="10">
        <v>2</v>
      </c>
      <c r="K855" s="1">
        <v>0</v>
      </c>
      <c r="L855" s="1" t="s">
        <v>51</v>
      </c>
      <c r="M855" s="1" t="s">
        <v>41</v>
      </c>
      <c r="N855" s="7">
        <v>3.2410274276783801</v>
      </c>
    </row>
    <row r="856" spans="2:14" hidden="1" x14ac:dyDescent="0.35">
      <c r="B856" s="2" t="s">
        <v>1735</v>
      </c>
      <c r="C856" s="2" t="s">
        <v>1736</v>
      </c>
      <c r="D856" s="2" t="s">
        <v>22</v>
      </c>
      <c r="E856" s="11">
        <v>58</v>
      </c>
      <c r="F856" s="2" t="s">
        <v>23</v>
      </c>
      <c r="G856" s="2" t="s">
        <v>77</v>
      </c>
      <c r="H856" s="5">
        <v>98150</v>
      </c>
      <c r="I856" s="11">
        <v>21</v>
      </c>
      <c r="J856" s="11">
        <v>3</v>
      </c>
      <c r="K856" s="2">
        <v>2024</v>
      </c>
      <c r="L856" s="2" t="s">
        <v>40</v>
      </c>
      <c r="M856" s="2" t="s">
        <v>141</v>
      </c>
      <c r="N856" s="8">
        <v>3.0394877687497965</v>
      </c>
    </row>
    <row r="857" spans="2:14" x14ac:dyDescent="0.35">
      <c r="B857" s="1" t="s">
        <v>1737</v>
      </c>
      <c r="C857" s="1" t="s">
        <v>1738</v>
      </c>
      <c r="D857" s="1" t="s">
        <v>33</v>
      </c>
      <c r="E857" s="10">
        <v>58</v>
      </c>
      <c r="F857" s="1" t="s">
        <v>16</v>
      </c>
      <c r="G857" s="1" t="s">
        <v>24</v>
      </c>
      <c r="H857" s="4">
        <v>107393</v>
      </c>
      <c r="I857" s="10">
        <v>9</v>
      </c>
      <c r="J857" s="10">
        <v>4</v>
      </c>
      <c r="K857" s="1">
        <v>2021</v>
      </c>
      <c r="L857" s="1" t="s">
        <v>18</v>
      </c>
      <c r="M857" s="1" t="s">
        <v>141</v>
      </c>
      <c r="N857" s="7">
        <v>3.8605268216588886</v>
      </c>
    </row>
    <row r="858" spans="2:14" hidden="1" x14ac:dyDescent="0.35">
      <c r="B858" s="2" t="s">
        <v>1739</v>
      </c>
      <c r="C858" s="2" t="s">
        <v>1740</v>
      </c>
      <c r="D858" s="2" t="s">
        <v>58</v>
      </c>
      <c r="E858" s="11">
        <v>50</v>
      </c>
      <c r="F858" s="2" t="s">
        <v>23</v>
      </c>
      <c r="G858" s="2" t="s">
        <v>24</v>
      </c>
      <c r="H858" s="5">
        <v>75445</v>
      </c>
      <c r="I858" s="11">
        <v>20</v>
      </c>
      <c r="J858" s="11">
        <v>4</v>
      </c>
      <c r="K858" s="2">
        <v>0</v>
      </c>
      <c r="L858" s="2" t="s">
        <v>18</v>
      </c>
      <c r="M858" s="2" t="s">
        <v>26</v>
      </c>
      <c r="N858" s="8">
        <v>2.8972216073032269</v>
      </c>
    </row>
    <row r="859" spans="2:14" hidden="1" x14ac:dyDescent="0.35">
      <c r="B859" s="1" t="s">
        <v>1741</v>
      </c>
      <c r="C859" s="1" t="s">
        <v>1742</v>
      </c>
      <c r="D859" s="1" t="s">
        <v>58</v>
      </c>
      <c r="E859" s="10">
        <v>44</v>
      </c>
      <c r="F859" s="1" t="s">
        <v>16</v>
      </c>
      <c r="G859" s="1" t="s">
        <v>24</v>
      </c>
      <c r="H859" s="4">
        <v>79416</v>
      </c>
      <c r="I859" s="10">
        <v>2</v>
      </c>
      <c r="J859" s="10">
        <v>3</v>
      </c>
      <c r="K859" s="1">
        <v>2019</v>
      </c>
      <c r="L859" s="1" t="s">
        <v>30</v>
      </c>
      <c r="M859" s="1" t="s">
        <v>41</v>
      </c>
      <c r="N859" s="7">
        <v>1.5455832249900254</v>
      </c>
    </row>
    <row r="860" spans="2:14" hidden="1" x14ac:dyDescent="0.35">
      <c r="B860" s="2" t="s">
        <v>1743</v>
      </c>
      <c r="C860" s="2" t="s">
        <v>1744</v>
      </c>
      <c r="D860" s="2" t="s">
        <v>22</v>
      </c>
      <c r="E860" s="11">
        <v>24</v>
      </c>
      <c r="F860" s="2" t="s">
        <v>23</v>
      </c>
      <c r="G860" s="2" t="s">
        <v>77</v>
      </c>
      <c r="H860" s="5">
        <v>78453</v>
      </c>
      <c r="I860" s="11">
        <v>2</v>
      </c>
      <c r="J860" s="11">
        <v>5</v>
      </c>
      <c r="K860" s="2">
        <v>2020</v>
      </c>
      <c r="L860" s="2" t="s">
        <v>30</v>
      </c>
      <c r="M860" s="2" t="s">
        <v>26</v>
      </c>
      <c r="N860" s="8">
        <v>3.365440212866103</v>
      </c>
    </row>
    <row r="861" spans="2:14" hidden="1" x14ac:dyDescent="0.35">
      <c r="B861" s="1" t="s">
        <v>1745</v>
      </c>
      <c r="C861" s="1" t="s">
        <v>1746</v>
      </c>
      <c r="D861" s="1" t="s">
        <v>80</v>
      </c>
      <c r="E861" s="10">
        <v>44</v>
      </c>
      <c r="F861" s="1" t="s">
        <v>16</v>
      </c>
      <c r="G861" s="1" t="s">
        <v>39</v>
      </c>
      <c r="H861" s="4">
        <v>96441</v>
      </c>
      <c r="I861" s="10">
        <v>15</v>
      </c>
      <c r="J861" s="10">
        <v>2</v>
      </c>
      <c r="K861" s="1">
        <v>0</v>
      </c>
      <c r="L861" s="1" t="s">
        <v>40</v>
      </c>
      <c r="M861" s="1" t="s">
        <v>41</v>
      </c>
      <c r="N861" s="7">
        <v>1.1803647498963219</v>
      </c>
    </row>
    <row r="862" spans="2:14" hidden="1" x14ac:dyDescent="0.35">
      <c r="B862" s="2" t="s">
        <v>1747</v>
      </c>
      <c r="C862" s="2" t="s">
        <v>1748</v>
      </c>
      <c r="D862" s="2" t="s">
        <v>80</v>
      </c>
      <c r="E862" s="11">
        <v>46</v>
      </c>
      <c r="F862" s="2" t="s">
        <v>23</v>
      </c>
      <c r="G862" s="2" t="s">
        <v>29</v>
      </c>
      <c r="H862" s="5">
        <v>80594</v>
      </c>
      <c r="I862" s="11">
        <v>13</v>
      </c>
      <c r="J862" s="11">
        <v>1</v>
      </c>
      <c r="K862" s="2">
        <v>2024</v>
      </c>
      <c r="L862" s="2" t="s">
        <v>40</v>
      </c>
      <c r="M862" s="2" t="s">
        <v>26</v>
      </c>
      <c r="N862" s="8">
        <v>4.2861899096680958</v>
      </c>
    </row>
    <row r="863" spans="2:14" hidden="1" x14ac:dyDescent="0.35">
      <c r="B863" s="1" t="s">
        <v>1749</v>
      </c>
      <c r="C863" s="1" t="s">
        <v>1750</v>
      </c>
      <c r="D863" s="1" t="s">
        <v>80</v>
      </c>
      <c r="E863" s="10">
        <v>48</v>
      </c>
      <c r="F863" s="1" t="s">
        <v>16</v>
      </c>
      <c r="G863" s="1" t="s">
        <v>39</v>
      </c>
      <c r="H863" s="4">
        <v>97505</v>
      </c>
      <c r="I863" s="10">
        <v>19</v>
      </c>
      <c r="J863" s="10">
        <v>3</v>
      </c>
      <c r="K863" s="1">
        <v>2015</v>
      </c>
      <c r="L863" s="1" t="s">
        <v>18</v>
      </c>
      <c r="M863" s="1" t="s">
        <v>26</v>
      </c>
      <c r="N863" s="7">
        <v>2.3125532776743953</v>
      </c>
    </row>
    <row r="864" spans="2:14" hidden="1" x14ac:dyDescent="0.35">
      <c r="B864" s="2" t="s">
        <v>1751</v>
      </c>
      <c r="C864" s="2" t="s">
        <v>1752</v>
      </c>
      <c r="D864" s="2" t="s">
        <v>46</v>
      </c>
      <c r="E864" s="11">
        <v>46</v>
      </c>
      <c r="F864" s="2" t="s">
        <v>23</v>
      </c>
      <c r="G864" s="2" t="s">
        <v>63</v>
      </c>
      <c r="H864" s="5">
        <v>57609</v>
      </c>
      <c r="I864" s="11">
        <v>35</v>
      </c>
      <c r="J864" s="11">
        <v>4</v>
      </c>
      <c r="K864" s="2">
        <v>0</v>
      </c>
      <c r="L864" s="2" t="s">
        <v>34</v>
      </c>
      <c r="M864" s="2" t="s">
        <v>26</v>
      </c>
      <c r="N864" s="8">
        <v>2.6057064497188169</v>
      </c>
    </row>
    <row r="865" spans="2:14" hidden="1" x14ac:dyDescent="0.35">
      <c r="B865" s="1" t="s">
        <v>1753</v>
      </c>
      <c r="C865" s="1" t="s">
        <v>1754</v>
      </c>
      <c r="D865" s="1" t="s">
        <v>58</v>
      </c>
      <c r="E865" s="10">
        <v>46</v>
      </c>
      <c r="F865" s="1" t="s">
        <v>23</v>
      </c>
      <c r="G865" s="1" t="s">
        <v>77</v>
      </c>
      <c r="H865" s="4">
        <v>30234</v>
      </c>
      <c r="I865" s="10">
        <v>12</v>
      </c>
      <c r="J865" s="10">
        <v>3</v>
      </c>
      <c r="K865" s="1">
        <v>2022</v>
      </c>
      <c r="L865" s="1" t="s">
        <v>25</v>
      </c>
      <c r="M865" s="1" t="s">
        <v>141</v>
      </c>
      <c r="N865" s="7">
        <v>4.3600553287684507</v>
      </c>
    </row>
    <row r="866" spans="2:14" hidden="1" x14ac:dyDescent="0.35">
      <c r="B866" s="2" t="s">
        <v>1755</v>
      </c>
      <c r="C866" s="2" t="s">
        <v>1756</v>
      </c>
      <c r="D866" s="2" t="s">
        <v>46</v>
      </c>
      <c r="E866" s="11">
        <v>50</v>
      </c>
      <c r="F866" s="2" t="s">
        <v>16</v>
      </c>
      <c r="G866" s="2" t="s">
        <v>29</v>
      </c>
      <c r="H866" s="5">
        <v>102135</v>
      </c>
      <c r="I866" s="11">
        <v>24</v>
      </c>
      <c r="J866" s="11">
        <v>1</v>
      </c>
      <c r="K866" s="2">
        <v>0</v>
      </c>
      <c r="L866" s="2" t="s">
        <v>25</v>
      </c>
      <c r="M866" s="2" t="s">
        <v>26</v>
      </c>
      <c r="N866" s="8">
        <v>3.2758063707198417</v>
      </c>
    </row>
    <row r="867" spans="2:14" hidden="1" x14ac:dyDescent="0.35">
      <c r="B867" s="1" t="s">
        <v>1757</v>
      </c>
      <c r="C867" s="1" t="s">
        <v>1758</v>
      </c>
      <c r="D867" s="1" t="s">
        <v>15</v>
      </c>
      <c r="E867" s="10">
        <v>51</v>
      </c>
      <c r="F867" s="1" t="s">
        <v>23</v>
      </c>
      <c r="G867" s="1" t="s">
        <v>17</v>
      </c>
      <c r="H867" s="4">
        <v>87573</v>
      </c>
      <c r="I867" s="10">
        <v>30</v>
      </c>
      <c r="J867" s="10">
        <v>3</v>
      </c>
      <c r="K867" s="1">
        <v>2020</v>
      </c>
      <c r="L867" s="1" t="s">
        <v>30</v>
      </c>
      <c r="M867" s="1" t="s">
        <v>26</v>
      </c>
      <c r="N867" s="7">
        <v>1.5630765058763849</v>
      </c>
    </row>
    <row r="868" spans="2:14" hidden="1" x14ac:dyDescent="0.35">
      <c r="B868" s="2" t="s">
        <v>1759</v>
      </c>
      <c r="C868" s="2" t="s">
        <v>1760</v>
      </c>
      <c r="D868" s="2" t="s">
        <v>46</v>
      </c>
      <c r="E868" s="11">
        <v>57</v>
      </c>
      <c r="F868" s="2" t="s">
        <v>16</v>
      </c>
      <c r="G868" s="2" t="s">
        <v>77</v>
      </c>
      <c r="H868" s="5">
        <v>81010</v>
      </c>
      <c r="I868" s="11">
        <v>1</v>
      </c>
      <c r="J868" s="11">
        <v>1</v>
      </c>
      <c r="K868" s="2">
        <v>2018</v>
      </c>
      <c r="L868" s="2" t="s">
        <v>30</v>
      </c>
      <c r="M868" s="2" t="s">
        <v>26</v>
      </c>
      <c r="N868" s="8">
        <v>2.268212031594715</v>
      </c>
    </row>
    <row r="869" spans="2:14" x14ac:dyDescent="0.35">
      <c r="B869" s="1" t="s">
        <v>1761</v>
      </c>
      <c r="C869" s="1" t="s">
        <v>1762</v>
      </c>
      <c r="D869" s="1" t="s">
        <v>33</v>
      </c>
      <c r="E869" s="10">
        <v>31</v>
      </c>
      <c r="F869" s="1" t="s">
        <v>16</v>
      </c>
      <c r="G869" s="1" t="s">
        <v>39</v>
      </c>
      <c r="H869" s="4">
        <v>83127</v>
      </c>
      <c r="I869" s="10">
        <v>13</v>
      </c>
      <c r="J869" s="10">
        <v>4</v>
      </c>
      <c r="K869" s="1">
        <v>2020</v>
      </c>
      <c r="L869" s="1" t="s">
        <v>30</v>
      </c>
      <c r="M869" s="1" t="s">
        <v>26</v>
      </c>
      <c r="N869" s="7">
        <v>1.8533887896135601</v>
      </c>
    </row>
    <row r="870" spans="2:14" hidden="1" x14ac:dyDescent="0.35">
      <c r="B870" s="2" t="s">
        <v>1763</v>
      </c>
      <c r="C870" s="2" t="s">
        <v>1764</v>
      </c>
      <c r="D870" s="2" t="s">
        <v>33</v>
      </c>
      <c r="E870" s="11">
        <v>45</v>
      </c>
      <c r="F870" s="2" t="s">
        <v>16</v>
      </c>
      <c r="G870" s="2" t="s">
        <v>29</v>
      </c>
      <c r="H870" s="5">
        <v>106105</v>
      </c>
      <c r="I870" s="11">
        <v>35</v>
      </c>
      <c r="J870" s="11">
        <v>2</v>
      </c>
      <c r="K870" s="2">
        <v>2021</v>
      </c>
      <c r="L870" s="2" t="s">
        <v>34</v>
      </c>
      <c r="M870" s="2" t="s">
        <v>26</v>
      </c>
      <c r="N870" s="8">
        <v>1.4455781116144695</v>
      </c>
    </row>
    <row r="871" spans="2:14" hidden="1" x14ac:dyDescent="0.35">
      <c r="B871" s="1" t="s">
        <v>1765</v>
      </c>
      <c r="C871" s="1" t="s">
        <v>1766</v>
      </c>
      <c r="D871" s="1" t="s">
        <v>46</v>
      </c>
      <c r="E871" s="10">
        <v>60</v>
      </c>
      <c r="F871" s="1" t="s">
        <v>16</v>
      </c>
      <c r="G871" s="1" t="s">
        <v>63</v>
      </c>
      <c r="H871" s="4">
        <v>52214</v>
      </c>
      <c r="I871" s="10">
        <v>17</v>
      </c>
      <c r="J871" s="10">
        <v>2</v>
      </c>
      <c r="K871" s="1">
        <v>0</v>
      </c>
      <c r="L871" s="1" t="s">
        <v>40</v>
      </c>
      <c r="M871" s="1" t="s">
        <v>41</v>
      </c>
      <c r="N871" s="7">
        <v>2.4862856639652211</v>
      </c>
    </row>
    <row r="872" spans="2:14" hidden="1" x14ac:dyDescent="0.35">
      <c r="B872" s="2" t="s">
        <v>1767</v>
      </c>
      <c r="C872" s="2" t="s">
        <v>1768</v>
      </c>
      <c r="D872" s="2" t="s">
        <v>58</v>
      </c>
      <c r="E872" s="11">
        <v>59</v>
      </c>
      <c r="F872" s="2" t="s">
        <v>16</v>
      </c>
      <c r="G872" s="2" t="s">
        <v>17</v>
      </c>
      <c r="H872" s="5">
        <v>83006</v>
      </c>
      <c r="I872" s="11">
        <v>18</v>
      </c>
      <c r="J872" s="11">
        <v>2</v>
      </c>
      <c r="K872" s="2">
        <v>2019</v>
      </c>
      <c r="L872" s="2" t="s">
        <v>40</v>
      </c>
      <c r="M872" s="2" t="s">
        <v>41</v>
      </c>
      <c r="N872" s="8">
        <v>4.4589304748547445</v>
      </c>
    </row>
    <row r="873" spans="2:14" hidden="1" x14ac:dyDescent="0.35">
      <c r="B873" s="1" t="s">
        <v>1769</v>
      </c>
      <c r="C873" s="1" t="s">
        <v>1770</v>
      </c>
      <c r="D873" s="1" t="s">
        <v>80</v>
      </c>
      <c r="E873" s="10">
        <v>53</v>
      </c>
      <c r="F873" s="1" t="s">
        <v>16</v>
      </c>
      <c r="G873" s="1" t="s">
        <v>17</v>
      </c>
      <c r="H873" s="4">
        <v>101953</v>
      </c>
      <c r="I873" s="10">
        <v>8</v>
      </c>
      <c r="J873" s="10">
        <v>4</v>
      </c>
      <c r="K873" s="1">
        <v>2022</v>
      </c>
      <c r="L873" s="1" t="s">
        <v>51</v>
      </c>
      <c r="M873" s="1" t="s">
        <v>26</v>
      </c>
      <c r="N873" s="7">
        <v>3.3935877501593765</v>
      </c>
    </row>
    <row r="874" spans="2:14" hidden="1" x14ac:dyDescent="0.35">
      <c r="B874" s="2" t="s">
        <v>1771</v>
      </c>
      <c r="C874" s="2" t="s">
        <v>1772</v>
      </c>
      <c r="D874" s="2" t="s">
        <v>58</v>
      </c>
      <c r="E874" s="11">
        <v>42</v>
      </c>
      <c r="F874" s="2" t="s">
        <v>16</v>
      </c>
      <c r="G874" s="2" t="s">
        <v>29</v>
      </c>
      <c r="H874" s="5">
        <v>86889</v>
      </c>
      <c r="I874" s="11">
        <v>32</v>
      </c>
      <c r="J874" s="11">
        <v>5</v>
      </c>
      <c r="K874" s="2">
        <v>2021</v>
      </c>
      <c r="L874" s="2" t="s">
        <v>34</v>
      </c>
      <c r="M874" s="2" t="s">
        <v>26</v>
      </c>
      <c r="N874" s="8">
        <v>4.201092276768426</v>
      </c>
    </row>
    <row r="875" spans="2:14" hidden="1" x14ac:dyDescent="0.35">
      <c r="B875" s="1" t="s">
        <v>1773</v>
      </c>
      <c r="C875" s="1" t="s">
        <v>1774</v>
      </c>
      <c r="D875" s="1" t="s">
        <v>58</v>
      </c>
      <c r="E875" s="10">
        <v>38</v>
      </c>
      <c r="F875" s="1" t="s">
        <v>16</v>
      </c>
      <c r="G875" s="1" t="s">
        <v>63</v>
      </c>
      <c r="H875" s="4">
        <v>97166</v>
      </c>
      <c r="I875" s="10">
        <v>35</v>
      </c>
      <c r="J875" s="10">
        <v>4</v>
      </c>
      <c r="K875" s="1">
        <v>2017</v>
      </c>
      <c r="L875" s="1" t="s">
        <v>30</v>
      </c>
      <c r="M875" s="1" t="s">
        <v>141</v>
      </c>
      <c r="N875" s="7">
        <v>2.9484164151385861</v>
      </c>
    </row>
    <row r="876" spans="2:14" hidden="1" x14ac:dyDescent="0.35">
      <c r="B876" s="2" t="s">
        <v>1775</v>
      </c>
      <c r="C876" s="2" t="s">
        <v>1776</v>
      </c>
      <c r="D876" s="2" t="s">
        <v>80</v>
      </c>
      <c r="E876" s="11">
        <v>24</v>
      </c>
      <c r="F876" s="2" t="s">
        <v>23</v>
      </c>
      <c r="G876" s="2" t="s">
        <v>24</v>
      </c>
      <c r="H876" s="5">
        <v>86320</v>
      </c>
      <c r="I876" s="11">
        <v>33</v>
      </c>
      <c r="J876" s="11">
        <v>4</v>
      </c>
      <c r="K876" s="2">
        <v>2019</v>
      </c>
      <c r="L876" s="2" t="s">
        <v>25</v>
      </c>
      <c r="M876" s="2" t="s">
        <v>26</v>
      </c>
      <c r="N876" s="8">
        <v>2.8569857994054204</v>
      </c>
    </row>
    <row r="877" spans="2:14" hidden="1" x14ac:dyDescent="0.35">
      <c r="B877" s="1" t="s">
        <v>1777</v>
      </c>
      <c r="C877" s="1" t="s">
        <v>1778</v>
      </c>
      <c r="D877" s="1" t="s">
        <v>80</v>
      </c>
      <c r="E877" s="10">
        <v>53</v>
      </c>
      <c r="F877" s="1" t="s">
        <v>16</v>
      </c>
      <c r="G877" s="1" t="s">
        <v>39</v>
      </c>
      <c r="H877" s="4">
        <v>34295</v>
      </c>
      <c r="I877" s="10">
        <v>20</v>
      </c>
      <c r="J877" s="10">
        <v>2</v>
      </c>
      <c r="K877" s="1">
        <v>2022</v>
      </c>
      <c r="L877" s="1" t="s">
        <v>25</v>
      </c>
      <c r="M877" s="1" t="s">
        <v>26</v>
      </c>
      <c r="N877" s="7">
        <v>2.9016002324369148</v>
      </c>
    </row>
    <row r="878" spans="2:14" hidden="1" x14ac:dyDescent="0.35">
      <c r="B878" s="2" t="s">
        <v>1779</v>
      </c>
      <c r="C878" s="2" t="s">
        <v>1780</v>
      </c>
      <c r="D878" s="2" t="s">
        <v>80</v>
      </c>
      <c r="E878" s="11">
        <v>40</v>
      </c>
      <c r="F878" s="2" t="s">
        <v>23</v>
      </c>
      <c r="G878" s="2" t="s">
        <v>63</v>
      </c>
      <c r="H878" s="5">
        <v>48559</v>
      </c>
      <c r="I878" s="11">
        <v>2</v>
      </c>
      <c r="J878" s="11">
        <v>3</v>
      </c>
      <c r="K878" s="2">
        <v>2018</v>
      </c>
      <c r="L878" s="2" t="s">
        <v>30</v>
      </c>
      <c r="M878" s="2" t="s">
        <v>41</v>
      </c>
      <c r="N878" s="8">
        <v>4.840053510812405</v>
      </c>
    </row>
    <row r="879" spans="2:14" hidden="1" x14ac:dyDescent="0.35">
      <c r="B879" s="1" t="s">
        <v>1781</v>
      </c>
      <c r="C879" s="1" t="s">
        <v>1782</v>
      </c>
      <c r="D879" s="1" t="s">
        <v>33</v>
      </c>
      <c r="E879" s="10">
        <v>29</v>
      </c>
      <c r="F879" s="1" t="s">
        <v>16</v>
      </c>
      <c r="G879" s="1" t="s">
        <v>39</v>
      </c>
      <c r="H879" s="4">
        <v>82314</v>
      </c>
      <c r="I879" s="10">
        <v>16</v>
      </c>
      <c r="J879" s="10">
        <v>2</v>
      </c>
      <c r="K879" s="1">
        <v>0</v>
      </c>
      <c r="L879" s="1" t="s">
        <v>30</v>
      </c>
      <c r="M879" s="1" t="s">
        <v>26</v>
      </c>
      <c r="N879" s="7">
        <v>4.402356575801587</v>
      </c>
    </row>
    <row r="880" spans="2:14" hidden="1" x14ac:dyDescent="0.35">
      <c r="B880" s="2" t="s">
        <v>1783</v>
      </c>
      <c r="C880" s="2" t="s">
        <v>1784</v>
      </c>
      <c r="D880" s="2" t="s">
        <v>33</v>
      </c>
      <c r="E880" s="11">
        <v>58</v>
      </c>
      <c r="F880" s="2" t="s">
        <v>16</v>
      </c>
      <c r="G880" s="2" t="s">
        <v>77</v>
      </c>
      <c r="H880" s="5">
        <v>53819</v>
      </c>
      <c r="I880" s="11">
        <v>20</v>
      </c>
      <c r="J880" s="11">
        <v>2</v>
      </c>
      <c r="K880" s="2">
        <v>2015</v>
      </c>
      <c r="L880" s="2" t="s">
        <v>40</v>
      </c>
      <c r="M880" s="2" t="s">
        <v>141</v>
      </c>
      <c r="N880" s="8">
        <v>1.0178588966669699</v>
      </c>
    </row>
    <row r="881" spans="2:14" hidden="1" x14ac:dyDescent="0.35">
      <c r="B881" s="1" t="s">
        <v>1785</v>
      </c>
      <c r="C881" s="1" t="s">
        <v>1786</v>
      </c>
      <c r="D881" s="1" t="s">
        <v>46</v>
      </c>
      <c r="E881" s="10">
        <v>55</v>
      </c>
      <c r="F881" s="1" t="s">
        <v>23</v>
      </c>
      <c r="G881" s="1" t="s">
        <v>17</v>
      </c>
      <c r="H881" s="4">
        <v>55481</v>
      </c>
      <c r="I881" s="10">
        <v>27</v>
      </c>
      <c r="J881" s="10">
        <v>3</v>
      </c>
      <c r="K881" s="1">
        <v>2016</v>
      </c>
      <c r="L881" s="1" t="s">
        <v>51</v>
      </c>
      <c r="M881" s="1" t="s">
        <v>26</v>
      </c>
      <c r="N881" s="7">
        <v>4.4939616729195953</v>
      </c>
    </row>
    <row r="882" spans="2:14" hidden="1" x14ac:dyDescent="0.35">
      <c r="B882" s="2" t="s">
        <v>1787</v>
      </c>
      <c r="C882" s="2" t="s">
        <v>1788</v>
      </c>
      <c r="D882" s="2" t="s">
        <v>15</v>
      </c>
      <c r="E882" s="11">
        <v>31</v>
      </c>
      <c r="F882" s="2" t="s">
        <v>23</v>
      </c>
      <c r="G882" s="2" t="s">
        <v>39</v>
      </c>
      <c r="H882" s="5">
        <v>68223</v>
      </c>
      <c r="I882" s="11">
        <v>26</v>
      </c>
      <c r="J882" s="11">
        <v>1</v>
      </c>
      <c r="K882" s="2">
        <v>2020</v>
      </c>
      <c r="L882" s="2" t="s">
        <v>18</v>
      </c>
      <c r="M882" s="2" t="s">
        <v>141</v>
      </c>
      <c r="N882" s="8">
        <v>1.7953056272674677</v>
      </c>
    </row>
    <row r="883" spans="2:14" x14ac:dyDescent="0.35">
      <c r="B883" s="1" t="s">
        <v>1789</v>
      </c>
      <c r="C883" s="1" t="s">
        <v>1790</v>
      </c>
      <c r="D883" s="1" t="s">
        <v>33</v>
      </c>
      <c r="E883" s="10">
        <v>38</v>
      </c>
      <c r="F883" s="1" t="s">
        <v>23</v>
      </c>
      <c r="G883" s="1" t="s">
        <v>77</v>
      </c>
      <c r="H883" s="4">
        <v>98777</v>
      </c>
      <c r="I883" s="10">
        <v>3</v>
      </c>
      <c r="J883" s="10">
        <v>5</v>
      </c>
      <c r="K883" s="1">
        <v>2022</v>
      </c>
      <c r="L883" s="1" t="s">
        <v>34</v>
      </c>
      <c r="M883" s="1" t="s">
        <v>41</v>
      </c>
      <c r="N883" s="7">
        <v>4.9833792188179213</v>
      </c>
    </row>
    <row r="884" spans="2:14" hidden="1" x14ac:dyDescent="0.35">
      <c r="B884" s="2" t="s">
        <v>1791</v>
      </c>
      <c r="C884" s="2" t="s">
        <v>1792</v>
      </c>
      <c r="D884" s="2" t="s">
        <v>58</v>
      </c>
      <c r="E884" s="11">
        <v>41</v>
      </c>
      <c r="F884" s="2" t="s">
        <v>16</v>
      </c>
      <c r="G884" s="2" t="s">
        <v>29</v>
      </c>
      <c r="H884" s="5">
        <v>40526</v>
      </c>
      <c r="I884" s="11">
        <v>6</v>
      </c>
      <c r="J884" s="11">
        <v>4</v>
      </c>
      <c r="K884" s="2">
        <v>2023</v>
      </c>
      <c r="L884" s="2" t="s">
        <v>34</v>
      </c>
      <c r="M884" s="2" t="s">
        <v>26</v>
      </c>
      <c r="N884" s="8">
        <v>3.7036556177788333</v>
      </c>
    </row>
    <row r="885" spans="2:14" x14ac:dyDescent="0.35">
      <c r="B885" s="1" t="s">
        <v>1793</v>
      </c>
      <c r="C885" s="1" t="s">
        <v>1794</v>
      </c>
      <c r="D885" s="1" t="s">
        <v>33</v>
      </c>
      <c r="E885" s="10">
        <v>50</v>
      </c>
      <c r="F885" s="1" t="s">
        <v>16</v>
      </c>
      <c r="G885" s="1" t="s">
        <v>24</v>
      </c>
      <c r="H885" s="4">
        <v>73365</v>
      </c>
      <c r="I885" s="10">
        <v>9</v>
      </c>
      <c r="J885" s="10">
        <v>5</v>
      </c>
      <c r="K885" s="1">
        <v>0</v>
      </c>
      <c r="L885" s="1" t="s">
        <v>18</v>
      </c>
      <c r="M885" s="1" t="s">
        <v>26</v>
      </c>
      <c r="N885" s="7">
        <v>4.6812116576583005</v>
      </c>
    </row>
    <row r="886" spans="2:14" hidden="1" x14ac:dyDescent="0.35">
      <c r="B886" s="2" t="s">
        <v>1795</v>
      </c>
      <c r="C886" s="2" t="s">
        <v>1796</v>
      </c>
      <c r="D886" s="2" t="s">
        <v>15</v>
      </c>
      <c r="E886" s="11">
        <v>32</v>
      </c>
      <c r="F886" s="2" t="s">
        <v>23</v>
      </c>
      <c r="G886" s="2" t="s">
        <v>39</v>
      </c>
      <c r="H886" s="5">
        <v>43823</v>
      </c>
      <c r="I886" s="11">
        <v>12</v>
      </c>
      <c r="J886" s="11">
        <v>5</v>
      </c>
      <c r="K886" s="2">
        <v>2020</v>
      </c>
      <c r="L886" s="2" t="s">
        <v>40</v>
      </c>
      <c r="M886" s="2" t="s">
        <v>26</v>
      </c>
      <c r="N886" s="8">
        <v>3.3938811946371312</v>
      </c>
    </row>
    <row r="887" spans="2:14" hidden="1" x14ac:dyDescent="0.35">
      <c r="B887" s="1" t="s">
        <v>1797</v>
      </c>
      <c r="C887" s="1" t="s">
        <v>1798</v>
      </c>
      <c r="D887" s="1" t="s">
        <v>58</v>
      </c>
      <c r="E887" s="10">
        <v>24</v>
      </c>
      <c r="F887" s="1" t="s">
        <v>23</v>
      </c>
      <c r="G887" s="1" t="s">
        <v>17</v>
      </c>
      <c r="H887" s="4">
        <v>82277</v>
      </c>
      <c r="I887" s="10">
        <v>15</v>
      </c>
      <c r="J887" s="10">
        <v>3</v>
      </c>
      <c r="K887" s="1">
        <v>2017</v>
      </c>
      <c r="L887" s="1" t="s">
        <v>18</v>
      </c>
      <c r="M887" s="1" t="s">
        <v>26</v>
      </c>
      <c r="N887" s="7">
        <v>3.6791636350713359</v>
      </c>
    </row>
    <row r="888" spans="2:14" hidden="1" x14ac:dyDescent="0.35">
      <c r="B888" s="2" t="s">
        <v>1799</v>
      </c>
      <c r="C888" s="2" t="s">
        <v>1559</v>
      </c>
      <c r="D888" s="2" t="s">
        <v>46</v>
      </c>
      <c r="E888" s="11">
        <v>46</v>
      </c>
      <c r="F888" s="2" t="s">
        <v>16</v>
      </c>
      <c r="G888" s="2" t="s">
        <v>39</v>
      </c>
      <c r="H888" s="5">
        <v>81958</v>
      </c>
      <c r="I888" s="11">
        <v>21</v>
      </c>
      <c r="J888" s="11">
        <v>4</v>
      </c>
      <c r="K888" s="2">
        <v>2017</v>
      </c>
      <c r="L888" s="2" t="s">
        <v>34</v>
      </c>
      <c r="M888" s="2" t="s">
        <v>41</v>
      </c>
      <c r="N888" s="8">
        <v>4.2965230416790519</v>
      </c>
    </row>
    <row r="889" spans="2:14" hidden="1" x14ac:dyDescent="0.35">
      <c r="B889" s="1" t="s">
        <v>1800</v>
      </c>
      <c r="C889" s="1" t="s">
        <v>1801</v>
      </c>
      <c r="D889" s="1" t="s">
        <v>46</v>
      </c>
      <c r="E889" s="10">
        <v>25</v>
      </c>
      <c r="F889" s="1" t="s">
        <v>23</v>
      </c>
      <c r="G889" s="1" t="s">
        <v>24</v>
      </c>
      <c r="H889" s="4">
        <v>100513</v>
      </c>
      <c r="I889" s="10">
        <v>5</v>
      </c>
      <c r="J889" s="10">
        <v>4</v>
      </c>
      <c r="K889" s="1">
        <v>2024</v>
      </c>
      <c r="L889" s="1" t="s">
        <v>30</v>
      </c>
      <c r="M889" s="1" t="s">
        <v>141</v>
      </c>
      <c r="N889" s="7">
        <v>3.3598122099447219</v>
      </c>
    </row>
    <row r="890" spans="2:14" hidden="1" x14ac:dyDescent="0.35">
      <c r="B890" s="2" t="s">
        <v>1802</v>
      </c>
      <c r="C890" s="2" t="s">
        <v>1803</v>
      </c>
      <c r="D890" s="2" t="s">
        <v>15</v>
      </c>
      <c r="E890" s="11">
        <v>32</v>
      </c>
      <c r="F890" s="2" t="s">
        <v>23</v>
      </c>
      <c r="G890" s="2" t="s">
        <v>24</v>
      </c>
      <c r="H890" s="5">
        <v>97474</v>
      </c>
      <c r="I890" s="11">
        <v>12</v>
      </c>
      <c r="J890" s="11">
        <v>3</v>
      </c>
      <c r="K890" s="2">
        <v>0</v>
      </c>
      <c r="L890" s="2" t="s">
        <v>40</v>
      </c>
      <c r="M890" s="2" t="s">
        <v>141</v>
      </c>
      <c r="N890" s="8">
        <v>3.5412607052474705</v>
      </c>
    </row>
    <row r="891" spans="2:14" hidden="1" x14ac:dyDescent="0.35">
      <c r="B891" s="1" t="s">
        <v>1804</v>
      </c>
      <c r="C891" s="1" t="s">
        <v>1805</v>
      </c>
      <c r="D891" s="1" t="s">
        <v>33</v>
      </c>
      <c r="E891" s="10">
        <v>57</v>
      </c>
      <c r="F891" s="1" t="s">
        <v>23</v>
      </c>
      <c r="G891" s="1" t="s">
        <v>17</v>
      </c>
      <c r="H891" s="4">
        <v>73370</v>
      </c>
      <c r="I891" s="10">
        <v>23</v>
      </c>
      <c r="J891" s="10">
        <v>3</v>
      </c>
      <c r="K891" s="1">
        <v>2018</v>
      </c>
      <c r="L891" s="1" t="s">
        <v>40</v>
      </c>
      <c r="M891" s="1" t="s">
        <v>141</v>
      </c>
      <c r="N891" s="7">
        <v>4.6721282301491378</v>
      </c>
    </row>
    <row r="892" spans="2:14" hidden="1" x14ac:dyDescent="0.35">
      <c r="B892" s="2" t="s">
        <v>1806</v>
      </c>
      <c r="C892" s="2" t="s">
        <v>1807</v>
      </c>
      <c r="D892" s="2" t="s">
        <v>46</v>
      </c>
      <c r="E892" s="11">
        <v>57</v>
      </c>
      <c r="F892" s="2" t="s">
        <v>23</v>
      </c>
      <c r="G892" s="2" t="s">
        <v>24</v>
      </c>
      <c r="H892" s="5">
        <v>109836</v>
      </c>
      <c r="I892" s="11">
        <v>23</v>
      </c>
      <c r="J892" s="11">
        <v>3</v>
      </c>
      <c r="K892" s="2">
        <v>2022</v>
      </c>
      <c r="L892" s="2" t="s">
        <v>40</v>
      </c>
      <c r="M892" s="2" t="s">
        <v>26</v>
      </c>
      <c r="N892" s="8">
        <v>1.4739239771879773</v>
      </c>
    </row>
    <row r="893" spans="2:14" hidden="1" x14ac:dyDescent="0.35">
      <c r="B893" s="1" t="s">
        <v>1808</v>
      </c>
      <c r="C893" s="1" t="s">
        <v>1809</v>
      </c>
      <c r="D893" s="1" t="s">
        <v>22</v>
      </c>
      <c r="E893" s="10">
        <v>55</v>
      </c>
      <c r="F893" s="1" t="s">
        <v>23</v>
      </c>
      <c r="G893" s="1" t="s">
        <v>63</v>
      </c>
      <c r="H893" s="4">
        <v>59850</v>
      </c>
      <c r="I893" s="10">
        <v>7</v>
      </c>
      <c r="J893" s="10">
        <v>4</v>
      </c>
      <c r="K893" s="1">
        <v>2017</v>
      </c>
      <c r="L893" s="1" t="s">
        <v>30</v>
      </c>
      <c r="M893" s="1" t="s">
        <v>41</v>
      </c>
      <c r="N893" s="7">
        <v>4.1827495023958186</v>
      </c>
    </row>
    <row r="894" spans="2:14" hidden="1" x14ac:dyDescent="0.35">
      <c r="B894" s="2" t="s">
        <v>1810</v>
      </c>
      <c r="C894" s="2" t="s">
        <v>1811</v>
      </c>
      <c r="D894" s="2" t="s">
        <v>22</v>
      </c>
      <c r="E894" s="11">
        <v>60</v>
      </c>
      <c r="F894" s="2" t="s">
        <v>23</v>
      </c>
      <c r="G894" s="2" t="s">
        <v>63</v>
      </c>
      <c r="H894" s="5">
        <v>61562</v>
      </c>
      <c r="I894" s="11">
        <v>24</v>
      </c>
      <c r="J894" s="11">
        <v>4</v>
      </c>
      <c r="K894" s="2">
        <v>0</v>
      </c>
      <c r="L894" s="2" t="s">
        <v>30</v>
      </c>
      <c r="M894" s="2" t="s">
        <v>41</v>
      </c>
      <c r="N894" s="8">
        <v>2.139031281413672</v>
      </c>
    </row>
    <row r="895" spans="2:14" hidden="1" x14ac:dyDescent="0.35">
      <c r="B895" s="1" t="s">
        <v>1812</v>
      </c>
      <c r="C895" s="1" t="s">
        <v>1813</v>
      </c>
      <c r="D895" s="1" t="s">
        <v>46</v>
      </c>
      <c r="E895" s="10">
        <v>38</v>
      </c>
      <c r="F895" s="1" t="s">
        <v>16</v>
      </c>
      <c r="G895" s="1" t="s">
        <v>17</v>
      </c>
      <c r="H895" s="4">
        <v>77716</v>
      </c>
      <c r="I895" s="10">
        <v>6</v>
      </c>
      <c r="J895" s="10">
        <v>3</v>
      </c>
      <c r="K895" s="1">
        <v>2023</v>
      </c>
      <c r="L895" s="1" t="s">
        <v>25</v>
      </c>
      <c r="M895" s="1" t="s">
        <v>26</v>
      </c>
      <c r="N895" s="7">
        <v>4.2244458155222482</v>
      </c>
    </row>
    <row r="896" spans="2:14" hidden="1" x14ac:dyDescent="0.35">
      <c r="B896" s="2" t="s">
        <v>1814</v>
      </c>
      <c r="C896" s="2" t="s">
        <v>1815</v>
      </c>
      <c r="D896" s="2" t="s">
        <v>58</v>
      </c>
      <c r="E896" s="11">
        <v>56</v>
      </c>
      <c r="F896" s="2" t="s">
        <v>16</v>
      </c>
      <c r="G896" s="2" t="s">
        <v>17</v>
      </c>
      <c r="H896" s="5">
        <v>59064</v>
      </c>
      <c r="I896" s="11">
        <v>25</v>
      </c>
      <c r="J896" s="11">
        <v>4</v>
      </c>
      <c r="K896" s="2">
        <v>2022</v>
      </c>
      <c r="L896" s="2" t="s">
        <v>34</v>
      </c>
      <c r="M896" s="2" t="s">
        <v>19</v>
      </c>
      <c r="N896" s="8">
        <v>4.764997340247751</v>
      </c>
    </row>
    <row r="897" spans="2:14" hidden="1" x14ac:dyDescent="0.35">
      <c r="B897" s="1" t="s">
        <v>1816</v>
      </c>
      <c r="C897" s="1" t="s">
        <v>1817</v>
      </c>
      <c r="D897" s="1" t="s">
        <v>80</v>
      </c>
      <c r="E897" s="10">
        <v>51</v>
      </c>
      <c r="F897" s="1" t="s">
        <v>23</v>
      </c>
      <c r="G897" s="1" t="s">
        <v>24</v>
      </c>
      <c r="H897" s="4">
        <v>108095</v>
      </c>
      <c r="I897" s="10">
        <v>12</v>
      </c>
      <c r="J897" s="10">
        <v>3</v>
      </c>
      <c r="K897" s="1">
        <v>2024</v>
      </c>
      <c r="L897" s="1" t="s">
        <v>25</v>
      </c>
      <c r="M897" s="1" t="s">
        <v>19</v>
      </c>
      <c r="N897" s="7">
        <v>2.35640185959614</v>
      </c>
    </row>
    <row r="898" spans="2:14" hidden="1" x14ac:dyDescent="0.35">
      <c r="B898" s="2" t="s">
        <v>1818</v>
      </c>
      <c r="C898" s="2" t="s">
        <v>1819</v>
      </c>
      <c r="D898" s="2" t="s">
        <v>15</v>
      </c>
      <c r="E898" s="11">
        <v>56</v>
      </c>
      <c r="F898" s="2" t="s">
        <v>16</v>
      </c>
      <c r="G898" s="2" t="s">
        <v>24</v>
      </c>
      <c r="H898" s="5">
        <v>97776</v>
      </c>
      <c r="I898" s="11">
        <v>21</v>
      </c>
      <c r="J898" s="11">
        <v>1</v>
      </c>
      <c r="K898" s="2">
        <v>2018</v>
      </c>
      <c r="L898" s="2" t="s">
        <v>25</v>
      </c>
      <c r="M898" s="2" t="s">
        <v>41</v>
      </c>
      <c r="N898" s="8">
        <v>1.9716146630760703</v>
      </c>
    </row>
    <row r="899" spans="2:14" hidden="1" x14ac:dyDescent="0.35">
      <c r="B899" s="1" t="s">
        <v>1820</v>
      </c>
      <c r="C899" s="1" t="s">
        <v>1821</v>
      </c>
      <c r="D899" s="1" t="s">
        <v>80</v>
      </c>
      <c r="E899" s="10">
        <v>47</v>
      </c>
      <c r="F899" s="1" t="s">
        <v>16</v>
      </c>
      <c r="G899" s="1" t="s">
        <v>77</v>
      </c>
      <c r="H899" s="4">
        <v>101806</v>
      </c>
      <c r="I899" s="10">
        <v>30</v>
      </c>
      <c r="J899" s="10">
        <v>5</v>
      </c>
      <c r="K899" s="1">
        <v>2021</v>
      </c>
      <c r="L899" s="1" t="s">
        <v>40</v>
      </c>
      <c r="M899" s="1" t="s">
        <v>26</v>
      </c>
      <c r="N899" s="7">
        <v>3.4007716088196549</v>
      </c>
    </row>
    <row r="900" spans="2:14" hidden="1" x14ac:dyDescent="0.35">
      <c r="B900" s="2" t="s">
        <v>1822</v>
      </c>
      <c r="C900" s="2" t="s">
        <v>1823</v>
      </c>
      <c r="D900" s="2" t="s">
        <v>33</v>
      </c>
      <c r="E900" s="11">
        <v>39</v>
      </c>
      <c r="F900" s="2" t="s">
        <v>16</v>
      </c>
      <c r="G900" s="2" t="s">
        <v>39</v>
      </c>
      <c r="H900" s="5">
        <v>60709</v>
      </c>
      <c r="I900" s="11">
        <v>2</v>
      </c>
      <c r="J900" s="11">
        <v>2</v>
      </c>
      <c r="K900" s="2">
        <v>0</v>
      </c>
      <c r="L900" s="2" t="s">
        <v>30</v>
      </c>
      <c r="M900" s="2" t="s">
        <v>41</v>
      </c>
      <c r="N900" s="8">
        <v>4.6314093912262209</v>
      </c>
    </row>
    <row r="901" spans="2:14" hidden="1" x14ac:dyDescent="0.35">
      <c r="B901" s="1" t="s">
        <v>1824</v>
      </c>
      <c r="C901" s="1" t="s">
        <v>1825</v>
      </c>
      <c r="D901" s="1" t="s">
        <v>58</v>
      </c>
      <c r="E901" s="10">
        <v>42</v>
      </c>
      <c r="F901" s="1" t="s">
        <v>16</v>
      </c>
      <c r="G901" s="1" t="s">
        <v>24</v>
      </c>
      <c r="H901" s="4">
        <v>45110</v>
      </c>
      <c r="I901" s="10">
        <v>17</v>
      </c>
      <c r="J901" s="10">
        <v>1</v>
      </c>
      <c r="K901" s="1">
        <v>2021</v>
      </c>
      <c r="L901" s="1" t="s">
        <v>51</v>
      </c>
      <c r="M901" s="1" t="s">
        <v>41</v>
      </c>
      <c r="N901" s="7">
        <v>2.2256781761691502</v>
      </c>
    </row>
    <row r="902" spans="2:14" hidden="1" x14ac:dyDescent="0.35">
      <c r="B902" s="2" t="s">
        <v>1826</v>
      </c>
      <c r="C902" s="2" t="s">
        <v>1827</v>
      </c>
      <c r="D902" s="2" t="s">
        <v>33</v>
      </c>
      <c r="E902" s="11">
        <v>34</v>
      </c>
      <c r="F902" s="2" t="s">
        <v>23</v>
      </c>
      <c r="G902" s="2" t="s">
        <v>24</v>
      </c>
      <c r="H902" s="5">
        <v>111794</v>
      </c>
      <c r="I902" s="11">
        <v>21</v>
      </c>
      <c r="J902" s="11">
        <v>3</v>
      </c>
      <c r="K902" s="2">
        <v>2016</v>
      </c>
      <c r="L902" s="2" t="s">
        <v>34</v>
      </c>
      <c r="M902" s="2" t="s">
        <v>41</v>
      </c>
      <c r="N902" s="8">
        <v>1.0148680201737594</v>
      </c>
    </row>
    <row r="903" spans="2:14" x14ac:dyDescent="0.35">
      <c r="B903" s="1" t="s">
        <v>1828</v>
      </c>
      <c r="C903" s="1" t="s">
        <v>1829</v>
      </c>
      <c r="D903" s="1" t="s">
        <v>33</v>
      </c>
      <c r="E903" s="10">
        <v>32</v>
      </c>
      <c r="F903" s="1" t="s">
        <v>23</v>
      </c>
      <c r="G903" s="1" t="s">
        <v>17</v>
      </c>
      <c r="H903" s="4">
        <v>106285</v>
      </c>
      <c r="I903" s="10">
        <v>9</v>
      </c>
      <c r="J903" s="10">
        <v>5</v>
      </c>
      <c r="K903" s="1">
        <v>2020</v>
      </c>
      <c r="L903" s="1" t="s">
        <v>51</v>
      </c>
      <c r="M903" s="1" t="s">
        <v>19</v>
      </c>
      <c r="N903" s="7">
        <v>3.123028776725842</v>
      </c>
    </row>
    <row r="904" spans="2:14" hidden="1" x14ac:dyDescent="0.35">
      <c r="B904" s="2" t="s">
        <v>1830</v>
      </c>
      <c r="C904" s="2" t="s">
        <v>1831</v>
      </c>
      <c r="D904" s="2" t="s">
        <v>15</v>
      </c>
      <c r="E904" s="11">
        <v>44</v>
      </c>
      <c r="F904" s="2" t="s">
        <v>23</v>
      </c>
      <c r="G904" s="2" t="s">
        <v>24</v>
      </c>
      <c r="H904" s="5">
        <v>58279</v>
      </c>
      <c r="I904" s="11">
        <v>23</v>
      </c>
      <c r="J904" s="11">
        <v>4</v>
      </c>
      <c r="K904" s="2">
        <v>2023</v>
      </c>
      <c r="L904" s="2" t="s">
        <v>51</v>
      </c>
      <c r="M904" s="2" t="s">
        <v>26</v>
      </c>
      <c r="N904" s="8">
        <v>1.3169253663662461</v>
      </c>
    </row>
    <row r="905" spans="2:14" hidden="1" x14ac:dyDescent="0.35">
      <c r="B905" s="1" t="s">
        <v>1832</v>
      </c>
      <c r="C905" s="1" t="s">
        <v>1776</v>
      </c>
      <c r="D905" s="1" t="s">
        <v>58</v>
      </c>
      <c r="E905" s="10">
        <v>53</v>
      </c>
      <c r="F905" s="1" t="s">
        <v>23</v>
      </c>
      <c r="G905" s="1" t="s">
        <v>39</v>
      </c>
      <c r="H905" s="4">
        <v>102902</v>
      </c>
      <c r="I905" s="10">
        <v>21</v>
      </c>
      <c r="J905" s="10">
        <v>5</v>
      </c>
      <c r="K905" s="1">
        <v>0</v>
      </c>
      <c r="L905" s="1" t="s">
        <v>34</v>
      </c>
      <c r="M905" s="1" t="s">
        <v>26</v>
      </c>
      <c r="N905" s="7">
        <v>2.8726025308997807</v>
      </c>
    </row>
    <row r="906" spans="2:14" hidden="1" x14ac:dyDescent="0.35">
      <c r="B906" s="2" t="s">
        <v>1833</v>
      </c>
      <c r="C906" s="2" t="s">
        <v>1834</v>
      </c>
      <c r="D906" s="2" t="s">
        <v>58</v>
      </c>
      <c r="E906" s="11">
        <v>23</v>
      </c>
      <c r="F906" s="2" t="s">
        <v>16</v>
      </c>
      <c r="G906" s="2" t="s">
        <v>29</v>
      </c>
      <c r="H906" s="5">
        <v>65663</v>
      </c>
      <c r="I906" s="11">
        <v>17</v>
      </c>
      <c r="J906" s="11">
        <v>5</v>
      </c>
      <c r="K906" s="2">
        <v>2019</v>
      </c>
      <c r="L906" s="2" t="s">
        <v>25</v>
      </c>
      <c r="M906" s="2" t="s">
        <v>26</v>
      </c>
      <c r="N906" s="8">
        <v>2.5097765238735557</v>
      </c>
    </row>
    <row r="907" spans="2:14" x14ac:dyDescent="0.35">
      <c r="B907" s="1" t="s">
        <v>1835</v>
      </c>
      <c r="C907" s="1" t="s">
        <v>1836</v>
      </c>
      <c r="D907" s="1" t="s">
        <v>33</v>
      </c>
      <c r="E907" s="10">
        <v>51</v>
      </c>
      <c r="F907" s="1" t="s">
        <v>23</v>
      </c>
      <c r="G907" s="1" t="s">
        <v>17</v>
      </c>
      <c r="H907" s="4">
        <v>35651</v>
      </c>
      <c r="I907" s="10">
        <v>34</v>
      </c>
      <c r="J907" s="10">
        <v>5</v>
      </c>
      <c r="K907" s="1">
        <v>0</v>
      </c>
      <c r="L907" s="1" t="s">
        <v>30</v>
      </c>
      <c r="M907" s="1" t="s">
        <v>41</v>
      </c>
      <c r="N907" s="7">
        <v>3.6904425853129363</v>
      </c>
    </row>
    <row r="908" spans="2:14" hidden="1" x14ac:dyDescent="0.35">
      <c r="B908" s="2" t="s">
        <v>1837</v>
      </c>
      <c r="C908" s="2" t="s">
        <v>1838</v>
      </c>
      <c r="D908" s="2" t="s">
        <v>15</v>
      </c>
      <c r="E908" s="11">
        <v>22</v>
      </c>
      <c r="F908" s="2" t="s">
        <v>23</v>
      </c>
      <c r="G908" s="2" t="s">
        <v>17</v>
      </c>
      <c r="H908" s="5">
        <v>40913</v>
      </c>
      <c r="I908" s="11">
        <v>8</v>
      </c>
      <c r="J908" s="11">
        <v>4</v>
      </c>
      <c r="K908" s="2">
        <v>2017</v>
      </c>
      <c r="L908" s="2" t="s">
        <v>34</v>
      </c>
      <c r="M908" s="2" t="s">
        <v>26</v>
      </c>
      <c r="N908" s="8">
        <v>2.7274601369245755</v>
      </c>
    </row>
    <row r="909" spans="2:14" hidden="1" x14ac:dyDescent="0.35">
      <c r="B909" s="1" t="s">
        <v>1839</v>
      </c>
      <c r="C909" s="1" t="s">
        <v>1840</v>
      </c>
      <c r="D909" s="1" t="s">
        <v>33</v>
      </c>
      <c r="E909" s="10">
        <v>60</v>
      </c>
      <c r="F909" s="1" t="s">
        <v>23</v>
      </c>
      <c r="G909" s="1" t="s">
        <v>29</v>
      </c>
      <c r="H909" s="4">
        <v>62560</v>
      </c>
      <c r="I909" s="10">
        <v>21</v>
      </c>
      <c r="J909" s="10">
        <v>3</v>
      </c>
      <c r="K909" s="1">
        <v>0</v>
      </c>
      <c r="L909" s="1" t="s">
        <v>25</v>
      </c>
      <c r="M909" s="1" t="s">
        <v>26</v>
      </c>
      <c r="N909" s="7">
        <v>3.049694104936548</v>
      </c>
    </row>
    <row r="910" spans="2:14" hidden="1" x14ac:dyDescent="0.35">
      <c r="B910" s="2" t="s">
        <v>1841</v>
      </c>
      <c r="C910" s="2" t="s">
        <v>1842</v>
      </c>
      <c r="D910" s="2" t="s">
        <v>58</v>
      </c>
      <c r="E910" s="11">
        <v>55</v>
      </c>
      <c r="F910" s="2" t="s">
        <v>16</v>
      </c>
      <c r="G910" s="2" t="s">
        <v>29</v>
      </c>
      <c r="H910" s="5">
        <v>77679</v>
      </c>
      <c r="I910" s="11">
        <v>25</v>
      </c>
      <c r="J910" s="11">
        <v>1</v>
      </c>
      <c r="K910" s="2">
        <v>2023</v>
      </c>
      <c r="L910" s="2" t="s">
        <v>34</v>
      </c>
      <c r="M910" s="2" t="s">
        <v>26</v>
      </c>
      <c r="N910" s="8">
        <v>3.5220379644090487</v>
      </c>
    </row>
    <row r="911" spans="2:14" hidden="1" x14ac:dyDescent="0.35">
      <c r="B911" s="1" t="s">
        <v>1843</v>
      </c>
      <c r="C911" s="1" t="s">
        <v>1844</v>
      </c>
      <c r="D911" s="1" t="s">
        <v>15</v>
      </c>
      <c r="E911" s="10">
        <v>53</v>
      </c>
      <c r="F911" s="1" t="s">
        <v>23</v>
      </c>
      <c r="G911" s="1" t="s">
        <v>63</v>
      </c>
      <c r="H911" s="4">
        <v>77395</v>
      </c>
      <c r="I911" s="10">
        <v>32</v>
      </c>
      <c r="J911" s="10">
        <v>5</v>
      </c>
      <c r="K911" s="1">
        <v>2023</v>
      </c>
      <c r="L911" s="1" t="s">
        <v>18</v>
      </c>
      <c r="M911" s="1" t="s">
        <v>41</v>
      </c>
      <c r="N911" s="7">
        <v>4.2577210035635868</v>
      </c>
    </row>
    <row r="912" spans="2:14" hidden="1" x14ac:dyDescent="0.35">
      <c r="B912" s="2" t="s">
        <v>1845</v>
      </c>
      <c r="C912" s="2" t="s">
        <v>1846</v>
      </c>
      <c r="D912" s="2" t="s">
        <v>22</v>
      </c>
      <c r="E912" s="11">
        <v>25</v>
      </c>
      <c r="F912" s="2" t="s">
        <v>23</v>
      </c>
      <c r="G912" s="2" t="s">
        <v>29</v>
      </c>
      <c r="H912" s="5">
        <v>91692</v>
      </c>
      <c r="I912" s="11">
        <v>22</v>
      </c>
      <c r="J912" s="11">
        <v>5</v>
      </c>
      <c r="K912" s="2">
        <v>2021</v>
      </c>
      <c r="L912" s="2" t="s">
        <v>25</v>
      </c>
      <c r="M912" s="2" t="s">
        <v>26</v>
      </c>
      <c r="N912" s="8">
        <v>4.2427739623839589</v>
      </c>
    </row>
    <row r="913" spans="2:14" hidden="1" x14ac:dyDescent="0.35">
      <c r="B913" s="1" t="s">
        <v>1847</v>
      </c>
      <c r="C913" s="1" t="s">
        <v>1848</v>
      </c>
      <c r="D913" s="1" t="s">
        <v>80</v>
      </c>
      <c r="E913" s="10">
        <v>37</v>
      </c>
      <c r="F913" s="1" t="s">
        <v>16</v>
      </c>
      <c r="G913" s="1" t="s">
        <v>24</v>
      </c>
      <c r="H913" s="4">
        <v>65868</v>
      </c>
      <c r="I913" s="10">
        <v>29</v>
      </c>
      <c r="J913" s="10">
        <v>1</v>
      </c>
      <c r="K913" s="1">
        <v>2019</v>
      </c>
      <c r="L913" s="1" t="s">
        <v>40</v>
      </c>
      <c r="M913" s="1" t="s">
        <v>26</v>
      </c>
      <c r="N913" s="7">
        <v>4.9933956185188144</v>
      </c>
    </row>
    <row r="914" spans="2:14" hidden="1" x14ac:dyDescent="0.35">
      <c r="B914" s="2" t="s">
        <v>1849</v>
      </c>
      <c r="C914" s="2" t="s">
        <v>1850</v>
      </c>
      <c r="D914" s="2" t="s">
        <v>46</v>
      </c>
      <c r="E914" s="11">
        <v>24</v>
      </c>
      <c r="F914" s="2" t="s">
        <v>16</v>
      </c>
      <c r="G914" s="2" t="s">
        <v>24</v>
      </c>
      <c r="H914" s="5">
        <v>63656</v>
      </c>
      <c r="I914" s="11">
        <v>32</v>
      </c>
      <c r="J914" s="11">
        <v>4</v>
      </c>
      <c r="K914" s="2">
        <v>0</v>
      </c>
      <c r="L914" s="2" t="s">
        <v>40</v>
      </c>
      <c r="M914" s="2" t="s">
        <v>26</v>
      </c>
      <c r="N914" s="8">
        <v>2.993744646457416</v>
      </c>
    </row>
    <row r="915" spans="2:14" hidden="1" x14ac:dyDescent="0.35">
      <c r="B915" s="1" t="s">
        <v>1851</v>
      </c>
      <c r="C915" s="1" t="s">
        <v>1852</v>
      </c>
      <c r="D915" s="1" t="s">
        <v>46</v>
      </c>
      <c r="E915" s="10">
        <v>45</v>
      </c>
      <c r="F915" s="1" t="s">
        <v>23</v>
      </c>
      <c r="G915" s="1" t="s">
        <v>39</v>
      </c>
      <c r="H915" s="4">
        <v>59865</v>
      </c>
      <c r="I915" s="10">
        <v>3</v>
      </c>
      <c r="J915" s="10">
        <v>4</v>
      </c>
      <c r="K915" s="1">
        <v>2019</v>
      </c>
      <c r="L915" s="1" t="s">
        <v>30</v>
      </c>
      <c r="M915" s="1" t="s">
        <v>26</v>
      </c>
      <c r="N915" s="7">
        <v>3.6800883401711388</v>
      </c>
    </row>
    <row r="916" spans="2:14" hidden="1" x14ac:dyDescent="0.35">
      <c r="B916" s="2" t="s">
        <v>1853</v>
      </c>
      <c r="C916" s="2" t="s">
        <v>1854</v>
      </c>
      <c r="D916" s="2" t="s">
        <v>58</v>
      </c>
      <c r="E916" s="11">
        <v>42</v>
      </c>
      <c r="F916" s="2" t="s">
        <v>72</v>
      </c>
      <c r="G916" s="2" t="s">
        <v>39</v>
      </c>
      <c r="H916" s="5">
        <v>108276</v>
      </c>
      <c r="I916" s="11">
        <v>32</v>
      </c>
      <c r="J916" s="11">
        <v>2</v>
      </c>
      <c r="K916" s="2">
        <v>2020</v>
      </c>
      <c r="L916" s="2" t="s">
        <v>30</v>
      </c>
      <c r="M916" s="2" t="s">
        <v>26</v>
      </c>
      <c r="N916" s="8">
        <v>3.7444616888240074</v>
      </c>
    </row>
    <row r="917" spans="2:14" hidden="1" x14ac:dyDescent="0.35">
      <c r="B917" s="1" t="s">
        <v>1855</v>
      </c>
      <c r="C917" s="1" t="s">
        <v>1856</v>
      </c>
      <c r="D917" s="1" t="s">
        <v>22</v>
      </c>
      <c r="E917" s="10">
        <v>40</v>
      </c>
      <c r="F917" s="1" t="s">
        <v>16</v>
      </c>
      <c r="G917" s="1" t="s">
        <v>63</v>
      </c>
      <c r="H917" s="4">
        <v>32025</v>
      </c>
      <c r="I917" s="10">
        <v>34</v>
      </c>
      <c r="J917" s="10">
        <v>2</v>
      </c>
      <c r="K917" s="1">
        <v>2019</v>
      </c>
      <c r="L917" s="1" t="s">
        <v>30</v>
      </c>
      <c r="M917" s="1" t="s">
        <v>41</v>
      </c>
      <c r="N917" s="7">
        <v>2.8815726748609563</v>
      </c>
    </row>
    <row r="918" spans="2:14" hidden="1" x14ac:dyDescent="0.35">
      <c r="B918" s="2" t="s">
        <v>1857</v>
      </c>
      <c r="C918" s="2" t="s">
        <v>1858</v>
      </c>
      <c r="D918" s="2" t="s">
        <v>22</v>
      </c>
      <c r="E918" s="11">
        <v>37</v>
      </c>
      <c r="F918" s="2" t="s">
        <v>23</v>
      </c>
      <c r="G918" s="2" t="s">
        <v>17</v>
      </c>
      <c r="H918" s="5">
        <v>45633</v>
      </c>
      <c r="I918" s="11">
        <v>23</v>
      </c>
      <c r="J918" s="11">
        <v>1</v>
      </c>
      <c r="K918" s="2">
        <v>2017</v>
      </c>
      <c r="L918" s="2" t="s">
        <v>51</v>
      </c>
      <c r="M918" s="2" t="s">
        <v>41</v>
      </c>
      <c r="N918" s="8">
        <v>3.3825647607528371</v>
      </c>
    </row>
    <row r="919" spans="2:14" hidden="1" x14ac:dyDescent="0.35">
      <c r="B919" s="1" t="s">
        <v>1859</v>
      </c>
      <c r="C919" s="1" t="s">
        <v>1860</v>
      </c>
      <c r="D919" s="1" t="s">
        <v>22</v>
      </c>
      <c r="E919" s="10">
        <v>27</v>
      </c>
      <c r="F919" s="1" t="s">
        <v>16</v>
      </c>
      <c r="G919" s="1" t="s">
        <v>24</v>
      </c>
      <c r="H919" s="4">
        <v>46747</v>
      </c>
      <c r="I919" s="10">
        <v>10</v>
      </c>
      <c r="J919" s="10">
        <v>1</v>
      </c>
      <c r="K919" s="1">
        <v>2020</v>
      </c>
      <c r="L919" s="1" t="s">
        <v>34</v>
      </c>
      <c r="M919" s="1" t="s">
        <v>41</v>
      </c>
      <c r="N919" s="7">
        <v>2.5106352366393376</v>
      </c>
    </row>
    <row r="920" spans="2:14" hidden="1" x14ac:dyDescent="0.35">
      <c r="B920" s="2" t="s">
        <v>1861</v>
      </c>
      <c r="C920" s="2" t="s">
        <v>1862</v>
      </c>
      <c r="D920" s="2" t="s">
        <v>22</v>
      </c>
      <c r="E920" s="11">
        <v>28</v>
      </c>
      <c r="F920" s="2" t="s">
        <v>23</v>
      </c>
      <c r="G920" s="2" t="s">
        <v>17</v>
      </c>
      <c r="H920" s="5">
        <v>82621</v>
      </c>
      <c r="I920" s="11">
        <v>12</v>
      </c>
      <c r="J920" s="11">
        <v>4</v>
      </c>
      <c r="K920" s="2">
        <v>2018</v>
      </c>
      <c r="L920" s="2" t="s">
        <v>34</v>
      </c>
      <c r="M920" s="2" t="s">
        <v>19</v>
      </c>
      <c r="N920" s="8">
        <v>1.3010703251699045</v>
      </c>
    </row>
    <row r="921" spans="2:14" hidden="1" x14ac:dyDescent="0.35">
      <c r="B921" s="1" t="s">
        <v>1863</v>
      </c>
      <c r="C921" s="1" t="s">
        <v>1864</v>
      </c>
      <c r="D921" s="1" t="s">
        <v>80</v>
      </c>
      <c r="E921" s="10">
        <v>53</v>
      </c>
      <c r="F921" s="1" t="s">
        <v>23</v>
      </c>
      <c r="G921" s="1" t="s">
        <v>63</v>
      </c>
      <c r="H921" s="4">
        <v>76619</v>
      </c>
      <c r="I921" s="10">
        <v>27</v>
      </c>
      <c r="J921" s="10">
        <v>5</v>
      </c>
      <c r="K921" s="1">
        <v>2019</v>
      </c>
      <c r="L921" s="1" t="s">
        <v>25</v>
      </c>
      <c r="M921" s="1" t="s">
        <v>26</v>
      </c>
      <c r="N921" s="7">
        <v>1.8141853566606589</v>
      </c>
    </row>
    <row r="922" spans="2:14" hidden="1" x14ac:dyDescent="0.35">
      <c r="B922" s="2" t="s">
        <v>1865</v>
      </c>
      <c r="C922" s="2" t="s">
        <v>1866</v>
      </c>
      <c r="D922" s="2" t="s">
        <v>80</v>
      </c>
      <c r="E922" s="11">
        <v>36</v>
      </c>
      <c r="F922" s="2" t="s">
        <v>23</v>
      </c>
      <c r="G922" s="2" t="s">
        <v>24</v>
      </c>
      <c r="H922" s="5">
        <v>76798</v>
      </c>
      <c r="I922" s="11">
        <v>4</v>
      </c>
      <c r="J922" s="11">
        <v>4</v>
      </c>
      <c r="K922" s="2">
        <v>2021</v>
      </c>
      <c r="L922" s="2" t="s">
        <v>34</v>
      </c>
      <c r="M922" s="2" t="s">
        <v>26</v>
      </c>
      <c r="N922" s="8">
        <v>2.5873747938081935</v>
      </c>
    </row>
    <row r="923" spans="2:14" hidden="1" x14ac:dyDescent="0.35">
      <c r="B923" s="1" t="s">
        <v>1867</v>
      </c>
      <c r="C923" s="1" t="s">
        <v>1868</v>
      </c>
      <c r="D923" s="1" t="s">
        <v>58</v>
      </c>
      <c r="E923" s="10">
        <v>25</v>
      </c>
      <c r="F923" s="1" t="s">
        <v>23</v>
      </c>
      <c r="G923" s="1" t="s">
        <v>17</v>
      </c>
      <c r="H923" s="4">
        <v>105869</v>
      </c>
      <c r="I923" s="10">
        <v>19</v>
      </c>
      <c r="J923" s="10">
        <v>3</v>
      </c>
      <c r="K923" s="1">
        <v>0</v>
      </c>
      <c r="L923" s="1" t="s">
        <v>18</v>
      </c>
      <c r="M923" s="1" t="s">
        <v>26</v>
      </c>
      <c r="N923" s="7">
        <v>2.6418569339841347</v>
      </c>
    </row>
    <row r="924" spans="2:14" hidden="1" x14ac:dyDescent="0.35">
      <c r="B924" s="2" t="s">
        <v>1869</v>
      </c>
      <c r="C924" s="2" t="s">
        <v>1870</v>
      </c>
      <c r="D924" s="2" t="s">
        <v>80</v>
      </c>
      <c r="E924" s="11">
        <v>35</v>
      </c>
      <c r="F924" s="2" t="s">
        <v>23</v>
      </c>
      <c r="G924" s="2" t="s">
        <v>39</v>
      </c>
      <c r="H924" s="5">
        <v>95632</v>
      </c>
      <c r="I924" s="11">
        <v>16</v>
      </c>
      <c r="J924" s="11">
        <v>1</v>
      </c>
      <c r="K924" s="2">
        <v>2022</v>
      </c>
      <c r="L924" s="2" t="s">
        <v>25</v>
      </c>
      <c r="M924" s="2" t="s">
        <v>26</v>
      </c>
      <c r="N924" s="8">
        <v>2.7636343551999021</v>
      </c>
    </row>
    <row r="925" spans="2:14" hidden="1" x14ac:dyDescent="0.35">
      <c r="B925" s="1" t="s">
        <v>1871</v>
      </c>
      <c r="C925" s="1" t="s">
        <v>1872</v>
      </c>
      <c r="D925" s="1" t="s">
        <v>46</v>
      </c>
      <c r="E925" s="10">
        <v>59</v>
      </c>
      <c r="F925" s="1" t="s">
        <v>16</v>
      </c>
      <c r="G925" s="1" t="s">
        <v>39</v>
      </c>
      <c r="H925" s="4">
        <v>30217</v>
      </c>
      <c r="I925" s="10">
        <v>29</v>
      </c>
      <c r="J925" s="10">
        <v>1</v>
      </c>
      <c r="K925" s="1">
        <v>0</v>
      </c>
      <c r="L925" s="1" t="s">
        <v>34</v>
      </c>
      <c r="M925" s="1" t="s">
        <v>41</v>
      </c>
      <c r="N925" s="7">
        <v>2.5241945748485741</v>
      </c>
    </row>
    <row r="926" spans="2:14" hidden="1" x14ac:dyDescent="0.35">
      <c r="B926" s="2" t="s">
        <v>1873</v>
      </c>
      <c r="C926" s="2" t="s">
        <v>1874</v>
      </c>
      <c r="D926" s="2" t="s">
        <v>80</v>
      </c>
      <c r="E926" s="11">
        <v>49</v>
      </c>
      <c r="F926" s="2" t="s">
        <v>16</v>
      </c>
      <c r="G926" s="2" t="s">
        <v>39</v>
      </c>
      <c r="H926" s="5">
        <v>92762</v>
      </c>
      <c r="I926" s="11">
        <v>30</v>
      </c>
      <c r="J926" s="11">
        <v>2</v>
      </c>
      <c r="K926" s="2">
        <v>2022</v>
      </c>
      <c r="L926" s="2" t="s">
        <v>34</v>
      </c>
      <c r="M926" s="2" t="s">
        <v>19</v>
      </c>
      <c r="N926" s="8">
        <v>3.9046142849282774</v>
      </c>
    </row>
    <row r="927" spans="2:14" hidden="1" x14ac:dyDescent="0.35">
      <c r="B927" s="1" t="s">
        <v>1875</v>
      </c>
      <c r="C927" s="1" t="s">
        <v>1876</v>
      </c>
      <c r="D927" s="1" t="s">
        <v>80</v>
      </c>
      <c r="E927" s="10">
        <v>28</v>
      </c>
      <c r="F927" s="1" t="s">
        <v>16</v>
      </c>
      <c r="G927" s="1" t="s">
        <v>63</v>
      </c>
      <c r="H927" s="4">
        <v>112122</v>
      </c>
      <c r="I927" s="10">
        <v>4</v>
      </c>
      <c r="J927" s="10">
        <v>1</v>
      </c>
      <c r="K927" s="1">
        <v>2020</v>
      </c>
      <c r="L927" s="1" t="s">
        <v>40</v>
      </c>
      <c r="M927" s="1" t="s">
        <v>19</v>
      </c>
      <c r="N927" s="7">
        <v>3.4866873322567269</v>
      </c>
    </row>
    <row r="928" spans="2:14" hidden="1" x14ac:dyDescent="0.35">
      <c r="B928" s="2" t="s">
        <v>1877</v>
      </c>
      <c r="C928" s="2" t="s">
        <v>1878</v>
      </c>
      <c r="D928" s="2" t="s">
        <v>22</v>
      </c>
      <c r="E928" s="11">
        <v>48</v>
      </c>
      <c r="F928" s="2" t="s">
        <v>72</v>
      </c>
      <c r="G928" s="2" t="s">
        <v>39</v>
      </c>
      <c r="H928" s="5">
        <v>59286</v>
      </c>
      <c r="I928" s="11">
        <v>9</v>
      </c>
      <c r="J928" s="11">
        <v>5</v>
      </c>
      <c r="K928" s="2">
        <v>0</v>
      </c>
      <c r="L928" s="2" t="s">
        <v>25</v>
      </c>
      <c r="M928" s="2" t="s">
        <v>26</v>
      </c>
      <c r="N928" s="8">
        <v>3.2045259309445098</v>
      </c>
    </row>
    <row r="929" spans="2:14" hidden="1" x14ac:dyDescent="0.35">
      <c r="B929" s="1" t="s">
        <v>1879</v>
      </c>
      <c r="C929" s="1" t="s">
        <v>1880</v>
      </c>
      <c r="D929" s="1" t="s">
        <v>80</v>
      </c>
      <c r="E929" s="10">
        <v>52</v>
      </c>
      <c r="F929" s="1" t="s">
        <v>16</v>
      </c>
      <c r="G929" s="1" t="s">
        <v>29</v>
      </c>
      <c r="H929" s="4">
        <v>33299</v>
      </c>
      <c r="I929" s="10">
        <v>21</v>
      </c>
      <c r="J929" s="10">
        <v>2</v>
      </c>
      <c r="K929" s="1">
        <v>2015</v>
      </c>
      <c r="L929" s="1" t="s">
        <v>34</v>
      </c>
      <c r="M929" s="1" t="s">
        <v>19</v>
      </c>
      <c r="N929" s="7">
        <v>4.4531901142586019</v>
      </c>
    </row>
    <row r="930" spans="2:14" hidden="1" x14ac:dyDescent="0.35">
      <c r="B930" s="2" t="s">
        <v>1881</v>
      </c>
      <c r="C930" s="2" t="s">
        <v>1882</v>
      </c>
      <c r="D930" s="2" t="s">
        <v>46</v>
      </c>
      <c r="E930" s="11">
        <v>27</v>
      </c>
      <c r="F930" s="2" t="s">
        <v>16</v>
      </c>
      <c r="G930" s="2" t="s">
        <v>77</v>
      </c>
      <c r="H930" s="5">
        <v>76939</v>
      </c>
      <c r="I930" s="11">
        <v>19</v>
      </c>
      <c r="J930" s="11">
        <v>2</v>
      </c>
      <c r="K930" s="2">
        <v>2020</v>
      </c>
      <c r="L930" s="2" t="s">
        <v>34</v>
      </c>
      <c r="M930" s="2" t="s">
        <v>41</v>
      </c>
      <c r="N930" s="8">
        <v>3.2784624559852085</v>
      </c>
    </row>
    <row r="931" spans="2:14" hidden="1" x14ac:dyDescent="0.35">
      <c r="B931" s="1" t="s">
        <v>1883</v>
      </c>
      <c r="C931" s="1" t="s">
        <v>1884</v>
      </c>
      <c r="D931" s="1" t="s">
        <v>15</v>
      </c>
      <c r="E931" s="10">
        <v>50</v>
      </c>
      <c r="F931" s="1" t="s">
        <v>23</v>
      </c>
      <c r="G931" s="1" t="s">
        <v>77</v>
      </c>
      <c r="H931" s="4">
        <v>35857</v>
      </c>
      <c r="I931" s="10">
        <v>11</v>
      </c>
      <c r="J931" s="10">
        <v>2</v>
      </c>
      <c r="K931" s="1">
        <v>0</v>
      </c>
      <c r="L931" s="1" t="s">
        <v>51</v>
      </c>
      <c r="M931" s="1" t="s">
        <v>26</v>
      </c>
      <c r="N931" s="7">
        <v>4.3361844637423586</v>
      </c>
    </row>
    <row r="932" spans="2:14" hidden="1" x14ac:dyDescent="0.35">
      <c r="B932" s="2" t="s">
        <v>1885</v>
      </c>
      <c r="C932" s="2" t="s">
        <v>1886</v>
      </c>
      <c r="D932" s="2" t="s">
        <v>33</v>
      </c>
      <c r="E932" s="11">
        <v>56</v>
      </c>
      <c r="F932" s="2" t="s">
        <v>23</v>
      </c>
      <c r="G932" s="2" t="s">
        <v>39</v>
      </c>
      <c r="H932" s="5">
        <v>85114</v>
      </c>
      <c r="I932" s="11">
        <v>34</v>
      </c>
      <c r="J932" s="11">
        <v>1</v>
      </c>
      <c r="K932" s="2">
        <v>2023</v>
      </c>
      <c r="L932" s="2" t="s">
        <v>25</v>
      </c>
      <c r="M932" s="2" t="s">
        <v>41</v>
      </c>
      <c r="N932" s="8">
        <v>3.1595724436359354</v>
      </c>
    </row>
    <row r="933" spans="2:14" hidden="1" x14ac:dyDescent="0.35">
      <c r="B933" s="1" t="s">
        <v>1887</v>
      </c>
      <c r="C933" s="1" t="s">
        <v>1888</v>
      </c>
      <c r="D933" s="1" t="s">
        <v>22</v>
      </c>
      <c r="E933" s="10">
        <v>24</v>
      </c>
      <c r="F933" s="1" t="s">
        <v>16</v>
      </c>
      <c r="G933" s="1" t="s">
        <v>77</v>
      </c>
      <c r="H933" s="4">
        <v>70615</v>
      </c>
      <c r="I933" s="10">
        <v>26</v>
      </c>
      <c r="J933" s="10">
        <v>3</v>
      </c>
      <c r="K933" s="1">
        <v>2015</v>
      </c>
      <c r="L933" s="1" t="s">
        <v>25</v>
      </c>
      <c r="M933" s="1" t="s">
        <v>26</v>
      </c>
      <c r="N933" s="7">
        <v>2.3453497199921971</v>
      </c>
    </row>
    <row r="934" spans="2:14" hidden="1" x14ac:dyDescent="0.35">
      <c r="B934" s="2" t="s">
        <v>1889</v>
      </c>
      <c r="C934" s="2" t="s">
        <v>1890</v>
      </c>
      <c r="D934" s="2" t="s">
        <v>80</v>
      </c>
      <c r="E934" s="11">
        <v>49</v>
      </c>
      <c r="F934" s="2" t="s">
        <v>23</v>
      </c>
      <c r="G934" s="2" t="s">
        <v>29</v>
      </c>
      <c r="H934" s="5">
        <v>93945</v>
      </c>
      <c r="I934" s="11">
        <v>29</v>
      </c>
      <c r="J934" s="11">
        <v>4</v>
      </c>
      <c r="K934" s="2">
        <v>2015</v>
      </c>
      <c r="L934" s="2" t="s">
        <v>18</v>
      </c>
      <c r="M934" s="2" t="s">
        <v>19</v>
      </c>
      <c r="N934" s="8">
        <v>3.7656469923025551</v>
      </c>
    </row>
    <row r="935" spans="2:14" hidden="1" x14ac:dyDescent="0.35">
      <c r="B935" s="1" t="s">
        <v>1891</v>
      </c>
      <c r="C935" s="1" t="s">
        <v>1892</v>
      </c>
      <c r="D935" s="1" t="s">
        <v>15</v>
      </c>
      <c r="E935" s="10">
        <v>53</v>
      </c>
      <c r="F935" s="1" t="s">
        <v>23</v>
      </c>
      <c r="G935" s="1" t="s">
        <v>39</v>
      </c>
      <c r="H935" s="4">
        <v>114619</v>
      </c>
      <c r="I935" s="10">
        <v>5</v>
      </c>
      <c r="J935" s="10">
        <v>4</v>
      </c>
      <c r="K935" s="1">
        <v>2022</v>
      </c>
      <c r="L935" s="1" t="s">
        <v>40</v>
      </c>
      <c r="M935" s="1" t="s">
        <v>41</v>
      </c>
      <c r="N935" s="7">
        <v>1.9457290405678869</v>
      </c>
    </row>
    <row r="936" spans="2:14" hidden="1" x14ac:dyDescent="0.35">
      <c r="B936" s="2" t="s">
        <v>1893</v>
      </c>
      <c r="C936" s="2" t="s">
        <v>1894</v>
      </c>
      <c r="D936" s="2" t="s">
        <v>22</v>
      </c>
      <c r="E936" s="11">
        <v>60</v>
      </c>
      <c r="F936" s="2" t="s">
        <v>16</v>
      </c>
      <c r="G936" s="2" t="s">
        <v>39</v>
      </c>
      <c r="H936" s="5">
        <v>54085</v>
      </c>
      <c r="I936" s="11">
        <v>1</v>
      </c>
      <c r="J936" s="11">
        <v>2</v>
      </c>
      <c r="K936" s="2">
        <v>0</v>
      </c>
      <c r="L936" s="2" t="s">
        <v>40</v>
      </c>
      <c r="M936" s="2" t="s">
        <v>26</v>
      </c>
      <c r="N936" s="8">
        <v>3.8731786351179665</v>
      </c>
    </row>
    <row r="937" spans="2:14" hidden="1" x14ac:dyDescent="0.35">
      <c r="B937" s="1" t="s">
        <v>1895</v>
      </c>
      <c r="C937" s="1" t="s">
        <v>1896</v>
      </c>
      <c r="D937" s="1" t="s">
        <v>33</v>
      </c>
      <c r="E937" s="10">
        <v>36</v>
      </c>
      <c r="F937" s="1" t="s">
        <v>23</v>
      </c>
      <c r="G937" s="1" t="s">
        <v>24</v>
      </c>
      <c r="H937" s="4">
        <v>93660</v>
      </c>
      <c r="I937" s="10">
        <v>2</v>
      </c>
      <c r="J937" s="10">
        <v>3</v>
      </c>
      <c r="K937" s="1">
        <v>0</v>
      </c>
      <c r="L937" s="1" t="s">
        <v>40</v>
      </c>
      <c r="M937" s="1" t="s">
        <v>26</v>
      </c>
      <c r="N937" s="7">
        <v>2.3363084709784068</v>
      </c>
    </row>
    <row r="938" spans="2:14" hidden="1" x14ac:dyDescent="0.35">
      <c r="B938" s="2" t="s">
        <v>1897</v>
      </c>
      <c r="C938" s="2" t="s">
        <v>1898</v>
      </c>
      <c r="D938" s="2" t="s">
        <v>80</v>
      </c>
      <c r="E938" s="11">
        <v>60</v>
      </c>
      <c r="F938" s="2" t="s">
        <v>16</v>
      </c>
      <c r="G938" s="2" t="s">
        <v>24</v>
      </c>
      <c r="H938" s="5">
        <v>41828</v>
      </c>
      <c r="I938" s="11">
        <v>17</v>
      </c>
      <c r="J938" s="11">
        <v>3</v>
      </c>
      <c r="K938" s="2">
        <v>2015</v>
      </c>
      <c r="L938" s="2" t="s">
        <v>34</v>
      </c>
      <c r="M938" s="2" t="s">
        <v>19</v>
      </c>
      <c r="N938" s="8">
        <v>1.0331621677910845</v>
      </c>
    </row>
    <row r="939" spans="2:14" hidden="1" x14ac:dyDescent="0.35">
      <c r="B939" s="1" t="s">
        <v>1899</v>
      </c>
      <c r="C939" s="1" t="s">
        <v>1900</v>
      </c>
      <c r="D939" s="1" t="s">
        <v>46</v>
      </c>
      <c r="E939" s="10">
        <v>41</v>
      </c>
      <c r="F939" s="1" t="s">
        <v>16</v>
      </c>
      <c r="G939" s="1" t="s">
        <v>77</v>
      </c>
      <c r="H939" s="4">
        <v>78611</v>
      </c>
      <c r="I939" s="10">
        <v>33</v>
      </c>
      <c r="J939" s="10">
        <v>4</v>
      </c>
      <c r="K939" s="1">
        <v>2017</v>
      </c>
      <c r="L939" s="1" t="s">
        <v>18</v>
      </c>
      <c r="M939" s="1" t="s">
        <v>41</v>
      </c>
      <c r="N939" s="7">
        <v>1.4129052583831205</v>
      </c>
    </row>
    <row r="940" spans="2:14" x14ac:dyDescent="0.35">
      <c r="B940" s="2" t="s">
        <v>1901</v>
      </c>
      <c r="C940" s="2" t="s">
        <v>1902</v>
      </c>
      <c r="D940" s="2" t="s">
        <v>33</v>
      </c>
      <c r="E940" s="11">
        <v>37</v>
      </c>
      <c r="F940" s="2" t="s">
        <v>23</v>
      </c>
      <c r="G940" s="2" t="s">
        <v>77</v>
      </c>
      <c r="H940" s="5">
        <v>114087</v>
      </c>
      <c r="I940" s="11">
        <v>5</v>
      </c>
      <c r="J940" s="11">
        <v>5</v>
      </c>
      <c r="K940" s="2">
        <v>2021</v>
      </c>
      <c r="L940" s="2" t="s">
        <v>25</v>
      </c>
      <c r="M940" s="2" t="s">
        <v>41</v>
      </c>
      <c r="N940" s="8">
        <v>4.2470078540723772</v>
      </c>
    </row>
    <row r="941" spans="2:14" hidden="1" x14ac:dyDescent="0.35">
      <c r="B941" s="1" t="s">
        <v>1903</v>
      </c>
      <c r="C941" s="1" t="s">
        <v>1904</v>
      </c>
      <c r="D941" s="1" t="s">
        <v>80</v>
      </c>
      <c r="E941" s="10">
        <v>54</v>
      </c>
      <c r="F941" s="1" t="s">
        <v>23</v>
      </c>
      <c r="G941" s="1" t="s">
        <v>39</v>
      </c>
      <c r="H941" s="4">
        <v>98306</v>
      </c>
      <c r="I941" s="10">
        <v>14</v>
      </c>
      <c r="J941" s="10">
        <v>5</v>
      </c>
      <c r="K941" s="1">
        <v>2020</v>
      </c>
      <c r="L941" s="1" t="s">
        <v>40</v>
      </c>
      <c r="M941" s="1" t="s">
        <v>41</v>
      </c>
      <c r="N941" s="7">
        <v>3.3554782536227279</v>
      </c>
    </row>
    <row r="942" spans="2:14" hidden="1" x14ac:dyDescent="0.35">
      <c r="B942" s="2" t="s">
        <v>1905</v>
      </c>
      <c r="C942" s="2" t="s">
        <v>1906</v>
      </c>
      <c r="D942" s="2" t="s">
        <v>46</v>
      </c>
      <c r="E942" s="11">
        <v>37</v>
      </c>
      <c r="F942" s="2" t="s">
        <v>16</v>
      </c>
      <c r="G942" s="2" t="s">
        <v>39</v>
      </c>
      <c r="H942" s="5">
        <v>71654</v>
      </c>
      <c r="I942" s="11">
        <v>19</v>
      </c>
      <c r="J942" s="11">
        <v>5</v>
      </c>
      <c r="K942" s="2">
        <v>2023</v>
      </c>
      <c r="L942" s="2" t="s">
        <v>34</v>
      </c>
      <c r="M942" s="2" t="s">
        <v>26</v>
      </c>
      <c r="N942" s="8">
        <v>2.2503216729894819</v>
      </c>
    </row>
    <row r="943" spans="2:14" hidden="1" x14ac:dyDescent="0.35">
      <c r="B943" s="1" t="s">
        <v>1907</v>
      </c>
      <c r="C943" s="1" t="s">
        <v>1908</v>
      </c>
      <c r="D943" s="1" t="s">
        <v>46</v>
      </c>
      <c r="E943" s="10">
        <v>39</v>
      </c>
      <c r="F943" s="1" t="s">
        <v>23</v>
      </c>
      <c r="G943" s="1" t="s">
        <v>17</v>
      </c>
      <c r="H943" s="4">
        <v>84178</v>
      </c>
      <c r="I943" s="10">
        <v>1</v>
      </c>
      <c r="J943" s="10">
        <v>4</v>
      </c>
      <c r="K943" s="1">
        <v>2021</v>
      </c>
      <c r="L943" s="1" t="s">
        <v>18</v>
      </c>
      <c r="M943" s="1" t="s">
        <v>26</v>
      </c>
      <c r="N943" s="7">
        <v>4.4377023294794107</v>
      </c>
    </row>
    <row r="944" spans="2:14" hidden="1" x14ac:dyDescent="0.35">
      <c r="B944" s="2" t="s">
        <v>1909</v>
      </c>
      <c r="C944" s="2" t="s">
        <v>1910</v>
      </c>
      <c r="D944" s="2" t="s">
        <v>22</v>
      </c>
      <c r="E944" s="11">
        <v>52</v>
      </c>
      <c r="F944" s="2" t="s">
        <v>23</v>
      </c>
      <c r="G944" s="2" t="s">
        <v>24</v>
      </c>
      <c r="H944" s="5">
        <v>86537</v>
      </c>
      <c r="I944" s="11">
        <v>19</v>
      </c>
      <c r="J944" s="11">
        <v>1</v>
      </c>
      <c r="K944" s="2">
        <v>2024</v>
      </c>
      <c r="L944" s="2" t="s">
        <v>25</v>
      </c>
      <c r="M944" s="2" t="s">
        <v>26</v>
      </c>
      <c r="N944" s="8">
        <v>2.0524371708897085</v>
      </c>
    </row>
    <row r="945" spans="2:14" hidden="1" x14ac:dyDescent="0.35">
      <c r="B945" s="1" t="s">
        <v>1911</v>
      </c>
      <c r="C945" s="1" t="s">
        <v>1912</v>
      </c>
      <c r="D945" s="1" t="s">
        <v>80</v>
      </c>
      <c r="E945" s="10">
        <v>49</v>
      </c>
      <c r="F945" s="1" t="s">
        <v>23</v>
      </c>
      <c r="G945" s="1" t="s">
        <v>17</v>
      </c>
      <c r="H945" s="4">
        <v>112617</v>
      </c>
      <c r="I945" s="10">
        <v>9</v>
      </c>
      <c r="J945" s="10">
        <v>2</v>
      </c>
      <c r="K945" s="1">
        <v>2023</v>
      </c>
      <c r="L945" s="1" t="s">
        <v>30</v>
      </c>
      <c r="M945" s="1" t="s">
        <v>41</v>
      </c>
      <c r="N945" s="7">
        <v>4.9148350130205252</v>
      </c>
    </row>
    <row r="946" spans="2:14" hidden="1" x14ac:dyDescent="0.35">
      <c r="B946" s="2" t="s">
        <v>1913</v>
      </c>
      <c r="C946" s="2" t="s">
        <v>1914</v>
      </c>
      <c r="D946" s="2" t="s">
        <v>15</v>
      </c>
      <c r="E946" s="11">
        <v>44</v>
      </c>
      <c r="F946" s="2" t="s">
        <v>16</v>
      </c>
      <c r="G946" s="2" t="s">
        <v>63</v>
      </c>
      <c r="H946" s="5">
        <v>33008</v>
      </c>
      <c r="I946" s="11">
        <v>5</v>
      </c>
      <c r="J946" s="11">
        <v>2</v>
      </c>
      <c r="K946" s="2">
        <v>2022</v>
      </c>
      <c r="L946" s="2" t="s">
        <v>34</v>
      </c>
      <c r="M946" s="2" t="s">
        <v>26</v>
      </c>
      <c r="N946" s="8">
        <v>4.1776919980837075</v>
      </c>
    </row>
    <row r="947" spans="2:14" hidden="1" x14ac:dyDescent="0.35">
      <c r="B947" s="1" t="s">
        <v>1915</v>
      </c>
      <c r="C947" s="1" t="s">
        <v>1916</v>
      </c>
      <c r="D947" s="1" t="s">
        <v>80</v>
      </c>
      <c r="E947" s="10">
        <v>29</v>
      </c>
      <c r="F947" s="1" t="s">
        <v>16</v>
      </c>
      <c r="G947" s="1" t="s">
        <v>29</v>
      </c>
      <c r="H947" s="4">
        <v>119318</v>
      </c>
      <c r="I947" s="10">
        <v>27</v>
      </c>
      <c r="J947" s="10">
        <v>1</v>
      </c>
      <c r="K947" s="1">
        <v>0</v>
      </c>
      <c r="L947" s="1" t="s">
        <v>40</v>
      </c>
      <c r="M947" s="1" t="s">
        <v>41</v>
      </c>
      <c r="N947" s="7">
        <v>1.3791191503958289</v>
      </c>
    </row>
    <row r="948" spans="2:14" hidden="1" x14ac:dyDescent="0.35">
      <c r="B948" s="2" t="s">
        <v>1917</v>
      </c>
      <c r="C948" s="2" t="s">
        <v>1918</v>
      </c>
      <c r="D948" s="2" t="s">
        <v>58</v>
      </c>
      <c r="E948" s="11">
        <v>39</v>
      </c>
      <c r="F948" s="2" t="s">
        <v>16</v>
      </c>
      <c r="G948" s="2" t="s">
        <v>17</v>
      </c>
      <c r="H948" s="5">
        <v>110245</v>
      </c>
      <c r="I948" s="11">
        <v>16</v>
      </c>
      <c r="J948" s="11">
        <v>1</v>
      </c>
      <c r="K948" s="2">
        <v>2018</v>
      </c>
      <c r="L948" s="2" t="s">
        <v>25</v>
      </c>
      <c r="M948" s="2" t="s">
        <v>26</v>
      </c>
      <c r="N948" s="8">
        <v>2.7343197992965571</v>
      </c>
    </row>
    <row r="949" spans="2:14" hidden="1" x14ac:dyDescent="0.35">
      <c r="B949" s="1" t="s">
        <v>1919</v>
      </c>
      <c r="C949" s="1" t="s">
        <v>1920</v>
      </c>
      <c r="D949" s="1" t="s">
        <v>15</v>
      </c>
      <c r="E949" s="10">
        <v>49</v>
      </c>
      <c r="F949" s="1" t="s">
        <v>23</v>
      </c>
      <c r="G949" s="1" t="s">
        <v>77</v>
      </c>
      <c r="H949" s="4">
        <v>40981</v>
      </c>
      <c r="I949" s="10">
        <v>19</v>
      </c>
      <c r="J949" s="10">
        <v>4</v>
      </c>
      <c r="K949" s="1">
        <v>2016</v>
      </c>
      <c r="L949" s="1" t="s">
        <v>51</v>
      </c>
      <c r="M949" s="1" t="s">
        <v>26</v>
      </c>
      <c r="N949" s="7">
        <v>3.0821133533466174</v>
      </c>
    </row>
    <row r="950" spans="2:14" hidden="1" x14ac:dyDescent="0.35">
      <c r="B950" s="2" t="s">
        <v>1921</v>
      </c>
      <c r="C950" s="2" t="s">
        <v>1922</v>
      </c>
      <c r="D950" s="2" t="s">
        <v>15</v>
      </c>
      <c r="E950" s="11">
        <v>31</v>
      </c>
      <c r="F950" s="2" t="s">
        <v>16</v>
      </c>
      <c r="G950" s="2" t="s">
        <v>63</v>
      </c>
      <c r="H950" s="5">
        <v>67375</v>
      </c>
      <c r="I950" s="11">
        <v>18</v>
      </c>
      <c r="J950" s="11">
        <v>4</v>
      </c>
      <c r="K950" s="2">
        <v>2019</v>
      </c>
      <c r="L950" s="2" t="s">
        <v>34</v>
      </c>
      <c r="M950" s="2" t="s">
        <v>141</v>
      </c>
      <c r="N950" s="8">
        <v>3.0120920989047657</v>
      </c>
    </row>
    <row r="951" spans="2:14" hidden="1" x14ac:dyDescent="0.35">
      <c r="B951" s="1" t="s">
        <v>1923</v>
      </c>
      <c r="C951" s="1" t="s">
        <v>1924</v>
      </c>
      <c r="D951" s="1" t="s">
        <v>58</v>
      </c>
      <c r="E951" s="10">
        <v>32</v>
      </c>
      <c r="F951" s="1" t="s">
        <v>16</v>
      </c>
      <c r="G951" s="1" t="s">
        <v>24</v>
      </c>
      <c r="H951" s="4">
        <v>118561</v>
      </c>
      <c r="I951" s="10">
        <v>10</v>
      </c>
      <c r="J951" s="10">
        <v>4</v>
      </c>
      <c r="K951" s="1">
        <v>2022</v>
      </c>
      <c r="L951" s="1" t="s">
        <v>25</v>
      </c>
      <c r="M951" s="1" t="s">
        <v>41</v>
      </c>
      <c r="N951" s="7">
        <v>4.0803145081325871</v>
      </c>
    </row>
    <row r="952" spans="2:14" hidden="1" x14ac:dyDescent="0.35">
      <c r="B952" s="2" t="s">
        <v>1925</v>
      </c>
      <c r="C952" s="2" t="s">
        <v>1926</v>
      </c>
      <c r="D952" s="2" t="s">
        <v>58</v>
      </c>
      <c r="E952" s="11">
        <v>33</v>
      </c>
      <c r="F952" s="2" t="s">
        <v>23</v>
      </c>
      <c r="G952" s="2" t="s">
        <v>77</v>
      </c>
      <c r="H952" s="5">
        <v>118570</v>
      </c>
      <c r="I952" s="11">
        <v>28</v>
      </c>
      <c r="J952" s="11">
        <v>5</v>
      </c>
      <c r="K952" s="2">
        <v>0</v>
      </c>
      <c r="L952" s="2" t="s">
        <v>18</v>
      </c>
      <c r="M952" s="2" t="s">
        <v>26</v>
      </c>
      <c r="N952" s="8">
        <v>3.4742501828779497</v>
      </c>
    </row>
    <row r="953" spans="2:14" hidden="1" x14ac:dyDescent="0.35">
      <c r="B953" s="1" t="s">
        <v>1927</v>
      </c>
      <c r="C953" s="1" t="s">
        <v>1928</v>
      </c>
      <c r="D953" s="1" t="s">
        <v>22</v>
      </c>
      <c r="E953" s="10">
        <v>46</v>
      </c>
      <c r="F953" s="1" t="s">
        <v>16</v>
      </c>
      <c r="G953" s="1" t="s">
        <v>63</v>
      </c>
      <c r="H953" s="4">
        <v>66639</v>
      </c>
      <c r="I953" s="10">
        <v>2</v>
      </c>
      <c r="J953" s="10">
        <v>3</v>
      </c>
      <c r="K953" s="1">
        <v>2019</v>
      </c>
      <c r="L953" s="1" t="s">
        <v>18</v>
      </c>
      <c r="M953" s="1" t="s">
        <v>41</v>
      </c>
      <c r="N953" s="7">
        <v>2.2898702872303085</v>
      </c>
    </row>
    <row r="954" spans="2:14" hidden="1" x14ac:dyDescent="0.35">
      <c r="B954" s="2" t="s">
        <v>1929</v>
      </c>
      <c r="C954" s="2" t="s">
        <v>1930</v>
      </c>
      <c r="D954" s="2" t="s">
        <v>22</v>
      </c>
      <c r="E954" s="11">
        <v>22</v>
      </c>
      <c r="F954" s="2" t="s">
        <v>16</v>
      </c>
      <c r="G954" s="2" t="s">
        <v>17</v>
      </c>
      <c r="H954" s="5">
        <v>39665</v>
      </c>
      <c r="I954" s="11">
        <v>6</v>
      </c>
      <c r="J954" s="11">
        <v>3</v>
      </c>
      <c r="K954" s="2">
        <v>2020</v>
      </c>
      <c r="L954" s="2" t="s">
        <v>25</v>
      </c>
      <c r="M954" s="2" t="s">
        <v>41</v>
      </c>
      <c r="N954" s="8">
        <v>4.1914595743689613</v>
      </c>
    </row>
    <row r="955" spans="2:14" hidden="1" x14ac:dyDescent="0.35">
      <c r="B955" s="1" t="s">
        <v>1931</v>
      </c>
      <c r="C955" s="1" t="s">
        <v>1932</v>
      </c>
      <c r="D955" s="1" t="s">
        <v>15</v>
      </c>
      <c r="E955" s="10">
        <v>37</v>
      </c>
      <c r="F955" s="1" t="s">
        <v>23</v>
      </c>
      <c r="G955" s="1" t="s">
        <v>39</v>
      </c>
      <c r="H955" s="4">
        <v>102415</v>
      </c>
      <c r="I955" s="10">
        <v>34</v>
      </c>
      <c r="J955" s="10">
        <v>1</v>
      </c>
      <c r="K955" s="1">
        <v>2016</v>
      </c>
      <c r="L955" s="1" t="s">
        <v>51</v>
      </c>
      <c r="M955" s="1" t="s">
        <v>26</v>
      </c>
      <c r="N955" s="7">
        <v>4.7358794559121113</v>
      </c>
    </row>
    <row r="956" spans="2:14" hidden="1" x14ac:dyDescent="0.35">
      <c r="B956" s="2" t="s">
        <v>1933</v>
      </c>
      <c r="C956" s="2" t="s">
        <v>1934</v>
      </c>
      <c r="D956" s="2" t="s">
        <v>80</v>
      </c>
      <c r="E956" s="11">
        <v>55</v>
      </c>
      <c r="F956" s="2" t="s">
        <v>16</v>
      </c>
      <c r="G956" s="2" t="s">
        <v>63</v>
      </c>
      <c r="H956" s="5">
        <v>106377</v>
      </c>
      <c r="I956" s="11">
        <v>7</v>
      </c>
      <c r="J956" s="11">
        <v>5</v>
      </c>
      <c r="K956" s="2">
        <v>0</v>
      </c>
      <c r="L956" s="2" t="s">
        <v>18</v>
      </c>
      <c r="M956" s="2" t="s">
        <v>141</v>
      </c>
      <c r="N956" s="8">
        <v>3.517584302379734</v>
      </c>
    </row>
    <row r="957" spans="2:14" hidden="1" x14ac:dyDescent="0.35">
      <c r="B957" s="1" t="s">
        <v>1935</v>
      </c>
      <c r="C957" s="1" t="s">
        <v>1936</v>
      </c>
      <c r="D957" s="1" t="s">
        <v>58</v>
      </c>
      <c r="E957" s="10">
        <v>44</v>
      </c>
      <c r="F957" s="1" t="s">
        <v>16</v>
      </c>
      <c r="G957" s="1" t="s">
        <v>77</v>
      </c>
      <c r="H957" s="4">
        <v>33222</v>
      </c>
      <c r="I957" s="10">
        <v>22</v>
      </c>
      <c r="J957" s="10">
        <v>4</v>
      </c>
      <c r="K957" s="1">
        <v>2021</v>
      </c>
      <c r="L957" s="1" t="s">
        <v>30</v>
      </c>
      <c r="M957" s="1" t="s">
        <v>41</v>
      </c>
      <c r="N957" s="7">
        <v>2.6949021198894823</v>
      </c>
    </row>
    <row r="958" spans="2:14" hidden="1" x14ac:dyDescent="0.35">
      <c r="B958" s="2" t="s">
        <v>1937</v>
      </c>
      <c r="C958" s="2" t="s">
        <v>1938</v>
      </c>
      <c r="D958" s="2" t="s">
        <v>80</v>
      </c>
      <c r="E958" s="11">
        <v>51</v>
      </c>
      <c r="F958" s="2" t="s">
        <v>23</v>
      </c>
      <c r="G958" s="2" t="s">
        <v>77</v>
      </c>
      <c r="H958" s="5">
        <v>64861</v>
      </c>
      <c r="I958" s="11">
        <v>23</v>
      </c>
      <c r="J958" s="11">
        <v>5</v>
      </c>
      <c r="K958" s="2">
        <v>2020</v>
      </c>
      <c r="L958" s="2" t="s">
        <v>34</v>
      </c>
      <c r="M958" s="2" t="s">
        <v>41</v>
      </c>
      <c r="N958" s="8">
        <v>1.1471158325905018</v>
      </c>
    </row>
    <row r="959" spans="2:14" hidden="1" x14ac:dyDescent="0.35">
      <c r="B959" s="1" t="s">
        <v>1939</v>
      </c>
      <c r="C959" s="1" t="s">
        <v>1940</v>
      </c>
      <c r="D959" s="1" t="s">
        <v>80</v>
      </c>
      <c r="E959" s="10">
        <v>35</v>
      </c>
      <c r="F959" s="1" t="s">
        <v>72</v>
      </c>
      <c r="G959" s="1" t="s">
        <v>29</v>
      </c>
      <c r="H959" s="4">
        <v>51902</v>
      </c>
      <c r="I959" s="10">
        <v>23</v>
      </c>
      <c r="J959" s="10">
        <v>3</v>
      </c>
      <c r="K959" s="1">
        <v>2021</v>
      </c>
      <c r="L959" s="1" t="s">
        <v>34</v>
      </c>
      <c r="M959" s="1" t="s">
        <v>19</v>
      </c>
      <c r="N959" s="7">
        <v>3.2000836670301291</v>
      </c>
    </row>
    <row r="960" spans="2:14" hidden="1" x14ac:dyDescent="0.35">
      <c r="B960" s="2" t="s">
        <v>1941</v>
      </c>
      <c r="C960" s="2" t="s">
        <v>1942</v>
      </c>
      <c r="D960" s="2" t="s">
        <v>58</v>
      </c>
      <c r="E960" s="11">
        <v>45</v>
      </c>
      <c r="F960" s="2" t="s">
        <v>16</v>
      </c>
      <c r="G960" s="2" t="s">
        <v>39</v>
      </c>
      <c r="H960" s="5">
        <v>32115</v>
      </c>
      <c r="I960" s="11">
        <v>3</v>
      </c>
      <c r="J960" s="11">
        <v>1</v>
      </c>
      <c r="K960" s="2">
        <v>0</v>
      </c>
      <c r="L960" s="2" t="s">
        <v>40</v>
      </c>
      <c r="M960" s="2" t="s">
        <v>19</v>
      </c>
      <c r="N960" s="8">
        <v>1.898388693710209</v>
      </c>
    </row>
    <row r="961" spans="2:14" hidden="1" x14ac:dyDescent="0.35">
      <c r="B961" s="1" t="s">
        <v>1943</v>
      </c>
      <c r="C961" s="1" t="s">
        <v>1944</v>
      </c>
      <c r="D961" s="1" t="s">
        <v>15</v>
      </c>
      <c r="E961" s="10">
        <v>33</v>
      </c>
      <c r="F961" s="1" t="s">
        <v>16</v>
      </c>
      <c r="G961" s="1" t="s">
        <v>29</v>
      </c>
      <c r="H961" s="4">
        <v>88604</v>
      </c>
      <c r="I961" s="10">
        <v>9</v>
      </c>
      <c r="J961" s="10">
        <v>1</v>
      </c>
      <c r="K961" s="1">
        <v>2018</v>
      </c>
      <c r="L961" s="1" t="s">
        <v>18</v>
      </c>
      <c r="M961" s="1" t="s">
        <v>26</v>
      </c>
      <c r="N961" s="7">
        <v>1.7997298119637373</v>
      </c>
    </row>
    <row r="962" spans="2:14" x14ac:dyDescent="0.35">
      <c r="B962" s="2" t="s">
        <v>1945</v>
      </c>
      <c r="C962" s="2" t="s">
        <v>1946</v>
      </c>
      <c r="D962" s="2" t="s">
        <v>33</v>
      </c>
      <c r="E962" s="11">
        <v>34</v>
      </c>
      <c r="F962" s="2" t="s">
        <v>23</v>
      </c>
      <c r="G962" s="2" t="s">
        <v>77</v>
      </c>
      <c r="H962" s="5">
        <v>73018</v>
      </c>
      <c r="I962" s="11">
        <v>6</v>
      </c>
      <c r="J962" s="11">
        <v>5</v>
      </c>
      <c r="K962" s="2">
        <v>2024</v>
      </c>
      <c r="L962" s="2" t="s">
        <v>18</v>
      </c>
      <c r="M962" s="2" t="s">
        <v>26</v>
      </c>
      <c r="N962" s="8">
        <v>2.5105675124785507</v>
      </c>
    </row>
    <row r="963" spans="2:14" hidden="1" x14ac:dyDescent="0.35">
      <c r="B963" s="1" t="s">
        <v>1947</v>
      </c>
      <c r="C963" s="1" t="s">
        <v>1948</v>
      </c>
      <c r="D963" s="1" t="s">
        <v>46</v>
      </c>
      <c r="E963" s="10">
        <v>25</v>
      </c>
      <c r="F963" s="1" t="s">
        <v>23</v>
      </c>
      <c r="G963" s="1" t="s">
        <v>29</v>
      </c>
      <c r="H963" s="4">
        <v>115209</v>
      </c>
      <c r="I963" s="10">
        <v>28</v>
      </c>
      <c r="J963" s="10">
        <v>5</v>
      </c>
      <c r="K963" s="1">
        <v>2018</v>
      </c>
      <c r="L963" s="1" t="s">
        <v>40</v>
      </c>
      <c r="M963" s="1" t="s">
        <v>41</v>
      </c>
      <c r="N963" s="7">
        <v>4.5692502343183037</v>
      </c>
    </row>
    <row r="964" spans="2:14" hidden="1" x14ac:dyDescent="0.35">
      <c r="B964" s="2" t="s">
        <v>1949</v>
      </c>
      <c r="C964" s="2" t="s">
        <v>1950</v>
      </c>
      <c r="D964" s="2" t="s">
        <v>46</v>
      </c>
      <c r="E964" s="11">
        <v>52</v>
      </c>
      <c r="F964" s="2" t="s">
        <v>16</v>
      </c>
      <c r="G964" s="2" t="s">
        <v>63</v>
      </c>
      <c r="H964" s="5">
        <v>72176</v>
      </c>
      <c r="I964" s="11">
        <v>22</v>
      </c>
      <c r="J964" s="11">
        <v>5</v>
      </c>
      <c r="K964" s="2">
        <v>0</v>
      </c>
      <c r="L964" s="2" t="s">
        <v>40</v>
      </c>
      <c r="M964" s="2" t="s">
        <v>26</v>
      </c>
      <c r="N964" s="8">
        <v>3.724807282936812</v>
      </c>
    </row>
    <row r="965" spans="2:14" hidden="1" x14ac:dyDescent="0.35">
      <c r="B965" s="1" t="s">
        <v>1951</v>
      </c>
      <c r="C965" s="1" t="s">
        <v>1952</v>
      </c>
      <c r="D965" s="1" t="s">
        <v>46</v>
      </c>
      <c r="E965" s="10">
        <v>36</v>
      </c>
      <c r="F965" s="1" t="s">
        <v>23</v>
      </c>
      <c r="G965" s="1" t="s">
        <v>39</v>
      </c>
      <c r="H965" s="4">
        <v>91022</v>
      </c>
      <c r="I965" s="10">
        <v>21</v>
      </c>
      <c r="J965" s="10">
        <v>1</v>
      </c>
      <c r="K965" s="1">
        <v>2018</v>
      </c>
      <c r="L965" s="1" t="s">
        <v>34</v>
      </c>
      <c r="M965" s="1" t="s">
        <v>41</v>
      </c>
      <c r="N965" s="7">
        <v>3.3143829369407438</v>
      </c>
    </row>
    <row r="966" spans="2:14" hidden="1" x14ac:dyDescent="0.35">
      <c r="B966" s="2" t="s">
        <v>1953</v>
      </c>
      <c r="C966" s="2" t="s">
        <v>1954</v>
      </c>
      <c r="D966" s="2" t="s">
        <v>22</v>
      </c>
      <c r="E966" s="11">
        <v>43</v>
      </c>
      <c r="F966" s="2" t="s">
        <v>16</v>
      </c>
      <c r="G966" s="2" t="s">
        <v>17</v>
      </c>
      <c r="H966" s="5">
        <v>47907</v>
      </c>
      <c r="I966" s="11">
        <v>1</v>
      </c>
      <c r="J966" s="11">
        <v>5</v>
      </c>
      <c r="K966" s="2">
        <v>2022</v>
      </c>
      <c r="L966" s="2" t="s">
        <v>51</v>
      </c>
      <c r="M966" s="2" t="s">
        <v>41</v>
      </c>
      <c r="N966" s="8">
        <v>1.1158467390931013</v>
      </c>
    </row>
    <row r="967" spans="2:14" hidden="1" x14ac:dyDescent="0.35">
      <c r="B967" s="1" t="s">
        <v>1955</v>
      </c>
      <c r="C967" s="1" t="s">
        <v>1956</v>
      </c>
      <c r="D967" s="1" t="s">
        <v>58</v>
      </c>
      <c r="E967" s="10">
        <v>29</v>
      </c>
      <c r="F967" s="1" t="s">
        <v>72</v>
      </c>
      <c r="G967" s="1" t="s">
        <v>29</v>
      </c>
      <c r="H967" s="4">
        <v>47733</v>
      </c>
      <c r="I967" s="10">
        <v>30</v>
      </c>
      <c r="J967" s="10">
        <v>3</v>
      </c>
      <c r="K967" s="1">
        <v>2022</v>
      </c>
      <c r="L967" s="1" t="s">
        <v>40</v>
      </c>
      <c r="M967" s="1" t="s">
        <v>19</v>
      </c>
      <c r="N967" s="7">
        <v>4.3870079308535113</v>
      </c>
    </row>
    <row r="968" spans="2:14" hidden="1" x14ac:dyDescent="0.35">
      <c r="B968" s="2" t="s">
        <v>1957</v>
      </c>
      <c r="C968" s="2" t="s">
        <v>1958</v>
      </c>
      <c r="D968" s="2" t="s">
        <v>80</v>
      </c>
      <c r="E968" s="11">
        <v>42</v>
      </c>
      <c r="F968" s="2" t="s">
        <v>23</v>
      </c>
      <c r="G968" s="2" t="s">
        <v>24</v>
      </c>
      <c r="H968" s="5">
        <v>61586</v>
      </c>
      <c r="I968" s="11">
        <v>26</v>
      </c>
      <c r="J968" s="11">
        <v>4</v>
      </c>
      <c r="K968" s="2">
        <v>2019</v>
      </c>
      <c r="L968" s="2" t="s">
        <v>25</v>
      </c>
      <c r="M968" s="2" t="s">
        <v>26</v>
      </c>
      <c r="N968" s="8">
        <v>2.5864992427589737</v>
      </c>
    </row>
    <row r="969" spans="2:14" hidden="1" x14ac:dyDescent="0.35">
      <c r="B969" s="1" t="s">
        <v>1959</v>
      </c>
      <c r="C969" s="1" t="s">
        <v>1960</v>
      </c>
      <c r="D969" s="1" t="s">
        <v>80</v>
      </c>
      <c r="E969" s="10">
        <v>59</v>
      </c>
      <c r="F969" s="1" t="s">
        <v>23</v>
      </c>
      <c r="G969" s="1" t="s">
        <v>17</v>
      </c>
      <c r="H969" s="4">
        <v>57146</v>
      </c>
      <c r="I969" s="10">
        <v>27</v>
      </c>
      <c r="J969" s="10">
        <v>2</v>
      </c>
      <c r="K969" s="1">
        <v>2022</v>
      </c>
      <c r="L969" s="1" t="s">
        <v>40</v>
      </c>
      <c r="M969" s="1" t="s">
        <v>41</v>
      </c>
      <c r="N969" s="7">
        <v>2.1133733213644668</v>
      </c>
    </row>
    <row r="970" spans="2:14" hidden="1" x14ac:dyDescent="0.35">
      <c r="B970" s="2" t="s">
        <v>1961</v>
      </c>
      <c r="C970" s="2" t="s">
        <v>1962</v>
      </c>
      <c r="D970" s="2" t="s">
        <v>46</v>
      </c>
      <c r="E970" s="11">
        <v>27</v>
      </c>
      <c r="F970" s="2" t="s">
        <v>23</v>
      </c>
      <c r="G970" s="2" t="s">
        <v>77</v>
      </c>
      <c r="H970" s="5">
        <v>44674</v>
      </c>
      <c r="I970" s="11">
        <v>3</v>
      </c>
      <c r="J970" s="11">
        <v>2</v>
      </c>
      <c r="K970" s="2">
        <v>2018</v>
      </c>
      <c r="L970" s="2" t="s">
        <v>18</v>
      </c>
      <c r="M970" s="2" t="s">
        <v>41</v>
      </c>
      <c r="N970" s="8">
        <v>2.4155636391249335</v>
      </c>
    </row>
    <row r="971" spans="2:14" hidden="1" x14ac:dyDescent="0.35">
      <c r="B971" s="1" t="s">
        <v>1963</v>
      </c>
      <c r="C971" s="1" t="s">
        <v>1964</v>
      </c>
      <c r="D971" s="1" t="s">
        <v>15</v>
      </c>
      <c r="E971" s="10">
        <v>39</v>
      </c>
      <c r="F971" s="1" t="s">
        <v>72</v>
      </c>
      <c r="G971" s="1" t="s">
        <v>39</v>
      </c>
      <c r="H971" s="4">
        <v>70332</v>
      </c>
      <c r="I971" s="10">
        <v>9</v>
      </c>
      <c r="J971" s="10">
        <v>3</v>
      </c>
      <c r="K971" s="1">
        <v>0</v>
      </c>
      <c r="L971" s="1" t="s">
        <v>40</v>
      </c>
      <c r="M971" s="1" t="s">
        <v>141</v>
      </c>
      <c r="N971" s="7">
        <v>3.9912405131082713</v>
      </c>
    </row>
    <row r="972" spans="2:14" hidden="1" x14ac:dyDescent="0.35">
      <c r="B972" s="2" t="s">
        <v>1965</v>
      </c>
      <c r="C972" s="2" t="s">
        <v>1966</v>
      </c>
      <c r="D972" s="2" t="s">
        <v>80</v>
      </c>
      <c r="E972" s="11">
        <v>59</v>
      </c>
      <c r="F972" s="2" t="s">
        <v>16</v>
      </c>
      <c r="G972" s="2" t="s">
        <v>39</v>
      </c>
      <c r="H972" s="5">
        <v>107278</v>
      </c>
      <c r="I972" s="11">
        <v>20</v>
      </c>
      <c r="J972" s="11">
        <v>5</v>
      </c>
      <c r="K972" s="2">
        <v>2024</v>
      </c>
      <c r="L972" s="2" t="s">
        <v>40</v>
      </c>
      <c r="M972" s="2" t="s">
        <v>41</v>
      </c>
      <c r="N972" s="8">
        <v>2.7469642440274926</v>
      </c>
    </row>
    <row r="973" spans="2:14" hidden="1" x14ac:dyDescent="0.35">
      <c r="B973" s="1" t="s">
        <v>1967</v>
      </c>
      <c r="C973" s="1" t="s">
        <v>1968</v>
      </c>
      <c r="D973" s="1" t="s">
        <v>22</v>
      </c>
      <c r="E973" s="10">
        <v>43</v>
      </c>
      <c r="F973" s="1" t="s">
        <v>16</v>
      </c>
      <c r="G973" s="1" t="s">
        <v>24</v>
      </c>
      <c r="H973" s="4">
        <v>85796</v>
      </c>
      <c r="I973" s="10">
        <v>9</v>
      </c>
      <c r="J973" s="10">
        <v>1</v>
      </c>
      <c r="K973" s="1">
        <v>2017</v>
      </c>
      <c r="L973" s="1" t="s">
        <v>30</v>
      </c>
      <c r="M973" s="1" t="s">
        <v>26</v>
      </c>
      <c r="N973" s="7">
        <v>4.8869277451918016</v>
      </c>
    </row>
    <row r="974" spans="2:14" hidden="1" x14ac:dyDescent="0.35">
      <c r="B974" s="2" t="s">
        <v>1969</v>
      </c>
      <c r="C974" s="2" t="s">
        <v>1970</v>
      </c>
      <c r="D974" s="2" t="s">
        <v>80</v>
      </c>
      <c r="E974" s="11">
        <v>53</v>
      </c>
      <c r="F974" s="2" t="s">
        <v>23</v>
      </c>
      <c r="G974" s="2" t="s">
        <v>63</v>
      </c>
      <c r="H974" s="5">
        <v>76118</v>
      </c>
      <c r="I974" s="11">
        <v>34</v>
      </c>
      <c r="J974" s="11">
        <v>4</v>
      </c>
      <c r="K974" s="2">
        <v>2020</v>
      </c>
      <c r="L974" s="2" t="s">
        <v>34</v>
      </c>
      <c r="M974" s="2" t="s">
        <v>41</v>
      </c>
      <c r="N974" s="8">
        <v>4.8459196456475535</v>
      </c>
    </row>
    <row r="975" spans="2:14" hidden="1" x14ac:dyDescent="0.35">
      <c r="B975" s="1" t="s">
        <v>1971</v>
      </c>
      <c r="C975" s="1" t="s">
        <v>1972</v>
      </c>
      <c r="D975" s="1" t="s">
        <v>33</v>
      </c>
      <c r="E975" s="10">
        <v>31</v>
      </c>
      <c r="F975" s="1" t="s">
        <v>16</v>
      </c>
      <c r="G975" s="1" t="s">
        <v>17</v>
      </c>
      <c r="H975" s="4">
        <v>30753</v>
      </c>
      <c r="I975" s="10">
        <v>9</v>
      </c>
      <c r="J975" s="10">
        <v>3</v>
      </c>
      <c r="K975" s="1">
        <v>0</v>
      </c>
      <c r="L975" s="1" t="s">
        <v>18</v>
      </c>
      <c r="M975" s="1" t="s">
        <v>19</v>
      </c>
      <c r="N975" s="7">
        <v>2.7935781659775558</v>
      </c>
    </row>
    <row r="976" spans="2:14" hidden="1" x14ac:dyDescent="0.35">
      <c r="B976" s="2" t="s">
        <v>1973</v>
      </c>
      <c r="C976" s="2" t="s">
        <v>1974</v>
      </c>
      <c r="D976" s="2" t="s">
        <v>22</v>
      </c>
      <c r="E976" s="11">
        <v>57</v>
      </c>
      <c r="F976" s="2" t="s">
        <v>16</v>
      </c>
      <c r="G976" s="2" t="s">
        <v>24</v>
      </c>
      <c r="H976" s="5">
        <v>94870</v>
      </c>
      <c r="I976" s="11">
        <v>22</v>
      </c>
      <c r="J976" s="11">
        <v>2</v>
      </c>
      <c r="K976" s="2">
        <v>0</v>
      </c>
      <c r="L976" s="2" t="s">
        <v>25</v>
      </c>
      <c r="M976" s="2" t="s">
        <v>41</v>
      </c>
      <c r="N976" s="8">
        <v>4.1044719360213948</v>
      </c>
    </row>
    <row r="977" spans="2:14" hidden="1" x14ac:dyDescent="0.35">
      <c r="B977" s="1" t="s">
        <v>1975</v>
      </c>
      <c r="C977" s="1" t="s">
        <v>1976</v>
      </c>
      <c r="D977" s="1" t="s">
        <v>58</v>
      </c>
      <c r="E977" s="10">
        <v>33</v>
      </c>
      <c r="F977" s="1" t="s">
        <v>16</v>
      </c>
      <c r="G977" s="1" t="s">
        <v>24</v>
      </c>
      <c r="H977" s="4">
        <v>81559</v>
      </c>
      <c r="I977" s="10">
        <v>25</v>
      </c>
      <c r="J977" s="10">
        <v>1</v>
      </c>
      <c r="K977" s="1">
        <v>2015</v>
      </c>
      <c r="L977" s="1" t="s">
        <v>30</v>
      </c>
      <c r="M977" s="1" t="s">
        <v>41</v>
      </c>
      <c r="N977" s="7">
        <v>2.3271903092817112</v>
      </c>
    </row>
    <row r="978" spans="2:14" hidden="1" x14ac:dyDescent="0.35">
      <c r="B978" s="2" t="s">
        <v>1977</v>
      </c>
      <c r="C978" s="2" t="s">
        <v>1978</v>
      </c>
      <c r="D978" s="2" t="s">
        <v>80</v>
      </c>
      <c r="E978" s="11">
        <v>28</v>
      </c>
      <c r="F978" s="2" t="s">
        <v>16</v>
      </c>
      <c r="G978" s="2" t="s">
        <v>63</v>
      </c>
      <c r="H978" s="5">
        <v>43077</v>
      </c>
      <c r="I978" s="11">
        <v>11</v>
      </c>
      <c r="J978" s="11">
        <v>5</v>
      </c>
      <c r="K978" s="2">
        <v>2015</v>
      </c>
      <c r="L978" s="2" t="s">
        <v>30</v>
      </c>
      <c r="M978" s="2" t="s">
        <v>26</v>
      </c>
      <c r="N978" s="8">
        <v>3.2259788950669899</v>
      </c>
    </row>
    <row r="979" spans="2:14" hidden="1" x14ac:dyDescent="0.35">
      <c r="B979" s="1" t="s">
        <v>1979</v>
      </c>
      <c r="C979" s="1" t="s">
        <v>1980</v>
      </c>
      <c r="D979" s="1" t="s">
        <v>46</v>
      </c>
      <c r="E979" s="10">
        <v>27</v>
      </c>
      <c r="F979" s="1" t="s">
        <v>23</v>
      </c>
      <c r="G979" s="1" t="s">
        <v>77</v>
      </c>
      <c r="H979" s="4">
        <v>70865</v>
      </c>
      <c r="I979" s="10">
        <v>17</v>
      </c>
      <c r="J979" s="10">
        <v>5</v>
      </c>
      <c r="K979" s="1">
        <v>2015</v>
      </c>
      <c r="L979" s="1" t="s">
        <v>25</v>
      </c>
      <c r="M979" s="1" t="s">
        <v>41</v>
      </c>
      <c r="N979" s="7">
        <v>1.0231900532316436</v>
      </c>
    </row>
    <row r="980" spans="2:14" x14ac:dyDescent="0.35">
      <c r="B980" s="2" t="s">
        <v>1981</v>
      </c>
      <c r="C980" s="2" t="s">
        <v>1982</v>
      </c>
      <c r="D980" s="2" t="s">
        <v>33</v>
      </c>
      <c r="E980" s="11">
        <v>55</v>
      </c>
      <c r="F980" s="2" t="s">
        <v>23</v>
      </c>
      <c r="G980" s="2" t="s">
        <v>77</v>
      </c>
      <c r="H980" s="5">
        <v>89796</v>
      </c>
      <c r="I980" s="11">
        <v>15</v>
      </c>
      <c r="J980" s="11">
        <v>5</v>
      </c>
      <c r="K980" s="2">
        <v>2020</v>
      </c>
      <c r="L980" s="2" t="s">
        <v>30</v>
      </c>
      <c r="M980" s="2" t="s">
        <v>19</v>
      </c>
      <c r="N980" s="8">
        <v>2.2816378637182622</v>
      </c>
    </row>
    <row r="981" spans="2:14" hidden="1" x14ac:dyDescent="0.35">
      <c r="B981" s="1" t="s">
        <v>1983</v>
      </c>
      <c r="C981" s="1" t="s">
        <v>1984</v>
      </c>
      <c r="D981" s="1" t="s">
        <v>15</v>
      </c>
      <c r="E981" s="10">
        <v>51</v>
      </c>
      <c r="F981" s="1" t="s">
        <v>16</v>
      </c>
      <c r="G981" s="1" t="s">
        <v>29</v>
      </c>
      <c r="H981" s="4">
        <v>110555</v>
      </c>
      <c r="I981" s="10">
        <v>1</v>
      </c>
      <c r="J981" s="10">
        <v>3</v>
      </c>
      <c r="K981" s="1">
        <v>0</v>
      </c>
      <c r="L981" s="1" t="s">
        <v>40</v>
      </c>
      <c r="M981" s="1" t="s">
        <v>19</v>
      </c>
      <c r="N981" s="7">
        <v>1.6712078957186116</v>
      </c>
    </row>
    <row r="982" spans="2:14" hidden="1" x14ac:dyDescent="0.35">
      <c r="B982" s="2" t="s">
        <v>1985</v>
      </c>
      <c r="C982" s="2" t="s">
        <v>1986</v>
      </c>
      <c r="D982" s="2" t="s">
        <v>15</v>
      </c>
      <c r="E982" s="11">
        <v>44</v>
      </c>
      <c r="F982" s="2" t="s">
        <v>23</v>
      </c>
      <c r="G982" s="2" t="s">
        <v>77</v>
      </c>
      <c r="H982" s="5">
        <v>119298</v>
      </c>
      <c r="I982" s="11">
        <v>4</v>
      </c>
      <c r="J982" s="11">
        <v>3</v>
      </c>
      <c r="K982" s="2">
        <v>2024</v>
      </c>
      <c r="L982" s="2" t="s">
        <v>30</v>
      </c>
      <c r="M982" s="2" t="s">
        <v>41</v>
      </c>
      <c r="N982" s="8">
        <v>3.1620948385947849</v>
      </c>
    </row>
    <row r="983" spans="2:14" hidden="1" x14ac:dyDescent="0.35">
      <c r="B983" s="1" t="s">
        <v>1987</v>
      </c>
      <c r="C983" s="1" t="s">
        <v>1988</v>
      </c>
      <c r="D983" s="1" t="s">
        <v>46</v>
      </c>
      <c r="E983" s="10">
        <v>35</v>
      </c>
      <c r="F983" s="1" t="s">
        <v>23</v>
      </c>
      <c r="G983" s="1" t="s">
        <v>29</v>
      </c>
      <c r="H983" s="4">
        <v>100038</v>
      </c>
      <c r="I983" s="10">
        <v>27</v>
      </c>
      <c r="J983" s="10">
        <v>3</v>
      </c>
      <c r="K983" s="1">
        <v>2022</v>
      </c>
      <c r="L983" s="1" t="s">
        <v>34</v>
      </c>
      <c r="M983" s="1" t="s">
        <v>26</v>
      </c>
      <c r="N983" s="7">
        <v>2.8151390739265176</v>
      </c>
    </row>
    <row r="984" spans="2:14" hidden="1" x14ac:dyDescent="0.35">
      <c r="B984" s="2" t="s">
        <v>1989</v>
      </c>
      <c r="C984" s="2" t="s">
        <v>1990</v>
      </c>
      <c r="D984" s="2" t="s">
        <v>22</v>
      </c>
      <c r="E984" s="11">
        <v>54</v>
      </c>
      <c r="F984" s="2" t="s">
        <v>23</v>
      </c>
      <c r="G984" s="2" t="s">
        <v>63</v>
      </c>
      <c r="H984" s="5">
        <v>58886</v>
      </c>
      <c r="I984" s="11">
        <v>20</v>
      </c>
      <c r="J984" s="11">
        <v>5</v>
      </c>
      <c r="K984" s="2">
        <v>2015</v>
      </c>
      <c r="L984" s="2" t="s">
        <v>30</v>
      </c>
      <c r="M984" s="2" t="s">
        <v>141</v>
      </c>
      <c r="N984" s="8">
        <v>2.2282090879049417</v>
      </c>
    </row>
    <row r="985" spans="2:14" hidden="1" x14ac:dyDescent="0.35">
      <c r="B985" s="1" t="s">
        <v>1991</v>
      </c>
      <c r="C985" s="1" t="s">
        <v>1992</v>
      </c>
      <c r="D985" s="1" t="s">
        <v>58</v>
      </c>
      <c r="E985" s="10">
        <v>52</v>
      </c>
      <c r="F985" s="1" t="s">
        <v>23</v>
      </c>
      <c r="G985" s="1" t="s">
        <v>63</v>
      </c>
      <c r="H985" s="4">
        <v>57555</v>
      </c>
      <c r="I985" s="10">
        <v>28</v>
      </c>
      <c r="J985" s="10">
        <v>2</v>
      </c>
      <c r="K985" s="1">
        <v>2017</v>
      </c>
      <c r="L985" s="1" t="s">
        <v>40</v>
      </c>
      <c r="M985" s="1" t="s">
        <v>141</v>
      </c>
      <c r="N985" s="7">
        <v>2.424706671316641</v>
      </c>
    </row>
    <row r="986" spans="2:14" hidden="1" x14ac:dyDescent="0.35">
      <c r="B986" s="2" t="s">
        <v>1993</v>
      </c>
      <c r="C986" s="2" t="s">
        <v>1994</v>
      </c>
      <c r="D986" s="2" t="s">
        <v>58</v>
      </c>
      <c r="E986" s="11">
        <v>52</v>
      </c>
      <c r="F986" s="2" t="s">
        <v>16</v>
      </c>
      <c r="G986" s="2" t="s">
        <v>24</v>
      </c>
      <c r="H986" s="5">
        <v>77415</v>
      </c>
      <c r="I986" s="11">
        <v>23</v>
      </c>
      <c r="J986" s="11">
        <v>2</v>
      </c>
      <c r="K986" s="2">
        <v>2020</v>
      </c>
      <c r="L986" s="2" t="s">
        <v>25</v>
      </c>
      <c r="M986" s="2" t="s">
        <v>26</v>
      </c>
      <c r="N986" s="8">
        <v>1.9568683113631247</v>
      </c>
    </row>
    <row r="987" spans="2:14" hidden="1" x14ac:dyDescent="0.35">
      <c r="B987" s="1" t="s">
        <v>1995</v>
      </c>
      <c r="C987" s="1" t="s">
        <v>1996</v>
      </c>
      <c r="D987" s="1" t="s">
        <v>58</v>
      </c>
      <c r="E987" s="10">
        <v>44</v>
      </c>
      <c r="F987" s="1" t="s">
        <v>16</v>
      </c>
      <c r="G987" s="1" t="s">
        <v>39</v>
      </c>
      <c r="H987" s="4">
        <v>70064</v>
      </c>
      <c r="I987" s="10">
        <v>8</v>
      </c>
      <c r="J987" s="10">
        <v>1</v>
      </c>
      <c r="K987" s="1">
        <v>2017</v>
      </c>
      <c r="L987" s="1" t="s">
        <v>30</v>
      </c>
      <c r="M987" s="1" t="s">
        <v>141</v>
      </c>
      <c r="N987" s="7">
        <v>2.7018148493015293</v>
      </c>
    </row>
    <row r="988" spans="2:14" hidden="1" x14ac:dyDescent="0.35">
      <c r="B988" s="2" t="s">
        <v>1997</v>
      </c>
      <c r="C988" s="2" t="s">
        <v>1998</v>
      </c>
      <c r="D988" s="2" t="s">
        <v>22</v>
      </c>
      <c r="E988" s="11">
        <v>27</v>
      </c>
      <c r="F988" s="2" t="s">
        <v>16</v>
      </c>
      <c r="G988" s="2" t="s">
        <v>39</v>
      </c>
      <c r="H988" s="5">
        <v>76092</v>
      </c>
      <c r="I988" s="11">
        <v>19</v>
      </c>
      <c r="J988" s="11">
        <v>3</v>
      </c>
      <c r="K988" s="2">
        <v>2022</v>
      </c>
      <c r="L988" s="2" t="s">
        <v>30</v>
      </c>
      <c r="M988" s="2" t="s">
        <v>26</v>
      </c>
      <c r="N988" s="8">
        <v>3.7814996028904404</v>
      </c>
    </row>
    <row r="989" spans="2:14" hidden="1" x14ac:dyDescent="0.35">
      <c r="B989" s="1" t="s">
        <v>1999</v>
      </c>
      <c r="C989" s="1" t="s">
        <v>2000</v>
      </c>
      <c r="D989" s="1" t="s">
        <v>33</v>
      </c>
      <c r="E989" s="10">
        <v>50</v>
      </c>
      <c r="F989" s="1" t="s">
        <v>16</v>
      </c>
      <c r="G989" s="1" t="s">
        <v>39</v>
      </c>
      <c r="H989" s="4">
        <v>119821</v>
      </c>
      <c r="I989" s="10">
        <v>2</v>
      </c>
      <c r="J989" s="10">
        <v>3</v>
      </c>
      <c r="K989" s="1">
        <v>2021</v>
      </c>
      <c r="L989" s="1" t="s">
        <v>18</v>
      </c>
      <c r="M989" s="1" t="s">
        <v>41</v>
      </c>
      <c r="N989" s="7">
        <v>2.6934905706795447</v>
      </c>
    </row>
    <row r="990" spans="2:14" x14ac:dyDescent="0.35">
      <c r="B990" s="2" t="s">
        <v>2001</v>
      </c>
      <c r="C990" s="2" t="s">
        <v>2002</v>
      </c>
      <c r="D990" s="2" t="s">
        <v>33</v>
      </c>
      <c r="E990" s="11">
        <v>31</v>
      </c>
      <c r="F990" s="2" t="s">
        <v>16</v>
      </c>
      <c r="G990" s="2" t="s">
        <v>63</v>
      </c>
      <c r="H990" s="5">
        <v>61185</v>
      </c>
      <c r="I990" s="11">
        <v>31</v>
      </c>
      <c r="J990" s="11">
        <v>5</v>
      </c>
      <c r="K990" s="2">
        <v>2017</v>
      </c>
      <c r="L990" s="2" t="s">
        <v>30</v>
      </c>
      <c r="M990" s="2" t="s">
        <v>26</v>
      </c>
      <c r="N990" s="8">
        <v>1.4247936032543271</v>
      </c>
    </row>
    <row r="991" spans="2:14" hidden="1" x14ac:dyDescent="0.35">
      <c r="B991" s="1" t="s">
        <v>2003</v>
      </c>
      <c r="C991" s="1" t="s">
        <v>2004</v>
      </c>
      <c r="D991" s="1" t="s">
        <v>46</v>
      </c>
      <c r="E991" s="10">
        <v>42</v>
      </c>
      <c r="F991" s="1" t="s">
        <v>16</v>
      </c>
      <c r="G991" s="1" t="s">
        <v>29</v>
      </c>
      <c r="H991" s="4">
        <v>34629</v>
      </c>
      <c r="I991" s="10">
        <v>35</v>
      </c>
      <c r="J991" s="10">
        <v>5</v>
      </c>
      <c r="K991" s="1">
        <v>2023</v>
      </c>
      <c r="L991" s="1" t="s">
        <v>34</v>
      </c>
      <c r="M991" s="1" t="s">
        <v>26</v>
      </c>
      <c r="N991" s="7">
        <v>2.3825398236995885</v>
      </c>
    </row>
    <row r="992" spans="2:14" hidden="1" x14ac:dyDescent="0.35">
      <c r="B992" s="2" t="s">
        <v>2005</v>
      </c>
      <c r="C992" s="2" t="s">
        <v>2006</v>
      </c>
      <c r="D992" s="2" t="s">
        <v>22</v>
      </c>
      <c r="E992" s="11">
        <v>58</v>
      </c>
      <c r="F992" s="2" t="s">
        <v>16</v>
      </c>
      <c r="G992" s="2" t="s">
        <v>24</v>
      </c>
      <c r="H992" s="5">
        <v>109518</v>
      </c>
      <c r="I992" s="11">
        <v>11</v>
      </c>
      <c r="J992" s="11">
        <v>4</v>
      </c>
      <c r="K992" s="2">
        <v>2017</v>
      </c>
      <c r="L992" s="2" t="s">
        <v>51</v>
      </c>
      <c r="M992" s="2" t="s">
        <v>41</v>
      </c>
      <c r="N992" s="8">
        <v>4.2522600033471196</v>
      </c>
    </row>
    <row r="993" spans="2:14" hidden="1" x14ac:dyDescent="0.35">
      <c r="B993" s="1" t="s">
        <v>2007</v>
      </c>
      <c r="C993" s="1" t="s">
        <v>2008</v>
      </c>
      <c r="D993" s="1" t="s">
        <v>58</v>
      </c>
      <c r="E993" s="10">
        <v>35</v>
      </c>
      <c r="F993" s="1" t="s">
        <v>16</v>
      </c>
      <c r="G993" s="1" t="s">
        <v>63</v>
      </c>
      <c r="H993" s="4">
        <v>44616</v>
      </c>
      <c r="I993" s="10">
        <v>25</v>
      </c>
      <c r="J993" s="10">
        <v>1</v>
      </c>
      <c r="K993" s="1">
        <v>2018</v>
      </c>
      <c r="L993" s="1" t="s">
        <v>25</v>
      </c>
      <c r="M993" s="1" t="s">
        <v>41</v>
      </c>
      <c r="N993" s="7">
        <v>2.518997806418493</v>
      </c>
    </row>
    <row r="994" spans="2:14" hidden="1" x14ac:dyDescent="0.35">
      <c r="B994" s="2" t="s">
        <v>2009</v>
      </c>
      <c r="C994" s="2" t="s">
        <v>2010</v>
      </c>
      <c r="D994" s="2" t="s">
        <v>15</v>
      </c>
      <c r="E994" s="11">
        <v>51</v>
      </c>
      <c r="F994" s="2" t="s">
        <v>23</v>
      </c>
      <c r="G994" s="2" t="s">
        <v>17</v>
      </c>
      <c r="H994" s="5">
        <v>62408</v>
      </c>
      <c r="I994" s="11">
        <v>25</v>
      </c>
      <c r="J994" s="11">
        <v>3</v>
      </c>
      <c r="K994" s="2">
        <v>2021</v>
      </c>
      <c r="L994" s="2" t="s">
        <v>51</v>
      </c>
      <c r="M994" s="2" t="s">
        <v>41</v>
      </c>
      <c r="N994" s="8">
        <v>2.2148605371780583</v>
      </c>
    </row>
    <row r="995" spans="2:14" hidden="1" x14ac:dyDescent="0.35">
      <c r="B995" s="1" t="s">
        <v>2011</v>
      </c>
      <c r="C995" s="1" t="s">
        <v>2012</v>
      </c>
      <c r="D995" s="1" t="s">
        <v>33</v>
      </c>
      <c r="E995" s="10">
        <v>59</v>
      </c>
      <c r="F995" s="1" t="s">
        <v>23</v>
      </c>
      <c r="G995" s="1" t="s">
        <v>63</v>
      </c>
      <c r="H995" s="4">
        <v>69281</v>
      </c>
      <c r="I995" s="10">
        <v>25</v>
      </c>
      <c r="J995" s="10">
        <v>1</v>
      </c>
      <c r="K995" s="1">
        <v>2015</v>
      </c>
      <c r="L995" s="1" t="s">
        <v>25</v>
      </c>
      <c r="M995" s="1" t="s">
        <v>41</v>
      </c>
      <c r="N995" s="7">
        <v>3.7953392950482581</v>
      </c>
    </row>
    <row r="996" spans="2:14" hidden="1" x14ac:dyDescent="0.35">
      <c r="B996" s="2" t="s">
        <v>2013</v>
      </c>
      <c r="C996" s="2" t="s">
        <v>2014</v>
      </c>
      <c r="D996" s="2" t="s">
        <v>46</v>
      </c>
      <c r="E996" s="11">
        <v>27</v>
      </c>
      <c r="F996" s="2" t="s">
        <v>16</v>
      </c>
      <c r="G996" s="2" t="s">
        <v>24</v>
      </c>
      <c r="H996" s="5">
        <v>33915</v>
      </c>
      <c r="I996" s="11">
        <v>18</v>
      </c>
      <c r="J996" s="11">
        <v>4</v>
      </c>
      <c r="K996" s="2">
        <v>2024</v>
      </c>
      <c r="L996" s="2" t="s">
        <v>34</v>
      </c>
      <c r="M996" s="2" t="s">
        <v>26</v>
      </c>
      <c r="N996" s="8">
        <v>1.3236216649943637</v>
      </c>
    </row>
    <row r="997" spans="2:14" hidden="1" x14ac:dyDescent="0.35">
      <c r="B997" s="1" t="s">
        <v>2015</v>
      </c>
      <c r="C997" s="1" t="s">
        <v>2016</v>
      </c>
      <c r="D997" s="1" t="s">
        <v>58</v>
      </c>
      <c r="E997" s="10">
        <v>22</v>
      </c>
      <c r="F997" s="1" t="s">
        <v>16</v>
      </c>
      <c r="G997" s="1" t="s">
        <v>77</v>
      </c>
      <c r="H997" s="4">
        <v>35738</v>
      </c>
      <c r="I997" s="10">
        <v>33</v>
      </c>
      <c r="J997" s="10">
        <v>3</v>
      </c>
      <c r="K997" s="1">
        <v>2015</v>
      </c>
      <c r="L997" s="1" t="s">
        <v>18</v>
      </c>
      <c r="M997" s="1" t="s">
        <v>141</v>
      </c>
      <c r="N997" s="7">
        <v>1.0405411366629274</v>
      </c>
    </row>
    <row r="998" spans="2:14" hidden="1" x14ac:dyDescent="0.35">
      <c r="B998" s="2" t="s">
        <v>2017</v>
      </c>
      <c r="C998" s="2" t="s">
        <v>2018</v>
      </c>
      <c r="D998" s="2" t="s">
        <v>22</v>
      </c>
      <c r="E998" s="11">
        <v>58</v>
      </c>
      <c r="F998" s="2" t="s">
        <v>23</v>
      </c>
      <c r="G998" s="2" t="s">
        <v>39</v>
      </c>
      <c r="H998" s="5">
        <v>54461</v>
      </c>
      <c r="I998" s="11">
        <v>14</v>
      </c>
      <c r="J998" s="11">
        <v>1</v>
      </c>
      <c r="K998" s="2">
        <v>2015</v>
      </c>
      <c r="L998" s="2" t="s">
        <v>51</v>
      </c>
      <c r="M998" s="2" t="s">
        <v>26</v>
      </c>
      <c r="N998" s="8">
        <v>2.0785593570447576</v>
      </c>
    </row>
    <row r="999" spans="2:14" hidden="1" x14ac:dyDescent="0.35">
      <c r="B999" s="1" t="s">
        <v>2019</v>
      </c>
      <c r="C999" s="1" t="s">
        <v>2020</v>
      </c>
      <c r="D999" s="1" t="s">
        <v>46</v>
      </c>
      <c r="E999" s="10">
        <v>38</v>
      </c>
      <c r="F999" s="1" t="s">
        <v>23</v>
      </c>
      <c r="G999" s="1" t="s">
        <v>24</v>
      </c>
      <c r="H999" s="4">
        <v>116815</v>
      </c>
      <c r="I999" s="10">
        <v>22</v>
      </c>
      <c r="J999" s="10">
        <v>2</v>
      </c>
      <c r="K999" s="1">
        <v>2015</v>
      </c>
      <c r="L999" s="1" t="s">
        <v>18</v>
      </c>
      <c r="M999" s="1" t="s">
        <v>41</v>
      </c>
      <c r="N999" s="7">
        <v>1.7015224575356318</v>
      </c>
    </row>
    <row r="1000" spans="2:14" hidden="1" x14ac:dyDescent="0.35">
      <c r="B1000" s="2" t="s">
        <v>2021</v>
      </c>
      <c r="C1000" s="2" t="s">
        <v>2022</v>
      </c>
      <c r="D1000" s="2" t="s">
        <v>15</v>
      </c>
      <c r="E1000" s="11">
        <v>43</v>
      </c>
      <c r="F1000" s="2" t="s">
        <v>23</v>
      </c>
      <c r="G1000" s="2" t="s">
        <v>77</v>
      </c>
      <c r="H1000" s="5">
        <v>75651</v>
      </c>
      <c r="I1000" s="11">
        <v>4</v>
      </c>
      <c r="J1000" s="11">
        <v>2</v>
      </c>
      <c r="K1000" s="2">
        <v>2023</v>
      </c>
      <c r="L1000" s="2" t="s">
        <v>51</v>
      </c>
      <c r="M1000" s="2" t="s">
        <v>26</v>
      </c>
      <c r="N1000" s="8">
        <v>4.7818260127389074</v>
      </c>
    </row>
    <row r="1001" spans="2:14" hidden="1" x14ac:dyDescent="0.35">
      <c r="B1001" s="1" t="s">
        <v>2023</v>
      </c>
      <c r="C1001" s="1" t="s">
        <v>2024</v>
      </c>
      <c r="D1001" s="1" t="s">
        <v>22</v>
      </c>
      <c r="E1001" s="10">
        <v>38</v>
      </c>
      <c r="F1001" s="1" t="s">
        <v>72</v>
      </c>
      <c r="G1001" s="1" t="s">
        <v>29</v>
      </c>
      <c r="H1001" s="4">
        <v>64463</v>
      </c>
      <c r="I1001" s="10">
        <v>32</v>
      </c>
      <c r="J1001" s="10">
        <v>1</v>
      </c>
      <c r="K1001" s="1">
        <v>2021</v>
      </c>
      <c r="L1001" s="1" t="s">
        <v>18</v>
      </c>
      <c r="M1001" s="1" t="s">
        <v>41</v>
      </c>
      <c r="N1001" s="7">
        <v>4.5264545305743447</v>
      </c>
    </row>
    <row r="1002" spans="2:14" hidden="1" x14ac:dyDescent="0.35">
      <c r="B1002" s="17" t="s">
        <v>2025</v>
      </c>
      <c r="C1002" s="17" t="s">
        <v>2026</v>
      </c>
      <c r="D1002" s="17" t="s">
        <v>46</v>
      </c>
      <c r="E1002" s="18">
        <v>51</v>
      </c>
      <c r="F1002" s="17" t="s">
        <v>16</v>
      </c>
      <c r="G1002" s="17" t="s">
        <v>17</v>
      </c>
      <c r="H1002" s="19">
        <v>37345</v>
      </c>
      <c r="I1002" s="18">
        <v>11</v>
      </c>
      <c r="J1002" s="18">
        <v>1</v>
      </c>
      <c r="K1002" s="17">
        <v>0</v>
      </c>
      <c r="L1002" s="17" t="s">
        <v>34</v>
      </c>
      <c r="M1002" s="17" t="s">
        <v>41</v>
      </c>
      <c r="N1002" s="20">
        <v>1.6010184126834068</v>
      </c>
    </row>
  </sheetData>
  <hyperlinks>
    <hyperlink ref="P19" location="analysis!A1" display="Analysis" xr:uid="{DBDF5FA5-1AE2-4F82-BBCF-142AC35441EA}"/>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985D-BC9A-4C37-B052-EF0427DF66FF}">
  <sheetPr filterMode="1"/>
  <dimension ref="B2:AA1013"/>
  <sheetViews>
    <sheetView zoomScale="61" zoomScaleNormal="61" workbookViewId="0">
      <selection activeCell="B2" sqref="B2"/>
    </sheetView>
  </sheetViews>
  <sheetFormatPr defaultRowHeight="14.5" x14ac:dyDescent="0.35"/>
  <cols>
    <col min="2" max="2" width="14.453125" customWidth="1"/>
    <col min="3" max="3" width="24.7265625" customWidth="1"/>
    <col min="4" max="4" width="16" customWidth="1"/>
    <col min="5" max="5" width="13.81640625" customWidth="1"/>
    <col min="6" max="6" width="18.54296875" customWidth="1"/>
    <col min="7" max="7" width="17.08984375" customWidth="1"/>
    <col min="8" max="8" width="14.26953125" customWidth="1"/>
    <col min="9" max="9" width="13.08984375" customWidth="1"/>
    <col min="10" max="10" width="9.54296875" customWidth="1"/>
    <col min="11" max="11" width="12.08984375" customWidth="1"/>
    <col min="12" max="12" width="17.08984375" customWidth="1"/>
    <col min="13" max="13" width="19.1796875" customWidth="1"/>
    <col min="14" max="14" width="22.7265625" customWidth="1"/>
    <col min="15" max="15" width="10.26953125" customWidth="1"/>
    <col min="19" max="21" width="14.08984375" customWidth="1"/>
    <col min="22" max="22" width="17" customWidth="1"/>
  </cols>
  <sheetData>
    <row r="2" spans="2:22" x14ac:dyDescent="0.35">
      <c r="B2" s="42" t="s">
        <v>2053</v>
      </c>
    </row>
    <row r="3" spans="2:22" x14ac:dyDescent="0.35">
      <c r="C3" s="3">
        <f>SUM(Analysis1[Monthly_Salary])</f>
        <v>74883415</v>
      </c>
      <c r="D3" s="12" t="s">
        <v>2030</v>
      </c>
      <c r="E3" s="12"/>
      <c r="F3" s="12"/>
    </row>
    <row r="5" spans="2:22" ht="15" thickBot="1" x14ac:dyDescent="0.4">
      <c r="R5" s="33"/>
      <c r="V5" s="33"/>
    </row>
    <row r="6" spans="2:22" x14ac:dyDescent="0.35">
      <c r="C6" s="6">
        <f>AVERAGE(Analysis1[Performance_Score])</f>
        <v>2.9750000000000001</v>
      </c>
      <c r="D6" s="12" t="s">
        <v>2038</v>
      </c>
      <c r="E6" s="12"/>
      <c r="F6" s="12"/>
      <c r="G6" s="12"/>
      <c r="Q6" s="34"/>
      <c r="S6" s="25"/>
      <c r="T6" s="25"/>
      <c r="U6" s="25"/>
      <c r="V6" s="37"/>
    </row>
    <row r="7" spans="2:22" x14ac:dyDescent="0.35">
      <c r="R7" s="26" t="s">
        <v>2039</v>
      </c>
      <c r="S7" s="12"/>
      <c r="T7" s="12"/>
      <c r="U7" s="12"/>
      <c r="V7" s="36"/>
    </row>
    <row r="8" spans="2:22" x14ac:dyDescent="0.35">
      <c r="D8" s="12" t="s">
        <v>2043</v>
      </c>
      <c r="E8" s="12"/>
      <c r="F8" s="12"/>
      <c r="G8" s="12"/>
      <c r="R8" s="27"/>
      <c r="V8" s="28"/>
    </row>
    <row r="9" spans="2:22" x14ac:dyDescent="0.35">
      <c r="R9" s="27"/>
      <c r="V9" s="28"/>
    </row>
    <row r="10" spans="2:22" x14ac:dyDescent="0.35">
      <c r="D10" s="12" t="s">
        <v>2032</v>
      </c>
      <c r="E10" s="12"/>
      <c r="F10" s="12"/>
      <c r="G10" s="12"/>
      <c r="H10" s="12"/>
      <c r="R10" s="27"/>
      <c r="T10" s="24" t="s">
        <v>2037</v>
      </c>
      <c r="V10" s="28"/>
    </row>
    <row r="11" spans="2:22" x14ac:dyDescent="0.35">
      <c r="R11" s="27"/>
      <c r="T11" t="s">
        <v>2023</v>
      </c>
      <c r="V11" s="28"/>
    </row>
    <row r="12" spans="2:22" ht="29" x14ac:dyDescent="0.35">
      <c r="P12" s="38" t="s">
        <v>2045</v>
      </c>
      <c r="R12" s="27"/>
      <c r="V12" s="28"/>
    </row>
    <row r="13" spans="2:22" x14ac:dyDescent="0.35">
      <c r="B13" s="13" t="s">
        <v>0</v>
      </c>
      <c r="C13" s="13" t="s">
        <v>1</v>
      </c>
      <c r="D13" s="13" t="s">
        <v>2</v>
      </c>
      <c r="E13" s="14" t="s">
        <v>3</v>
      </c>
      <c r="F13" s="13" t="s">
        <v>4</v>
      </c>
      <c r="G13" s="13" t="s">
        <v>5</v>
      </c>
      <c r="H13" s="15" t="s">
        <v>6</v>
      </c>
      <c r="I13" s="14" t="s">
        <v>7</v>
      </c>
      <c r="J13" s="14" t="s">
        <v>8</v>
      </c>
      <c r="K13" s="13" t="s">
        <v>9</v>
      </c>
      <c r="L13" s="13" t="s">
        <v>10</v>
      </c>
      <c r="M13" s="13" t="s">
        <v>11</v>
      </c>
      <c r="N13" s="16" t="s">
        <v>12</v>
      </c>
      <c r="O13" s="13" t="s">
        <v>2031</v>
      </c>
      <c r="P13" s="13" t="s">
        <v>2044</v>
      </c>
      <c r="Q13" s="34"/>
      <c r="T13" s="29" t="s">
        <v>1</v>
      </c>
      <c r="U13" s="29" t="s">
        <v>2036</v>
      </c>
      <c r="V13" s="34"/>
    </row>
    <row r="14" spans="2:22" ht="15" thickBot="1" x14ac:dyDescent="0.4">
      <c r="B14" s="1" t="s">
        <v>13</v>
      </c>
      <c r="C14" s="1" t="s">
        <v>14</v>
      </c>
      <c r="D14" s="1" t="s">
        <v>15</v>
      </c>
      <c r="E14" s="10">
        <v>34</v>
      </c>
      <c r="F14" s="1" t="s">
        <v>16</v>
      </c>
      <c r="G14" s="1" t="s">
        <v>17</v>
      </c>
      <c r="H14" s="4">
        <v>102841</v>
      </c>
      <c r="I14" s="10">
        <v>34</v>
      </c>
      <c r="J14" s="10">
        <v>2</v>
      </c>
      <c r="K14" s="1">
        <v>2017</v>
      </c>
      <c r="L14" s="1" t="s">
        <v>18</v>
      </c>
      <c r="M14" s="1" t="s">
        <v>19</v>
      </c>
      <c r="N14" s="7">
        <v>1.7582488598852657</v>
      </c>
      <c r="O14" t="str">
        <f>_xlfn.IFS(Analysis16[[#This Row],[Performance_Score]]&lt;=2, "Poor", Analysis16[[#This Row],[Performance_Score]]&gt;2, "Good", Analysis16[[#This Row],[Performance_Score]]&gt;4, "Excellent")</f>
        <v>Poor</v>
      </c>
      <c r="P14" t="str">
        <f>LEFT(Analysis16[[#This Row],[Name]],FIND(" ",Analysis16[[#This Row],[Name]], 1))</f>
        <v xml:space="preserve">Stephanie </v>
      </c>
      <c r="Q14" s="34"/>
      <c r="R14" s="33"/>
      <c r="S14" s="30" t="s">
        <v>2040</v>
      </c>
      <c r="T14" s="31" t="str">
        <f>VLOOKUP(T11,Analysis16[#All],2,FALSE)</f>
        <v>Jennifer Lambert</v>
      </c>
      <c r="U14" s="32">
        <f>INDEX(Analysis16[[Name]:[Rating]],MATCH(T11, Analysis16[Employee_ID],0),6)</f>
        <v>64463</v>
      </c>
      <c r="V14" s="35" t="s">
        <v>2041</v>
      </c>
    </row>
    <row r="15" spans="2:22" x14ac:dyDescent="0.35">
      <c r="B15" s="2" t="s">
        <v>20</v>
      </c>
      <c r="C15" s="2" t="s">
        <v>21</v>
      </c>
      <c r="D15" s="2" t="s">
        <v>22</v>
      </c>
      <c r="E15" s="11">
        <v>25</v>
      </c>
      <c r="F15" s="2" t="s">
        <v>23</v>
      </c>
      <c r="G15" s="2" t="s">
        <v>24</v>
      </c>
      <c r="H15" s="5">
        <v>113025</v>
      </c>
      <c r="I15" s="11">
        <v>20</v>
      </c>
      <c r="J15" s="11">
        <v>3</v>
      </c>
      <c r="K15" s="2">
        <v>2017</v>
      </c>
      <c r="L15" s="2" t="s">
        <v>25</v>
      </c>
      <c r="M15" s="2" t="s">
        <v>26</v>
      </c>
      <c r="N15" s="8">
        <v>4.1730817174488397</v>
      </c>
      <c r="O15" t="str">
        <f>_xlfn.IFS(Analysis16[[#This Row],[Performance_Score]]&lt;=2, "Poor", Analysis16[[#This Row],[Performance_Score]]&gt;2, "Good", Analysis16[[#This Row],[Performance_Score]]&gt;4, "Excellent")</f>
        <v>Good</v>
      </c>
      <c r="P15" t="str">
        <f>LEFT(Analysis16[[#This Row],[Name]],FIND(" ",Analysis16[[#This Row],[Name]], 1))</f>
        <v xml:space="preserve">Justin </v>
      </c>
    </row>
    <row r="16" spans="2:22" x14ac:dyDescent="0.35">
      <c r="B16" s="1" t="s">
        <v>27</v>
      </c>
      <c r="C16" s="1" t="s">
        <v>28</v>
      </c>
      <c r="D16" s="1" t="s">
        <v>22</v>
      </c>
      <c r="E16" s="10">
        <v>28</v>
      </c>
      <c r="F16" s="1" t="s">
        <v>23</v>
      </c>
      <c r="G16" s="1" t="s">
        <v>29</v>
      </c>
      <c r="H16" s="4">
        <v>94554</v>
      </c>
      <c r="I16" s="10">
        <v>3</v>
      </c>
      <c r="J16" s="10">
        <v>3</v>
      </c>
      <c r="K16" s="1">
        <v>2015</v>
      </c>
      <c r="L16" s="1" t="s">
        <v>30</v>
      </c>
      <c r="M16" s="1" t="s">
        <v>26</v>
      </c>
      <c r="N16" s="7">
        <v>2.3578037284513411</v>
      </c>
      <c r="O16" t="str">
        <f>_xlfn.IFS(Analysis16[[#This Row],[Performance_Score]]&lt;=2, "Poor", Analysis16[[#This Row],[Performance_Score]]&gt;2, "Good", Analysis16[[#This Row],[Performance_Score]]&gt;4, "Excellent")</f>
        <v>Good</v>
      </c>
      <c r="P16" t="str">
        <f>LEFT(Analysis16[[#This Row],[Name]],FIND(" ",Analysis16[[#This Row],[Name]], 1))</f>
        <v xml:space="preserve">Aaron </v>
      </c>
    </row>
    <row r="17" spans="2:27" x14ac:dyDescent="0.35">
      <c r="B17" s="2" t="s">
        <v>31</v>
      </c>
      <c r="C17" s="2" t="s">
        <v>32</v>
      </c>
      <c r="D17" s="2" t="s">
        <v>33</v>
      </c>
      <c r="E17" s="11">
        <v>60</v>
      </c>
      <c r="F17" s="2" t="s">
        <v>23</v>
      </c>
      <c r="G17" s="2" t="s">
        <v>17</v>
      </c>
      <c r="H17" s="5">
        <v>30317</v>
      </c>
      <c r="I17" s="11">
        <v>32</v>
      </c>
      <c r="J17" s="11">
        <v>5</v>
      </c>
      <c r="K17" s="2">
        <v>2016</v>
      </c>
      <c r="L17" s="2" t="s">
        <v>34</v>
      </c>
      <c r="M17" s="2" t="s">
        <v>26</v>
      </c>
      <c r="N17" s="8">
        <v>4.5797767481268146</v>
      </c>
      <c r="O17" t="str">
        <f>_xlfn.IFS(Analysis16[[#This Row],[Performance_Score]]&lt;=2, "Poor", Analysis16[[#This Row],[Performance_Score]]&gt;2, "Good", Analysis16[[#This Row],[Performance_Score]]&gt;4, "Excellent")</f>
        <v>Good</v>
      </c>
      <c r="P17" t="str">
        <f>LEFT(Analysis16[[#This Row],[Name]],FIND(" ",Analysis16[[#This Row],[Name]], 1))</f>
        <v xml:space="preserve">Lori </v>
      </c>
    </row>
    <row r="18" spans="2:27" x14ac:dyDescent="0.35">
      <c r="B18" s="1" t="s">
        <v>35</v>
      </c>
      <c r="C18" s="1" t="s">
        <v>36</v>
      </c>
      <c r="D18" s="1" t="s">
        <v>22</v>
      </c>
      <c r="E18" s="10">
        <v>60</v>
      </c>
      <c r="F18" s="1" t="s">
        <v>16</v>
      </c>
      <c r="G18" s="1" t="s">
        <v>24</v>
      </c>
      <c r="H18" s="4">
        <v>99887</v>
      </c>
      <c r="I18" s="10">
        <v>18</v>
      </c>
      <c r="J18" s="10">
        <v>3</v>
      </c>
      <c r="K18" s="1">
        <v>2021</v>
      </c>
      <c r="L18" s="1" t="s">
        <v>18</v>
      </c>
      <c r="M18" s="1" t="s">
        <v>26</v>
      </c>
      <c r="N18" s="7">
        <v>4.5352441473058676</v>
      </c>
      <c r="O18" t="str">
        <f>_xlfn.IFS(Analysis16[[#This Row],[Performance_Score]]&lt;=2, "Poor", Analysis16[[#This Row],[Performance_Score]]&gt;2, "Good", Analysis16[[#This Row],[Performance_Score]]&gt;4, "Excellent")</f>
        <v>Good</v>
      </c>
      <c r="P18" t="str">
        <f>LEFT(Analysis16[[#This Row],[Name]],FIND(" ",Analysis16[[#This Row],[Name]], 1))</f>
        <v xml:space="preserve">Hannah </v>
      </c>
    </row>
    <row r="19" spans="2:27" x14ac:dyDescent="0.35">
      <c r="B19" s="2" t="s">
        <v>37</v>
      </c>
      <c r="C19" s="2" t="s">
        <v>38</v>
      </c>
      <c r="D19" s="2" t="s">
        <v>33</v>
      </c>
      <c r="E19" s="11">
        <v>31</v>
      </c>
      <c r="F19" s="2" t="s">
        <v>23</v>
      </c>
      <c r="G19" s="2" t="s">
        <v>39</v>
      </c>
      <c r="H19" s="5">
        <v>53027</v>
      </c>
      <c r="I19" s="11">
        <v>3</v>
      </c>
      <c r="J19" s="11">
        <v>3</v>
      </c>
      <c r="K19" s="2">
        <v>2022</v>
      </c>
      <c r="L19" s="2" t="s">
        <v>40</v>
      </c>
      <c r="M19" s="2" t="s">
        <v>41</v>
      </c>
      <c r="N19" s="8">
        <v>4.5004676656624003</v>
      </c>
      <c r="O19" t="str">
        <f>_xlfn.IFS(Analysis16[[#This Row],[Performance_Score]]&lt;=2, "Poor", Analysis16[[#This Row],[Performance_Score]]&gt;2, "Good", Analysis16[[#This Row],[Performance_Score]]&gt;4, "Excellent")</f>
        <v>Good</v>
      </c>
      <c r="P19" t="str">
        <f>LEFT(Analysis16[[#This Row],[Name]],FIND(" ",Analysis16[[#This Row],[Name]], 1))</f>
        <v xml:space="preserve">Tracy </v>
      </c>
    </row>
    <row r="20" spans="2:27" x14ac:dyDescent="0.35">
      <c r="B20" s="1" t="s">
        <v>42</v>
      </c>
      <c r="C20" s="1" t="s">
        <v>43</v>
      </c>
      <c r="D20" s="1" t="s">
        <v>33</v>
      </c>
      <c r="E20" s="10">
        <v>35</v>
      </c>
      <c r="F20" s="1" t="s">
        <v>23</v>
      </c>
      <c r="G20" s="1" t="s">
        <v>17</v>
      </c>
      <c r="H20" s="4">
        <v>32966</v>
      </c>
      <c r="I20" s="10">
        <v>26</v>
      </c>
      <c r="J20" s="10">
        <v>3</v>
      </c>
      <c r="K20" s="1">
        <v>0</v>
      </c>
      <c r="L20" s="1" t="s">
        <v>25</v>
      </c>
      <c r="M20" s="1" t="s">
        <v>41</v>
      </c>
      <c r="N20" s="7">
        <v>2.2956308532535625</v>
      </c>
      <c r="O20" t="str">
        <f>_xlfn.IFS(Analysis16[[#This Row],[Performance_Score]]&lt;=2, "Poor", Analysis16[[#This Row],[Performance_Score]]&gt;2, "Good", Analysis16[[#This Row],[Performance_Score]]&gt;4, "Excellent")</f>
        <v>Good</v>
      </c>
      <c r="P20" t="str">
        <f>LEFT(Analysis16[[#This Row],[Name]],FIND(" ",Analysis16[[#This Row],[Name]], 1))</f>
        <v xml:space="preserve">Thomas </v>
      </c>
    </row>
    <row r="21" spans="2:27" x14ac:dyDescent="0.35">
      <c r="B21" s="2" t="s">
        <v>44</v>
      </c>
      <c r="C21" s="2" t="s">
        <v>45</v>
      </c>
      <c r="D21" s="2" t="s">
        <v>46</v>
      </c>
      <c r="E21" s="11">
        <v>38</v>
      </c>
      <c r="F21" s="2" t="s">
        <v>23</v>
      </c>
      <c r="G21" s="2" t="s">
        <v>29</v>
      </c>
      <c r="H21" s="5">
        <v>73318</v>
      </c>
      <c r="I21" s="11">
        <v>25</v>
      </c>
      <c r="J21" s="11">
        <v>2</v>
      </c>
      <c r="K21" s="2">
        <v>2016</v>
      </c>
      <c r="L21" s="2" t="s">
        <v>18</v>
      </c>
      <c r="M21" s="2" t="s">
        <v>26</v>
      </c>
      <c r="N21" s="8">
        <v>3.6986329858311904</v>
      </c>
      <c r="O21" t="str">
        <f>_xlfn.IFS(Analysis16[[#This Row],[Performance_Score]]&lt;=2, "Poor", Analysis16[[#This Row],[Performance_Score]]&gt;2, "Good", Analysis16[[#This Row],[Performance_Score]]&gt;4, "Excellent")</f>
        <v>Poor</v>
      </c>
      <c r="P21" t="str">
        <f>LEFT(Analysis16[[#This Row],[Name]],FIND(" ",Analysis16[[#This Row],[Name]], 1))</f>
        <v xml:space="preserve">Carl </v>
      </c>
    </row>
    <row r="22" spans="2:27" ht="15" thickBot="1" x14ac:dyDescent="0.4">
      <c r="B22" s="1" t="s">
        <v>47</v>
      </c>
      <c r="C22" s="1" t="s">
        <v>48</v>
      </c>
      <c r="D22" s="1" t="s">
        <v>22</v>
      </c>
      <c r="E22" s="10">
        <v>40</v>
      </c>
      <c r="F22" s="1" t="s">
        <v>23</v>
      </c>
      <c r="G22" s="1" t="s">
        <v>29</v>
      </c>
      <c r="H22" s="4">
        <v>35022</v>
      </c>
      <c r="I22" s="10">
        <v>9</v>
      </c>
      <c r="J22" s="10">
        <v>4</v>
      </c>
      <c r="K22" s="1">
        <v>2019</v>
      </c>
      <c r="L22" s="1" t="s">
        <v>40</v>
      </c>
      <c r="M22" s="1" t="s">
        <v>26</v>
      </c>
      <c r="N22" s="7">
        <v>2.7319645096700245</v>
      </c>
      <c r="O22" t="str">
        <f>_xlfn.IFS(Analysis16[[#This Row],[Performance_Score]]&lt;=2, "Poor", Analysis16[[#This Row],[Performance_Score]]&gt;2, "Good", Analysis16[[#This Row],[Performance_Score]]&gt;4, "Excellent")</f>
        <v>Good</v>
      </c>
      <c r="P22" t="str">
        <f>LEFT(Analysis16[[#This Row],[Name]],FIND(" ",Analysis16[[#This Row],[Name]], 1))</f>
        <v xml:space="preserve">Sandra </v>
      </c>
      <c r="R22" s="42" t="s">
        <v>2053</v>
      </c>
      <c r="S22" s="12" t="s">
        <v>2061</v>
      </c>
      <c r="T22" s="12"/>
      <c r="U22" s="12"/>
      <c r="V22" s="12"/>
      <c r="W22" s="12"/>
      <c r="X22" s="12"/>
      <c r="Y22" s="12"/>
      <c r="Z22" s="12"/>
      <c r="AA22" s="12"/>
    </row>
    <row r="23" spans="2:27" ht="15" thickBot="1" x14ac:dyDescent="0.4">
      <c r="B23" s="2" t="s">
        <v>49</v>
      </c>
      <c r="C23" s="2" t="s">
        <v>50</v>
      </c>
      <c r="D23" s="2" t="s">
        <v>15</v>
      </c>
      <c r="E23" s="11">
        <v>58</v>
      </c>
      <c r="F23" s="2" t="s">
        <v>16</v>
      </c>
      <c r="G23" s="2" t="s">
        <v>39</v>
      </c>
      <c r="H23" s="5">
        <v>53812</v>
      </c>
      <c r="I23" s="11">
        <v>24</v>
      </c>
      <c r="J23" s="11">
        <v>3</v>
      </c>
      <c r="K23" s="2">
        <v>2016</v>
      </c>
      <c r="L23" s="2" t="s">
        <v>51</v>
      </c>
      <c r="M23" s="2" t="s">
        <v>26</v>
      </c>
      <c r="N23" s="8">
        <v>1.9933322913612344</v>
      </c>
      <c r="O23" t="str">
        <f>_xlfn.IFS(Analysis16[[#This Row],[Performance_Score]]&lt;=2, "Poor", Analysis16[[#This Row],[Performance_Score]]&gt;2, "Good", Analysis16[[#This Row],[Performance_Score]]&gt;4, "Excellent")</f>
        <v>Good</v>
      </c>
      <c r="P23" t="str">
        <f>LEFT(Analysis16[[#This Row],[Name]],FIND(" ",Analysis16[[#This Row],[Name]], 1))</f>
        <v xml:space="preserve">Stephen </v>
      </c>
      <c r="S23" s="48" t="s">
        <v>2</v>
      </c>
      <c r="T23" s="49" t="s">
        <v>2059</v>
      </c>
      <c r="U23" s="50" t="s">
        <v>2060</v>
      </c>
    </row>
    <row r="24" spans="2:27" x14ac:dyDescent="0.35">
      <c r="B24" s="1" t="s">
        <v>52</v>
      </c>
      <c r="C24" s="1" t="s">
        <v>53</v>
      </c>
      <c r="D24" s="1" t="s">
        <v>22</v>
      </c>
      <c r="E24" s="10">
        <v>53</v>
      </c>
      <c r="F24" s="1" t="s">
        <v>23</v>
      </c>
      <c r="G24" s="1" t="s">
        <v>39</v>
      </c>
      <c r="H24" s="4">
        <v>93692</v>
      </c>
      <c r="I24" s="10">
        <v>21</v>
      </c>
      <c r="J24" s="10">
        <v>3</v>
      </c>
      <c r="K24" s="1">
        <v>0</v>
      </c>
      <c r="L24" s="1" t="s">
        <v>25</v>
      </c>
      <c r="M24" s="1" t="s">
        <v>41</v>
      </c>
      <c r="N24" s="7">
        <v>2.4411070410091416</v>
      </c>
      <c r="O24" t="str">
        <f>_xlfn.IFS(Analysis16[[#This Row],[Performance_Score]]&lt;=2, "Poor", Analysis16[[#This Row],[Performance_Score]]&gt;2, "Good", Analysis16[[#This Row],[Performance_Score]]&gt;4, "Excellent")</f>
        <v>Good</v>
      </c>
      <c r="P24" t="str">
        <f>LEFT(Analysis16[[#This Row],[Name]],FIND(" ",Analysis16[[#This Row],[Name]], 1))</f>
        <v xml:space="preserve">Theresa </v>
      </c>
      <c r="S24" s="45" t="s">
        <v>15</v>
      </c>
      <c r="T24" s="47">
        <f>SUMIF(Analysis1[Department],formulars!S24, Analysis1[Monthly_Salary])</f>
        <v>11913664</v>
      </c>
      <c r="U24">
        <f>COUNTIF( Analysis1[Department],S24)</f>
        <v>161</v>
      </c>
    </row>
    <row r="25" spans="2:27" x14ac:dyDescent="0.35">
      <c r="B25" s="2" t="s">
        <v>54</v>
      </c>
      <c r="C25" s="2" t="s">
        <v>55</v>
      </c>
      <c r="D25" s="2" t="s">
        <v>46</v>
      </c>
      <c r="E25" s="11">
        <v>22</v>
      </c>
      <c r="F25" s="2" t="s">
        <v>16</v>
      </c>
      <c r="G25" s="2" t="s">
        <v>17</v>
      </c>
      <c r="H25" s="5">
        <v>79176</v>
      </c>
      <c r="I25" s="11">
        <v>18</v>
      </c>
      <c r="J25" s="11">
        <v>2</v>
      </c>
      <c r="K25" s="2">
        <v>2021</v>
      </c>
      <c r="L25" s="2" t="s">
        <v>25</v>
      </c>
      <c r="M25" s="2" t="s">
        <v>41</v>
      </c>
      <c r="N25" s="8">
        <v>4.4914138797149601</v>
      </c>
      <c r="O25" t="str">
        <f>_xlfn.IFS(Analysis16[[#This Row],[Performance_Score]]&lt;=2, "Poor", Analysis16[[#This Row],[Performance_Score]]&gt;2, "Good", Analysis16[[#This Row],[Performance_Score]]&gt;4, "Excellent")</f>
        <v>Poor</v>
      </c>
      <c r="P25" t="str">
        <f>LEFT(Analysis16[[#This Row],[Name]],FIND(" ",Analysis16[[#This Row],[Name]], 1))</f>
        <v xml:space="preserve">Jesse </v>
      </c>
      <c r="S25" t="s">
        <v>22</v>
      </c>
      <c r="T25" s="47">
        <f>SUMIF(Analysis1[Department],formulars!S25, Analysis1[Monthly_Salary])</f>
        <v>12942858</v>
      </c>
      <c r="U25">
        <f>COUNTIF( Analysis1[Department],S25)</f>
        <v>177</v>
      </c>
    </row>
    <row r="26" spans="2:27" hidden="1" x14ac:dyDescent="0.35">
      <c r="B26" s="1" t="s">
        <v>56</v>
      </c>
      <c r="C26" s="1" t="s">
        <v>57</v>
      </c>
      <c r="D26" s="1" t="s">
        <v>58</v>
      </c>
      <c r="E26" s="10">
        <v>52</v>
      </c>
      <c r="F26" s="1" t="s">
        <v>16</v>
      </c>
      <c r="G26" s="1" t="s">
        <v>17</v>
      </c>
      <c r="H26" s="4">
        <v>40209</v>
      </c>
      <c r="I26" s="10">
        <v>21</v>
      </c>
      <c r="J26" s="10">
        <v>3</v>
      </c>
      <c r="K26" s="1">
        <v>2021</v>
      </c>
      <c r="L26" s="1" t="s">
        <v>40</v>
      </c>
      <c r="M26" s="1" t="s">
        <v>26</v>
      </c>
      <c r="N26" s="7">
        <v>1.7036397863059096</v>
      </c>
      <c r="O26" t="str">
        <f>_xlfn.IFS(Analysis16[[#This Row],[Performance_Score]]&lt;=2, "Poor", Analysis16[[#This Row],[Performance_Score]]&gt;2, "Good", Analysis16[[#This Row],[Performance_Score]]&gt;4, "Excellent")</f>
        <v>Good</v>
      </c>
      <c r="P26" t="str">
        <f>LEFT(Analysis16[[#This Row],[Name]],FIND(" ",Analysis16[[#This Row],[Name]], 1))</f>
        <v xml:space="preserve">Dennis </v>
      </c>
      <c r="S26" s="45" t="s">
        <v>22</v>
      </c>
    </row>
    <row r="27" spans="2:27" x14ac:dyDescent="0.35">
      <c r="B27" s="2" t="s">
        <v>59</v>
      </c>
      <c r="C27" s="2" t="s">
        <v>60</v>
      </c>
      <c r="D27" s="2" t="s">
        <v>58</v>
      </c>
      <c r="E27" s="11">
        <v>26</v>
      </c>
      <c r="F27" s="2" t="s">
        <v>16</v>
      </c>
      <c r="G27" s="2" t="s">
        <v>29</v>
      </c>
      <c r="H27" s="5">
        <v>34017</v>
      </c>
      <c r="I27" s="11">
        <v>15</v>
      </c>
      <c r="J27" s="11">
        <v>2</v>
      </c>
      <c r="K27" s="2">
        <v>0</v>
      </c>
      <c r="L27" s="2" t="s">
        <v>30</v>
      </c>
      <c r="M27" s="2" t="s">
        <v>26</v>
      </c>
      <c r="N27" s="8">
        <v>2.3053737462879944</v>
      </c>
      <c r="O27" t="str">
        <f>_xlfn.IFS(Analysis16[[#This Row],[Performance_Score]]&lt;=2, "Poor", Analysis16[[#This Row],[Performance_Score]]&gt;2, "Good", Analysis16[[#This Row],[Performance_Score]]&gt;4, "Excellent")</f>
        <v>Poor</v>
      </c>
      <c r="P27" t="str">
        <f>LEFT(Analysis16[[#This Row],[Name]],FIND(" ",Analysis16[[#This Row],[Name]], 1))</f>
        <v xml:space="preserve">Richard </v>
      </c>
      <c r="S27" t="s">
        <v>33</v>
      </c>
      <c r="T27" s="47">
        <f>SUMIF(Analysis1[Department],formulars!S27, Analysis1[Monthly_Salary])</f>
        <v>12945570</v>
      </c>
      <c r="U27">
        <f>COUNTIF( Analysis1[Department],S27)</f>
        <v>171</v>
      </c>
    </row>
    <row r="28" spans="2:27" hidden="1" x14ac:dyDescent="0.35">
      <c r="B28" s="1" t="s">
        <v>61</v>
      </c>
      <c r="C28" s="1" t="s">
        <v>62</v>
      </c>
      <c r="D28" s="1" t="s">
        <v>58</v>
      </c>
      <c r="E28" s="10">
        <v>25</v>
      </c>
      <c r="F28" s="1" t="s">
        <v>16</v>
      </c>
      <c r="G28" s="1" t="s">
        <v>63</v>
      </c>
      <c r="H28" s="4">
        <v>38361</v>
      </c>
      <c r="I28" s="10">
        <v>29</v>
      </c>
      <c r="J28" s="10">
        <v>2</v>
      </c>
      <c r="K28" s="1">
        <v>2024</v>
      </c>
      <c r="L28" s="1" t="s">
        <v>40</v>
      </c>
      <c r="M28" s="1" t="s">
        <v>26</v>
      </c>
      <c r="N28" s="7">
        <v>1.8670660463307973</v>
      </c>
      <c r="O28" t="str">
        <f>_xlfn.IFS(Analysis16[[#This Row],[Performance_Score]]&lt;=2, "Poor", Analysis16[[#This Row],[Performance_Score]]&gt;2, "Good", Analysis16[[#This Row],[Performance_Score]]&gt;4, "Excellent")</f>
        <v>Poor</v>
      </c>
      <c r="P28" t="str">
        <f>LEFT(Analysis16[[#This Row],[Name]],FIND(" ",Analysis16[[#This Row],[Name]], 1))</f>
        <v xml:space="preserve">Randy </v>
      </c>
      <c r="S28" s="46" t="s">
        <v>22</v>
      </c>
    </row>
    <row r="29" spans="2:27" hidden="1" x14ac:dyDescent="0.35">
      <c r="B29" s="2" t="s">
        <v>64</v>
      </c>
      <c r="C29" s="2" t="s">
        <v>65</v>
      </c>
      <c r="D29" s="2" t="s">
        <v>22</v>
      </c>
      <c r="E29" s="11">
        <v>46</v>
      </c>
      <c r="F29" s="2" t="s">
        <v>23</v>
      </c>
      <c r="G29" s="2" t="s">
        <v>63</v>
      </c>
      <c r="H29" s="5">
        <v>104819</v>
      </c>
      <c r="I29" s="11">
        <v>24</v>
      </c>
      <c r="J29" s="11">
        <v>2</v>
      </c>
      <c r="K29" s="2">
        <v>2016</v>
      </c>
      <c r="L29" s="2" t="s">
        <v>51</v>
      </c>
      <c r="M29" s="2" t="s">
        <v>26</v>
      </c>
      <c r="N29" s="8">
        <v>1.8534178078278916</v>
      </c>
      <c r="O29" t="str">
        <f>_xlfn.IFS(Analysis16[[#This Row],[Performance_Score]]&lt;=2, "Poor", Analysis16[[#This Row],[Performance_Score]]&gt;2, "Good", Analysis16[[#This Row],[Performance_Score]]&gt;4, "Excellent")</f>
        <v>Poor</v>
      </c>
      <c r="P29" t="str">
        <f>LEFT(Analysis16[[#This Row],[Name]],FIND(" ",Analysis16[[#This Row],[Name]], 1))</f>
        <v xml:space="preserve">Logan </v>
      </c>
      <c r="S29" s="2" t="s">
        <v>33</v>
      </c>
    </row>
    <row r="30" spans="2:27" hidden="1" x14ac:dyDescent="0.35">
      <c r="B30" s="1" t="s">
        <v>66</v>
      </c>
      <c r="C30" s="1" t="s">
        <v>67</v>
      </c>
      <c r="D30" s="1" t="s">
        <v>33</v>
      </c>
      <c r="E30" s="10">
        <v>46</v>
      </c>
      <c r="F30" s="1" t="s">
        <v>23</v>
      </c>
      <c r="G30" s="1" t="s">
        <v>63</v>
      </c>
      <c r="H30" s="4">
        <v>30045</v>
      </c>
      <c r="I30" s="10">
        <v>3</v>
      </c>
      <c r="J30" s="10">
        <v>5</v>
      </c>
      <c r="K30" s="1">
        <v>2019</v>
      </c>
      <c r="L30" s="1" t="s">
        <v>18</v>
      </c>
      <c r="M30" s="1" t="s">
        <v>26</v>
      </c>
      <c r="N30" s="7">
        <v>4.9858069280401214</v>
      </c>
      <c r="O30" t="str">
        <f>_xlfn.IFS(Analysis16[[#This Row],[Performance_Score]]&lt;=2, "Poor", Analysis16[[#This Row],[Performance_Score]]&gt;2, "Good", Analysis16[[#This Row],[Performance_Score]]&gt;4, "Excellent")</f>
        <v>Good</v>
      </c>
      <c r="P30" t="str">
        <f>LEFT(Analysis16[[#This Row],[Name]],FIND(" ",Analysis16[[#This Row],[Name]], 1))</f>
        <v xml:space="preserve">Sherri </v>
      </c>
      <c r="S30" s="44" t="s">
        <v>33</v>
      </c>
    </row>
    <row r="31" spans="2:27" x14ac:dyDescent="0.35">
      <c r="B31" s="2" t="s">
        <v>68</v>
      </c>
      <c r="C31" s="2" t="s">
        <v>69</v>
      </c>
      <c r="D31" s="2" t="s">
        <v>22</v>
      </c>
      <c r="E31" s="11">
        <v>49</v>
      </c>
      <c r="F31" s="2" t="s">
        <v>23</v>
      </c>
      <c r="G31" s="2" t="s">
        <v>39</v>
      </c>
      <c r="H31" s="5">
        <v>78209</v>
      </c>
      <c r="I31" s="11">
        <v>14</v>
      </c>
      <c r="J31" s="11">
        <v>4</v>
      </c>
      <c r="K31" s="2">
        <v>2024</v>
      </c>
      <c r="L31" s="2" t="s">
        <v>30</v>
      </c>
      <c r="M31" s="2" t="s">
        <v>41</v>
      </c>
      <c r="N31" s="8">
        <v>1.345778637160612</v>
      </c>
      <c r="O31" t="str">
        <f>_xlfn.IFS(Analysis16[[#This Row],[Performance_Score]]&lt;=2, "Poor", Analysis16[[#This Row],[Performance_Score]]&gt;2, "Good", Analysis16[[#This Row],[Performance_Score]]&gt;4, "Excellent")</f>
        <v>Good</v>
      </c>
      <c r="P31" t="str">
        <f>LEFT(Analysis16[[#This Row],[Name]],FIND(" ",Analysis16[[#This Row],[Name]], 1))</f>
        <v xml:space="preserve">Benjamin </v>
      </c>
      <c r="S31" t="s">
        <v>46</v>
      </c>
      <c r="T31" s="47">
        <f>SUMIF(Analysis1[Department],formulars!S31, Analysis1[Monthly_Salary])</f>
        <v>11466061</v>
      </c>
      <c r="U31">
        <f>COUNTIF( Analysis1[Department],S31)</f>
        <v>150</v>
      </c>
    </row>
    <row r="32" spans="2:27" hidden="1" x14ac:dyDescent="0.35">
      <c r="B32" s="1" t="s">
        <v>70</v>
      </c>
      <c r="C32" s="1" t="s">
        <v>71</v>
      </c>
      <c r="D32" s="1" t="s">
        <v>46</v>
      </c>
      <c r="E32" s="10">
        <v>43</v>
      </c>
      <c r="F32" s="1" t="s">
        <v>72</v>
      </c>
      <c r="G32" s="1" t="s">
        <v>63</v>
      </c>
      <c r="H32" s="4">
        <v>104471</v>
      </c>
      <c r="I32" s="10">
        <v>3</v>
      </c>
      <c r="J32" s="10">
        <v>3</v>
      </c>
      <c r="K32" s="1">
        <v>0</v>
      </c>
      <c r="L32" s="1" t="s">
        <v>30</v>
      </c>
      <c r="M32" s="1" t="s">
        <v>41</v>
      </c>
      <c r="N32" s="7">
        <v>3.145637858051308</v>
      </c>
      <c r="O32" t="str">
        <f>_xlfn.IFS(Analysis16[[#This Row],[Performance_Score]]&lt;=2, "Poor", Analysis16[[#This Row],[Performance_Score]]&gt;2, "Good", Analysis16[[#This Row],[Performance_Score]]&gt;4, "Excellent")</f>
        <v>Good</v>
      </c>
      <c r="P32" t="str">
        <f>LEFT(Analysis16[[#This Row],[Name]],FIND(" ",Analysis16[[#This Row],[Name]], 1))</f>
        <v xml:space="preserve">Laura </v>
      </c>
      <c r="S32" s="45" t="s">
        <v>22</v>
      </c>
    </row>
    <row r="33" spans="2:21" hidden="1" x14ac:dyDescent="0.35">
      <c r="B33" s="2" t="s">
        <v>73</v>
      </c>
      <c r="C33" s="2" t="s">
        <v>74</v>
      </c>
      <c r="D33" s="2" t="s">
        <v>22</v>
      </c>
      <c r="E33" s="11">
        <v>53</v>
      </c>
      <c r="F33" s="2" t="s">
        <v>16</v>
      </c>
      <c r="G33" s="2" t="s">
        <v>63</v>
      </c>
      <c r="H33" s="5">
        <v>113413</v>
      </c>
      <c r="I33" s="11">
        <v>18</v>
      </c>
      <c r="J33" s="11">
        <v>5</v>
      </c>
      <c r="K33" s="2">
        <v>2018</v>
      </c>
      <c r="L33" s="2" t="s">
        <v>34</v>
      </c>
      <c r="M33" s="2" t="s">
        <v>41</v>
      </c>
      <c r="N33" s="8">
        <v>2.8159379886432436</v>
      </c>
      <c r="O33" t="str">
        <f>_xlfn.IFS(Analysis16[[#This Row],[Performance_Score]]&lt;=2, "Poor", Analysis16[[#This Row],[Performance_Score]]&gt;2, "Good", Analysis16[[#This Row],[Performance_Score]]&gt;4, "Excellent")</f>
        <v>Good</v>
      </c>
      <c r="P33" t="str">
        <f>LEFT(Analysis16[[#This Row],[Name]],FIND(" ",Analysis16[[#This Row],[Name]], 1))</f>
        <v xml:space="preserve">Dr. </v>
      </c>
      <c r="S33" t="s">
        <v>15</v>
      </c>
      <c r="T33" s="47">
        <f>SUMIF(Analysis1[Department],formulars!S33, Analysis1[Monthly_Salary])</f>
        <v>11913664</v>
      </c>
      <c r="U33">
        <f>COUNTIF( Analysis1[Department],S33)</f>
        <v>161</v>
      </c>
    </row>
    <row r="34" spans="2:21" hidden="1" x14ac:dyDescent="0.35">
      <c r="B34" s="1" t="s">
        <v>75</v>
      </c>
      <c r="C34" s="1" t="s">
        <v>76</v>
      </c>
      <c r="D34" s="1" t="s">
        <v>33</v>
      </c>
      <c r="E34" s="10">
        <v>47</v>
      </c>
      <c r="F34" s="1" t="s">
        <v>16</v>
      </c>
      <c r="G34" s="1" t="s">
        <v>77</v>
      </c>
      <c r="H34" s="4">
        <v>109792</v>
      </c>
      <c r="I34" s="10">
        <v>28</v>
      </c>
      <c r="J34" s="10">
        <v>2</v>
      </c>
      <c r="K34" s="1">
        <v>0</v>
      </c>
      <c r="L34" s="1" t="s">
        <v>51</v>
      </c>
      <c r="M34" s="1" t="s">
        <v>19</v>
      </c>
      <c r="N34" s="7">
        <v>1.5923127320387982</v>
      </c>
      <c r="O34" t="str">
        <f>_xlfn.IFS(Analysis16[[#This Row],[Performance_Score]]&lt;=2, "Poor", Analysis16[[#This Row],[Performance_Score]]&gt;2, "Good", Analysis16[[#This Row],[Performance_Score]]&gt;4, "Excellent")</f>
        <v>Poor</v>
      </c>
      <c r="P34" t="str">
        <f>LEFT(Analysis16[[#This Row],[Name]],FIND(" ",Analysis16[[#This Row],[Name]], 1))</f>
        <v xml:space="preserve">Michael </v>
      </c>
      <c r="S34" s="46" t="s">
        <v>22</v>
      </c>
    </row>
    <row r="35" spans="2:21" hidden="1" x14ac:dyDescent="0.35">
      <c r="B35" s="2" t="s">
        <v>78</v>
      </c>
      <c r="C35" s="2" t="s">
        <v>79</v>
      </c>
      <c r="D35" s="2" t="s">
        <v>80</v>
      </c>
      <c r="E35" s="11">
        <v>37</v>
      </c>
      <c r="F35" s="2" t="s">
        <v>23</v>
      </c>
      <c r="G35" s="2" t="s">
        <v>39</v>
      </c>
      <c r="H35" s="5">
        <v>71100</v>
      </c>
      <c r="I35" s="11">
        <v>15</v>
      </c>
      <c r="J35" s="11">
        <v>5</v>
      </c>
      <c r="K35" s="2">
        <v>2017</v>
      </c>
      <c r="L35" s="2" t="s">
        <v>18</v>
      </c>
      <c r="M35" s="2" t="s">
        <v>41</v>
      </c>
      <c r="N35" s="8">
        <v>1.7002706552110745</v>
      </c>
      <c r="O35" t="str">
        <f>_xlfn.IFS(Analysis16[[#This Row],[Performance_Score]]&lt;=2, "Poor", Analysis16[[#This Row],[Performance_Score]]&gt;2, "Good", Analysis16[[#This Row],[Performance_Score]]&gt;4, "Excellent")</f>
        <v>Good</v>
      </c>
      <c r="P35" t="str">
        <f>LEFT(Analysis16[[#This Row],[Name]],FIND(" ",Analysis16[[#This Row],[Name]], 1))</f>
        <v xml:space="preserve">Susan </v>
      </c>
      <c r="S35" s="17" t="s">
        <v>46</v>
      </c>
    </row>
    <row r="36" spans="2:21" x14ac:dyDescent="0.35">
      <c r="B36" s="1" t="s">
        <v>81</v>
      </c>
      <c r="C36" s="1" t="s">
        <v>82</v>
      </c>
      <c r="D36" s="1" t="s">
        <v>33</v>
      </c>
      <c r="E36" s="10">
        <v>50</v>
      </c>
      <c r="F36" s="1" t="s">
        <v>16</v>
      </c>
      <c r="G36" s="1" t="s">
        <v>39</v>
      </c>
      <c r="H36" s="4">
        <v>56844</v>
      </c>
      <c r="I36" s="10">
        <v>35</v>
      </c>
      <c r="J36" s="10">
        <v>3</v>
      </c>
      <c r="K36" s="1">
        <v>2017</v>
      </c>
      <c r="L36" s="1" t="s">
        <v>51</v>
      </c>
      <c r="M36" s="1" t="s">
        <v>19</v>
      </c>
      <c r="N36" s="7">
        <v>1.2342500883365037</v>
      </c>
      <c r="O36" t="str">
        <f>_xlfn.IFS(Analysis16[[#This Row],[Performance_Score]]&lt;=2, "Poor", Analysis16[[#This Row],[Performance_Score]]&gt;2, "Good", Analysis16[[#This Row],[Performance_Score]]&gt;4, "Excellent")</f>
        <v>Good</v>
      </c>
      <c r="P36" t="str">
        <f>LEFT(Analysis16[[#This Row],[Name]],FIND(" ",Analysis16[[#This Row],[Name]], 1))</f>
        <v xml:space="preserve">Curtis </v>
      </c>
      <c r="S36" s="45" t="s">
        <v>58</v>
      </c>
      <c r="T36" s="47">
        <f>SUMIF(Analysis1[Department],formulars!S36, Analysis1[Monthly_Salary])</f>
        <v>11712514</v>
      </c>
      <c r="U36">
        <f>COUNTIF( Analysis1[Department],S36)</f>
        <v>161</v>
      </c>
    </row>
    <row r="37" spans="2:21" hidden="1" x14ac:dyDescent="0.35">
      <c r="B37" s="2" t="s">
        <v>83</v>
      </c>
      <c r="C37" s="2" t="s">
        <v>84</v>
      </c>
      <c r="D37" s="2" t="s">
        <v>58</v>
      </c>
      <c r="E37" s="11">
        <v>37</v>
      </c>
      <c r="F37" s="2" t="s">
        <v>16</v>
      </c>
      <c r="G37" s="2" t="s">
        <v>17</v>
      </c>
      <c r="H37" s="5">
        <v>33802</v>
      </c>
      <c r="I37" s="11">
        <v>30</v>
      </c>
      <c r="J37" s="11">
        <v>2</v>
      </c>
      <c r="K37" s="2">
        <v>2018</v>
      </c>
      <c r="L37" s="2" t="s">
        <v>18</v>
      </c>
      <c r="M37" s="2" t="s">
        <v>26</v>
      </c>
      <c r="N37" s="8">
        <v>2.914795939347131</v>
      </c>
      <c r="O37" t="str">
        <f>_xlfn.IFS(Analysis16[[#This Row],[Performance_Score]]&lt;=2, "Poor", Analysis16[[#This Row],[Performance_Score]]&gt;2, "Good", Analysis16[[#This Row],[Performance_Score]]&gt;4, "Excellent")</f>
        <v>Poor</v>
      </c>
      <c r="P37" t="str">
        <f>LEFT(Analysis16[[#This Row],[Name]],FIND(" ",Analysis16[[#This Row],[Name]], 1))</f>
        <v xml:space="preserve">Tyler </v>
      </c>
      <c r="S37" s="23" t="s">
        <v>58</v>
      </c>
    </row>
    <row r="38" spans="2:21" hidden="1" x14ac:dyDescent="0.35">
      <c r="B38" s="1" t="s">
        <v>85</v>
      </c>
      <c r="C38" s="1" t="s">
        <v>86</v>
      </c>
      <c r="D38" s="1" t="s">
        <v>58</v>
      </c>
      <c r="E38" s="10">
        <v>29</v>
      </c>
      <c r="F38" s="1" t="s">
        <v>23</v>
      </c>
      <c r="G38" s="1" t="s">
        <v>77</v>
      </c>
      <c r="H38" s="4">
        <v>103013</v>
      </c>
      <c r="I38" s="10">
        <v>14</v>
      </c>
      <c r="J38" s="10">
        <v>5</v>
      </c>
      <c r="K38" s="1">
        <v>2015</v>
      </c>
      <c r="L38" s="1" t="s">
        <v>25</v>
      </c>
      <c r="M38" s="1" t="s">
        <v>19</v>
      </c>
      <c r="N38" s="7">
        <v>2.3483922770133878</v>
      </c>
      <c r="O38" t="str">
        <f>_xlfn.IFS(Analysis16[[#This Row],[Performance_Score]]&lt;=2, "Poor", Analysis16[[#This Row],[Performance_Score]]&gt;2, "Good", Analysis16[[#This Row],[Performance_Score]]&gt;4, "Excellent")</f>
        <v>Good</v>
      </c>
      <c r="P38" t="str">
        <f>LEFT(Analysis16[[#This Row],[Name]],FIND(" ",Analysis16[[#This Row],[Name]], 1))</f>
        <v xml:space="preserve">Claudia </v>
      </c>
      <c r="S38" s="1" t="s">
        <v>58</v>
      </c>
    </row>
    <row r="39" spans="2:21" hidden="1" x14ac:dyDescent="0.35">
      <c r="B39" s="2" t="s">
        <v>87</v>
      </c>
      <c r="C39" s="2" t="s">
        <v>88</v>
      </c>
      <c r="D39" s="2" t="s">
        <v>80</v>
      </c>
      <c r="E39" s="11">
        <v>42</v>
      </c>
      <c r="F39" s="2" t="s">
        <v>23</v>
      </c>
      <c r="G39" s="2" t="s">
        <v>77</v>
      </c>
      <c r="H39" s="5">
        <v>43373</v>
      </c>
      <c r="I39" s="11">
        <v>4</v>
      </c>
      <c r="J39" s="11">
        <v>2</v>
      </c>
      <c r="K39" s="2">
        <v>2022</v>
      </c>
      <c r="L39" s="2" t="s">
        <v>25</v>
      </c>
      <c r="M39" s="2" t="s">
        <v>41</v>
      </c>
      <c r="N39" s="8">
        <v>3.8883295575201617</v>
      </c>
      <c r="O39" t="str">
        <f>_xlfn.IFS(Analysis16[[#This Row],[Performance_Score]]&lt;=2, "Poor", Analysis16[[#This Row],[Performance_Score]]&gt;2, "Good", Analysis16[[#This Row],[Performance_Score]]&gt;4, "Excellent")</f>
        <v>Poor</v>
      </c>
      <c r="P39" t="str">
        <f>LEFT(Analysis16[[#This Row],[Name]],FIND(" ",Analysis16[[#This Row],[Name]], 1))</f>
        <v xml:space="preserve">Nathaniel </v>
      </c>
      <c r="S39" s="2" t="s">
        <v>22</v>
      </c>
    </row>
    <row r="40" spans="2:21" hidden="1" x14ac:dyDescent="0.35">
      <c r="B40" s="1" t="s">
        <v>89</v>
      </c>
      <c r="C40" s="1" t="s">
        <v>90</v>
      </c>
      <c r="D40" s="1" t="s">
        <v>22</v>
      </c>
      <c r="E40" s="10">
        <v>60</v>
      </c>
      <c r="F40" s="1" t="s">
        <v>16</v>
      </c>
      <c r="G40" s="1" t="s">
        <v>77</v>
      </c>
      <c r="H40" s="4">
        <v>74693</v>
      </c>
      <c r="I40" s="10">
        <v>12</v>
      </c>
      <c r="J40" s="10">
        <v>3</v>
      </c>
      <c r="K40" s="1">
        <v>0</v>
      </c>
      <c r="L40" s="1" t="s">
        <v>18</v>
      </c>
      <c r="M40" s="1" t="s">
        <v>26</v>
      </c>
      <c r="N40" s="7">
        <v>2.007080841170775</v>
      </c>
      <c r="O40" t="str">
        <f>_xlfn.IFS(Analysis16[[#This Row],[Performance_Score]]&lt;=2, "Poor", Analysis16[[#This Row],[Performance_Score]]&gt;2, "Good", Analysis16[[#This Row],[Performance_Score]]&gt;4, "Excellent")</f>
        <v>Good</v>
      </c>
      <c r="P40" t="str">
        <f>LEFT(Analysis16[[#This Row],[Name]],FIND(" ",Analysis16[[#This Row],[Name]], 1))</f>
        <v xml:space="preserve">Troy </v>
      </c>
      <c r="S40" s="1" t="s">
        <v>33</v>
      </c>
    </row>
    <row r="41" spans="2:21" hidden="1" x14ac:dyDescent="0.35">
      <c r="B41" s="2" t="s">
        <v>91</v>
      </c>
      <c r="C41" s="2" t="s">
        <v>92</v>
      </c>
      <c r="D41" s="2" t="s">
        <v>46</v>
      </c>
      <c r="E41" s="11">
        <v>44</v>
      </c>
      <c r="F41" s="2" t="s">
        <v>23</v>
      </c>
      <c r="G41" s="2" t="s">
        <v>17</v>
      </c>
      <c r="H41" s="5">
        <v>118660</v>
      </c>
      <c r="I41" s="11">
        <v>14</v>
      </c>
      <c r="J41" s="11">
        <v>2</v>
      </c>
      <c r="K41" s="2">
        <v>0</v>
      </c>
      <c r="L41" s="2" t="s">
        <v>18</v>
      </c>
      <c r="M41" s="2" t="s">
        <v>26</v>
      </c>
      <c r="N41" s="8">
        <v>2.9445705342939839</v>
      </c>
      <c r="O41" t="str">
        <f>_xlfn.IFS(Analysis16[[#This Row],[Performance_Score]]&lt;=2, "Poor", Analysis16[[#This Row],[Performance_Score]]&gt;2, "Good", Analysis16[[#This Row],[Performance_Score]]&gt;4, "Excellent")</f>
        <v>Poor</v>
      </c>
      <c r="P41" t="str">
        <f>LEFT(Analysis16[[#This Row],[Name]],FIND(" ",Analysis16[[#This Row],[Name]], 1))</f>
        <v xml:space="preserve">Justin </v>
      </c>
      <c r="S41" s="2" t="s">
        <v>22</v>
      </c>
    </row>
    <row r="42" spans="2:21" hidden="1" x14ac:dyDescent="0.35">
      <c r="B42" s="1" t="s">
        <v>93</v>
      </c>
      <c r="C42" s="1" t="s">
        <v>94</v>
      </c>
      <c r="D42" s="1" t="s">
        <v>58</v>
      </c>
      <c r="E42" s="10">
        <v>29</v>
      </c>
      <c r="F42" s="1" t="s">
        <v>16</v>
      </c>
      <c r="G42" s="1" t="s">
        <v>77</v>
      </c>
      <c r="H42" s="4">
        <v>114690</v>
      </c>
      <c r="I42" s="10">
        <v>28</v>
      </c>
      <c r="J42" s="10">
        <v>2</v>
      </c>
      <c r="K42" s="1">
        <v>2021</v>
      </c>
      <c r="L42" s="1" t="s">
        <v>51</v>
      </c>
      <c r="M42" s="1" t="s">
        <v>41</v>
      </c>
      <c r="N42" s="7">
        <v>2.9938748380009783</v>
      </c>
      <c r="O42" t="str">
        <f>_xlfn.IFS(Analysis16[[#This Row],[Performance_Score]]&lt;=2, "Poor", Analysis16[[#This Row],[Performance_Score]]&gt;2, "Good", Analysis16[[#This Row],[Performance_Score]]&gt;4, "Excellent")</f>
        <v>Poor</v>
      </c>
      <c r="P42" t="str">
        <f>LEFT(Analysis16[[#This Row],[Name]],FIND(" ",Analysis16[[#This Row],[Name]], 1))</f>
        <v xml:space="preserve">Joseph </v>
      </c>
      <c r="S42" s="1" t="s">
        <v>46</v>
      </c>
    </row>
    <row r="43" spans="2:21" hidden="1" x14ac:dyDescent="0.35">
      <c r="B43" s="2" t="s">
        <v>95</v>
      </c>
      <c r="C43" s="2" t="s">
        <v>96</v>
      </c>
      <c r="D43" s="2" t="s">
        <v>46</v>
      </c>
      <c r="E43" s="11">
        <v>57</v>
      </c>
      <c r="F43" s="2" t="s">
        <v>16</v>
      </c>
      <c r="G43" s="2" t="s">
        <v>77</v>
      </c>
      <c r="H43" s="5">
        <v>44332</v>
      </c>
      <c r="I43" s="11">
        <v>23</v>
      </c>
      <c r="J43" s="11">
        <v>1</v>
      </c>
      <c r="K43" s="2">
        <v>2021</v>
      </c>
      <c r="L43" s="2" t="s">
        <v>18</v>
      </c>
      <c r="M43" s="2" t="s">
        <v>26</v>
      </c>
      <c r="N43" s="8">
        <v>1.1502897699695671</v>
      </c>
      <c r="O43" t="str">
        <f>_xlfn.IFS(Analysis16[[#This Row],[Performance_Score]]&lt;=2, "Poor", Analysis16[[#This Row],[Performance_Score]]&gt;2, "Good", Analysis16[[#This Row],[Performance_Score]]&gt;4, "Excellent")</f>
        <v>Poor</v>
      </c>
      <c r="P43" t="str">
        <f>LEFT(Analysis16[[#This Row],[Name]],FIND(" ",Analysis16[[#This Row],[Name]], 1))</f>
        <v xml:space="preserve">Amanda </v>
      </c>
      <c r="S43" s="2" t="s">
        <v>22</v>
      </c>
    </row>
    <row r="44" spans="2:21" hidden="1" x14ac:dyDescent="0.35">
      <c r="B44" s="1" t="s">
        <v>97</v>
      </c>
      <c r="C44" s="1" t="s">
        <v>98</v>
      </c>
      <c r="D44" s="1" t="s">
        <v>22</v>
      </c>
      <c r="E44" s="10">
        <v>33</v>
      </c>
      <c r="F44" s="1" t="s">
        <v>23</v>
      </c>
      <c r="G44" s="1" t="s">
        <v>77</v>
      </c>
      <c r="H44" s="4">
        <v>73926</v>
      </c>
      <c r="I44" s="10">
        <v>14</v>
      </c>
      <c r="J44" s="10">
        <v>2</v>
      </c>
      <c r="K44" s="1">
        <v>2024</v>
      </c>
      <c r="L44" s="1" t="s">
        <v>18</v>
      </c>
      <c r="M44" s="1" t="s">
        <v>41</v>
      </c>
      <c r="N44" s="7">
        <v>2.4318781309058646</v>
      </c>
      <c r="O44" t="str">
        <f>_xlfn.IFS(Analysis16[[#This Row],[Performance_Score]]&lt;=2, "Poor", Analysis16[[#This Row],[Performance_Score]]&gt;2, "Good", Analysis16[[#This Row],[Performance_Score]]&gt;4, "Excellent")</f>
        <v>Poor</v>
      </c>
      <c r="P44" t="str">
        <f>LEFT(Analysis16[[#This Row],[Name]],FIND(" ",Analysis16[[#This Row],[Name]], 1))</f>
        <v xml:space="preserve">Jeffrey </v>
      </c>
      <c r="S44" s="44" t="s">
        <v>33</v>
      </c>
    </row>
    <row r="45" spans="2:21" x14ac:dyDescent="0.35">
      <c r="B45" s="2" t="s">
        <v>99</v>
      </c>
      <c r="C45" s="2" t="s">
        <v>100</v>
      </c>
      <c r="D45" s="2" t="s">
        <v>15</v>
      </c>
      <c r="E45" s="11">
        <v>41</v>
      </c>
      <c r="F45" s="2" t="s">
        <v>72</v>
      </c>
      <c r="G45" s="2" t="s">
        <v>29</v>
      </c>
      <c r="H45" s="5">
        <v>38799</v>
      </c>
      <c r="I45" s="11">
        <v>34</v>
      </c>
      <c r="J45" s="11">
        <v>2</v>
      </c>
      <c r="K45" s="2">
        <v>2017</v>
      </c>
      <c r="L45" s="2" t="s">
        <v>34</v>
      </c>
      <c r="M45" s="2" t="s">
        <v>41</v>
      </c>
      <c r="N45" s="8">
        <v>4.1181457133986914</v>
      </c>
      <c r="O45" t="str">
        <f>_xlfn.IFS(Analysis16[[#This Row],[Performance_Score]]&lt;=2, "Poor", Analysis16[[#This Row],[Performance_Score]]&gt;2, "Good", Analysis16[[#This Row],[Performance_Score]]&gt;4, "Excellent")</f>
        <v>Poor</v>
      </c>
      <c r="P45" t="str">
        <f>LEFT(Analysis16[[#This Row],[Name]],FIND(" ",Analysis16[[#This Row],[Name]], 1))</f>
        <v xml:space="preserve">Ashley </v>
      </c>
      <c r="S45" t="s">
        <v>80</v>
      </c>
      <c r="T45" s="47">
        <f>SUMIF(Analysis1[Department],formulars!S45, Analysis1[Monthly_Salary])</f>
        <v>13902748</v>
      </c>
      <c r="U45">
        <f>COUNTIF( Analysis1[Department],S45)</f>
        <v>180</v>
      </c>
    </row>
    <row r="46" spans="2:21" x14ac:dyDescent="0.35">
      <c r="B46" s="1" t="s">
        <v>101</v>
      </c>
      <c r="C46" s="1" t="s">
        <v>102</v>
      </c>
      <c r="D46" s="1" t="s">
        <v>33</v>
      </c>
      <c r="E46" s="10">
        <v>59</v>
      </c>
      <c r="F46" s="1" t="s">
        <v>16</v>
      </c>
      <c r="G46" s="1" t="s">
        <v>77</v>
      </c>
      <c r="H46" s="4">
        <v>91023</v>
      </c>
      <c r="I46" s="10">
        <v>24</v>
      </c>
      <c r="J46" s="10">
        <v>2</v>
      </c>
      <c r="K46" s="1">
        <v>0</v>
      </c>
      <c r="L46" s="1" t="s">
        <v>34</v>
      </c>
      <c r="M46" s="1" t="s">
        <v>26</v>
      </c>
      <c r="N46" s="7">
        <v>1.960499118918789</v>
      </c>
      <c r="O46" t="str">
        <f>_xlfn.IFS(Analysis16[[#This Row],[Performance_Score]]&lt;=2, "Poor", Analysis16[[#This Row],[Performance_Score]]&gt;2, "Good", Analysis16[[#This Row],[Performance_Score]]&gt;4, "Excellent")</f>
        <v>Poor</v>
      </c>
      <c r="P46" t="str">
        <f>LEFT(Analysis16[[#This Row],[Name]],FIND(" ",Analysis16[[#This Row],[Name]], 1))</f>
        <v xml:space="preserve">Brianna </v>
      </c>
    </row>
    <row r="47" spans="2:21" x14ac:dyDescent="0.35">
      <c r="B47" s="2" t="s">
        <v>103</v>
      </c>
      <c r="C47" s="2" t="s">
        <v>104</v>
      </c>
      <c r="D47" s="2" t="s">
        <v>15</v>
      </c>
      <c r="E47" s="11">
        <v>38</v>
      </c>
      <c r="F47" s="2" t="s">
        <v>16</v>
      </c>
      <c r="G47" s="2" t="s">
        <v>29</v>
      </c>
      <c r="H47" s="5">
        <v>33225</v>
      </c>
      <c r="I47" s="11">
        <v>29</v>
      </c>
      <c r="J47" s="11">
        <v>4</v>
      </c>
      <c r="K47" s="2">
        <v>2018</v>
      </c>
      <c r="L47" s="2" t="s">
        <v>51</v>
      </c>
      <c r="M47" s="2" t="s">
        <v>41</v>
      </c>
      <c r="N47" s="8">
        <v>3.9866635046146688</v>
      </c>
      <c r="O47" t="str">
        <f>_xlfn.IFS(Analysis16[[#This Row],[Performance_Score]]&lt;=2, "Poor", Analysis16[[#This Row],[Performance_Score]]&gt;2, "Good", Analysis16[[#This Row],[Performance_Score]]&gt;4, "Excellent")</f>
        <v>Good</v>
      </c>
      <c r="P47" t="str">
        <f>LEFT(Analysis16[[#This Row],[Name]],FIND(" ",Analysis16[[#This Row],[Name]], 1))</f>
        <v xml:space="preserve">Thomas </v>
      </c>
    </row>
    <row r="48" spans="2:21" x14ac:dyDescent="0.35">
      <c r="B48" s="1" t="s">
        <v>105</v>
      </c>
      <c r="C48" s="1" t="s">
        <v>106</v>
      </c>
      <c r="D48" s="1" t="s">
        <v>22</v>
      </c>
      <c r="E48" s="10">
        <v>24</v>
      </c>
      <c r="F48" s="1" t="s">
        <v>16</v>
      </c>
      <c r="G48" s="1" t="s">
        <v>63</v>
      </c>
      <c r="H48" s="4">
        <v>37498</v>
      </c>
      <c r="I48" s="10">
        <v>24</v>
      </c>
      <c r="J48" s="10">
        <v>2</v>
      </c>
      <c r="K48" s="1">
        <v>2018</v>
      </c>
      <c r="L48" s="1" t="s">
        <v>40</v>
      </c>
      <c r="M48" s="1" t="s">
        <v>41</v>
      </c>
      <c r="N48" s="7">
        <v>2.7359676002157074</v>
      </c>
      <c r="O48" t="str">
        <f>_xlfn.IFS(Analysis16[[#This Row],[Performance_Score]]&lt;=2, "Poor", Analysis16[[#This Row],[Performance_Score]]&gt;2, "Good", Analysis16[[#This Row],[Performance_Score]]&gt;4, "Excellent")</f>
        <v>Poor</v>
      </c>
      <c r="P48" t="str">
        <f>LEFT(Analysis16[[#This Row],[Name]],FIND(" ",Analysis16[[#This Row],[Name]], 1))</f>
        <v xml:space="preserve">Theresa </v>
      </c>
    </row>
    <row r="49" spans="2:16" x14ac:dyDescent="0.35">
      <c r="B49" s="2" t="s">
        <v>107</v>
      </c>
      <c r="C49" s="2" t="s">
        <v>108</v>
      </c>
      <c r="D49" s="2" t="s">
        <v>33</v>
      </c>
      <c r="E49" s="11">
        <v>53</v>
      </c>
      <c r="F49" s="2" t="s">
        <v>16</v>
      </c>
      <c r="G49" s="2" t="s">
        <v>24</v>
      </c>
      <c r="H49" s="5">
        <v>87501</v>
      </c>
      <c r="I49" s="11">
        <v>32</v>
      </c>
      <c r="J49" s="11">
        <v>1</v>
      </c>
      <c r="K49" s="2">
        <v>0</v>
      </c>
      <c r="L49" s="2" t="s">
        <v>34</v>
      </c>
      <c r="M49" s="2" t="s">
        <v>26</v>
      </c>
      <c r="N49" s="8">
        <v>2.2699143630122798</v>
      </c>
      <c r="O49" t="str">
        <f>_xlfn.IFS(Analysis16[[#This Row],[Performance_Score]]&lt;=2, "Poor", Analysis16[[#This Row],[Performance_Score]]&gt;2, "Good", Analysis16[[#This Row],[Performance_Score]]&gt;4, "Excellent")</f>
        <v>Poor</v>
      </c>
      <c r="P49" t="str">
        <f>LEFT(Analysis16[[#This Row],[Name]],FIND(" ",Analysis16[[#This Row],[Name]], 1))</f>
        <v xml:space="preserve">Mark </v>
      </c>
    </row>
    <row r="50" spans="2:16" x14ac:dyDescent="0.35">
      <c r="B50" s="1" t="s">
        <v>109</v>
      </c>
      <c r="C50" s="1" t="s">
        <v>110</v>
      </c>
      <c r="D50" s="1" t="s">
        <v>15</v>
      </c>
      <c r="E50" s="10">
        <v>45</v>
      </c>
      <c r="F50" s="1" t="s">
        <v>16</v>
      </c>
      <c r="G50" s="1" t="s">
        <v>39</v>
      </c>
      <c r="H50" s="4">
        <v>114225</v>
      </c>
      <c r="I50" s="10">
        <v>3</v>
      </c>
      <c r="J50" s="10">
        <v>5</v>
      </c>
      <c r="K50" s="1">
        <v>2020</v>
      </c>
      <c r="L50" s="1" t="s">
        <v>18</v>
      </c>
      <c r="M50" s="1" t="s">
        <v>41</v>
      </c>
      <c r="N50" s="7">
        <v>3.0153223630204513</v>
      </c>
      <c r="O50" t="str">
        <f>_xlfn.IFS(Analysis16[[#This Row],[Performance_Score]]&lt;=2, "Poor", Analysis16[[#This Row],[Performance_Score]]&gt;2, "Good", Analysis16[[#This Row],[Performance_Score]]&gt;4, "Excellent")</f>
        <v>Good</v>
      </c>
      <c r="P50" t="str">
        <f>LEFT(Analysis16[[#This Row],[Name]],FIND(" ",Analysis16[[#This Row],[Name]], 1))</f>
        <v xml:space="preserve">Johnny </v>
      </c>
    </row>
    <row r="51" spans="2:16" x14ac:dyDescent="0.35">
      <c r="B51" s="2" t="s">
        <v>111</v>
      </c>
      <c r="C51" s="2" t="s">
        <v>112</v>
      </c>
      <c r="D51" s="2" t="s">
        <v>33</v>
      </c>
      <c r="E51" s="11">
        <v>28</v>
      </c>
      <c r="F51" s="2" t="s">
        <v>16</v>
      </c>
      <c r="G51" s="2" t="s">
        <v>17</v>
      </c>
      <c r="H51" s="5">
        <v>112660</v>
      </c>
      <c r="I51" s="11">
        <v>23</v>
      </c>
      <c r="J51" s="11">
        <v>1</v>
      </c>
      <c r="K51" s="2">
        <v>2018</v>
      </c>
      <c r="L51" s="2" t="s">
        <v>51</v>
      </c>
      <c r="M51" s="2" t="s">
        <v>26</v>
      </c>
      <c r="N51" s="8">
        <v>4.3462639723922907</v>
      </c>
      <c r="O51" t="str">
        <f>_xlfn.IFS(Analysis16[[#This Row],[Performance_Score]]&lt;=2, "Poor", Analysis16[[#This Row],[Performance_Score]]&gt;2, "Good", Analysis16[[#This Row],[Performance_Score]]&gt;4, "Excellent")</f>
        <v>Poor</v>
      </c>
      <c r="P51" t="str">
        <f>LEFT(Analysis16[[#This Row],[Name]],FIND(" ",Analysis16[[#This Row],[Name]], 1))</f>
        <v xml:space="preserve">Kayla </v>
      </c>
    </row>
    <row r="52" spans="2:16" x14ac:dyDescent="0.35">
      <c r="B52" s="1" t="s">
        <v>113</v>
      </c>
      <c r="C52" s="1" t="s">
        <v>114</v>
      </c>
      <c r="D52" s="1" t="s">
        <v>58</v>
      </c>
      <c r="E52" s="10">
        <v>41</v>
      </c>
      <c r="F52" s="1" t="s">
        <v>23</v>
      </c>
      <c r="G52" s="1" t="s">
        <v>17</v>
      </c>
      <c r="H52" s="4">
        <v>53864</v>
      </c>
      <c r="I52" s="10">
        <v>31</v>
      </c>
      <c r="J52" s="10">
        <v>3</v>
      </c>
      <c r="K52" s="1">
        <v>2022</v>
      </c>
      <c r="L52" s="1" t="s">
        <v>25</v>
      </c>
      <c r="M52" s="1" t="s">
        <v>19</v>
      </c>
      <c r="N52" s="7">
        <v>2.989885406642383</v>
      </c>
      <c r="O52" t="str">
        <f>_xlfn.IFS(Analysis16[[#This Row],[Performance_Score]]&lt;=2, "Poor", Analysis16[[#This Row],[Performance_Score]]&gt;2, "Good", Analysis16[[#This Row],[Performance_Score]]&gt;4, "Excellent")</f>
        <v>Good</v>
      </c>
      <c r="P52" t="str">
        <f>LEFT(Analysis16[[#This Row],[Name]],FIND(" ",Analysis16[[#This Row],[Name]], 1))</f>
        <v xml:space="preserve">Jared </v>
      </c>
    </row>
    <row r="53" spans="2:16" x14ac:dyDescent="0.35">
      <c r="B53" s="2" t="s">
        <v>115</v>
      </c>
      <c r="C53" s="2" t="s">
        <v>116</v>
      </c>
      <c r="D53" s="2" t="s">
        <v>33</v>
      </c>
      <c r="E53" s="11">
        <v>32</v>
      </c>
      <c r="F53" s="2" t="s">
        <v>23</v>
      </c>
      <c r="G53" s="2" t="s">
        <v>17</v>
      </c>
      <c r="H53" s="5">
        <v>83606</v>
      </c>
      <c r="I53" s="11">
        <v>8</v>
      </c>
      <c r="J53" s="11">
        <v>3</v>
      </c>
      <c r="K53" s="2">
        <v>2018</v>
      </c>
      <c r="L53" s="2" t="s">
        <v>18</v>
      </c>
      <c r="M53" s="2" t="s">
        <v>26</v>
      </c>
      <c r="N53" s="8">
        <v>2.1941832180420429</v>
      </c>
      <c r="O53" t="str">
        <f>_xlfn.IFS(Analysis16[[#This Row],[Performance_Score]]&lt;=2, "Poor", Analysis16[[#This Row],[Performance_Score]]&gt;2, "Good", Analysis16[[#This Row],[Performance_Score]]&gt;4, "Excellent")</f>
        <v>Good</v>
      </c>
      <c r="P53" t="str">
        <f>LEFT(Analysis16[[#This Row],[Name]],FIND(" ",Analysis16[[#This Row],[Name]], 1))</f>
        <v xml:space="preserve">Tiffany </v>
      </c>
    </row>
    <row r="54" spans="2:16" x14ac:dyDescent="0.35">
      <c r="B54" s="1" t="s">
        <v>117</v>
      </c>
      <c r="C54" s="1" t="s">
        <v>118</v>
      </c>
      <c r="D54" s="1" t="s">
        <v>46</v>
      </c>
      <c r="E54" s="10">
        <v>45</v>
      </c>
      <c r="F54" s="1" t="s">
        <v>16</v>
      </c>
      <c r="G54" s="1" t="s">
        <v>17</v>
      </c>
      <c r="H54" s="4">
        <v>112508</v>
      </c>
      <c r="I54" s="10">
        <v>27</v>
      </c>
      <c r="J54" s="10">
        <v>1</v>
      </c>
      <c r="K54" s="1">
        <v>2019</v>
      </c>
      <c r="L54" s="1" t="s">
        <v>18</v>
      </c>
      <c r="M54" s="1" t="s">
        <v>41</v>
      </c>
      <c r="N54" s="7">
        <v>2.7509605103956498</v>
      </c>
      <c r="O54" t="str">
        <f>_xlfn.IFS(Analysis16[[#This Row],[Performance_Score]]&lt;=2, "Poor", Analysis16[[#This Row],[Performance_Score]]&gt;2, "Good", Analysis16[[#This Row],[Performance_Score]]&gt;4, "Excellent")</f>
        <v>Poor</v>
      </c>
      <c r="P54" t="str">
        <f>LEFT(Analysis16[[#This Row],[Name]],FIND(" ",Analysis16[[#This Row],[Name]], 1))</f>
        <v xml:space="preserve">Kristen </v>
      </c>
    </row>
    <row r="55" spans="2:16" x14ac:dyDescent="0.35">
      <c r="B55" s="2" t="s">
        <v>119</v>
      </c>
      <c r="C55" s="2" t="s">
        <v>120</v>
      </c>
      <c r="D55" s="2" t="s">
        <v>58</v>
      </c>
      <c r="E55" s="11">
        <v>56</v>
      </c>
      <c r="F55" s="2" t="s">
        <v>16</v>
      </c>
      <c r="G55" s="2" t="s">
        <v>24</v>
      </c>
      <c r="H55" s="5">
        <v>61646</v>
      </c>
      <c r="I55" s="11">
        <v>10</v>
      </c>
      <c r="J55" s="11">
        <v>4</v>
      </c>
      <c r="K55" s="2">
        <v>2020</v>
      </c>
      <c r="L55" s="2" t="s">
        <v>18</v>
      </c>
      <c r="M55" s="2" t="s">
        <v>26</v>
      </c>
      <c r="N55" s="8">
        <v>3.16319466887068</v>
      </c>
      <c r="O55" t="str">
        <f>_xlfn.IFS(Analysis16[[#This Row],[Performance_Score]]&lt;=2, "Poor", Analysis16[[#This Row],[Performance_Score]]&gt;2, "Good", Analysis16[[#This Row],[Performance_Score]]&gt;4, "Excellent")</f>
        <v>Good</v>
      </c>
      <c r="P55" t="str">
        <f>LEFT(Analysis16[[#This Row],[Name]],FIND(" ",Analysis16[[#This Row],[Name]], 1))</f>
        <v xml:space="preserve">Jill </v>
      </c>
    </row>
    <row r="56" spans="2:16" x14ac:dyDescent="0.35">
      <c r="B56" s="1" t="s">
        <v>121</v>
      </c>
      <c r="C56" s="1" t="s">
        <v>122</v>
      </c>
      <c r="D56" s="1" t="s">
        <v>33</v>
      </c>
      <c r="E56" s="10">
        <v>50</v>
      </c>
      <c r="F56" s="1" t="s">
        <v>72</v>
      </c>
      <c r="G56" s="1" t="s">
        <v>29</v>
      </c>
      <c r="H56" s="4">
        <v>91806</v>
      </c>
      <c r="I56" s="10">
        <v>3</v>
      </c>
      <c r="J56" s="10">
        <v>5</v>
      </c>
      <c r="K56" s="1">
        <v>2023</v>
      </c>
      <c r="L56" s="1" t="s">
        <v>40</v>
      </c>
      <c r="M56" s="1" t="s">
        <v>26</v>
      </c>
      <c r="N56" s="7">
        <v>2.8250113379278923</v>
      </c>
      <c r="O56" t="str">
        <f>_xlfn.IFS(Analysis16[[#This Row],[Performance_Score]]&lt;=2, "Poor", Analysis16[[#This Row],[Performance_Score]]&gt;2, "Good", Analysis16[[#This Row],[Performance_Score]]&gt;4, "Excellent")</f>
        <v>Good</v>
      </c>
      <c r="P56" t="str">
        <f>LEFT(Analysis16[[#This Row],[Name]],FIND(" ",Analysis16[[#This Row],[Name]], 1))</f>
        <v xml:space="preserve">William </v>
      </c>
    </row>
    <row r="57" spans="2:16" x14ac:dyDescent="0.35">
      <c r="B57" s="2" t="s">
        <v>123</v>
      </c>
      <c r="C57" s="2" t="s">
        <v>124</v>
      </c>
      <c r="D57" s="2" t="s">
        <v>33</v>
      </c>
      <c r="E57" s="11">
        <v>25</v>
      </c>
      <c r="F57" s="2" t="s">
        <v>23</v>
      </c>
      <c r="G57" s="2" t="s">
        <v>29</v>
      </c>
      <c r="H57" s="5">
        <v>52837</v>
      </c>
      <c r="I57" s="11">
        <v>10</v>
      </c>
      <c r="J57" s="11">
        <v>4</v>
      </c>
      <c r="K57" s="2">
        <v>2015</v>
      </c>
      <c r="L57" s="2" t="s">
        <v>18</v>
      </c>
      <c r="M57" s="2" t="s">
        <v>41</v>
      </c>
      <c r="N57" s="8">
        <v>1.256583794472288</v>
      </c>
      <c r="O57" t="str">
        <f>_xlfn.IFS(Analysis16[[#This Row],[Performance_Score]]&lt;=2, "Poor", Analysis16[[#This Row],[Performance_Score]]&gt;2, "Good", Analysis16[[#This Row],[Performance_Score]]&gt;4, "Excellent")</f>
        <v>Good</v>
      </c>
      <c r="P57" t="str">
        <f>LEFT(Analysis16[[#This Row],[Name]],FIND(" ",Analysis16[[#This Row],[Name]], 1))</f>
        <v xml:space="preserve">Monica </v>
      </c>
    </row>
    <row r="58" spans="2:16" x14ac:dyDescent="0.35">
      <c r="B58" s="1" t="s">
        <v>125</v>
      </c>
      <c r="C58" s="1" t="s">
        <v>126</v>
      </c>
      <c r="D58" s="1" t="s">
        <v>22</v>
      </c>
      <c r="E58" s="10">
        <v>26</v>
      </c>
      <c r="F58" s="1" t="s">
        <v>16</v>
      </c>
      <c r="G58" s="1" t="s">
        <v>24</v>
      </c>
      <c r="H58" s="4">
        <v>107648</v>
      </c>
      <c r="I58" s="10">
        <v>9</v>
      </c>
      <c r="J58" s="10">
        <v>4</v>
      </c>
      <c r="K58" s="1">
        <v>0</v>
      </c>
      <c r="L58" s="1" t="s">
        <v>25</v>
      </c>
      <c r="M58" s="1" t="s">
        <v>41</v>
      </c>
      <c r="N58" s="7">
        <v>2.2023988064530893</v>
      </c>
      <c r="O58" t="str">
        <f>_xlfn.IFS(Analysis16[[#This Row],[Performance_Score]]&lt;=2, "Poor", Analysis16[[#This Row],[Performance_Score]]&gt;2, "Good", Analysis16[[#This Row],[Performance_Score]]&gt;4, "Excellent")</f>
        <v>Good</v>
      </c>
      <c r="P58" t="str">
        <f>LEFT(Analysis16[[#This Row],[Name]],FIND(" ",Analysis16[[#This Row],[Name]], 1))</f>
        <v xml:space="preserve">Jodi </v>
      </c>
    </row>
    <row r="59" spans="2:16" x14ac:dyDescent="0.35">
      <c r="B59" s="2" t="s">
        <v>127</v>
      </c>
      <c r="C59" s="2" t="s">
        <v>128</v>
      </c>
      <c r="D59" s="2" t="s">
        <v>15</v>
      </c>
      <c r="E59" s="11">
        <v>52</v>
      </c>
      <c r="F59" s="2" t="s">
        <v>16</v>
      </c>
      <c r="G59" s="2" t="s">
        <v>24</v>
      </c>
      <c r="H59" s="5">
        <v>31543</v>
      </c>
      <c r="I59" s="11">
        <v>16</v>
      </c>
      <c r="J59" s="11">
        <v>1</v>
      </c>
      <c r="K59" s="2">
        <v>2017</v>
      </c>
      <c r="L59" s="2" t="s">
        <v>34</v>
      </c>
      <c r="M59" s="2" t="s">
        <v>26</v>
      </c>
      <c r="N59" s="8">
        <v>3.8884059106898676</v>
      </c>
      <c r="O59" t="str">
        <f>_xlfn.IFS(Analysis16[[#This Row],[Performance_Score]]&lt;=2, "Poor", Analysis16[[#This Row],[Performance_Score]]&gt;2, "Good", Analysis16[[#This Row],[Performance_Score]]&gt;4, "Excellent")</f>
        <v>Poor</v>
      </c>
      <c r="P59" t="str">
        <f>LEFT(Analysis16[[#This Row],[Name]],FIND(" ",Analysis16[[#This Row],[Name]], 1))</f>
        <v xml:space="preserve">Ronald </v>
      </c>
    </row>
    <row r="60" spans="2:16" x14ac:dyDescent="0.35">
      <c r="B60" s="1" t="s">
        <v>129</v>
      </c>
      <c r="C60" s="1" t="s">
        <v>130</v>
      </c>
      <c r="D60" s="1" t="s">
        <v>80</v>
      </c>
      <c r="E60" s="10">
        <v>31</v>
      </c>
      <c r="F60" s="1" t="s">
        <v>16</v>
      </c>
      <c r="G60" s="1" t="s">
        <v>17</v>
      </c>
      <c r="H60" s="4">
        <v>102988</v>
      </c>
      <c r="I60" s="10">
        <v>23</v>
      </c>
      <c r="J60" s="10">
        <v>2</v>
      </c>
      <c r="K60" s="1">
        <v>2019</v>
      </c>
      <c r="L60" s="1" t="s">
        <v>40</v>
      </c>
      <c r="M60" s="1" t="s">
        <v>26</v>
      </c>
      <c r="N60" s="7">
        <v>1.1508540896865092</v>
      </c>
      <c r="O60" t="str">
        <f>_xlfn.IFS(Analysis16[[#This Row],[Performance_Score]]&lt;=2, "Poor", Analysis16[[#This Row],[Performance_Score]]&gt;2, "Good", Analysis16[[#This Row],[Performance_Score]]&gt;4, "Excellent")</f>
        <v>Poor</v>
      </c>
      <c r="P60" t="str">
        <f>LEFT(Analysis16[[#This Row],[Name]],FIND(" ",Analysis16[[#This Row],[Name]], 1))</f>
        <v xml:space="preserve">Steven </v>
      </c>
    </row>
    <row r="61" spans="2:16" x14ac:dyDescent="0.35">
      <c r="B61" s="2" t="s">
        <v>131</v>
      </c>
      <c r="C61" s="2" t="s">
        <v>132</v>
      </c>
      <c r="D61" s="2" t="s">
        <v>33</v>
      </c>
      <c r="E61" s="11">
        <v>29</v>
      </c>
      <c r="F61" s="2" t="s">
        <v>23</v>
      </c>
      <c r="G61" s="2" t="s">
        <v>39</v>
      </c>
      <c r="H61" s="5">
        <v>98921</v>
      </c>
      <c r="I61" s="11">
        <v>2</v>
      </c>
      <c r="J61" s="11">
        <v>3</v>
      </c>
      <c r="K61" s="2">
        <v>2017</v>
      </c>
      <c r="L61" s="2" t="s">
        <v>51</v>
      </c>
      <c r="M61" s="2" t="s">
        <v>41</v>
      </c>
      <c r="N61" s="8">
        <v>2.6109120004220134</v>
      </c>
      <c r="O61" t="str">
        <f>_xlfn.IFS(Analysis16[[#This Row],[Performance_Score]]&lt;=2, "Poor", Analysis16[[#This Row],[Performance_Score]]&gt;2, "Good", Analysis16[[#This Row],[Performance_Score]]&gt;4, "Excellent")</f>
        <v>Good</v>
      </c>
      <c r="P61" t="str">
        <f>LEFT(Analysis16[[#This Row],[Name]],FIND(" ",Analysis16[[#This Row],[Name]], 1))</f>
        <v xml:space="preserve">Casey </v>
      </c>
    </row>
    <row r="62" spans="2:16" x14ac:dyDescent="0.35">
      <c r="B62" s="1" t="s">
        <v>133</v>
      </c>
      <c r="C62" s="1" t="s">
        <v>134</v>
      </c>
      <c r="D62" s="1" t="s">
        <v>58</v>
      </c>
      <c r="E62" s="10">
        <v>40</v>
      </c>
      <c r="F62" s="1" t="s">
        <v>23</v>
      </c>
      <c r="G62" s="1" t="s">
        <v>24</v>
      </c>
      <c r="H62" s="4">
        <v>97808</v>
      </c>
      <c r="I62" s="10">
        <v>34</v>
      </c>
      <c r="J62" s="10">
        <v>2</v>
      </c>
      <c r="K62" s="1">
        <v>2019</v>
      </c>
      <c r="L62" s="1" t="s">
        <v>18</v>
      </c>
      <c r="M62" s="1" t="s">
        <v>26</v>
      </c>
      <c r="N62" s="7">
        <v>3.3787875284652209</v>
      </c>
      <c r="O62" t="str">
        <f>_xlfn.IFS(Analysis16[[#This Row],[Performance_Score]]&lt;=2, "Poor", Analysis16[[#This Row],[Performance_Score]]&gt;2, "Good", Analysis16[[#This Row],[Performance_Score]]&gt;4, "Excellent")</f>
        <v>Poor</v>
      </c>
      <c r="P62" t="str">
        <f>LEFT(Analysis16[[#This Row],[Name]],FIND(" ",Analysis16[[#This Row],[Name]], 1))</f>
        <v xml:space="preserve">Charlene </v>
      </c>
    </row>
    <row r="63" spans="2:16" x14ac:dyDescent="0.35">
      <c r="B63" s="2" t="s">
        <v>135</v>
      </c>
      <c r="C63" s="2" t="s">
        <v>136</v>
      </c>
      <c r="D63" s="2" t="s">
        <v>80</v>
      </c>
      <c r="E63" s="11">
        <v>59</v>
      </c>
      <c r="F63" s="2" t="s">
        <v>23</v>
      </c>
      <c r="G63" s="2" t="s">
        <v>24</v>
      </c>
      <c r="H63" s="5">
        <v>98859</v>
      </c>
      <c r="I63" s="11">
        <v>27</v>
      </c>
      <c r="J63" s="11">
        <v>2</v>
      </c>
      <c r="K63" s="2">
        <v>2016</v>
      </c>
      <c r="L63" s="2" t="s">
        <v>51</v>
      </c>
      <c r="M63" s="2" t="s">
        <v>26</v>
      </c>
      <c r="N63" s="8">
        <v>1.1958597326404163</v>
      </c>
      <c r="O63" t="str">
        <f>_xlfn.IFS(Analysis16[[#This Row],[Performance_Score]]&lt;=2, "Poor", Analysis16[[#This Row],[Performance_Score]]&gt;2, "Good", Analysis16[[#This Row],[Performance_Score]]&gt;4, "Excellent")</f>
        <v>Poor</v>
      </c>
      <c r="P63" t="str">
        <f>LEFT(Analysis16[[#This Row],[Name]],FIND(" ",Analysis16[[#This Row],[Name]], 1))</f>
        <v xml:space="preserve">David </v>
      </c>
    </row>
    <row r="64" spans="2:16" x14ac:dyDescent="0.35">
      <c r="B64" s="1" t="s">
        <v>137</v>
      </c>
      <c r="C64" s="1" t="s">
        <v>138</v>
      </c>
      <c r="D64" s="1" t="s">
        <v>80</v>
      </c>
      <c r="E64" s="10">
        <v>58</v>
      </c>
      <c r="F64" s="1" t="s">
        <v>23</v>
      </c>
      <c r="G64" s="1" t="s">
        <v>24</v>
      </c>
      <c r="H64" s="4">
        <v>42377</v>
      </c>
      <c r="I64" s="10">
        <v>19</v>
      </c>
      <c r="J64" s="10">
        <v>5</v>
      </c>
      <c r="K64" s="1">
        <v>2024</v>
      </c>
      <c r="L64" s="1" t="s">
        <v>30</v>
      </c>
      <c r="M64" s="1" t="s">
        <v>26</v>
      </c>
      <c r="N64" s="7">
        <v>3.4368299514500213</v>
      </c>
      <c r="O64" t="str">
        <f>_xlfn.IFS(Analysis16[[#This Row],[Performance_Score]]&lt;=2, "Poor", Analysis16[[#This Row],[Performance_Score]]&gt;2, "Good", Analysis16[[#This Row],[Performance_Score]]&gt;4, "Excellent")</f>
        <v>Good</v>
      </c>
      <c r="P64" t="str">
        <f>LEFT(Analysis16[[#This Row],[Name]],FIND(" ",Analysis16[[#This Row],[Name]], 1))</f>
        <v xml:space="preserve">Jennifer </v>
      </c>
    </row>
    <row r="65" spans="2:16" x14ac:dyDescent="0.35">
      <c r="B65" s="2" t="s">
        <v>139</v>
      </c>
      <c r="C65" s="2" t="s">
        <v>140</v>
      </c>
      <c r="D65" s="2" t="s">
        <v>58</v>
      </c>
      <c r="E65" s="11">
        <v>54</v>
      </c>
      <c r="F65" s="2" t="s">
        <v>16</v>
      </c>
      <c r="G65" s="2" t="s">
        <v>29</v>
      </c>
      <c r="H65" s="5">
        <v>109277</v>
      </c>
      <c r="I65" s="11">
        <v>8</v>
      </c>
      <c r="J65" s="11">
        <v>3</v>
      </c>
      <c r="K65" s="2">
        <v>2019</v>
      </c>
      <c r="L65" s="2" t="s">
        <v>18</v>
      </c>
      <c r="M65" s="2" t="s">
        <v>141</v>
      </c>
      <c r="N65" s="8">
        <v>3.0369515797387137</v>
      </c>
      <c r="O65" t="str">
        <f>_xlfn.IFS(Analysis16[[#This Row],[Performance_Score]]&lt;=2, "Poor", Analysis16[[#This Row],[Performance_Score]]&gt;2, "Good", Analysis16[[#This Row],[Performance_Score]]&gt;4, "Excellent")</f>
        <v>Good</v>
      </c>
      <c r="P65" t="str">
        <f>LEFT(Analysis16[[#This Row],[Name]],FIND(" ",Analysis16[[#This Row],[Name]], 1))</f>
        <v xml:space="preserve">Nicole </v>
      </c>
    </row>
    <row r="66" spans="2:16" x14ac:dyDescent="0.35">
      <c r="B66" s="1" t="s">
        <v>142</v>
      </c>
      <c r="C66" s="1" t="s">
        <v>143</v>
      </c>
      <c r="D66" s="1" t="s">
        <v>15</v>
      </c>
      <c r="E66" s="10">
        <v>26</v>
      </c>
      <c r="F66" s="1" t="s">
        <v>23</v>
      </c>
      <c r="G66" s="1" t="s">
        <v>63</v>
      </c>
      <c r="H66" s="4">
        <v>73827</v>
      </c>
      <c r="I66" s="10">
        <v>27</v>
      </c>
      <c r="J66" s="10">
        <v>1</v>
      </c>
      <c r="K66" s="1">
        <v>2016</v>
      </c>
      <c r="L66" s="1" t="s">
        <v>34</v>
      </c>
      <c r="M66" s="1" t="s">
        <v>26</v>
      </c>
      <c r="N66" s="7">
        <v>2.1907375394970607</v>
      </c>
      <c r="O66" t="str">
        <f>_xlfn.IFS(Analysis16[[#This Row],[Performance_Score]]&lt;=2, "Poor", Analysis16[[#This Row],[Performance_Score]]&gt;2, "Good", Analysis16[[#This Row],[Performance_Score]]&gt;4, "Excellent")</f>
        <v>Poor</v>
      </c>
      <c r="P66" t="str">
        <f>LEFT(Analysis16[[#This Row],[Name]],FIND(" ",Analysis16[[#This Row],[Name]], 1))</f>
        <v xml:space="preserve">Jeffrey </v>
      </c>
    </row>
    <row r="67" spans="2:16" x14ac:dyDescent="0.35">
      <c r="B67" s="2" t="s">
        <v>144</v>
      </c>
      <c r="C67" s="2" t="s">
        <v>145</v>
      </c>
      <c r="D67" s="2" t="s">
        <v>22</v>
      </c>
      <c r="E67" s="11">
        <v>38</v>
      </c>
      <c r="F67" s="2" t="s">
        <v>16</v>
      </c>
      <c r="G67" s="2" t="s">
        <v>77</v>
      </c>
      <c r="H67" s="5">
        <v>73735</v>
      </c>
      <c r="I67" s="11">
        <v>24</v>
      </c>
      <c r="J67" s="11">
        <v>3</v>
      </c>
      <c r="K67" s="2">
        <v>0</v>
      </c>
      <c r="L67" s="2" t="s">
        <v>51</v>
      </c>
      <c r="M67" s="2" t="s">
        <v>41</v>
      </c>
      <c r="N67" s="8">
        <v>1.2126909707467228</v>
      </c>
      <c r="O67" t="str">
        <f>_xlfn.IFS(Analysis16[[#This Row],[Performance_Score]]&lt;=2, "Poor", Analysis16[[#This Row],[Performance_Score]]&gt;2, "Good", Analysis16[[#This Row],[Performance_Score]]&gt;4, "Excellent")</f>
        <v>Good</v>
      </c>
      <c r="P67" t="str">
        <f>LEFT(Analysis16[[#This Row],[Name]],FIND(" ",Analysis16[[#This Row],[Name]], 1))</f>
        <v xml:space="preserve">Misty </v>
      </c>
    </row>
    <row r="68" spans="2:16" x14ac:dyDescent="0.35">
      <c r="B68" s="1" t="s">
        <v>146</v>
      </c>
      <c r="C68" s="1" t="s">
        <v>147</v>
      </c>
      <c r="D68" s="1" t="s">
        <v>33</v>
      </c>
      <c r="E68" s="10">
        <v>44</v>
      </c>
      <c r="F68" s="1" t="s">
        <v>23</v>
      </c>
      <c r="G68" s="1" t="s">
        <v>77</v>
      </c>
      <c r="H68" s="4">
        <v>36349</v>
      </c>
      <c r="I68" s="10">
        <v>31</v>
      </c>
      <c r="J68" s="10">
        <v>3</v>
      </c>
      <c r="K68" s="1">
        <v>2016</v>
      </c>
      <c r="L68" s="1" t="s">
        <v>34</v>
      </c>
      <c r="M68" s="1" t="s">
        <v>141</v>
      </c>
      <c r="N68" s="7">
        <v>4.2152635021920455</v>
      </c>
      <c r="O68" t="str">
        <f>_xlfn.IFS(Analysis16[[#This Row],[Performance_Score]]&lt;=2, "Poor", Analysis16[[#This Row],[Performance_Score]]&gt;2, "Good", Analysis16[[#This Row],[Performance_Score]]&gt;4, "Excellent")</f>
        <v>Good</v>
      </c>
      <c r="P68" t="str">
        <f>LEFT(Analysis16[[#This Row],[Name]],FIND(" ",Analysis16[[#This Row],[Name]], 1))</f>
        <v xml:space="preserve">Ashley </v>
      </c>
    </row>
    <row r="69" spans="2:16" x14ac:dyDescent="0.35">
      <c r="B69" s="2" t="s">
        <v>148</v>
      </c>
      <c r="C69" s="2" t="s">
        <v>149</v>
      </c>
      <c r="D69" s="2" t="s">
        <v>80</v>
      </c>
      <c r="E69" s="11">
        <v>23</v>
      </c>
      <c r="F69" s="2" t="s">
        <v>23</v>
      </c>
      <c r="G69" s="2" t="s">
        <v>39</v>
      </c>
      <c r="H69" s="5">
        <v>94523</v>
      </c>
      <c r="I69" s="11">
        <v>21</v>
      </c>
      <c r="J69" s="11">
        <v>5</v>
      </c>
      <c r="K69" s="2">
        <v>2024</v>
      </c>
      <c r="L69" s="2" t="s">
        <v>30</v>
      </c>
      <c r="M69" s="2" t="s">
        <v>26</v>
      </c>
      <c r="N69" s="8">
        <v>3.0923618310693968</v>
      </c>
      <c r="O69" t="str">
        <f>_xlfn.IFS(Analysis16[[#This Row],[Performance_Score]]&lt;=2, "Poor", Analysis16[[#This Row],[Performance_Score]]&gt;2, "Good", Analysis16[[#This Row],[Performance_Score]]&gt;4, "Excellent")</f>
        <v>Good</v>
      </c>
      <c r="P69" t="str">
        <f>LEFT(Analysis16[[#This Row],[Name]],FIND(" ",Analysis16[[#This Row],[Name]], 1))</f>
        <v xml:space="preserve">Michele </v>
      </c>
    </row>
    <row r="70" spans="2:16" x14ac:dyDescent="0.35">
      <c r="B70" s="1" t="s">
        <v>150</v>
      </c>
      <c r="C70" s="1" t="s">
        <v>151</v>
      </c>
      <c r="D70" s="1" t="s">
        <v>15</v>
      </c>
      <c r="E70" s="10">
        <v>50</v>
      </c>
      <c r="F70" s="1" t="s">
        <v>16</v>
      </c>
      <c r="G70" s="1" t="s">
        <v>17</v>
      </c>
      <c r="H70" s="4">
        <v>117480</v>
      </c>
      <c r="I70" s="10">
        <v>34</v>
      </c>
      <c r="J70" s="10">
        <v>1</v>
      </c>
      <c r="K70" s="1">
        <v>0</v>
      </c>
      <c r="L70" s="1" t="s">
        <v>25</v>
      </c>
      <c r="M70" s="1" t="s">
        <v>26</v>
      </c>
      <c r="N70" s="7">
        <v>2.7879922753425768</v>
      </c>
      <c r="O70" t="str">
        <f>_xlfn.IFS(Analysis16[[#This Row],[Performance_Score]]&lt;=2, "Poor", Analysis16[[#This Row],[Performance_Score]]&gt;2, "Good", Analysis16[[#This Row],[Performance_Score]]&gt;4, "Excellent")</f>
        <v>Poor</v>
      </c>
      <c r="P70" t="str">
        <f>LEFT(Analysis16[[#This Row],[Name]],FIND(" ",Analysis16[[#This Row],[Name]], 1))</f>
        <v xml:space="preserve">Susan </v>
      </c>
    </row>
    <row r="71" spans="2:16" x14ac:dyDescent="0.35">
      <c r="B71" s="2" t="s">
        <v>152</v>
      </c>
      <c r="C71" s="2" t="s">
        <v>153</v>
      </c>
      <c r="D71" s="2" t="s">
        <v>33</v>
      </c>
      <c r="E71" s="11">
        <v>32</v>
      </c>
      <c r="F71" s="2" t="s">
        <v>23</v>
      </c>
      <c r="G71" s="2" t="s">
        <v>29</v>
      </c>
      <c r="H71" s="5">
        <v>74890</v>
      </c>
      <c r="I71" s="11">
        <v>4</v>
      </c>
      <c r="J71" s="11">
        <v>5</v>
      </c>
      <c r="K71" s="2">
        <v>2022</v>
      </c>
      <c r="L71" s="2" t="s">
        <v>25</v>
      </c>
      <c r="M71" s="2" t="s">
        <v>26</v>
      </c>
      <c r="N71" s="8">
        <v>4.3164981962750222</v>
      </c>
      <c r="O71" t="str">
        <f>_xlfn.IFS(Analysis16[[#This Row],[Performance_Score]]&lt;=2, "Poor", Analysis16[[#This Row],[Performance_Score]]&gt;2, "Good", Analysis16[[#This Row],[Performance_Score]]&gt;4, "Excellent")</f>
        <v>Good</v>
      </c>
      <c r="P71" t="str">
        <f>LEFT(Analysis16[[#This Row],[Name]],FIND(" ",Analysis16[[#This Row],[Name]], 1))</f>
        <v xml:space="preserve">Dana </v>
      </c>
    </row>
    <row r="72" spans="2:16" x14ac:dyDescent="0.35">
      <c r="B72" s="1" t="s">
        <v>154</v>
      </c>
      <c r="C72" s="1" t="s">
        <v>155</v>
      </c>
      <c r="D72" s="1" t="s">
        <v>46</v>
      </c>
      <c r="E72" s="10">
        <v>49</v>
      </c>
      <c r="F72" s="1" t="s">
        <v>16</v>
      </c>
      <c r="G72" s="1" t="s">
        <v>77</v>
      </c>
      <c r="H72" s="4">
        <v>82761</v>
      </c>
      <c r="I72" s="10">
        <v>1</v>
      </c>
      <c r="J72" s="10">
        <v>2</v>
      </c>
      <c r="K72" s="1">
        <v>2023</v>
      </c>
      <c r="L72" s="1" t="s">
        <v>51</v>
      </c>
      <c r="M72" s="1" t="s">
        <v>19</v>
      </c>
      <c r="N72" s="7">
        <v>4.961185898920335</v>
      </c>
      <c r="O72" t="str">
        <f>_xlfn.IFS(Analysis16[[#This Row],[Performance_Score]]&lt;=2, "Poor", Analysis16[[#This Row],[Performance_Score]]&gt;2, "Good", Analysis16[[#This Row],[Performance_Score]]&gt;4, "Excellent")</f>
        <v>Poor</v>
      </c>
      <c r="P72" t="str">
        <f>LEFT(Analysis16[[#This Row],[Name]],FIND(" ",Analysis16[[#This Row],[Name]], 1))</f>
        <v xml:space="preserve">Ethan </v>
      </c>
    </row>
    <row r="73" spans="2:16" x14ac:dyDescent="0.35">
      <c r="B73" s="2" t="s">
        <v>156</v>
      </c>
      <c r="C73" s="2" t="s">
        <v>157</v>
      </c>
      <c r="D73" s="2" t="s">
        <v>46</v>
      </c>
      <c r="E73" s="11">
        <v>53</v>
      </c>
      <c r="F73" s="2" t="s">
        <v>23</v>
      </c>
      <c r="G73" s="2" t="s">
        <v>24</v>
      </c>
      <c r="H73" s="5">
        <v>78089</v>
      </c>
      <c r="I73" s="11">
        <v>31</v>
      </c>
      <c r="J73" s="11">
        <v>3</v>
      </c>
      <c r="K73" s="2">
        <v>2016</v>
      </c>
      <c r="L73" s="2" t="s">
        <v>30</v>
      </c>
      <c r="M73" s="2" t="s">
        <v>26</v>
      </c>
      <c r="N73" s="8">
        <v>3.622508463043177</v>
      </c>
      <c r="O73" t="str">
        <f>_xlfn.IFS(Analysis16[[#This Row],[Performance_Score]]&lt;=2, "Poor", Analysis16[[#This Row],[Performance_Score]]&gt;2, "Good", Analysis16[[#This Row],[Performance_Score]]&gt;4, "Excellent")</f>
        <v>Good</v>
      </c>
      <c r="P73" t="str">
        <f>LEFT(Analysis16[[#This Row],[Name]],FIND(" ",Analysis16[[#This Row],[Name]], 1))</f>
        <v xml:space="preserve">William </v>
      </c>
    </row>
    <row r="74" spans="2:16" x14ac:dyDescent="0.35">
      <c r="B74" s="1" t="s">
        <v>158</v>
      </c>
      <c r="C74" s="1" t="s">
        <v>159</v>
      </c>
      <c r="D74" s="1" t="s">
        <v>58</v>
      </c>
      <c r="E74" s="10">
        <v>29</v>
      </c>
      <c r="F74" s="1" t="s">
        <v>16</v>
      </c>
      <c r="G74" s="1" t="s">
        <v>63</v>
      </c>
      <c r="H74" s="4">
        <v>112521</v>
      </c>
      <c r="I74" s="10">
        <v>1</v>
      </c>
      <c r="J74" s="10">
        <v>2</v>
      </c>
      <c r="K74" s="1">
        <v>0</v>
      </c>
      <c r="L74" s="1" t="s">
        <v>18</v>
      </c>
      <c r="M74" s="1" t="s">
        <v>41</v>
      </c>
      <c r="N74" s="7">
        <v>3.2492010925500923</v>
      </c>
      <c r="O74" t="str">
        <f>_xlfn.IFS(Analysis16[[#This Row],[Performance_Score]]&lt;=2, "Poor", Analysis16[[#This Row],[Performance_Score]]&gt;2, "Good", Analysis16[[#This Row],[Performance_Score]]&gt;4, "Excellent")</f>
        <v>Poor</v>
      </c>
      <c r="P74" t="str">
        <f>LEFT(Analysis16[[#This Row],[Name]],FIND(" ",Analysis16[[#This Row],[Name]], 1))</f>
        <v xml:space="preserve">Brooke </v>
      </c>
    </row>
    <row r="75" spans="2:16" x14ac:dyDescent="0.35">
      <c r="B75" s="2" t="s">
        <v>160</v>
      </c>
      <c r="C75" s="2" t="s">
        <v>161</v>
      </c>
      <c r="D75" s="2" t="s">
        <v>80</v>
      </c>
      <c r="E75" s="11">
        <v>55</v>
      </c>
      <c r="F75" s="2" t="s">
        <v>23</v>
      </c>
      <c r="G75" s="2" t="s">
        <v>39</v>
      </c>
      <c r="H75" s="5">
        <v>58354</v>
      </c>
      <c r="I75" s="11">
        <v>35</v>
      </c>
      <c r="J75" s="11">
        <v>4</v>
      </c>
      <c r="K75" s="2">
        <v>2016</v>
      </c>
      <c r="L75" s="2" t="s">
        <v>25</v>
      </c>
      <c r="M75" s="2" t="s">
        <v>41</v>
      </c>
      <c r="N75" s="8">
        <v>3.2061020029067331</v>
      </c>
      <c r="O75" t="str">
        <f>_xlfn.IFS(Analysis16[[#This Row],[Performance_Score]]&lt;=2, "Poor", Analysis16[[#This Row],[Performance_Score]]&gt;2, "Good", Analysis16[[#This Row],[Performance_Score]]&gt;4, "Excellent")</f>
        <v>Good</v>
      </c>
      <c r="P75" t="str">
        <f>LEFT(Analysis16[[#This Row],[Name]],FIND(" ",Analysis16[[#This Row],[Name]], 1))</f>
        <v xml:space="preserve">Robert </v>
      </c>
    </row>
    <row r="76" spans="2:16" x14ac:dyDescent="0.35">
      <c r="B76" s="1" t="s">
        <v>162</v>
      </c>
      <c r="C76" s="1" t="s">
        <v>163</v>
      </c>
      <c r="D76" s="1" t="s">
        <v>80</v>
      </c>
      <c r="E76" s="10">
        <v>43</v>
      </c>
      <c r="F76" s="1" t="s">
        <v>23</v>
      </c>
      <c r="G76" s="1" t="s">
        <v>77</v>
      </c>
      <c r="H76" s="4">
        <v>111554</v>
      </c>
      <c r="I76" s="10">
        <v>16</v>
      </c>
      <c r="J76" s="10">
        <v>3</v>
      </c>
      <c r="K76" s="1">
        <v>2016</v>
      </c>
      <c r="L76" s="1" t="s">
        <v>25</v>
      </c>
      <c r="M76" s="1" t="s">
        <v>26</v>
      </c>
      <c r="N76" s="7">
        <v>1.8401613854076908</v>
      </c>
      <c r="O76" t="str">
        <f>_xlfn.IFS(Analysis16[[#This Row],[Performance_Score]]&lt;=2, "Poor", Analysis16[[#This Row],[Performance_Score]]&gt;2, "Good", Analysis16[[#This Row],[Performance_Score]]&gt;4, "Excellent")</f>
        <v>Good</v>
      </c>
      <c r="P76" t="str">
        <f>LEFT(Analysis16[[#This Row],[Name]],FIND(" ",Analysis16[[#This Row],[Name]], 1))</f>
        <v xml:space="preserve">Kendra </v>
      </c>
    </row>
    <row r="77" spans="2:16" x14ac:dyDescent="0.35">
      <c r="B77" s="2" t="s">
        <v>164</v>
      </c>
      <c r="C77" s="2" t="s">
        <v>165</v>
      </c>
      <c r="D77" s="2" t="s">
        <v>33</v>
      </c>
      <c r="E77" s="11">
        <v>36</v>
      </c>
      <c r="F77" s="2" t="s">
        <v>23</v>
      </c>
      <c r="G77" s="2" t="s">
        <v>63</v>
      </c>
      <c r="H77" s="5">
        <v>60073</v>
      </c>
      <c r="I77" s="11">
        <v>30</v>
      </c>
      <c r="J77" s="11">
        <v>1</v>
      </c>
      <c r="K77" s="2">
        <v>2021</v>
      </c>
      <c r="L77" s="2" t="s">
        <v>30</v>
      </c>
      <c r="M77" s="2" t="s">
        <v>41</v>
      </c>
      <c r="N77" s="8">
        <v>4.1684762363488908</v>
      </c>
      <c r="O77" t="str">
        <f>_xlfn.IFS(Analysis16[[#This Row],[Performance_Score]]&lt;=2, "Poor", Analysis16[[#This Row],[Performance_Score]]&gt;2, "Good", Analysis16[[#This Row],[Performance_Score]]&gt;4, "Excellent")</f>
        <v>Poor</v>
      </c>
      <c r="P77" t="str">
        <f>LEFT(Analysis16[[#This Row],[Name]],FIND(" ",Analysis16[[#This Row],[Name]], 1))</f>
        <v xml:space="preserve">Vanessa </v>
      </c>
    </row>
    <row r="78" spans="2:16" x14ac:dyDescent="0.35">
      <c r="B78" s="1" t="s">
        <v>166</v>
      </c>
      <c r="C78" s="1" t="s">
        <v>167</v>
      </c>
      <c r="D78" s="1" t="s">
        <v>80</v>
      </c>
      <c r="E78" s="10">
        <v>51</v>
      </c>
      <c r="F78" s="1" t="s">
        <v>23</v>
      </c>
      <c r="G78" s="1" t="s">
        <v>17</v>
      </c>
      <c r="H78" s="4">
        <v>72880</v>
      </c>
      <c r="I78" s="10">
        <v>23</v>
      </c>
      <c r="J78" s="10">
        <v>1</v>
      </c>
      <c r="K78" s="1">
        <v>2023</v>
      </c>
      <c r="L78" s="1" t="s">
        <v>34</v>
      </c>
      <c r="M78" s="1" t="s">
        <v>26</v>
      </c>
      <c r="N78" s="7">
        <v>2.6811137511794585</v>
      </c>
      <c r="O78" t="str">
        <f>_xlfn.IFS(Analysis16[[#This Row],[Performance_Score]]&lt;=2, "Poor", Analysis16[[#This Row],[Performance_Score]]&gt;2, "Good", Analysis16[[#This Row],[Performance_Score]]&gt;4, "Excellent")</f>
        <v>Poor</v>
      </c>
      <c r="P78" t="str">
        <f>LEFT(Analysis16[[#This Row],[Name]],FIND(" ",Analysis16[[#This Row],[Name]], 1))</f>
        <v xml:space="preserve">Joel </v>
      </c>
    </row>
    <row r="79" spans="2:16" x14ac:dyDescent="0.35">
      <c r="B79" s="2" t="s">
        <v>168</v>
      </c>
      <c r="C79" s="2" t="s">
        <v>169</v>
      </c>
      <c r="D79" s="2" t="s">
        <v>80</v>
      </c>
      <c r="E79" s="11">
        <v>29</v>
      </c>
      <c r="F79" s="2" t="s">
        <v>23</v>
      </c>
      <c r="G79" s="2" t="s">
        <v>17</v>
      </c>
      <c r="H79" s="5">
        <v>93086</v>
      </c>
      <c r="I79" s="11">
        <v>2</v>
      </c>
      <c r="J79" s="11">
        <v>1</v>
      </c>
      <c r="K79" s="2">
        <v>2023</v>
      </c>
      <c r="L79" s="2" t="s">
        <v>30</v>
      </c>
      <c r="M79" s="2" t="s">
        <v>26</v>
      </c>
      <c r="N79" s="8">
        <v>3.1408682516262938</v>
      </c>
      <c r="O79" t="str">
        <f>_xlfn.IFS(Analysis16[[#This Row],[Performance_Score]]&lt;=2, "Poor", Analysis16[[#This Row],[Performance_Score]]&gt;2, "Good", Analysis16[[#This Row],[Performance_Score]]&gt;4, "Excellent")</f>
        <v>Poor</v>
      </c>
      <c r="P79" t="str">
        <f>LEFT(Analysis16[[#This Row],[Name]],FIND(" ",Analysis16[[#This Row],[Name]], 1))</f>
        <v xml:space="preserve">Jeff </v>
      </c>
    </row>
    <row r="80" spans="2:16" x14ac:dyDescent="0.35">
      <c r="B80" s="1" t="s">
        <v>170</v>
      </c>
      <c r="C80" s="1" t="s">
        <v>171</v>
      </c>
      <c r="D80" s="1" t="s">
        <v>15</v>
      </c>
      <c r="E80" s="10">
        <v>50</v>
      </c>
      <c r="F80" s="1" t="s">
        <v>16</v>
      </c>
      <c r="G80" s="1" t="s">
        <v>17</v>
      </c>
      <c r="H80" s="4">
        <v>102454</v>
      </c>
      <c r="I80" s="10">
        <v>27</v>
      </c>
      <c r="J80" s="10">
        <v>2</v>
      </c>
      <c r="K80" s="1">
        <v>0</v>
      </c>
      <c r="L80" s="1" t="s">
        <v>34</v>
      </c>
      <c r="M80" s="1" t="s">
        <v>141</v>
      </c>
      <c r="N80" s="7">
        <v>3.2239952469487321</v>
      </c>
      <c r="O80" t="str">
        <f>_xlfn.IFS(Analysis16[[#This Row],[Performance_Score]]&lt;=2, "Poor", Analysis16[[#This Row],[Performance_Score]]&gt;2, "Good", Analysis16[[#This Row],[Performance_Score]]&gt;4, "Excellent")</f>
        <v>Poor</v>
      </c>
      <c r="P80" t="str">
        <f>LEFT(Analysis16[[#This Row],[Name]],FIND(" ",Analysis16[[#This Row],[Name]], 1))</f>
        <v xml:space="preserve">Joy </v>
      </c>
    </row>
    <row r="81" spans="2:16" x14ac:dyDescent="0.35">
      <c r="B81" s="2" t="s">
        <v>172</v>
      </c>
      <c r="C81" s="2" t="s">
        <v>173</v>
      </c>
      <c r="D81" s="2" t="s">
        <v>33</v>
      </c>
      <c r="E81" s="11">
        <v>43</v>
      </c>
      <c r="F81" s="2" t="s">
        <v>23</v>
      </c>
      <c r="G81" s="2" t="s">
        <v>17</v>
      </c>
      <c r="H81" s="5">
        <v>87648</v>
      </c>
      <c r="I81" s="11">
        <v>8</v>
      </c>
      <c r="J81" s="11">
        <v>3</v>
      </c>
      <c r="K81" s="2">
        <v>2020</v>
      </c>
      <c r="L81" s="2" t="s">
        <v>18</v>
      </c>
      <c r="M81" s="2" t="s">
        <v>26</v>
      </c>
      <c r="N81" s="8">
        <v>3.8739743536559552</v>
      </c>
      <c r="O81" t="str">
        <f>_xlfn.IFS(Analysis16[[#This Row],[Performance_Score]]&lt;=2, "Poor", Analysis16[[#This Row],[Performance_Score]]&gt;2, "Good", Analysis16[[#This Row],[Performance_Score]]&gt;4, "Excellent")</f>
        <v>Good</v>
      </c>
      <c r="P81" t="str">
        <f>LEFT(Analysis16[[#This Row],[Name]],FIND(" ",Analysis16[[#This Row],[Name]], 1))</f>
        <v xml:space="preserve">Heidi </v>
      </c>
    </row>
    <row r="82" spans="2:16" x14ac:dyDescent="0.35">
      <c r="B82" s="1" t="s">
        <v>174</v>
      </c>
      <c r="C82" s="1" t="s">
        <v>175</v>
      </c>
      <c r="D82" s="1" t="s">
        <v>15</v>
      </c>
      <c r="E82" s="10">
        <v>60</v>
      </c>
      <c r="F82" s="1" t="s">
        <v>16</v>
      </c>
      <c r="G82" s="1" t="s">
        <v>24</v>
      </c>
      <c r="H82" s="4">
        <v>110426</v>
      </c>
      <c r="I82" s="10">
        <v>16</v>
      </c>
      <c r="J82" s="10">
        <v>2</v>
      </c>
      <c r="K82" s="1">
        <v>2019</v>
      </c>
      <c r="L82" s="1" t="s">
        <v>18</v>
      </c>
      <c r="M82" s="1" t="s">
        <v>41</v>
      </c>
      <c r="N82" s="7">
        <v>4.407569902884596</v>
      </c>
      <c r="O82" t="str">
        <f>_xlfn.IFS(Analysis16[[#This Row],[Performance_Score]]&lt;=2, "Poor", Analysis16[[#This Row],[Performance_Score]]&gt;2, "Good", Analysis16[[#This Row],[Performance_Score]]&gt;4, "Excellent")</f>
        <v>Poor</v>
      </c>
      <c r="P82" t="str">
        <f>LEFT(Analysis16[[#This Row],[Name]],FIND(" ",Analysis16[[#This Row],[Name]], 1))</f>
        <v xml:space="preserve">Ricardo </v>
      </c>
    </row>
    <row r="83" spans="2:16" x14ac:dyDescent="0.35">
      <c r="B83" s="2" t="s">
        <v>176</v>
      </c>
      <c r="C83" s="2" t="s">
        <v>177</v>
      </c>
      <c r="D83" s="2" t="s">
        <v>58</v>
      </c>
      <c r="E83" s="11">
        <v>27</v>
      </c>
      <c r="F83" s="2" t="s">
        <v>16</v>
      </c>
      <c r="G83" s="2" t="s">
        <v>24</v>
      </c>
      <c r="H83" s="5">
        <v>79279</v>
      </c>
      <c r="I83" s="11">
        <v>28</v>
      </c>
      <c r="J83" s="11">
        <v>3</v>
      </c>
      <c r="K83" s="2">
        <v>2023</v>
      </c>
      <c r="L83" s="2" t="s">
        <v>40</v>
      </c>
      <c r="M83" s="2" t="s">
        <v>41</v>
      </c>
      <c r="N83" s="8">
        <v>2.3881968609250865</v>
      </c>
      <c r="O83" t="str">
        <f>_xlfn.IFS(Analysis16[[#This Row],[Performance_Score]]&lt;=2, "Poor", Analysis16[[#This Row],[Performance_Score]]&gt;2, "Good", Analysis16[[#This Row],[Performance_Score]]&gt;4, "Excellent")</f>
        <v>Good</v>
      </c>
      <c r="P83" t="str">
        <f>LEFT(Analysis16[[#This Row],[Name]],FIND(" ",Analysis16[[#This Row],[Name]], 1))</f>
        <v xml:space="preserve">Evan </v>
      </c>
    </row>
    <row r="84" spans="2:16" x14ac:dyDescent="0.35">
      <c r="B84" s="1" t="s">
        <v>178</v>
      </c>
      <c r="C84" s="1" t="s">
        <v>179</v>
      </c>
      <c r="D84" s="1" t="s">
        <v>46</v>
      </c>
      <c r="E84" s="10">
        <v>48</v>
      </c>
      <c r="F84" s="1" t="s">
        <v>23</v>
      </c>
      <c r="G84" s="1" t="s">
        <v>17</v>
      </c>
      <c r="H84" s="4">
        <v>110914</v>
      </c>
      <c r="I84" s="10">
        <v>12</v>
      </c>
      <c r="J84" s="10">
        <v>2</v>
      </c>
      <c r="K84" s="1">
        <v>2017</v>
      </c>
      <c r="L84" s="1" t="s">
        <v>30</v>
      </c>
      <c r="M84" s="1" t="s">
        <v>41</v>
      </c>
      <c r="N84" s="7">
        <v>2.9166231753843226</v>
      </c>
      <c r="O84" t="str">
        <f>_xlfn.IFS(Analysis16[[#This Row],[Performance_Score]]&lt;=2, "Poor", Analysis16[[#This Row],[Performance_Score]]&gt;2, "Good", Analysis16[[#This Row],[Performance_Score]]&gt;4, "Excellent")</f>
        <v>Poor</v>
      </c>
      <c r="P84" t="str">
        <f>LEFT(Analysis16[[#This Row],[Name]],FIND(" ",Analysis16[[#This Row],[Name]], 1))</f>
        <v xml:space="preserve">Felicia </v>
      </c>
    </row>
    <row r="85" spans="2:16" x14ac:dyDescent="0.35">
      <c r="B85" s="2" t="s">
        <v>180</v>
      </c>
      <c r="C85" s="2" t="s">
        <v>181</v>
      </c>
      <c r="D85" s="2" t="s">
        <v>33</v>
      </c>
      <c r="E85" s="11">
        <v>32</v>
      </c>
      <c r="F85" s="2" t="s">
        <v>23</v>
      </c>
      <c r="G85" s="2" t="s">
        <v>17</v>
      </c>
      <c r="H85" s="5">
        <v>90362</v>
      </c>
      <c r="I85" s="11">
        <v>23</v>
      </c>
      <c r="J85" s="11">
        <v>1</v>
      </c>
      <c r="K85" s="2">
        <v>0</v>
      </c>
      <c r="L85" s="2" t="s">
        <v>40</v>
      </c>
      <c r="M85" s="2" t="s">
        <v>141</v>
      </c>
      <c r="N85" s="8">
        <v>2.647796586826483</v>
      </c>
      <c r="O85" t="str">
        <f>_xlfn.IFS(Analysis16[[#This Row],[Performance_Score]]&lt;=2, "Poor", Analysis16[[#This Row],[Performance_Score]]&gt;2, "Good", Analysis16[[#This Row],[Performance_Score]]&gt;4, "Excellent")</f>
        <v>Poor</v>
      </c>
      <c r="P85" t="str">
        <f>LEFT(Analysis16[[#This Row],[Name]],FIND(" ",Analysis16[[#This Row],[Name]], 1))</f>
        <v xml:space="preserve">Christopher </v>
      </c>
    </row>
    <row r="86" spans="2:16" x14ac:dyDescent="0.35">
      <c r="B86" s="1" t="s">
        <v>182</v>
      </c>
      <c r="C86" s="1" t="s">
        <v>183</v>
      </c>
      <c r="D86" s="1" t="s">
        <v>22</v>
      </c>
      <c r="E86" s="10">
        <v>31</v>
      </c>
      <c r="F86" s="1" t="s">
        <v>16</v>
      </c>
      <c r="G86" s="1" t="s">
        <v>17</v>
      </c>
      <c r="H86" s="4">
        <v>36838</v>
      </c>
      <c r="I86" s="10">
        <v>32</v>
      </c>
      <c r="J86" s="10">
        <v>5</v>
      </c>
      <c r="K86" s="1">
        <v>0</v>
      </c>
      <c r="L86" s="1" t="s">
        <v>25</v>
      </c>
      <c r="M86" s="1" t="s">
        <v>26</v>
      </c>
      <c r="N86" s="7">
        <v>1.2045132750936576</v>
      </c>
      <c r="O86" t="str">
        <f>_xlfn.IFS(Analysis16[[#This Row],[Performance_Score]]&lt;=2, "Poor", Analysis16[[#This Row],[Performance_Score]]&gt;2, "Good", Analysis16[[#This Row],[Performance_Score]]&gt;4, "Excellent")</f>
        <v>Good</v>
      </c>
      <c r="P86" t="str">
        <f>LEFT(Analysis16[[#This Row],[Name]],FIND(" ",Analysis16[[#This Row],[Name]], 1))</f>
        <v xml:space="preserve">Kathy </v>
      </c>
    </row>
    <row r="87" spans="2:16" x14ac:dyDescent="0.35">
      <c r="B87" s="2" t="s">
        <v>184</v>
      </c>
      <c r="C87" s="2" t="s">
        <v>185</v>
      </c>
      <c r="D87" s="2" t="s">
        <v>22</v>
      </c>
      <c r="E87" s="11">
        <v>53</v>
      </c>
      <c r="F87" s="2" t="s">
        <v>23</v>
      </c>
      <c r="G87" s="2" t="s">
        <v>29</v>
      </c>
      <c r="H87" s="5">
        <v>90824</v>
      </c>
      <c r="I87" s="11">
        <v>19</v>
      </c>
      <c r="J87" s="11">
        <v>5</v>
      </c>
      <c r="K87" s="2">
        <v>0</v>
      </c>
      <c r="L87" s="2" t="s">
        <v>25</v>
      </c>
      <c r="M87" s="2" t="s">
        <v>41</v>
      </c>
      <c r="N87" s="8">
        <v>2.4010876189893269</v>
      </c>
      <c r="O87" t="str">
        <f>_xlfn.IFS(Analysis16[[#This Row],[Performance_Score]]&lt;=2, "Poor", Analysis16[[#This Row],[Performance_Score]]&gt;2, "Good", Analysis16[[#This Row],[Performance_Score]]&gt;4, "Excellent")</f>
        <v>Good</v>
      </c>
      <c r="P87" t="str">
        <f>LEFT(Analysis16[[#This Row],[Name]],FIND(" ",Analysis16[[#This Row],[Name]], 1))</f>
        <v xml:space="preserve">Susan </v>
      </c>
    </row>
    <row r="88" spans="2:16" x14ac:dyDescent="0.35">
      <c r="B88" s="1" t="s">
        <v>186</v>
      </c>
      <c r="C88" s="1" t="s">
        <v>187</v>
      </c>
      <c r="D88" s="1" t="s">
        <v>15</v>
      </c>
      <c r="E88" s="10">
        <v>47</v>
      </c>
      <c r="F88" s="1" t="s">
        <v>23</v>
      </c>
      <c r="G88" s="1" t="s">
        <v>24</v>
      </c>
      <c r="H88" s="4">
        <v>117955</v>
      </c>
      <c r="I88" s="10">
        <v>26</v>
      </c>
      <c r="J88" s="10">
        <v>5</v>
      </c>
      <c r="K88" s="1">
        <v>2020</v>
      </c>
      <c r="L88" s="1" t="s">
        <v>40</v>
      </c>
      <c r="M88" s="1" t="s">
        <v>41</v>
      </c>
      <c r="N88" s="7">
        <v>4.9007721817568806</v>
      </c>
      <c r="O88" t="str">
        <f>_xlfn.IFS(Analysis16[[#This Row],[Performance_Score]]&lt;=2, "Poor", Analysis16[[#This Row],[Performance_Score]]&gt;2, "Good", Analysis16[[#This Row],[Performance_Score]]&gt;4, "Excellent")</f>
        <v>Good</v>
      </c>
      <c r="P88" t="str">
        <f>LEFT(Analysis16[[#This Row],[Name]],FIND(" ",Analysis16[[#This Row],[Name]], 1))</f>
        <v xml:space="preserve">Brenda </v>
      </c>
    </row>
    <row r="89" spans="2:16" x14ac:dyDescent="0.35">
      <c r="B89" s="2" t="s">
        <v>188</v>
      </c>
      <c r="C89" s="2" t="s">
        <v>189</v>
      </c>
      <c r="D89" s="2" t="s">
        <v>58</v>
      </c>
      <c r="E89" s="11">
        <v>38</v>
      </c>
      <c r="F89" s="2" t="s">
        <v>16</v>
      </c>
      <c r="G89" s="2" t="s">
        <v>17</v>
      </c>
      <c r="H89" s="5">
        <v>64423</v>
      </c>
      <c r="I89" s="11">
        <v>33</v>
      </c>
      <c r="J89" s="11">
        <v>3</v>
      </c>
      <c r="K89" s="2">
        <v>2018</v>
      </c>
      <c r="L89" s="2" t="s">
        <v>51</v>
      </c>
      <c r="M89" s="2" t="s">
        <v>26</v>
      </c>
      <c r="N89" s="8">
        <v>2.6251361734634791</v>
      </c>
      <c r="O89" t="str">
        <f>_xlfn.IFS(Analysis16[[#This Row],[Performance_Score]]&lt;=2, "Poor", Analysis16[[#This Row],[Performance_Score]]&gt;2, "Good", Analysis16[[#This Row],[Performance_Score]]&gt;4, "Excellent")</f>
        <v>Good</v>
      </c>
      <c r="P89" t="str">
        <f>LEFT(Analysis16[[#This Row],[Name]],FIND(" ",Analysis16[[#This Row],[Name]], 1))</f>
        <v xml:space="preserve">Jacqueline </v>
      </c>
    </row>
    <row r="90" spans="2:16" x14ac:dyDescent="0.35">
      <c r="B90" s="1" t="s">
        <v>190</v>
      </c>
      <c r="C90" s="1" t="s">
        <v>191</v>
      </c>
      <c r="D90" s="1" t="s">
        <v>58</v>
      </c>
      <c r="E90" s="10">
        <v>54</v>
      </c>
      <c r="F90" s="1" t="s">
        <v>23</v>
      </c>
      <c r="G90" s="1" t="s">
        <v>17</v>
      </c>
      <c r="H90" s="4">
        <v>30962</v>
      </c>
      <c r="I90" s="10">
        <v>18</v>
      </c>
      <c r="J90" s="10">
        <v>2</v>
      </c>
      <c r="K90" s="1">
        <v>2021</v>
      </c>
      <c r="L90" s="1" t="s">
        <v>51</v>
      </c>
      <c r="M90" s="1" t="s">
        <v>26</v>
      </c>
      <c r="N90" s="7">
        <v>3.3838477702873089</v>
      </c>
      <c r="O90" t="str">
        <f>_xlfn.IFS(Analysis16[[#This Row],[Performance_Score]]&lt;=2, "Poor", Analysis16[[#This Row],[Performance_Score]]&gt;2, "Good", Analysis16[[#This Row],[Performance_Score]]&gt;4, "Excellent")</f>
        <v>Poor</v>
      </c>
      <c r="P90" t="str">
        <f>LEFT(Analysis16[[#This Row],[Name]],FIND(" ",Analysis16[[#This Row],[Name]], 1))</f>
        <v xml:space="preserve">Christopher </v>
      </c>
    </row>
    <row r="91" spans="2:16" x14ac:dyDescent="0.35">
      <c r="B91" s="2" t="s">
        <v>192</v>
      </c>
      <c r="C91" s="2" t="s">
        <v>193</v>
      </c>
      <c r="D91" s="2" t="s">
        <v>58</v>
      </c>
      <c r="E91" s="11">
        <v>23</v>
      </c>
      <c r="F91" s="2" t="s">
        <v>16</v>
      </c>
      <c r="G91" s="2" t="s">
        <v>63</v>
      </c>
      <c r="H91" s="5">
        <v>99258</v>
      </c>
      <c r="I91" s="11">
        <v>26</v>
      </c>
      <c r="J91" s="11">
        <v>1</v>
      </c>
      <c r="K91" s="2">
        <v>2021</v>
      </c>
      <c r="L91" s="2" t="s">
        <v>34</v>
      </c>
      <c r="M91" s="2" t="s">
        <v>26</v>
      </c>
      <c r="N91" s="8">
        <v>4.8468977320189541</v>
      </c>
      <c r="O91" t="str">
        <f>_xlfn.IFS(Analysis16[[#This Row],[Performance_Score]]&lt;=2, "Poor", Analysis16[[#This Row],[Performance_Score]]&gt;2, "Good", Analysis16[[#This Row],[Performance_Score]]&gt;4, "Excellent")</f>
        <v>Poor</v>
      </c>
      <c r="P91" t="str">
        <f>LEFT(Analysis16[[#This Row],[Name]],FIND(" ",Analysis16[[#This Row],[Name]], 1))</f>
        <v xml:space="preserve">Brian </v>
      </c>
    </row>
    <row r="92" spans="2:16" x14ac:dyDescent="0.35">
      <c r="B92" s="1" t="s">
        <v>194</v>
      </c>
      <c r="C92" s="1" t="s">
        <v>195</v>
      </c>
      <c r="D92" s="1" t="s">
        <v>58</v>
      </c>
      <c r="E92" s="10">
        <v>55</v>
      </c>
      <c r="F92" s="1" t="s">
        <v>23</v>
      </c>
      <c r="G92" s="1" t="s">
        <v>29</v>
      </c>
      <c r="H92" s="4">
        <v>107555</v>
      </c>
      <c r="I92" s="10">
        <v>4</v>
      </c>
      <c r="J92" s="10">
        <v>5</v>
      </c>
      <c r="K92" s="1">
        <v>2021</v>
      </c>
      <c r="L92" s="1" t="s">
        <v>30</v>
      </c>
      <c r="M92" s="1" t="s">
        <v>141</v>
      </c>
      <c r="N92" s="7">
        <v>2.682650542312798</v>
      </c>
      <c r="O92" t="str">
        <f>_xlfn.IFS(Analysis16[[#This Row],[Performance_Score]]&lt;=2, "Poor", Analysis16[[#This Row],[Performance_Score]]&gt;2, "Good", Analysis16[[#This Row],[Performance_Score]]&gt;4, "Excellent")</f>
        <v>Good</v>
      </c>
      <c r="P92" t="str">
        <f>LEFT(Analysis16[[#This Row],[Name]],FIND(" ",Analysis16[[#This Row],[Name]], 1))</f>
        <v xml:space="preserve">Tracy </v>
      </c>
    </row>
    <row r="93" spans="2:16" x14ac:dyDescent="0.35">
      <c r="B93" s="2" t="s">
        <v>196</v>
      </c>
      <c r="C93" s="2" t="s">
        <v>197</v>
      </c>
      <c r="D93" s="2" t="s">
        <v>80</v>
      </c>
      <c r="E93" s="11">
        <v>35</v>
      </c>
      <c r="F93" s="2" t="s">
        <v>23</v>
      </c>
      <c r="G93" s="2" t="s">
        <v>29</v>
      </c>
      <c r="H93" s="5">
        <v>68297</v>
      </c>
      <c r="I93" s="11">
        <v>3</v>
      </c>
      <c r="J93" s="11">
        <v>5</v>
      </c>
      <c r="K93" s="2">
        <v>2020</v>
      </c>
      <c r="L93" s="2" t="s">
        <v>34</v>
      </c>
      <c r="M93" s="2" t="s">
        <v>26</v>
      </c>
      <c r="N93" s="8">
        <v>1.8893871149647112</v>
      </c>
      <c r="O93" t="str">
        <f>_xlfn.IFS(Analysis16[[#This Row],[Performance_Score]]&lt;=2, "Poor", Analysis16[[#This Row],[Performance_Score]]&gt;2, "Good", Analysis16[[#This Row],[Performance_Score]]&gt;4, "Excellent")</f>
        <v>Good</v>
      </c>
      <c r="P93" t="str">
        <f>LEFT(Analysis16[[#This Row],[Name]],FIND(" ",Analysis16[[#This Row],[Name]], 1))</f>
        <v xml:space="preserve">Kyle </v>
      </c>
    </row>
    <row r="94" spans="2:16" x14ac:dyDescent="0.35">
      <c r="B94" s="1" t="s">
        <v>198</v>
      </c>
      <c r="C94" s="1" t="s">
        <v>199</v>
      </c>
      <c r="D94" s="1" t="s">
        <v>22</v>
      </c>
      <c r="E94" s="10">
        <v>35</v>
      </c>
      <c r="F94" s="1" t="s">
        <v>16</v>
      </c>
      <c r="G94" s="1" t="s">
        <v>77</v>
      </c>
      <c r="H94" s="4">
        <v>100963</v>
      </c>
      <c r="I94" s="10">
        <v>35</v>
      </c>
      <c r="J94" s="10">
        <v>5</v>
      </c>
      <c r="K94" s="1">
        <v>2023</v>
      </c>
      <c r="L94" s="1" t="s">
        <v>51</v>
      </c>
      <c r="M94" s="1" t="s">
        <v>19</v>
      </c>
      <c r="N94" s="7">
        <v>1.1209346801701905</v>
      </c>
      <c r="O94" t="str">
        <f>_xlfn.IFS(Analysis16[[#This Row],[Performance_Score]]&lt;=2, "Poor", Analysis16[[#This Row],[Performance_Score]]&gt;2, "Good", Analysis16[[#This Row],[Performance_Score]]&gt;4, "Excellent")</f>
        <v>Good</v>
      </c>
      <c r="P94" t="str">
        <f>LEFT(Analysis16[[#This Row],[Name]],FIND(" ",Analysis16[[#This Row],[Name]], 1))</f>
        <v xml:space="preserve">Kristin </v>
      </c>
    </row>
    <row r="95" spans="2:16" x14ac:dyDescent="0.35">
      <c r="B95" s="2" t="s">
        <v>200</v>
      </c>
      <c r="C95" s="2" t="s">
        <v>201</v>
      </c>
      <c r="D95" s="2" t="s">
        <v>58</v>
      </c>
      <c r="E95" s="11">
        <v>34</v>
      </c>
      <c r="F95" s="2" t="s">
        <v>16</v>
      </c>
      <c r="G95" s="2" t="s">
        <v>77</v>
      </c>
      <c r="H95" s="5">
        <v>74744</v>
      </c>
      <c r="I95" s="11">
        <v>29</v>
      </c>
      <c r="J95" s="11">
        <v>4</v>
      </c>
      <c r="K95" s="2">
        <v>2018</v>
      </c>
      <c r="L95" s="2" t="s">
        <v>25</v>
      </c>
      <c r="M95" s="2" t="s">
        <v>19</v>
      </c>
      <c r="N95" s="8">
        <v>3.6424725510735234</v>
      </c>
      <c r="O95" t="str">
        <f>_xlfn.IFS(Analysis16[[#This Row],[Performance_Score]]&lt;=2, "Poor", Analysis16[[#This Row],[Performance_Score]]&gt;2, "Good", Analysis16[[#This Row],[Performance_Score]]&gt;4, "Excellent")</f>
        <v>Good</v>
      </c>
      <c r="P95" t="str">
        <f>LEFT(Analysis16[[#This Row],[Name]],FIND(" ",Analysis16[[#This Row],[Name]], 1))</f>
        <v xml:space="preserve">Michelle </v>
      </c>
    </row>
    <row r="96" spans="2:16" x14ac:dyDescent="0.35">
      <c r="B96" s="1" t="s">
        <v>202</v>
      </c>
      <c r="C96" s="1" t="s">
        <v>203</v>
      </c>
      <c r="D96" s="1" t="s">
        <v>58</v>
      </c>
      <c r="E96" s="10">
        <v>57</v>
      </c>
      <c r="F96" s="1" t="s">
        <v>16</v>
      </c>
      <c r="G96" s="1" t="s">
        <v>77</v>
      </c>
      <c r="H96" s="4">
        <v>60458</v>
      </c>
      <c r="I96" s="10">
        <v>5</v>
      </c>
      <c r="J96" s="10">
        <v>2</v>
      </c>
      <c r="K96" s="1">
        <v>0</v>
      </c>
      <c r="L96" s="1" t="s">
        <v>34</v>
      </c>
      <c r="M96" s="1" t="s">
        <v>41</v>
      </c>
      <c r="N96" s="7">
        <v>3.5934319855301231</v>
      </c>
      <c r="O96" t="str">
        <f>_xlfn.IFS(Analysis16[[#This Row],[Performance_Score]]&lt;=2, "Poor", Analysis16[[#This Row],[Performance_Score]]&gt;2, "Good", Analysis16[[#This Row],[Performance_Score]]&gt;4, "Excellent")</f>
        <v>Poor</v>
      </c>
      <c r="P96" t="str">
        <f>LEFT(Analysis16[[#This Row],[Name]],FIND(" ",Analysis16[[#This Row],[Name]], 1))</f>
        <v xml:space="preserve">Kyle </v>
      </c>
    </row>
    <row r="97" spans="2:16" x14ac:dyDescent="0.35">
      <c r="B97" s="2" t="s">
        <v>204</v>
      </c>
      <c r="C97" s="2" t="s">
        <v>205</v>
      </c>
      <c r="D97" s="2" t="s">
        <v>46</v>
      </c>
      <c r="E97" s="11">
        <v>32</v>
      </c>
      <c r="F97" s="2" t="s">
        <v>23</v>
      </c>
      <c r="G97" s="2" t="s">
        <v>29</v>
      </c>
      <c r="H97" s="5">
        <v>86811</v>
      </c>
      <c r="I97" s="11">
        <v>20</v>
      </c>
      <c r="J97" s="11">
        <v>5</v>
      </c>
      <c r="K97" s="2">
        <v>2015</v>
      </c>
      <c r="L97" s="2" t="s">
        <v>18</v>
      </c>
      <c r="M97" s="2" t="s">
        <v>26</v>
      </c>
      <c r="N97" s="8">
        <v>2.6956526656156252</v>
      </c>
      <c r="O97" t="str">
        <f>_xlfn.IFS(Analysis16[[#This Row],[Performance_Score]]&lt;=2, "Poor", Analysis16[[#This Row],[Performance_Score]]&gt;2, "Good", Analysis16[[#This Row],[Performance_Score]]&gt;4, "Excellent")</f>
        <v>Good</v>
      </c>
      <c r="P97" t="str">
        <f>LEFT(Analysis16[[#This Row],[Name]],FIND(" ",Analysis16[[#This Row],[Name]], 1))</f>
        <v xml:space="preserve">John </v>
      </c>
    </row>
    <row r="98" spans="2:16" x14ac:dyDescent="0.35">
      <c r="B98" s="1" t="s">
        <v>206</v>
      </c>
      <c r="C98" s="1" t="s">
        <v>207</v>
      </c>
      <c r="D98" s="1" t="s">
        <v>33</v>
      </c>
      <c r="E98" s="10">
        <v>45</v>
      </c>
      <c r="F98" s="1" t="s">
        <v>23</v>
      </c>
      <c r="G98" s="1" t="s">
        <v>29</v>
      </c>
      <c r="H98" s="4">
        <v>75136</v>
      </c>
      <c r="I98" s="10">
        <v>24</v>
      </c>
      <c r="J98" s="10">
        <v>4</v>
      </c>
      <c r="K98" s="1">
        <v>2021</v>
      </c>
      <c r="L98" s="1" t="s">
        <v>25</v>
      </c>
      <c r="M98" s="1" t="s">
        <v>26</v>
      </c>
      <c r="N98" s="7">
        <v>1.2699706217386066</v>
      </c>
      <c r="O98" t="str">
        <f>_xlfn.IFS(Analysis16[[#This Row],[Performance_Score]]&lt;=2, "Poor", Analysis16[[#This Row],[Performance_Score]]&gt;2, "Good", Analysis16[[#This Row],[Performance_Score]]&gt;4, "Excellent")</f>
        <v>Good</v>
      </c>
      <c r="P98" t="str">
        <f>LEFT(Analysis16[[#This Row],[Name]],FIND(" ",Analysis16[[#This Row],[Name]], 1))</f>
        <v xml:space="preserve">Melissa </v>
      </c>
    </row>
    <row r="99" spans="2:16" x14ac:dyDescent="0.35">
      <c r="B99" s="2" t="s">
        <v>208</v>
      </c>
      <c r="C99" s="2" t="s">
        <v>209</v>
      </c>
      <c r="D99" s="2" t="s">
        <v>80</v>
      </c>
      <c r="E99" s="11">
        <v>40</v>
      </c>
      <c r="F99" s="2" t="s">
        <v>16</v>
      </c>
      <c r="G99" s="2" t="s">
        <v>39</v>
      </c>
      <c r="H99" s="5">
        <v>113847</v>
      </c>
      <c r="I99" s="11">
        <v>1</v>
      </c>
      <c r="J99" s="11">
        <v>1</v>
      </c>
      <c r="K99" s="2">
        <v>2021</v>
      </c>
      <c r="L99" s="2" t="s">
        <v>25</v>
      </c>
      <c r="M99" s="2" t="s">
        <v>41</v>
      </c>
      <c r="N99" s="8">
        <v>1.8998280266069059</v>
      </c>
      <c r="O99" t="str">
        <f>_xlfn.IFS(Analysis16[[#This Row],[Performance_Score]]&lt;=2, "Poor", Analysis16[[#This Row],[Performance_Score]]&gt;2, "Good", Analysis16[[#This Row],[Performance_Score]]&gt;4, "Excellent")</f>
        <v>Poor</v>
      </c>
      <c r="P99" t="str">
        <f>LEFT(Analysis16[[#This Row],[Name]],FIND(" ",Analysis16[[#This Row],[Name]], 1))</f>
        <v xml:space="preserve">James </v>
      </c>
    </row>
    <row r="100" spans="2:16" x14ac:dyDescent="0.35">
      <c r="B100" s="1" t="s">
        <v>210</v>
      </c>
      <c r="C100" s="1" t="s">
        <v>211</v>
      </c>
      <c r="D100" s="1" t="s">
        <v>80</v>
      </c>
      <c r="E100" s="10">
        <v>48</v>
      </c>
      <c r="F100" s="1" t="s">
        <v>23</v>
      </c>
      <c r="G100" s="1" t="s">
        <v>29</v>
      </c>
      <c r="H100" s="4">
        <v>112777</v>
      </c>
      <c r="I100" s="10">
        <v>34</v>
      </c>
      <c r="J100" s="10">
        <v>1</v>
      </c>
      <c r="K100" s="1">
        <v>2023</v>
      </c>
      <c r="L100" s="1" t="s">
        <v>34</v>
      </c>
      <c r="M100" s="1" t="s">
        <v>141</v>
      </c>
      <c r="N100" s="7">
        <v>4.1774987213737491</v>
      </c>
      <c r="O100" t="str">
        <f>_xlfn.IFS(Analysis16[[#This Row],[Performance_Score]]&lt;=2, "Poor", Analysis16[[#This Row],[Performance_Score]]&gt;2, "Good", Analysis16[[#This Row],[Performance_Score]]&gt;4, "Excellent")</f>
        <v>Poor</v>
      </c>
      <c r="P100" t="str">
        <f>LEFT(Analysis16[[#This Row],[Name]],FIND(" ",Analysis16[[#This Row],[Name]], 1))</f>
        <v xml:space="preserve">Savannah </v>
      </c>
    </row>
    <row r="101" spans="2:16" x14ac:dyDescent="0.35">
      <c r="B101" s="2" t="s">
        <v>212</v>
      </c>
      <c r="C101" s="2" t="s">
        <v>213</v>
      </c>
      <c r="D101" s="2" t="s">
        <v>80</v>
      </c>
      <c r="E101" s="11">
        <v>27</v>
      </c>
      <c r="F101" s="2" t="s">
        <v>23</v>
      </c>
      <c r="G101" s="2" t="s">
        <v>17</v>
      </c>
      <c r="H101" s="5">
        <v>106593</v>
      </c>
      <c r="I101" s="11">
        <v>4</v>
      </c>
      <c r="J101" s="11">
        <v>1</v>
      </c>
      <c r="K101" s="2">
        <v>2021</v>
      </c>
      <c r="L101" s="2" t="s">
        <v>30</v>
      </c>
      <c r="M101" s="2" t="s">
        <v>26</v>
      </c>
      <c r="N101" s="8">
        <v>4.6930114178783064</v>
      </c>
      <c r="O101" t="str">
        <f>_xlfn.IFS(Analysis16[[#This Row],[Performance_Score]]&lt;=2, "Poor", Analysis16[[#This Row],[Performance_Score]]&gt;2, "Good", Analysis16[[#This Row],[Performance_Score]]&gt;4, "Excellent")</f>
        <v>Poor</v>
      </c>
      <c r="P101" t="str">
        <f>LEFT(Analysis16[[#This Row],[Name]],FIND(" ",Analysis16[[#This Row],[Name]], 1))</f>
        <v xml:space="preserve">Kevin </v>
      </c>
    </row>
    <row r="102" spans="2:16" x14ac:dyDescent="0.35">
      <c r="B102" s="1" t="s">
        <v>214</v>
      </c>
      <c r="C102" s="1" t="s">
        <v>215</v>
      </c>
      <c r="D102" s="1" t="s">
        <v>46</v>
      </c>
      <c r="E102" s="10">
        <v>44</v>
      </c>
      <c r="F102" s="1" t="s">
        <v>23</v>
      </c>
      <c r="G102" s="1" t="s">
        <v>29</v>
      </c>
      <c r="H102" s="4">
        <v>106807</v>
      </c>
      <c r="I102" s="10">
        <v>22</v>
      </c>
      <c r="J102" s="10">
        <v>2</v>
      </c>
      <c r="K102" s="1">
        <v>2024</v>
      </c>
      <c r="L102" s="1" t="s">
        <v>18</v>
      </c>
      <c r="M102" s="1" t="s">
        <v>26</v>
      </c>
      <c r="N102" s="7">
        <v>4.733607100511902</v>
      </c>
      <c r="O102" t="str">
        <f>_xlfn.IFS(Analysis16[[#This Row],[Performance_Score]]&lt;=2, "Poor", Analysis16[[#This Row],[Performance_Score]]&gt;2, "Good", Analysis16[[#This Row],[Performance_Score]]&gt;4, "Excellent")</f>
        <v>Poor</v>
      </c>
      <c r="P102" t="str">
        <f>LEFT(Analysis16[[#This Row],[Name]],FIND(" ",Analysis16[[#This Row],[Name]], 1))</f>
        <v xml:space="preserve">Nathan </v>
      </c>
    </row>
    <row r="103" spans="2:16" x14ac:dyDescent="0.35">
      <c r="B103" s="2" t="s">
        <v>216</v>
      </c>
      <c r="C103" s="2" t="s">
        <v>217</v>
      </c>
      <c r="D103" s="2" t="s">
        <v>15</v>
      </c>
      <c r="E103" s="11">
        <v>56</v>
      </c>
      <c r="F103" s="2" t="s">
        <v>16</v>
      </c>
      <c r="G103" s="2" t="s">
        <v>29</v>
      </c>
      <c r="H103" s="5">
        <v>60118</v>
      </c>
      <c r="I103" s="11">
        <v>24</v>
      </c>
      <c r="J103" s="11">
        <v>3</v>
      </c>
      <c r="K103" s="2">
        <v>0</v>
      </c>
      <c r="L103" s="2" t="s">
        <v>34</v>
      </c>
      <c r="M103" s="2" t="s">
        <v>41</v>
      </c>
      <c r="N103" s="8">
        <v>4.5699876807454425</v>
      </c>
      <c r="O103" t="str">
        <f>_xlfn.IFS(Analysis16[[#This Row],[Performance_Score]]&lt;=2, "Poor", Analysis16[[#This Row],[Performance_Score]]&gt;2, "Good", Analysis16[[#This Row],[Performance_Score]]&gt;4, "Excellent")</f>
        <v>Good</v>
      </c>
      <c r="P103" t="str">
        <f>LEFT(Analysis16[[#This Row],[Name]],FIND(" ",Analysis16[[#This Row],[Name]], 1))</f>
        <v xml:space="preserve">Lisa </v>
      </c>
    </row>
    <row r="104" spans="2:16" x14ac:dyDescent="0.35">
      <c r="B104" s="1" t="s">
        <v>218</v>
      </c>
      <c r="C104" s="1" t="s">
        <v>219</v>
      </c>
      <c r="D104" s="1" t="s">
        <v>80</v>
      </c>
      <c r="E104" s="10">
        <v>34</v>
      </c>
      <c r="F104" s="1" t="s">
        <v>23</v>
      </c>
      <c r="G104" s="1" t="s">
        <v>39</v>
      </c>
      <c r="H104" s="4">
        <v>54823</v>
      </c>
      <c r="I104" s="10">
        <v>2</v>
      </c>
      <c r="J104" s="10">
        <v>5</v>
      </c>
      <c r="K104" s="1">
        <v>2020</v>
      </c>
      <c r="L104" s="1" t="s">
        <v>51</v>
      </c>
      <c r="M104" s="1" t="s">
        <v>26</v>
      </c>
      <c r="N104" s="7">
        <v>4.0176516745009714</v>
      </c>
      <c r="O104" t="str">
        <f>_xlfn.IFS(Analysis16[[#This Row],[Performance_Score]]&lt;=2, "Poor", Analysis16[[#This Row],[Performance_Score]]&gt;2, "Good", Analysis16[[#This Row],[Performance_Score]]&gt;4, "Excellent")</f>
        <v>Good</v>
      </c>
      <c r="P104" t="str">
        <f>LEFT(Analysis16[[#This Row],[Name]],FIND(" ",Analysis16[[#This Row],[Name]], 1))</f>
        <v xml:space="preserve">Joseph </v>
      </c>
    </row>
    <row r="105" spans="2:16" x14ac:dyDescent="0.35">
      <c r="B105" s="2" t="s">
        <v>220</v>
      </c>
      <c r="C105" s="2" t="s">
        <v>221</v>
      </c>
      <c r="D105" s="2" t="s">
        <v>22</v>
      </c>
      <c r="E105" s="11">
        <v>39</v>
      </c>
      <c r="F105" s="2" t="s">
        <v>23</v>
      </c>
      <c r="G105" s="2" t="s">
        <v>24</v>
      </c>
      <c r="H105" s="5">
        <v>71049</v>
      </c>
      <c r="I105" s="11">
        <v>23</v>
      </c>
      <c r="J105" s="11">
        <v>5</v>
      </c>
      <c r="K105" s="2">
        <v>2019</v>
      </c>
      <c r="L105" s="2" t="s">
        <v>18</v>
      </c>
      <c r="M105" s="2" t="s">
        <v>19</v>
      </c>
      <c r="N105" s="8">
        <v>2.1998131994668291</v>
      </c>
      <c r="O105" t="str">
        <f>_xlfn.IFS(Analysis16[[#This Row],[Performance_Score]]&lt;=2, "Poor", Analysis16[[#This Row],[Performance_Score]]&gt;2, "Good", Analysis16[[#This Row],[Performance_Score]]&gt;4, "Excellent")</f>
        <v>Good</v>
      </c>
      <c r="P105" t="str">
        <f>LEFT(Analysis16[[#This Row],[Name]],FIND(" ",Analysis16[[#This Row],[Name]], 1))</f>
        <v xml:space="preserve">Brian </v>
      </c>
    </row>
    <row r="106" spans="2:16" x14ac:dyDescent="0.35">
      <c r="B106" s="1" t="s">
        <v>222</v>
      </c>
      <c r="C106" s="1" t="s">
        <v>223</v>
      </c>
      <c r="D106" s="1" t="s">
        <v>22</v>
      </c>
      <c r="E106" s="10">
        <v>60</v>
      </c>
      <c r="F106" s="1" t="s">
        <v>23</v>
      </c>
      <c r="G106" s="1" t="s">
        <v>39</v>
      </c>
      <c r="H106" s="4">
        <v>31292</v>
      </c>
      <c r="I106" s="10">
        <v>10</v>
      </c>
      <c r="J106" s="10">
        <v>1</v>
      </c>
      <c r="K106" s="1">
        <v>0</v>
      </c>
      <c r="L106" s="1" t="s">
        <v>30</v>
      </c>
      <c r="M106" s="1" t="s">
        <v>41</v>
      </c>
      <c r="N106" s="7">
        <v>1.6934990474221188</v>
      </c>
      <c r="O106" t="str">
        <f>_xlfn.IFS(Analysis16[[#This Row],[Performance_Score]]&lt;=2, "Poor", Analysis16[[#This Row],[Performance_Score]]&gt;2, "Good", Analysis16[[#This Row],[Performance_Score]]&gt;4, "Excellent")</f>
        <v>Poor</v>
      </c>
      <c r="P106" t="str">
        <f>LEFT(Analysis16[[#This Row],[Name]],FIND(" ",Analysis16[[#This Row],[Name]], 1))</f>
        <v xml:space="preserve">Julie </v>
      </c>
    </row>
    <row r="107" spans="2:16" x14ac:dyDescent="0.35">
      <c r="B107" s="2" t="s">
        <v>224</v>
      </c>
      <c r="C107" s="2" t="s">
        <v>225</v>
      </c>
      <c r="D107" s="2" t="s">
        <v>58</v>
      </c>
      <c r="E107" s="11">
        <v>41</v>
      </c>
      <c r="F107" s="2" t="s">
        <v>16</v>
      </c>
      <c r="G107" s="2" t="s">
        <v>77</v>
      </c>
      <c r="H107" s="5">
        <v>47828</v>
      </c>
      <c r="I107" s="11">
        <v>22</v>
      </c>
      <c r="J107" s="11">
        <v>2</v>
      </c>
      <c r="K107" s="2">
        <v>2019</v>
      </c>
      <c r="L107" s="2" t="s">
        <v>30</v>
      </c>
      <c r="M107" s="2" t="s">
        <v>41</v>
      </c>
      <c r="N107" s="8">
        <v>4.1030496833143637</v>
      </c>
      <c r="O107" t="str">
        <f>_xlfn.IFS(Analysis16[[#This Row],[Performance_Score]]&lt;=2, "Poor", Analysis16[[#This Row],[Performance_Score]]&gt;2, "Good", Analysis16[[#This Row],[Performance_Score]]&gt;4, "Excellent")</f>
        <v>Poor</v>
      </c>
      <c r="P107" t="str">
        <f>LEFT(Analysis16[[#This Row],[Name]],FIND(" ",Analysis16[[#This Row],[Name]], 1))</f>
        <v xml:space="preserve">Aaron </v>
      </c>
    </row>
    <row r="108" spans="2:16" x14ac:dyDescent="0.35">
      <c r="B108" s="1" t="s">
        <v>226</v>
      </c>
      <c r="C108" s="1" t="s">
        <v>227</v>
      </c>
      <c r="D108" s="1" t="s">
        <v>80</v>
      </c>
      <c r="E108" s="10">
        <v>26</v>
      </c>
      <c r="F108" s="1" t="s">
        <v>23</v>
      </c>
      <c r="G108" s="1" t="s">
        <v>39</v>
      </c>
      <c r="H108" s="4">
        <v>90258</v>
      </c>
      <c r="I108" s="10">
        <v>27</v>
      </c>
      <c r="J108" s="10">
        <v>5</v>
      </c>
      <c r="K108" s="1">
        <v>2018</v>
      </c>
      <c r="L108" s="1" t="s">
        <v>25</v>
      </c>
      <c r="M108" s="1" t="s">
        <v>19</v>
      </c>
      <c r="N108" s="7">
        <v>2.2466717151759874</v>
      </c>
      <c r="O108" t="str">
        <f>_xlfn.IFS(Analysis16[[#This Row],[Performance_Score]]&lt;=2, "Poor", Analysis16[[#This Row],[Performance_Score]]&gt;2, "Good", Analysis16[[#This Row],[Performance_Score]]&gt;4, "Excellent")</f>
        <v>Good</v>
      </c>
      <c r="P108" t="str">
        <f>LEFT(Analysis16[[#This Row],[Name]],FIND(" ",Analysis16[[#This Row],[Name]], 1))</f>
        <v xml:space="preserve">Christopher </v>
      </c>
    </row>
    <row r="109" spans="2:16" x14ac:dyDescent="0.35">
      <c r="B109" s="2" t="s">
        <v>228</v>
      </c>
      <c r="C109" s="2" t="s">
        <v>229</v>
      </c>
      <c r="D109" s="2" t="s">
        <v>22</v>
      </c>
      <c r="E109" s="11">
        <v>36</v>
      </c>
      <c r="F109" s="2" t="s">
        <v>23</v>
      </c>
      <c r="G109" s="2" t="s">
        <v>77</v>
      </c>
      <c r="H109" s="5">
        <v>43191</v>
      </c>
      <c r="I109" s="11">
        <v>29</v>
      </c>
      <c r="J109" s="11">
        <v>4</v>
      </c>
      <c r="K109" s="2">
        <v>0</v>
      </c>
      <c r="L109" s="2" t="s">
        <v>40</v>
      </c>
      <c r="M109" s="2" t="s">
        <v>41</v>
      </c>
      <c r="N109" s="8">
        <v>1.2423145378791105</v>
      </c>
      <c r="O109" t="str">
        <f>_xlfn.IFS(Analysis16[[#This Row],[Performance_Score]]&lt;=2, "Poor", Analysis16[[#This Row],[Performance_Score]]&gt;2, "Good", Analysis16[[#This Row],[Performance_Score]]&gt;4, "Excellent")</f>
        <v>Good</v>
      </c>
      <c r="P109" t="str">
        <f>LEFT(Analysis16[[#This Row],[Name]],FIND(" ",Analysis16[[#This Row],[Name]], 1))</f>
        <v xml:space="preserve">Keith </v>
      </c>
    </row>
    <row r="110" spans="2:16" x14ac:dyDescent="0.35">
      <c r="B110" s="1" t="s">
        <v>230</v>
      </c>
      <c r="C110" s="1" t="s">
        <v>231</v>
      </c>
      <c r="D110" s="1" t="s">
        <v>58</v>
      </c>
      <c r="E110" s="10">
        <v>31</v>
      </c>
      <c r="F110" s="1" t="s">
        <v>23</v>
      </c>
      <c r="G110" s="1" t="s">
        <v>77</v>
      </c>
      <c r="H110" s="4">
        <v>39084</v>
      </c>
      <c r="I110" s="10">
        <v>22</v>
      </c>
      <c r="J110" s="10">
        <v>4</v>
      </c>
      <c r="K110" s="1">
        <v>2020</v>
      </c>
      <c r="L110" s="1" t="s">
        <v>40</v>
      </c>
      <c r="M110" s="1" t="s">
        <v>19</v>
      </c>
      <c r="N110" s="7">
        <v>4.3813343088608052</v>
      </c>
      <c r="O110" t="str">
        <f>_xlfn.IFS(Analysis16[[#This Row],[Performance_Score]]&lt;=2, "Poor", Analysis16[[#This Row],[Performance_Score]]&gt;2, "Good", Analysis16[[#This Row],[Performance_Score]]&gt;4, "Excellent")</f>
        <v>Good</v>
      </c>
      <c r="P110" t="str">
        <f>LEFT(Analysis16[[#This Row],[Name]],FIND(" ",Analysis16[[#This Row],[Name]], 1))</f>
        <v xml:space="preserve">Sean </v>
      </c>
    </row>
    <row r="111" spans="2:16" x14ac:dyDescent="0.35">
      <c r="B111" s="2" t="s">
        <v>232</v>
      </c>
      <c r="C111" s="2" t="s">
        <v>233</v>
      </c>
      <c r="D111" s="2" t="s">
        <v>80</v>
      </c>
      <c r="E111" s="11">
        <v>45</v>
      </c>
      <c r="F111" s="2" t="s">
        <v>23</v>
      </c>
      <c r="G111" s="2" t="s">
        <v>29</v>
      </c>
      <c r="H111" s="5">
        <v>114778</v>
      </c>
      <c r="I111" s="11">
        <v>27</v>
      </c>
      <c r="J111" s="11">
        <v>1</v>
      </c>
      <c r="K111" s="2">
        <v>2018</v>
      </c>
      <c r="L111" s="2" t="s">
        <v>25</v>
      </c>
      <c r="M111" s="2" t="s">
        <v>26</v>
      </c>
      <c r="N111" s="8">
        <v>1.0903149566168224</v>
      </c>
      <c r="O111" t="str">
        <f>_xlfn.IFS(Analysis16[[#This Row],[Performance_Score]]&lt;=2, "Poor", Analysis16[[#This Row],[Performance_Score]]&gt;2, "Good", Analysis16[[#This Row],[Performance_Score]]&gt;4, "Excellent")</f>
        <v>Poor</v>
      </c>
      <c r="P111" t="str">
        <f>LEFT(Analysis16[[#This Row],[Name]],FIND(" ",Analysis16[[#This Row],[Name]], 1))</f>
        <v xml:space="preserve">Randy </v>
      </c>
    </row>
    <row r="112" spans="2:16" x14ac:dyDescent="0.35">
      <c r="B112" s="1" t="s">
        <v>234</v>
      </c>
      <c r="C112" s="1" t="s">
        <v>235</v>
      </c>
      <c r="D112" s="1" t="s">
        <v>33</v>
      </c>
      <c r="E112" s="10">
        <v>39</v>
      </c>
      <c r="F112" s="1" t="s">
        <v>16</v>
      </c>
      <c r="G112" s="1" t="s">
        <v>17</v>
      </c>
      <c r="H112" s="4">
        <v>100179</v>
      </c>
      <c r="I112" s="10">
        <v>3</v>
      </c>
      <c r="J112" s="10">
        <v>1</v>
      </c>
      <c r="K112" s="1">
        <v>2024</v>
      </c>
      <c r="L112" s="1" t="s">
        <v>25</v>
      </c>
      <c r="M112" s="1" t="s">
        <v>26</v>
      </c>
      <c r="N112" s="7">
        <v>1.0630928248745883</v>
      </c>
      <c r="O112" t="str">
        <f>_xlfn.IFS(Analysis16[[#This Row],[Performance_Score]]&lt;=2, "Poor", Analysis16[[#This Row],[Performance_Score]]&gt;2, "Good", Analysis16[[#This Row],[Performance_Score]]&gt;4, "Excellent")</f>
        <v>Poor</v>
      </c>
      <c r="P112" t="str">
        <f>LEFT(Analysis16[[#This Row],[Name]],FIND(" ",Analysis16[[#This Row],[Name]], 1))</f>
        <v xml:space="preserve">Paula </v>
      </c>
    </row>
    <row r="113" spans="2:16" x14ac:dyDescent="0.35">
      <c r="B113" s="2" t="s">
        <v>236</v>
      </c>
      <c r="C113" s="2" t="s">
        <v>237</v>
      </c>
      <c r="D113" s="2" t="s">
        <v>15</v>
      </c>
      <c r="E113" s="11">
        <v>38</v>
      </c>
      <c r="F113" s="2" t="s">
        <v>16</v>
      </c>
      <c r="G113" s="2" t="s">
        <v>39</v>
      </c>
      <c r="H113" s="5">
        <v>85507</v>
      </c>
      <c r="I113" s="11">
        <v>17</v>
      </c>
      <c r="J113" s="11">
        <v>1</v>
      </c>
      <c r="K113" s="2">
        <v>2021</v>
      </c>
      <c r="L113" s="2" t="s">
        <v>18</v>
      </c>
      <c r="M113" s="2" t="s">
        <v>26</v>
      </c>
      <c r="N113" s="8">
        <v>4.566996262406394</v>
      </c>
      <c r="O113" t="str">
        <f>_xlfn.IFS(Analysis16[[#This Row],[Performance_Score]]&lt;=2, "Poor", Analysis16[[#This Row],[Performance_Score]]&gt;2, "Good", Analysis16[[#This Row],[Performance_Score]]&gt;4, "Excellent")</f>
        <v>Poor</v>
      </c>
      <c r="P113" t="str">
        <f>LEFT(Analysis16[[#This Row],[Name]],FIND(" ",Analysis16[[#This Row],[Name]], 1))</f>
        <v xml:space="preserve">Tammy </v>
      </c>
    </row>
    <row r="114" spans="2:16" x14ac:dyDescent="0.35">
      <c r="B114" s="1" t="s">
        <v>238</v>
      </c>
      <c r="C114" s="1" t="s">
        <v>239</v>
      </c>
      <c r="D114" s="1" t="s">
        <v>33</v>
      </c>
      <c r="E114" s="10">
        <v>24</v>
      </c>
      <c r="F114" s="1" t="s">
        <v>23</v>
      </c>
      <c r="G114" s="1" t="s">
        <v>17</v>
      </c>
      <c r="H114" s="4">
        <v>40697</v>
      </c>
      <c r="I114" s="10">
        <v>21</v>
      </c>
      <c r="J114" s="10">
        <v>1</v>
      </c>
      <c r="K114" s="1">
        <v>2015</v>
      </c>
      <c r="L114" s="1" t="s">
        <v>34</v>
      </c>
      <c r="M114" s="1" t="s">
        <v>26</v>
      </c>
      <c r="N114" s="7">
        <v>2.4929320391635748</v>
      </c>
      <c r="O114" t="str">
        <f>_xlfn.IFS(Analysis16[[#This Row],[Performance_Score]]&lt;=2, "Poor", Analysis16[[#This Row],[Performance_Score]]&gt;2, "Good", Analysis16[[#This Row],[Performance_Score]]&gt;4, "Excellent")</f>
        <v>Poor</v>
      </c>
      <c r="P114" t="str">
        <f>LEFT(Analysis16[[#This Row],[Name]],FIND(" ",Analysis16[[#This Row],[Name]], 1))</f>
        <v xml:space="preserve">Ashley </v>
      </c>
    </row>
    <row r="115" spans="2:16" x14ac:dyDescent="0.35">
      <c r="B115" s="2" t="s">
        <v>240</v>
      </c>
      <c r="C115" s="2" t="s">
        <v>241</v>
      </c>
      <c r="D115" s="2" t="s">
        <v>33</v>
      </c>
      <c r="E115" s="11">
        <v>35</v>
      </c>
      <c r="F115" s="2" t="s">
        <v>23</v>
      </c>
      <c r="G115" s="2" t="s">
        <v>29</v>
      </c>
      <c r="H115" s="5">
        <v>87697</v>
      </c>
      <c r="I115" s="11">
        <v>18</v>
      </c>
      <c r="J115" s="11">
        <v>1</v>
      </c>
      <c r="K115" s="2">
        <v>2019</v>
      </c>
      <c r="L115" s="2" t="s">
        <v>34</v>
      </c>
      <c r="M115" s="2" t="s">
        <v>26</v>
      </c>
      <c r="N115" s="8">
        <v>4.5793168338555681</v>
      </c>
      <c r="O115" t="str">
        <f>_xlfn.IFS(Analysis16[[#This Row],[Performance_Score]]&lt;=2, "Poor", Analysis16[[#This Row],[Performance_Score]]&gt;2, "Good", Analysis16[[#This Row],[Performance_Score]]&gt;4, "Excellent")</f>
        <v>Poor</v>
      </c>
      <c r="P115" t="str">
        <f>LEFT(Analysis16[[#This Row],[Name]],FIND(" ",Analysis16[[#This Row],[Name]], 1))</f>
        <v xml:space="preserve">Philip </v>
      </c>
    </row>
    <row r="116" spans="2:16" x14ac:dyDescent="0.35">
      <c r="B116" s="1" t="s">
        <v>242</v>
      </c>
      <c r="C116" s="1" t="s">
        <v>243</v>
      </c>
      <c r="D116" s="1" t="s">
        <v>22</v>
      </c>
      <c r="E116" s="10">
        <v>54</v>
      </c>
      <c r="F116" s="1" t="s">
        <v>23</v>
      </c>
      <c r="G116" s="1" t="s">
        <v>77</v>
      </c>
      <c r="H116" s="4">
        <v>52836</v>
      </c>
      <c r="I116" s="10">
        <v>21</v>
      </c>
      <c r="J116" s="10">
        <v>2</v>
      </c>
      <c r="K116" s="1">
        <v>2017</v>
      </c>
      <c r="L116" s="1" t="s">
        <v>51</v>
      </c>
      <c r="M116" s="1" t="s">
        <v>26</v>
      </c>
      <c r="N116" s="7">
        <v>2.2779085325431612</v>
      </c>
      <c r="O116" t="str">
        <f>_xlfn.IFS(Analysis16[[#This Row],[Performance_Score]]&lt;=2, "Poor", Analysis16[[#This Row],[Performance_Score]]&gt;2, "Good", Analysis16[[#This Row],[Performance_Score]]&gt;4, "Excellent")</f>
        <v>Poor</v>
      </c>
      <c r="P116" t="str">
        <f>LEFT(Analysis16[[#This Row],[Name]],FIND(" ",Analysis16[[#This Row],[Name]], 1))</f>
        <v xml:space="preserve">Vanessa </v>
      </c>
    </row>
    <row r="117" spans="2:16" x14ac:dyDescent="0.35">
      <c r="B117" s="2" t="s">
        <v>244</v>
      </c>
      <c r="C117" s="2" t="s">
        <v>245</v>
      </c>
      <c r="D117" s="2" t="s">
        <v>80</v>
      </c>
      <c r="E117" s="11">
        <v>27</v>
      </c>
      <c r="F117" s="2" t="s">
        <v>23</v>
      </c>
      <c r="G117" s="2" t="s">
        <v>63</v>
      </c>
      <c r="H117" s="5">
        <v>58723</v>
      </c>
      <c r="I117" s="11">
        <v>19</v>
      </c>
      <c r="J117" s="11">
        <v>4</v>
      </c>
      <c r="K117" s="2">
        <v>2015</v>
      </c>
      <c r="L117" s="2" t="s">
        <v>51</v>
      </c>
      <c r="M117" s="2" t="s">
        <v>26</v>
      </c>
      <c r="N117" s="8">
        <v>2.7285379019875888</v>
      </c>
      <c r="O117" t="str">
        <f>_xlfn.IFS(Analysis16[[#This Row],[Performance_Score]]&lt;=2, "Poor", Analysis16[[#This Row],[Performance_Score]]&gt;2, "Good", Analysis16[[#This Row],[Performance_Score]]&gt;4, "Excellent")</f>
        <v>Good</v>
      </c>
      <c r="P117" t="str">
        <f>LEFT(Analysis16[[#This Row],[Name]],FIND(" ",Analysis16[[#This Row],[Name]], 1))</f>
        <v xml:space="preserve">Roy </v>
      </c>
    </row>
    <row r="118" spans="2:16" x14ac:dyDescent="0.35">
      <c r="B118" s="1" t="s">
        <v>246</v>
      </c>
      <c r="C118" s="1" t="s">
        <v>247</v>
      </c>
      <c r="D118" s="1" t="s">
        <v>22</v>
      </c>
      <c r="E118" s="10">
        <v>37</v>
      </c>
      <c r="F118" s="1" t="s">
        <v>16</v>
      </c>
      <c r="G118" s="1" t="s">
        <v>24</v>
      </c>
      <c r="H118" s="4">
        <v>55877</v>
      </c>
      <c r="I118" s="10">
        <v>26</v>
      </c>
      <c r="J118" s="10">
        <v>5</v>
      </c>
      <c r="K118" s="1">
        <v>2020</v>
      </c>
      <c r="L118" s="1" t="s">
        <v>51</v>
      </c>
      <c r="M118" s="1" t="s">
        <v>26</v>
      </c>
      <c r="N118" s="7">
        <v>4.0347550363932747</v>
      </c>
      <c r="O118" t="str">
        <f>_xlfn.IFS(Analysis16[[#This Row],[Performance_Score]]&lt;=2, "Poor", Analysis16[[#This Row],[Performance_Score]]&gt;2, "Good", Analysis16[[#This Row],[Performance_Score]]&gt;4, "Excellent")</f>
        <v>Good</v>
      </c>
      <c r="P118" t="str">
        <f>LEFT(Analysis16[[#This Row],[Name]],FIND(" ",Analysis16[[#This Row],[Name]], 1))</f>
        <v xml:space="preserve">Tammy </v>
      </c>
    </row>
    <row r="119" spans="2:16" x14ac:dyDescent="0.35">
      <c r="B119" s="2" t="s">
        <v>248</v>
      </c>
      <c r="C119" s="2" t="s">
        <v>249</v>
      </c>
      <c r="D119" s="2" t="s">
        <v>22</v>
      </c>
      <c r="E119" s="11">
        <v>31</v>
      </c>
      <c r="F119" s="2" t="s">
        <v>23</v>
      </c>
      <c r="G119" s="2" t="s">
        <v>39</v>
      </c>
      <c r="H119" s="5">
        <v>55866</v>
      </c>
      <c r="I119" s="11">
        <v>27</v>
      </c>
      <c r="J119" s="11">
        <v>3</v>
      </c>
      <c r="K119" s="2">
        <v>0</v>
      </c>
      <c r="L119" s="2" t="s">
        <v>40</v>
      </c>
      <c r="M119" s="2" t="s">
        <v>41</v>
      </c>
      <c r="N119" s="8">
        <v>2.6199577212718448</v>
      </c>
      <c r="O119" t="str">
        <f>_xlfn.IFS(Analysis16[[#This Row],[Performance_Score]]&lt;=2, "Poor", Analysis16[[#This Row],[Performance_Score]]&gt;2, "Good", Analysis16[[#This Row],[Performance_Score]]&gt;4, "Excellent")</f>
        <v>Good</v>
      </c>
      <c r="P119" t="str">
        <f>LEFT(Analysis16[[#This Row],[Name]],FIND(" ",Analysis16[[#This Row],[Name]], 1))</f>
        <v xml:space="preserve">Matthew </v>
      </c>
    </row>
    <row r="120" spans="2:16" x14ac:dyDescent="0.35">
      <c r="B120" s="1" t="s">
        <v>250</v>
      </c>
      <c r="C120" s="1" t="s">
        <v>251</v>
      </c>
      <c r="D120" s="1" t="s">
        <v>15</v>
      </c>
      <c r="E120" s="10">
        <v>27</v>
      </c>
      <c r="F120" s="1" t="s">
        <v>72</v>
      </c>
      <c r="G120" s="1" t="s">
        <v>39</v>
      </c>
      <c r="H120" s="4">
        <v>98463</v>
      </c>
      <c r="I120" s="10">
        <v>21</v>
      </c>
      <c r="J120" s="10">
        <v>1</v>
      </c>
      <c r="K120" s="1">
        <v>2018</v>
      </c>
      <c r="L120" s="1" t="s">
        <v>25</v>
      </c>
      <c r="M120" s="1" t="s">
        <v>41</v>
      </c>
      <c r="N120" s="7">
        <v>1.4194094203576801</v>
      </c>
      <c r="O120" t="str">
        <f>_xlfn.IFS(Analysis16[[#This Row],[Performance_Score]]&lt;=2, "Poor", Analysis16[[#This Row],[Performance_Score]]&gt;2, "Good", Analysis16[[#This Row],[Performance_Score]]&gt;4, "Excellent")</f>
        <v>Poor</v>
      </c>
      <c r="P120" t="str">
        <f>LEFT(Analysis16[[#This Row],[Name]],FIND(" ",Analysis16[[#This Row],[Name]], 1))</f>
        <v xml:space="preserve">Christina </v>
      </c>
    </row>
    <row r="121" spans="2:16" x14ac:dyDescent="0.35">
      <c r="B121" s="2" t="s">
        <v>252</v>
      </c>
      <c r="C121" s="2" t="s">
        <v>253</v>
      </c>
      <c r="D121" s="2" t="s">
        <v>46</v>
      </c>
      <c r="E121" s="11">
        <v>27</v>
      </c>
      <c r="F121" s="2" t="s">
        <v>16</v>
      </c>
      <c r="G121" s="2" t="s">
        <v>39</v>
      </c>
      <c r="H121" s="5">
        <v>34968</v>
      </c>
      <c r="I121" s="11">
        <v>9</v>
      </c>
      <c r="J121" s="11">
        <v>4</v>
      </c>
      <c r="K121" s="2">
        <v>2023</v>
      </c>
      <c r="L121" s="2" t="s">
        <v>40</v>
      </c>
      <c r="M121" s="2" t="s">
        <v>26</v>
      </c>
      <c r="N121" s="8">
        <v>3.6903545904738535</v>
      </c>
      <c r="O121" t="str">
        <f>_xlfn.IFS(Analysis16[[#This Row],[Performance_Score]]&lt;=2, "Poor", Analysis16[[#This Row],[Performance_Score]]&gt;2, "Good", Analysis16[[#This Row],[Performance_Score]]&gt;4, "Excellent")</f>
        <v>Good</v>
      </c>
      <c r="P121" t="str">
        <f>LEFT(Analysis16[[#This Row],[Name]],FIND(" ",Analysis16[[#This Row],[Name]], 1))</f>
        <v xml:space="preserve">Jeremiah </v>
      </c>
    </row>
    <row r="122" spans="2:16" x14ac:dyDescent="0.35">
      <c r="B122" s="1" t="s">
        <v>254</v>
      </c>
      <c r="C122" s="1" t="s">
        <v>255</v>
      </c>
      <c r="D122" s="1" t="s">
        <v>22</v>
      </c>
      <c r="E122" s="10">
        <v>42</v>
      </c>
      <c r="F122" s="1" t="s">
        <v>23</v>
      </c>
      <c r="G122" s="1" t="s">
        <v>17</v>
      </c>
      <c r="H122" s="4">
        <v>104730</v>
      </c>
      <c r="I122" s="10">
        <v>35</v>
      </c>
      <c r="J122" s="10">
        <v>1</v>
      </c>
      <c r="K122" s="1">
        <v>2018</v>
      </c>
      <c r="L122" s="1" t="s">
        <v>40</v>
      </c>
      <c r="M122" s="1" t="s">
        <v>141</v>
      </c>
      <c r="N122" s="7">
        <v>4.2675810559640377</v>
      </c>
      <c r="O122" t="str">
        <f>_xlfn.IFS(Analysis16[[#This Row],[Performance_Score]]&lt;=2, "Poor", Analysis16[[#This Row],[Performance_Score]]&gt;2, "Good", Analysis16[[#This Row],[Performance_Score]]&gt;4, "Excellent")</f>
        <v>Poor</v>
      </c>
      <c r="P122" t="str">
        <f>LEFT(Analysis16[[#This Row],[Name]],FIND(" ",Analysis16[[#This Row],[Name]], 1))</f>
        <v xml:space="preserve">Richard </v>
      </c>
    </row>
    <row r="123" spans="2:16" x14ac:dyDescent="0.35">
      <c r="B123" s="2" t="s">
        <v>256</v>
      </c>
      <c r="C123" s="2" t="s">
        <v>257</v>
      </c>
      <c r="D123" s="2" t="s">
        <v>33</v>
      </c>
      <c r="E123" s="11">
        <v>54</v>
      </c>
      <c r="F123" s="2" t="s">
        <v>16</v>
      </c>
      <c r="G123" s="2" t="s">
        <v>77</v>
      </c>
      <c r="H123" s="5">
        <v>30308</v>
      </c>
      <c r="I123" s="11">
        <v>21</v>
      </c>
      <c r="J123" s="11">
        <v>2</v>
      </c>
      <c r="K123" s="2">
        <v>2020</v>
      </c>
      <c r="L123" s="2" t="s">
        <v>40</v>
      </c>
      <c r="M123" s="2" t="s">
        <v>41</v>
      </c>
      <c r="N123" s="8">
        <v>2.6571166622649081</v>
      </c>
      <c r="O123" t="str">
        <f>_xlfn.IFS(Analysis16[[#This Row],[Performance_Score]]&lt;=2, "Poor", Analysis16[[#This Row],[Performance_Score]]&gt;2, "Good", Analysis16[[#This Row],[Performance_Score]]&gt;4, "Excellent")</f>
        <v>Poor</v>
      </c>
      <c r="P123" t="str">
        <f>LEFT(Analysis16[[#This Row],[Name]],FIND(" ",Analysis16[[#This Row],[Name]], 1))</f>
        <v xml:space="preserve">Timothy </v>
      </c>
    </row>
    <row r="124" spans="2:16" x14ac:dyDescent="0.35">
      <c r="B124" s="1" t="s">
        <v>258</v>
      </c>
      <c r="C124" s="1" t="s">
        <v>259</v>
      </c>
      <c r="D124" s="1" t="s">
        <v>58</v>
      </c>
      <c r="E124" s="10">
        <v>37</v>
      </c>
      <c r="F124" s="1" t="s">
        <v>16</v>
      </c>
      <c r="G124" s="1" t="s">
        <v>39</v>
      </c>
      <c r="H124" s="4">
        <v>87025</v>
      </c>
      <c r="I124" s="10">
        <v>3</v>
      </c>
      <c r="J124" s="10">
        <v>4</v>
      </c>
      <c r="K124" s="1">
        <v>2023</v>
      </c>
      <c r="L124" s="1" t="s">
        <v>51</v>
      </c>
      <c r="M124" s="1" t="s">
        <v>26</v>
      </c>
      <c r="N124" s="7">
        <v>1.7840964164898012</v>
      </c>
      <c r="O124" t="str">
        <f>_xlfn.IFS(Analysis16[[#This Row],[Performance_Score]]&lt;=2, "Poor", Analysis16[[#This Row],[Performance_Score]]&gt;2, "Good", Analysis16[[#This Row],[Performance_Score]]&gt;4, "Excellent")</f>
        <v>Good</v>
      </c>
      <c r="P124" t="str">
        <f>LEFT(Analysis16[[#This Row],[Name]],FIND(" ",Analysis16[[#This Row],[Name]], 1))</f>
        <v xml:space="preserve">Dr. </v>
      </c>
    </row>
    <row r="125" spans="2:16" x14ac:dyDescent="0.35">
      <c r="B125" s="2" t="s">
        <v>260</v>
      </c>
      <c r="C125" s="2" t="s">
        <v>261</v>
      </c>
      <c r="D125" s="2" t="s">
        <v>22</v>
      </c>
      <c r="E125" s="11">
        <v>36</v>
      </c>
      <c r="F125" s="2" t="s">
        <v>16</v>
      </c>
      <c r="G125" s="2" t="s">
        <v>17</v>
      </c>
      <c r="H125" s="5">
        <v>108370</v>
      </c>
      <c r="I125" s="11">
        <v>9</v>
      </c>
      <c r="J125" s="11">
        <v>5</v>
      </c>
      <c r="K125" s="2">
        <v>0</v>
      </c>
      <c r="L125" s="2" t="s">
        <v>34</v>
      </c>
      <c r="M125" s="2" t="s">
        <v>41</v>
      </c>
      <c r="N125" s="8">
        <v>2.3712231338073657</v>
      </c>
      <c r="O125" t="str">
        <f>_xlfn.IFS(Analysis16[[#This Row],[Performance_Score]]&lt;=2, "Poor", Analysis16[[#This Row],[Performance_Score]]&gt;2, "Good", Analysis16[[#This Row],[Performance_Score]]&gt;4, "Excellent")</f>
        <v>Good</v>
      </c>
      <c r="P125" t="str">
        <f>LEFT(Analysis16[[#This Row],[Name]],FIND(" ",Analysis16[[#This Row],[Name]], 1))</f>
        <v xml:space="preserve">Justin </v>
      </c>
    </row>
    <row r="126" spans="2:16" x14ac:dyDescent="0.35">
      <c r="B126" s="1" t="s">
        <v>262</v>
      </c>
      <c r="C126" s="1" t="s">
        <v>263</v>
      </c>
      <c r="D126" s="1" t="s">
        <v>15</v>
      </c>
      <c r="E126" s="10">
        <v>44</v>
      </c>
      <c r="F126" s="1" t="s">
        <v>16</v>
      </c>
      <c r="G126" s="1" t="s">
        <v>39</v>
      </c>
      <c r="H126" s="4">
        <v>49157</v>
      </c>
      <c r="I126" s="10">
        <v>3</v>
      </c>
      <c r="J126" s="10">
        <v>3</v>
      </c>
      <c r="K126" s="1">
        <v>2024</v>
      </c>
      <c r="L126" s="1" t="s">
        <v>51</v>
      </c>
      <c r="M126" s="1" t="s">
        <v>26</v>
      </c>
      <c r="N126" s="7">
        <v>4.57064210815909</v>
      </c>
      <c r="O126" t="str">
        <f>_xlfn.IFS(Analysis16[[#This Row],[Performance_Score]]&lt;=2, "Poor", Analysis16[[#This Row],[Performance_Score]]&gt;2, "Good", Analysis16[[#This Row],[Performance_Score]]&gt;4, "Excellent")</f>
        <v>Good</v>
      </c>
      <c r="P126" t="str">
        <f>LEFT(Analysis16[[#This Row],[Name]],FIND(" ",Analysis16[[#This Row],[Name]], 1))</f>
        <v xml:space="preserve">Michael </v>
      </c>
    </row>
    <row r="127" spans="2:16" x14ac:dyDescent="0.35">
      <c r="B127" s="2" t="s">
        <v>264</v>
      </c>
      <c r="C127" s="2" t="s">
        <v>265</v>
      </c>
      <c r="D127" s="2" t="s">
        <v>15</v>
      </c>
      <c r="E127" s="11">
        <v>55</v>
      </c>
      <c r="F127" s="2" t="s">
        <v>23</v>
      </c>
      <c r="G127" s="2" t="s">
        <v>77</v>
      </c>
      <c r="H127" s="5">
        <v>108164</v>
      </c>
      <c r="I127" s="11">
        <v>29</v>
      </c>
      <c r="J127" s="11">
        <v>3</v>
      </c>
      <c r="K127" s="2">
        <v>0</v>
      </c>
      <c r="L127" s="2" t="s">
        <v>25</v>
      </c>
      <c r="M127" s="2" t="s">
        <v>26</v>
      </c>
      <c r="N127" s="8">
        <v>3.855337212945086</v>
      </c>
      <c r="O127" t="str">
        <f>_xlfn.IFS(Analysis16[[#This Row],[Performance_Score]]&lt;=2, "Poor", Analysis16[[#This Row],[Performance_Score]]&gt;2, "Good", Analysis16[[#This Row],[Performance_Score]]&gt;4, "Excellent")</f>
        <v>Good</v>
      </c>
      <c r="P127" t="str">
        <f>LEFT(Analysis16[[#This Row],[Name]],FIND(" ",Analysis16[[#This Row],[Name]], 1))</f>
        <v xml:space="preserve">Sara </v>
      </c>
    </row>
    <row r="128" spans="2:16" x14ac:dyDescent="0.35">
      <c r="B128" s="1" t="s">
        <v>266</v>
      </c>
      <c r="C128" s="1" t="s">
        <v>267</v>
      </c>
      <c r="D128" s="1" t="s">
        <v>15</v>
      </c>
      <c r="E128" s="10">
        <v>56</v>
      </c>
      <c r="F128" s="1" t="s">
        <v>23</v>
      </c>
      <c r="G128" s="1" t="s">
        <v>17</v>
      </c>
      <c r="H128" s="4">
        <v>38364</v>
      </c>
      <c r="I128" s="10">
        <v>27</v>
      </c>
      <c r="J128" s="10">
        <v>5</v>
      </c>
      <c r="K128" s="1">
        <v>2018</v>
      </c>
      <c r="L128" s="1" t="s">
        <v>34</v>
      </c>
      <c r="M128" s="1" t="s">
        <v>26</v>
      </c>
      <c r="N128" s="7">
        <v>2.0785709030628063</v>
      </c>
      <c r="O128" t="str">
        <f>_xlfn.IFS(Analysis16[[#This Row],[Performance_Score]]&lt;=2, "Poor", Analysis16[[#This Row],[Performance_Score]]&gt;2, "Good", Analysis16[[#This Row],[Performance_Score]]&gt;4, "Excellent")</f>
        <v>Good</v>
      </c>
      <c r="P128" t="str">
        <f>LEFT(Analysis16[[#This Row],[Name]],FIND(" ",Analysis16[[#This Row],[Name]], 1))</f>
        <v xml:space="preserve">Stephanie </v>
      </c>
    </row>
    <row r="129" spans="2:16" x14ac:dyDescent="0.35">
      <c r="B129" s="2" t="s">
        <v>268</v>
      </c>
      <c r="C129" s="2" t="s">
        <v>269</v>
      </c>
      <c r="D129" s="2" t="s">
        <v>80</v>
      </c>
      <c r="E129" s="11">
        <v>48</v>
      </c>
      <c r="F129" s="2" t="s">
        <v>16</v>
      </c>
      <c r="G129" s="2" t="s">
        <v>29</v>
      </c>
      <c r="H129" s="5">
        <v>88688</v>
      </c>
      <c r="I129" s="11">
        <v>9</v>
      </c>
      <c r="J129" s="11">
        <v>2</v>
      </c>
      <c r="K129" s="2">
        <v>2019</v>
      </c>
      <c r="L129" s="2" t="s">
        <v>51</v>
      </c>
      <c r="M129" s="2" t="s">
        <v>26</v>
      </c>
      <c r="N129" s="8">
        <v>4.9778168083724719</v>
      </c>
      <c r="O129" t="str">
        <f>_xlfn.IFS(Analysis16[[#This Row],[Performance_Score]]&lt;=2, "Poor", Analysis16[[#This Row],[Performance_Score]]&gt;2, "Good", Analysis16[[#This Row],[Performance_Score]]&gt;4, "Excellent")</f>
        <v>Poor</v>
      </c>
      <c r="P129" t="str">
        <f>LEFT(Analysis16[[#This Row],[Name]],FIND(" ",Analysis16[[#This Row],[Name]], 1))</f>
        <v xml:space="preserve">Christopher </v>
      </c>
    </row>
    <row r="130" spans="2:16" x14ac:dyDescent="0.35">
      <c r="B130" s="1" t="s">
        <v>270</v>
      </c>
      <c r="C130" s="1" t="s">
        <v>271</v>
      </c>
      <c r="D130" s="1" t="s">
        <v>33</v>
      </c>
      <c r="E130" s="10">
        <v>28</v>
      </c>
      <c r="F130" s="1" t="s">
        <v>72</v>
      </c>
      <c r="G130" s="1" t="s">
        <v>29</v>
      </c>
      <c r="H130" s="4">
        <v>69709</v>
      </c>
      <c r="I130" s="10">
        <v>35</v>
      </c>
      <c r="J130" s="10">
        <v>3</v>
      </c>
      <c r="K130" s="1">
        <v>2022</v>
      </c>
      <c r="L130" s="1" t="s">
        <v>25</v>
      </c>
      <c r="M130" s="1" t="s">
        <v>26</v>
      </c>
      <c r="N130" s="7">
        <v>1.1434585362492857</v>
      </c>
      <c r="O130" t="str">
        <f>_xlfn.IFS(Analysis16[[#This Row],[Performance_Score]]&lt;=2, "Poor", Analysis16[[#This Row],[Performance_Score]]&gt;2, "Good", Analysis16[[#This Row],[Performance_Score]]&gt;4, "Excellent")</f>
        <v>Good</v>
      </c>
      <c r="P130" t="str">
        <f>LEFT(Analysis16[[#This Row],[Name]],FIND(" ",Analysis16[[#This Row],[Name]], 1))</f>
        <v xml:space="preserve">Michael </v>
      </c>
    </row>
    <row r="131" spans="2:16" x14ac:dyDescent="0.35">
      <c r="B131" s="2" t="s">
        <v>272</v>
      </c>
      <c r="C131" s="2" t="s">
        <v>273</v>
      </c>
      <c r="D131" s="2" t="s">
        <v>58</v>
      </c>
      <c r="E131" s="11">
        <v>56</v>
      </c>
      <c r="F131" s="2" t="s">
        <v>16</v>
      </c>
      <c r="G131" s="2" t="s">
        <v>63</v>
      </c>
      <c r="H131" s="5">
        <v>114474</v>
      </c>
      <c r="I131" s="11">
        <v>30</v>
      </c>
      <c r="J131" s="11">
        <v>5</v>
      </c>
      <c r="K131" s="2">
        <v>2015</v>
      </c>
      <c r="L131" s="2" t="s">
        <v>40</v>
      </c>
      <c r="M131" s="2" t="s">
        <v>41</v>
      </c>
      <c r="N131" s="8">
        <v>4.964739125330099</v>
      </c>
      <c r="O131" t="str">
        <f>_xlfn.IFS(Analysis16[[#This Row],[Performance_Score]]&lt;=2, "Poor", Analysis16[[#This Row],[Performance_Score]]&gt;2, "Good", Analysis16[[#This Row],[Performance_Score]]&gt;4, "Excellent")</f>
        <v>Good</v>
      </c>
      <c r="P131" t="str">
        <f>LEFT(Analysis16[[#This Row],[Name]],FIND(" ",Analysis16[[#This Row],[Name]], 1))</f>
        <v xml:space="preserve">John </v>
      </c>
    </row>
    <row r="132" spans="2:16" x14ac:dyDescent="0.35">
      <c r="B132" s="1" t="s">
        <v>274</v>
      </c>
      <c r="C132" s="1" t="s">
        <v>275</v>
      </c>
      <c r="D132" s="1" t="s">
        <v>22</v>
      </c>
      <c r="E132" s="10">
        <v>35</v>
      </c>
      <c r="F132" s="1" t="s">
        <v>16</v>
      </c>
      <c r="G132" s="1" t="s">
        <v>63</v>
      </c>
      <c r="H132" s="4">
        <v>92656</v>
      </c>
      <c r="I132" s="10">
        <v>28</v>
      </c>
      <c r="J132" s="10">
        <v>3</v>
      </c>
      <c r="K132" s="1">
        <v>2016</v>
      </c>
      <c r="L132" s="1" t="s">
        <v>51</v>
      </c>
      <c r="M132" s="1" t="s">
        <v>26</v>
      </c>
      <c r="N132" s="7">
        <v>1.2924866636570886</v>
      </c>
      <c r="O132" t="str">
        <f>_xlfn.IFS(Analysis16[[#This Row],[Performance_Score]]&lt;=2, "Poor", Analysis16[[#This Row],[Performance_Score]]&gt;2, "Good", Analysis16[[#This Row],[Performance_Score]]&gt;4, "Excellent")</f>
        <v>Good</v>
      </c>
      <c r="P132" t="str">
        <f>LEFT(Analysis16[[#This Row],[Name]],FIND(" ",Analysis16[[#This Row],[Name]], 1))</f>
        <v xml:space="preserve">Blake </v>
      </c>
    </row>
    <row r="133" spans="2:16" x14ac:dyDescent="0.35">
      <c r="B133" s="2" t="s">
        <v>276</v>
      </c>
      <c r="C133" s="2" t="s">
        <v>277</v>
      </c>
      <c r="D133" s="2" t="s">
        <v>15</v>
      </c>
      <c r="E133" s="11">
        <v>46</v>
      </c>
      <c r="F133" s="2" t="s">
        <v>23</v>
      </c>
      <c r="G133" s="2" t="s">
        <v>24</v>
      </c>
      <c r="H133" s="5">
        <v>75539</v>
      </c>
      <c r="I133" s="11">
        <v>3</v>
      </c>
      <c r="J133" s="11">
        <v>3</v>
      </c>
      <c r="K133" s="2">
        <v>2016</v>
      </c>
      <c r="L133" s="2" t="s">
        <v>40</v>
      </c>
      <c r="M133" s="2" t="s">
        <v>41</v>
      </c>
      <c r="N133" s="8">
        <v>2.5300833018172155</v>
      </c>
      <c r="O133" t="str">
        <f>_xlfn.IFS(Analysis16[[#This Row],[Performance_Score]]&lt;=2, "Poor", Analysis16[[#This Row],[Performance_Score]]&gt;2, "Good", Analysis16[[#This Row],[Performance_Score]]&gt;4, "Excellent")</f>
        <v>Good</v>
      </c>
      <c r="P133" t="str">
        <f>LEFT(Analysis16[[#This Row],[Name]],FIND(" ",Analysis16[[#This Row],[Name]], 1))</f>
        <v xml:space="preserve">Annette </v>
      </c>
    </row>
    <row r="134" spans="2:16" x14ac:dyDescent="0.35">
      <c r="B134" s="1" t="s">
        <v>278</v>
      </c>
      <c r="C134" s="1" t="s">
        <v>279</v>
      </c>
      <c r="D134" s="1" t="s">
        <v>15</v>
      </c>
      <c r="E134" s="10">
        <v>22</v>
      </c>
      <c r="F134" s="1" t="s">
        <v>23</v>
      </c>
      <c r="G134" s="1" t="s">
        <v>29</v>
      </c>
      <c r="H134" s="4">
        <v>39177</v>
      </c>
      <c r="I134" s="10">
        <v>25</v>
      </c>
      <c r="J134" s="10">
        <v>5</v>
      </c>
      <c r="K134" s="1">
        <v>0</v>
      </c>
      <c r="L134" s="1" t="s">
        <v>40</v>
      </c>
      <c r="M134" s="1" t="s">
        <v>26</v>
      </c>
      <c r="N134" s="7">
        <v>4.0539374183256776</v>
      </c>
      <c r="O134" t="str">
        <f>_xlfn.IFS(Analysis16[[#This Row],[Performance_Score]]&lt;=2, "Poor", Analysis16[[#This Row],[Performance_Score]]&gt;2, "Good", Analysis16[[#This Row],[Performance_Score]]&gt;4, "Excellent")</f>
        <v>Good</v>
      </c>
      <c r="P134" t="str">
        <f>LEFT(Analysis16[[#This Row],[Name]],FIND(" ",Analysis16[[#This Row],[Name]], 1))</f>
        <v xml:space="preserve">Rebecca </v>
      </c>
    </row>
    <row r="135" spans="2:16" x14ac:dyDescent="0.35">
      <c r="B135" s="2" t="s">
        <v>280</v>
      </c>
      <c r="C135" s="2" t="s">
        <v>281</v>
      </c>
      <c r="D135" s="2" t="s">
        <v>80</v>
      </c>
      <c r="E135" s="11">
        <v>29</v>
      </c>
      <c r="F135" s="2" t="s">
        <v>23</v>
      </c>
      <c r="G135" s="2" t="s">
        <v>39</v>
      </c>
      <c r="H135" s="5">
        <v>31552</v>
      </c>
      <c r="I135" s="11">
        <v>32</v>
      </c>
      <c r="J135" s="11">
        <v>5</v>
      </c>
      <c r="K135" s="2">
        <v>0</v>
      </c>
      <c r="L135" s="2" t="s">
        <v>34</v>
      </c>
      <c r="M135" s="2" t="s">
        <v>26</v>
      </c>
      <c r="N135" s="8">
        <v>4.9789970732090811</v>
      </c>
      <c r="O135" t="str">
        <f>_xlfn.IFS(Analysis16[[#This Row],[Performance_Score]]&lt;=2, "Poor", Analysis16[[#This Row],[Performance_Score]]&gt;2, "Good", Analysis16[[#This Row],[Performance_Score]]&gt;4, "Excellent")</f>
        <v>Good</v>
      </c>
      <c r="P135" t="str">
        <f>LEFT(Analysis16[[#This Row],[Name]],FIND(" ",Analysis16[[#This Row],[Name]], 1))</f>
        <v xml:space="preserve">Alison </v>
      </c>
    </row>
    <row r="136" spans="2:16" x14ac:dyDescent="0.35">
      <c r="B136" s="1" t="s">
        <v>282</v>
      </c>
      <c r="C136" s="1" t="s">
        <v>283</v>
      </c>
      <c r="D136" s="1" t="s">
        <v>15</v>
      </c>
      <c r="E136" s="10">
        <v>46</v>
      </c>
      <c r="F136" s="1" t="s">
        <v>23</v>
      </c>
      <c r="G136" s="1" t="s">
        <v>24</v>
      </c>
      <c r="H136" s="4">
        <v>53180</v>
      </c>
      <c r="I136" s="10">
        <v>17</v>
      </c>
      <c r="J136" s="10">
        <v>4</v>
      </c>
      <c r="K136" s="1">
        <v>2016</v>
      </c>
      <c r="L136" s="1" t="s">
        <v>18</v>
      </c>
      <c r="M136" s="1" t="s">
        <v>26</v>
      </c>
      <c r="N136" s="7">
        <v>1.6744666364562906</v>
      </c>
      <c r="O136" t="str">
        <f>_xlfn.IFS(Analysis16[[#This Row],[Performance_Score]]&lt;=2, "Poor", Analysis16[[#This Row],[Performance_Score]]&gt;2, "Good", Analysis16[[#This Row],[Performance_Score]]&gt;4, "Excellent")</f>
        <v>Good</v>
      </c>
      <c r="P136" t="str">
        <f>LEFT(Analysis16[[#This Row],[Name]],FIND(" ",Analysis16[[#This Row],[Name]], 1))</f>
        <v xml:space="preserve">Timothy </v>
      </c>
    </row>
    <row r="137" spans="2:16" x14ac:dyDescent="0.35">
      <c r="B137" s="2" t="s">
        <v>284</v>
      </c>
      <c r="C137" s="2" t="s">
        <v>285</v>
      </c>
      <c r="D137" s="2" t="s">
        <v>33</v>
      </c>
      <c r="E137" s="11">
        <v>50</v>
      </c>
      <c r="F137" s="2" t="s">
        <v>23</v>
      </c>
      <c r="G137" s="2" t="s">
        <v>17</v>
      </c>
      <c r="H137" s="5">
        <v>102625</v>
      </c>
      <c r="I137" s="11">
        <v>8</v>
      </c>
      <c r="J137" s="11">
        <v>2</v>
      </c>
      <c r="K137" s="2">
        <v>2018</v>
      </c>
      <c r="L137" s="2" t="s">
        <v>51</v>
      </c>
      <c r="M137" s="2" t="s">
        <v>26</v>
      </c>
      <c r="N137" s="8">
        <v>1.1473425755163191</v>
      </c>
      <c r="O137" t="str">
        <f>_xlfn.IFS(Analysis16[[#This Row],[Performance_Score]]&lt;=2, "Poor", Analysis16[[#This Row],[Performance_Score]]&gt;2, "Good", Analysis16[[#This Row],[Performance_Score]]&gt;4, "Excellent")</f>
        <v>Poor</v>
      </c>
      <c r="P137" t="str">
        <f>LEFT(Analysis16[[#This Row],[Name]],FIND(" ",Analysis16[[#This Row],[Name]], 1))</f>
        <v xml:space="preserve">Patricia </v>
      </c>
    </row>
    <row r="138" spans="2:16" x14ac:dyDescent="0.35">
      <c r="B138" s="1" t="s">
        <v>286</v>
      </c>
      <c r="C138" s="1" t="s">
        <v>287</v>
      </c>
      <c r="D138" s="1" t="s">
        <v>58</v>
      </c>
      <c r="E138" s="10">
        <v>44</v>
      </c>
      <c r="F138" s="1" t="s">
        <v>23</v>
      </c>
      <c r="G138" s="1" t="s">
        <v>17</v>
      </c>
      <c r="H138" s="4">
        <v>73844</v>
      </c>
      <c r="I138" s="10">
        <v>28</v>
      </c>
      <c r="J138" s="10">
        <v>1</v>
      </c>
      <c r="K138" s="1">
        <v>2018</v>
      </c>
      <c r="L138" s="1" t="s">
        <v>51</v>
      </c>
      <c r="M138" s="1" t="s">
        <v>26</v>
      </c>
      <c r="N138" s="7">
        <v>1.1508361452578337</v>
      </c>
      <c r="O138" t="str">
        <f>_xlfn.IFS(Analysis16[[#This Row],[Performance_Score]]&lt;=2, "Poor", Analysis16[[#This Row],[Performance_Score]]&gt;2, "Good", Analysis16[[#This Row],[Performance_Score]]&gt;4, "Excellent")</f>
        <v>Poor</v>
      </c>
      <c r="P138" t="str">
        <f>LEFT(Analysis16[[#This Row],[Name]],FIND(" ",Analysis16[[#This Row],[Name]], 1))</f>
        <v xml:space="preserve">Cynthia </v>
      </c>
    </row>
    <row r="139" spans="2:16" x14ac:dyDescent="0.35">
      <c r="B139" s="2" t="s">
        <v>288</v>
      </c>
      <c r="C139" s="2" t="s">
        <v>289</v>
      </c>
      <c r="D139" s="2" t="s">
        <v>33</v>
      </c>
      <c r="E139" s="11">
        <v>56</v>
      </c>
      <c r="F139" s="2" t="s">
        <v>23</v>
      </c>
      <c r="G139" s="2" t="s">
        <v>24</v>
      </c>
      <c r="H139" s="5">
        <v>107695</v>
      </c>
      <c r="I139" s="11">
        <v>31</v>
      </c>
      <c r="J139" s="11">
        <v>3</v>
      </c>
      <c r="K139" s="2">
        <v>2015</v>
      </c>
      <c r="L139" s="2" t="s">
        <v>30</v>
      </c>
      <c r="M139" s="2" t="s">
        <v>19</v>
      </c>
      <c r="N139" s="8">
        <v>3.4071535288866159</v>
      </c>
      <c r="O139" t="str">
        <f>_xlfn.IFS(Analysis16[[#This Row],[Performance_Score]]&lt;=2, "Poor", Analysis16[[#This Row],[Performance_Score]]&gt;2, "Good", Analysis16[[#This Row],[Performance_Score]]&gt;4, "Excellent")</f>
        <v>Good</v>
      </c>
      <c r="P139" t="str">
        <f>LEFT(Analysis16[[#This Row],[Name]],FIND(" ",Analysis16[[#This Row],[Name]], 1))</f>
        <v xml:space="preserve">Kimberly </v>
      </c>
    </row>
    <row r="140" spans="2:16" x14ac:dyDescent="0.35">
      <c r="B140" s="1" t="s">
        <v>290</v>
      </c>
      <c r="C140" s="1" t="s">
        <v>291</v>
      </c>
      <c r="D140" s="1" t="s">
        <v>33</v>
      </c>
      <c r="E140" s="10">
        <v>30</v>
      </c>
      <c r="F140" s="1" t="s">
        <v>23</v>
      </c>
      <c r="G140" s="1" t="s">
        <v>24</v>
      </c>
      <c r="H140" s="4">
        <v>64915</v>
      </c>
      <c r="I140" s="10">
        <v>8</v>
      </c>
      <c r="J140" s="10">
        <v>2</v>
      </c>
      <c r="K140" s="1">
        <v>2022</v>
      </c>
      <c r="L140" s="1" t="s">
        <v>18</v>
      </c>
      <c r="M140" s="1" t="s">
        <v>41</v>
      </c>
      <c r="N140" s="7">
        <v>3.821281447405116</v>
      </c>
      <c r="O140" t="str">
        <f>_xlfn.IFS(Analysis16[[#This Row],[Performance_Score]]&lt;=2, "Poor", Analysis16[[#This Row],[Performance_Score]]&gt;2, "Good", Analysis16[[#This Row],[Performance_Score]]&gt;4, "Excellent")</f>
        <v>Poor</v>
      </c>
      <c r="P140" t="str">
        <f>LEFT(Analysis16[[#This Row],[Name]],FIND(" ",Analysis16[[#This Row],[Name]], 1))</f>
        <v xml:space="preserve">Christina </v>
      </c>
    </row>
    <row r="141" spans="2:16" x14ac:dyDescent="0.35">
      <c r="B141" s="2" t="s">
        <v>292</v>
      </c>
      <c r="C141" s="2" t="s">
        <v>293</v>
      </c>
      <c r="D141" s="2" t="s">
        <v>58</v>
      </c>
      <c r="E141" s="11">
        <v>49</v>
      </c>
      <c r="F141" s="2" t="s">
        <v>16</v>
      </c>
      <c r="G141" s="2" t="s">
        <v>39</v>
      </c>
      <c r="H141" s="5">
        <v>33437</v>
      </c>
      <c r="I141" s="11">
        <v>17</v>
      </c>
      <c r="J141" s="11">
        <v>1</v>
      </c>
      <c r="K141" s="2">
        <v>2022</v>
      </c>
      <c r="L141" s="2" t="s">
        <v>34</v>
      </c>
      <c r="M141" s="2" t="s">
        <v>41</v>
      </c>
      <c r="N141" s="8">
        <v>2.5691345668369303</v>
      </c>
      <c r="O141" t="str">
        <f>_xlfn.IFS(Analysis16[[#This Row],[Performance_Score]]&lt;=2, "Poor", Analysis16[[#This Row],[Performance_Score]]&gt;2, "Good", Analysis16[[#This Row],[Performance_Score]]&gt;4, "Excellent")</f>
        <v>Poor</v>
      </c>
      <c r="P141" t="str">
        <f>LEFT(Analysis16[[#This Row],[Name]],FIND(" ",Analysis16[[#This Row],[Name]], 1))</f>
        <v xml:space="preserve">Samantha </v>
      </c>
    </row>
    <row r="142" spans="2:16" x14ac:dyDescent="0.35">
      <c r="B142" s="1" t="s">
        <v>294</v>
      </c>
      <c r="C142" s="1" t="s">
        <v>295</v>
      </c>
      <c r="D142" s="1" t="s">
        <v>58</v>
      </c>
      <c r="E142" s="10">
        <v>45</v>
      </c>
      <c r="F142" s="1" t="s">
        <v>16</v>
      </c>
      <c r="G142" s="1" t="s">
        <v>17</v>
      </c>
      <c r="H142" s="4">
        <v>99224</v>
      </c>
      <c r="I142" s="10">
        <v>28</v>
      </c>
      <c r="J142" s="10">
        <v>5</v>
      </c>
      <c r="K142" s="1">
        <v>2019</v>
      </c>
      <c r="L142" s="1" t="s">
        <v>34</v>
      </c>
      <c r="M142" s="1" t="s">
        <v>41</v>
      </c>
      <c r="N142" s="7">
        <v>1.7397771184275697</v>
      </c>
      <c r="O142" t="str">
        <f>_xlfn.IFS(Analysis16[[#This Row],[Performance_Score]]&lt;=2, "Poor", Analysis16[[#This Row],[Performance_Score]]&gt;2, "Good", Analysis16[[#This Row],[Performance_Score]]&gt;4, "Excellent")</f>
        <v>Good</v>
      </c>
      <c r="P142" t="str">
        <f>LEFT(Analysis16[[#This Row],[Name]],FIND(" ",Analysis16[[#This Row],[Name]], 1))</f>
        <v xml:space="preserve">Amy </v>
      </c>
    </row>
    <row r="143" spans="2:16" x14ac:dyDescent="0.35">
      <c r="B143" s="2" t="s">
        <v>296</v>
      </c>
      <c r="C143" s="2" t="s">
        <v>297</v>
      </c>
      <c r="D143" s="2" t="s">
        <v>15</v>
      </c>
      <c r="E143" s="11">
        <v>25</v>
      </c>
      <c r="F143" s="2" t="s">
        <v>16</v>
      </c>
      <c r="G143" s="2" t="s">
        <v>39</v>
      </c>
      <c r="H143" s="5">
        <v>35659</v>
      </c>
      <c r="I143" s="11">
        <v>5</v>
      </c>
      <c r="J143" s="11">
        <v>3</v>
      </c>
      <c r="K143" s="2">
        <v>2016</v>
      </c>
      <c r="L143" s="2" t="s">
        <v>30</v>
      </c>
      <c r="M143" s="2" t="s">
        <v>41</v>
      </c>
      <c r="N143" s="8">
        <v>2.7132357403815375</v>
      </c>
      <c r="O143" t="str">
        <f>_xlfn.IFS(Analysis16[[#This Row],[Performance_Score]]&lt;=2, "Poor", Analysis16[[#This Row],[Performance_Score]]&gt;2, "Good", Analysis16[[#This Row],[Performance_Score]]&gt;4, "Excellent")</f>
        <v>Good</v>
      </c>
      <c r="P143" t="str">
        <f>LEFT(Analysis16[[#This Row],[Name]],FIND(" ",Analysis16[[#This Row],[Name]], 1))</f>
        <v xml:space="preserve">Amy </v>
      </c>
    </row>
    <row r="144" spans="2:16" x14ac:dyDescent="0.35">
      <c r="B144" s="1" t="s">
        <v>298</v>
      </c>
      <c r="C144" s="1" t="s">
        <v>299</v>
      </c>
      <c r="D144" s="1" t="s">
        <v>22</v>
      </c>
      <c r="E144" s="10">
        <v>50</v>
      </c>
      <c r="F144" s="1" t="s">
        <v>16</v>
      </c>
      <c r="G144" s="1" t="s">
        <v>39</v>
      </c>
      <c r="H144" s="4">
        <v>114222</v>
      </c>
      <c r="I144" s="10">
        <v>26</v>
      </c>
      <c r="J144" s="10">
        <v>4</v>
      </c>
      <c r="K144" s="1">
        <v>2019</v>
      </c>
      <c r="L144" s="1" t="s">
        <v>30</v>
      </c>
      <c r="M144" s="1" t="s">
        <v>141</v>
      </c>
      <c r="N144" s="7">
        <v>2.4273225678488832</v>
      </c>
      <c r="O144" t="str">
        <f>_xlfn.IFS(Analysis16[[#This Row],[Performance_Score]]&lt;=2, "Poor", Analysis16[[#This Row],[Performance_Score]]&gt;2, "Good", Analysis16[[#This Row],[Performance_Score]]&gt;4, "Excellent")</f>
        <v>Good</v>
      </c>
      <c r="P144" t="str">
        <f>LEFT(Analysis16[[#This Row],[Name]],FIND(" ",Analysis16[[#This Row],[Name]], 1))</f>
        <v xml:space="preserve">Joyce </v>
      </c>
    </row>
    <row r="145" spans="2:16" x14ac:dyDescent="0.35">
      <c r="B145" s="2" t="s">
        <v>300</v>
      </c>
      <c r="C145" s="2" t="s">
        <v>301</v>
      </c>
      <c r="D145" s="2" t="s">
        <v>22</v>
      </c>
      <c r="E145" s="11">
        <v>42</v>
      </c>
      <c r="F145" s="2" t="s">
        <v>16</v>
      </c>
      <c r="G145" s="2" t="s">
        <v>24</v>
      </c>
      <c r="H145" s="5">
        <v>69517</v>
      </c>
      <c r="I145" s="11">
        <v>11</v>
      </c>
      <c r="J145" s="11">
        <v>4</v>
      </c>
      <c r="K145" s="2">
        <v>2024</v>
      </c>
      <c r="L145" s="2" t="s">
        <v>18</v>
      </c>
      <c r="M145" s="2" t="s">
        <v>141</v>
      </c>
      <c r="N145" s="8">
        <v>1.4385039447749643</v>
      </c>
      <c r="O145" t="str">
        <f>_xlfn.IFS(Analysis16[[#This Row],[Performance_Score]]&lt;=2, "Poor", Analysis16[[#This Row],[Performance_Score]]&gt;2, "Good", Analysis16[[#This Row],[Performance_Score]]&gt;4, "Excellent")</f>
        <v>Good</v>
      </c>
      <c r="P145" t="str">
        <f>LEFT(Analysis16[[#This Row],[Name]],FIND(" ",Analysis16[[#This Row],[Name]], 1))</f>
        <v xml:space="preserve">Nathan </v>
      </c>
    </row>
    <row r="146" spans="2:16" x14ac:dyDescent="0.35">
      <c r="B146" s="1" t="s">
        <v>302</v>
      </c>
      <c r="C146" s="1" t="s">
        <v>303</v>
      </c>
      <c r="D146" s="1" t="s">
        <v>15</v>
      </c>
      <c r="E146" s="10">
        <v>30</v>
      </c>
      <c r="F146" s="1" t="s">
        <v>16</v>
      </c>
      <c r="G146" s="1" t="s">
        <v>17</v>
      </c>
      <c r="H146" s="4">
        <v>74854</v>
      </c>
      <c r="I146" s="10">
        <v>29</v>
      </c>
      <c r="J146" s="10">
        <v>5</v>
      </c>
      <c r="K146" s="1">
        <v>2024</v>
      </c>
      <c r="L146" s="1" t="s">
        <v>18</v>
      </c>
      <c r="M146" s="1" t="s">
        <v>26</v>
      </c>
      <c r="N146" s="7">
        <v>3.7518103910043661</v>
      </c>
      <c r="O146" t="str">
        <f>_xlfn.IFS(Analysis16[[#This Row],[Performance_Score]]&lt;=2, "Poor", Analysis16[[#This Row],[Performance_Score]]&gt;2, "Good", Analysis16[[#This Row],[Performance_Score]]&gt;4, "Excellent")</f>
        <v>Good</v>
      </c>
      <c r="P146" t="str">
        <f>LEFT(Analysis16[[#This Row],[Name]],FIND(" ",Analysis16[[#This Row],[Name]], 1))</f>
        <v xml:space="preserve">Jesus </v>
      </c>
    </row>
    <row r="147" spans="2:16" x14ac:dyDescent="0.35">
      <c r="B147" s="2" t="s">
        <v>304</v>
      </c>
      <c r="C147" s="2" t="s">
        <v>305</v>
      </c>
      <c r="D147" s="2" t="s">
        <v>15</v>
      </c>
      <c r="E147" s="11">
        <v>34</v>
      </c>
      <c r="F147" s="2" t="s">
        <v>23</v>
      </c>
      <c r="G147" s="2" t="s">
        <v>24</v>
      </c>
      <c r="H147" s="5">
        <v>42392</v>
      </c>
      <c r="I147" s="11">
        <v>16</v>
      </c>
      <c r="J147" s="11">
        <v>4</v>
      </c>
      <c r="K147" s="2">
        <v>2015</v>
      </c>
      <c r="L147" s="2" t="s">
        <v>18</v>
      </c>
      <c r="M147" s="2" t="s">
        <v>41</v>
      </c>
      <c r="N147" s="8">
        <v>4.5692517178059635</v>
      </c>
      <c r="O147" t="str">
        <f>_xlfn.IFS(Analysis16[[#This Row],[Performance_Score]]&lt;=2, "Poor", Analysis16[[#This Row],[Performance_Score]]&gt;2, "Good", Analysis16[[#This Row],[Performance_Score]]&gt;4, "Excellent")</f>
        <v>Good</v>
      </c>
      <c r="P147" t="str">
        <f>LEFT(Analysis16[[#This Row],[Name]],FIND(" ",Analysis16[[#This Row],[Name]], 1))</f>
        <v xml:space="preserve">James </v>
      </c>
    </row>
    <row r="148" spans="2:16" x14ac:dyDescent="0.35">
      <c r="B148" s="1" t="s">
        <v>306</v>
      </c>
      <c r="C148" s="1" t="s">
        <v>307</v>
      </c>
      <c r="D148" s="1" t="s">
        <v>22</v>
      </c>
      <c r="E148" s="10">
        <v>27</v>
      </c>
      <c r="F148" s="1" t="s">
        <v>16</v>
      </c>
      <c r="G148" s="1" t="s">
        <v>63</v>
      </c>
      <c r="H148" s="4">
        <v>97194</v>
      </c>
      <c r="I148" s="10">
        <v>1</v>
      </c>
      <c r="J148" s="10">
        <v>4</v>
      </c>
      <c r="K148" s="1">
        <v>2016</v>
      </c>
      <c r="L148" s="1" t="s">
        <v>51</v>
      </c>
      <c r="M148" s="1" t="s">
        <v>26</v>
      </c>
      <c r="N148" s="7">
        <v>1.3200015925413222</v>
      </c>
      <c r="O148" t="str">
        <f>_xlfn.IFS(Analysis16[[#This Row],[Performance_Score]]&lt;=2, "Poor", Analysis16[[#This Row],[Performance_Score]]&gt;2, "Good", Analysis16[[#This Row],[Performance_Score]]&gt;4, "Excellent")</f>
        <v>Good</v>
      </c>
      <c r="P148" t="str">
        <f>LEFT(Analysis16[[#This Row],[Name]],FIND(" ",Analysis16[[#This Row],[Name]], 1))</f>
        <v xml:space="preserve">Elizabeth </v>
      </c>
    </row>
    <row r="149" spans="2:16" x14ac:dyDescent="0.35">
      <c r="B149" s="2" t="s">
        <v>308</v>
      </c>
      <c r="C149" s="2" t="s">
        <v>309</v>
      </c>
      <c r="D149" s="2" t="s">
        <v>80</v>
      </c>
      <c r="E149" s="11">
        <v>27</v>
      </c>
      <c r="F149" s="2" t="s">
        <v>16</v>
      </c>
      <c r="G149" s="2" t="s">
        <v>29</v>
      </c>
      <c r="H149" s="5">
        <v>109001</v>
      </c>
      <c r="I149" s="11">
        <v>6</v>
      </c>
      <c r="J149" s="11">
        <v>3</v>
      </c>
      <c r="K149" s="2">
        <v>2019</v>
      </c>
      <c r="L149" s="2" t="s">
        <v>18</v>
      </c>
      <c r="M149" s="2" t="s">
        <v>26</v>
      </c>
      <c r="N149" s="8">
        <v>2.2939749514952852</v>
      </c>
      <c r="O149" t="str">
        <f>_xlfn.IFS(Analysis16[[#This Row],[Performance_Score]]&lt;=2, "Poor", Analysis16[[#This Row],[Performance_Score]]&gt;2, "Good", Analysis16[[#This Row],[Performance_Score]]&gt;4, "Excellent")</f>
        <v>Good</v>
      </c>
      <c r="P149" t="str">
        <f>LEFT(Analysis16[[#This Row],[Name]],FIND(" ",Analysis16[[#This Row],[Name]], 1))</f>
        <v xml:space="preserve">Connie </v>
      </c>
    </row>
    <row r="150" spans="2:16" x14ac:dyDescent="0.35">
      <c r="B150" s="1" t="s">
        <v>310</v>
      </c>
      <c r="C150" s="1" t="s">
        <v>311</v>
      </c>
      <c r="D150" s="1" t="s">
        <v>58</v>
      </c>
      <c r="E150" s="10">
        <v>47</v>
      </c>
      <c r="F150" s="1" t="s">
        <v>16</v>
      </c>
      <c r="G150" s="1" t="s">
        <v>39</v>
      </c>
      <c r="H150" s="4">
        <v>73078</v>
      </c>
      <c r="I150" s="10">
        <v>14</v>
      </c>
      <c r="J150" s="10">
        <v>1</v>
      </c>
      <c r="K150" s="1">
        <v>2024</v>
      </c>
      <c r="L150" s="1" t="s">
        <v>25</v>
      </c>
      <c r="M150" s="1" t="s">
        <v>41</v>
      </c>
      <c r="N150" s="7">
        <v>3.5139285859790919</v>
      </c>
      <c r="O150" t="str">
        <f>_xlfn.IFS(Analysis16[[#This Row],[Performance_Score]]&lt;=2, "Poor", Analysis16[[#This Row],[Performance_Score]]&gt;2, "Good", Analysis16[[#This Row],[Performance_Score]]&gt;4, "Excellent")</f>
        <v>Poor</v>
      </c>
      <c r="P150" t="str">
        <f>LEFT(Analysis16[[#This Row],[Name]],FIND(" ",Analysis16[[#This Row],[Name]], 1))</f>
        <v xml:space="preserve">Donna </v>
      </c>
    </row>
    <row r="151" spans="2:16" x14ac:dyDescent="0.35">
      <c r="B151" s="2" t="s">
        <v>312</v>
      </c>
      <c r="C151" s="2" t="s">
        <v>136</v>
      </c>
      <c r="D151" s="2" t="s">
        <v>33</v>
      </c>
      <c r="E151" s="11">
        <v>45</v>
      </c>
      <c r="F151" s="2" t="s">
        <v>23</v>
      </c>
      <c r="G151" s="2" t="s">
        <v>17</v>
      </c>
      <c r="H151" s="5">
        <v>70245</v>
      </c>
      <c r="I151" s="11">
        <v>8</v>
      </c>
      <c r="J151" s="11">
        <v>1</v>
      </c>
      <c r="K151" s="2">
        <v>2023</v>
      </c>
      <c r="L151" s="2" t="s">
        <v>30</v>
      </c>
      <c r="M151" s="2" t="s">
        <v>26</v>
      </c>
      <c r="N151" s="8">
        <v>3.3491656356231627</v>
      </c>
      <c r="O151" t="str">
        <f>_xlfn.IFS(Analysis16[[#This Row],[Performance_Score]]&lt;=2, "Poor", Analysis16[[#This Row],[Performance_Score]]&gt;2, "Good", Analysis16[[#This Row],[Performance_Score]]&gt;4, "Excellent")</f>
        <v>Poor</v>
      </c>
      <c r="P151" t="str">
        <f>LEFT(Analysis16[[#This Row],[Name]],FIND(" ",Analysis16[[#This Row],[Name]], 1))</f>
        <v xml:space="preserve">David </v>
      </c>
    </row>
    <row r="152" spans="2:16" x14ac:dyDescent="0.35">
      <c r="B152" s="1" t="s">
        <v>313</v>
      </c>
      <c r="C152" s="1" t="s">
        <v>314</v>
      </c>
      <c r="D152" s="1" t="s">
        <v>58</v>
      </c>
      <c r="E152" s="10">
        <v>36</v>
      </c>
      <c r="F152" s="1" t="s">
        <v>23</v>
      </c>
      <c r="G152" s="1" t="s">
        <v>77</v>
      </c>
      <c r="H152" s="4">
        <v>90724</v>
      </c>
      <c r="I152" s="10">
        <v>26</v>
      </c>
      <c r="J152" s="10">
        <v>4</v>
      </c>
      <c r="K152" s="1">
        <v>2019</v>
      </c>
      <c r="L152" s="1" t="s">
        <v>34</v>
      </c>
      <c r="M152" s="1" t="s">
        <v>141</v>
      </c>
      <c r="N152" s="7">
        <v>1.5434187750856818</v>
      </c>
      <c r="O152" t="str">
        <f>_xlfn.IFS(Analysis16[[#This Row],[Performance_Score]]&lt;=2, "Poor", Analysis16[[#This Row],[Performance_Score]]&gt;2, "Good", Analysis16[[#This Row],[Performance_Score]]&gt;4, "Excellent")</f>
        <v>Good</v>
      </c>
      <c r="P152" t="str">
        <f>LEFT(Analysis16[[#This Row],[Name]],FIND(" ",Analysis16[[#This Row],[Name]], 1))</f>
        <v xml:space="preserve">Debbie </v>
      </c>
    </row>
    <row r="153" spans="2:16" x14ac:dyDescent="0.35">
      <c r="B153" s="2" t="s">
        <v>315</v>
      </c>
      <c r="C153" s="2" t="s">
        <v>316</v>
      </c>
      <c r="D153" s="2" t="s">
        <v>22</v>
      </c>
      <c r="E153" s="11">
        <v>55</v>
      </c>
      <c r="F153" s="2" t="s">
        <v>16</v>
      </c>
      <c r="G153" s="2" t="s">
        <v>24</v>
      </c>
      <c r="H153" s="5">
        <v>94181</v>
      </c>
      <c r="I153" s="11">
        <v>14</v>
      </c>
      <c r="J153" s="11">
        <v>4</v>
      </c>
      <c r="K153" s="2">
        <v>2016</v>
      </c>
      <c r="L153" s="2" t="s">
        <v>40</v>
      </c>
      <c r="M153" s="2" t="s">
        <v>19</v>
      </c>
      <c r="N153" s="8">
        <v>4.8625587176851166</v>
      </c>
      <c r="O153" t="str">
        <f>_xlfn.IFS(Analysis16[[#This Row],[Performance_Score]]&lt;=2, "Poor", Analysis16[[#This Row],[Performance_Score]]&gt;2, "Good", Analysis16[[#This Row],[Performance_Score]]&gt;4, "Excellent")</f>
        <v>Good</v>
      </c>
      <c r="P153" t="str">
        <f>LEFT(Analysis16[[#This Row],[Name]],FIND(" ",Analysis16[[#This Row],[Name]], 1))</f>
        <v xml:space="preserve">Keith </v>
      </c>
    </row>
    <row r="154" spans="2:16" x14ac:dyDescent="0.35">
      <c r="B154" s="1" t="s">
        <v>317</v>
      </c>
      <c r="C154" s="1" t="s">
        <v>318</v>
      </c>
      <c r="D154" s="1" t="s">
        <v>33</v>
      </c>
      <c r="E154" s="10">
        <v>49</v>
      </c>
      <c r="F154" s="1" t="s">
        <v>16</v>
      </c>
      <c r="G154" s="1" t="s">
        <v>29</v>
      </c>
      <c r="H154" s="4">
        <v>101356</v>
      </c>
      <c r="I154" s="10">
        <v>33</v>
      </c>
      <c r="J154" s="10">
        <v>5</v>
      </c>
      <c r="K154" s="1">
        <v>2024</v>
      </c>
      <c r="L154" s="1" t="s">
        <v>34</v>
      </c>
      <c r="M154" s="1" t="s">
        <v>26</v>
      </c>
      <c r="N154" s="7">
        <v>1.1163887273622706</v>
      </c>
      <c r="O154" t="str">
        <f>_xlfn.IFS(Analysis16[[#This Row],[Performance_Score]]&lt;=2, "Poor", Analysis16[[#This Row],[Performance_Score]]&gt;2, "Good", Analysis16[[#This Row],[Performance_Score]]&gt;4, "Excellent")</f>
        <v>Good</v>
      </c>
      <c r="P154" t="str">
        <f>LEFT(Analysis16[[#This Row],[Name]],FIND(" ",Analysis16[[#This Row],[Name]], 1))</f>
        <v xml:space="preserve">Diana </v>
      </c>
    </row>
    <row r="155" spans="2:16" x14ac:dyDescent="0.35">
      <c r="B155" s="2" t="s">
        <v>319</v>
      </c>
      <c r="C155" s="2" t="s">
        <v>320</v>
      </c>
      <c r="D155" s="2" t="s">
        <v>22</v>
      </c>
      <c r="E155" s="11">
        <v>45</v>
      </c>
      <c r="F155" s="2" t="s">
        <v>16</v>
      </c>
      <c r="G155" s="2" t="s">
        <v>63</v>
      </c>
      <c r="H155" s="5">
        <v>118207</v>
      </c>
      <c r="I155" s="11">
        <v>7</v>
      </c>
      <c r="J155" s="11">
        <v>5</v>
      </c>
      <c r="K155" s="2">
        <v>0</v>
      </c>
      <c r="L155" s="2" t="s">
        <v>40</v>
      </c>
      <c r="M155" s="2" t="s">
        <v>19</v>
      </c>
      <c r="N155" s="8">
        <v>3.3854333328953392</v>
      </c>
      <c r="O155" t="str">
        <f>_xlfn.IFS(Analysis16[[#This Row],[Performance_Score]]&lt;=2, "Poor", Analysis16[[#This Row],[Performance_Score]]&gt;2, "Good", Analysis16[[#This Row],[Performance_Score]]&gt;4, "Excellent")</f>
        <v>Good</v>
      </c>
      <c r="P155" t="str">
        <f>LEFT(Analysis16[[#This Row],[Name]],FIND(" ",Analysis16[[#This Row],[Name]], 1))</f>
        <v xml:space="preserve">Michael </v>
      </c>
    </row>
    <row r="156" spans="2:16" x14ac:dyDescent="0.35">
      <c r="B156" s="1" t="s">
        <v>321</v>
      </c>
      <c r="C156" s="1" t="s">
        <v>322</v>
      </c>
      <c r="D156" s="1" t="s">
        <v>15</v>
      </c>
      <c r="E156" s="10">
        <v>47</v>
      </c>
      <c r="F156" s="1" t="s">
        <v>16</v>
      </c>
      <c r="G156" s="1" t="s">
        <v>63</v>
      </c>
      <c r="H156" s="4">
        <v>59346</v>
      </c>
      <c r="I156" s="10">
        <v>8</v>
      </c>
      <c r="J156" s="10">
        <v>5</v>
      </c>
      <c r="K156" s="1">
        <v>2018</v>
      </c>
      <c r="L156" s="1" t="s">
        <v>40</v>
      </c>
      <c r="M156" s="1" t="s">
        <v>41</v>
      </c>
      <c r="N156" s="7">
        <v>3.4330148409251811</v>
      </c>
      <c r="O156" t="str">
        <f>_xlfn.IFS(Analysis16[[#This Row],[Performance_Score]]&lt;=2, "Poor", Analysis16[[#This Row],[Performance_Score]]&gt;2, "Good", Analysis16[[#This Row],[Performance_Score]]&gt;4, "Excellent")</f>
        <v>Good</v>
      </c>
      <c r="P156" t="str">
        <f>LEFT(Analysis16[[#This Row],[Name]],FIND(" ",Analysis16[[#This Row],[Name]], 1))</f>
        <v xml:space="preserve">Anna </v>
      </c>
    </row>
    <row r="157" spans="2:16" x14ac:dyDescent="0.35">
      <c r="B157" s="2" t="s">
        <v>323</v>
      </c>
      <c r="C157" s="2" t="s">
        <v>324</v>
      </c>
      <c r="D157" s="2" t="s">
        <v>58</v>
      </c>
      <c r="E157" s="11">
        <v>34</v>
      </c>
      <c r="F157" s="2" t="s">
        <v>23</v>
      </c>
      <c r="G157" s="2" t="s">
        <v>39</v>
      </c>
      <c r="H157" s="5">
        <v>58457</v>
      </c>
      <c r="I157" s="11">
        <v>16</v>
      </c>
      <c r="J157" s="11">
        <v>1</v>
      </c>
      <c r="K157" s="2">
        <v>2021</v>
      </c>
      <c r="L157" s="2" t="s">
        <v>34</v>
      </c>
      <c r="M157" s="2" t="s">
        <v>41</v>
      </c>
      <c r="N157" s="8">
        <v>3.4210031828150571</v>
      </c>
      <c r="O157" t="str">
        <f>_xlfn.IFS(Analysis16[[#This Row],[Performance_Score]]&lt;=2, "Poor", Analysis16[[#This Row],[Performance_Score]]&gt;2, "Good", Analysis16[[#This Row],[Performance_Score]]&gt;4, "Excellent")</f>
        <v>Poor</v>
      </c>
      <c r="P157" t="str">
        <f>LEFT(Analysis16[[#This Row],[Name]],FIND(" ",Analysis16[[#This Row],[Name]], 1))</f>
        <v xml:space="preserve">Adam </v>
      </c>
    </row>
    <row r="158" spans="2:16" x14ac:dyDescent="0.35">
      <c r="B158" s="1" t="s">
        <v>325</v>
      </c>
      <c r="C158" s="1" t="s">
        <v>326</v>
      </c>
      <c r="D158" s="1" t="s">
        <v>46</v>
      </c>
      <c r="E158" s="10">
        <v>29</v>
      </c>
      <c r="F158" s="1" t="s">
        <v>72</v>
      </c>
      <c r="G158" s="1" t="s">
        <v>77</v>
      </c>
      <c r="H158" s="4">
        <v>56453</v>
      </c>
      <c r="I158" s="10">
        <v>31</v>
      </c>
      <c r="J158" s="10">
        <v>1</v>
      </c>
      <c r="K158" s="1">
        <v>2022</v>
      </c>
      <c r="L158" s="1" t="s">
        <v>51</v>
      </c>
      <c r="M158" s="1" t="s">
        <v>26</v>
      </c>
      <c r="N158" s="7">
        <v>1.1468938588312128</v>
      </c>
      <c r="O158" t="str">
        <f>_xlfn.IFS(Analysis16[[#This Row],[Performance_Score]]&lt;=2, "Poor", Analysis16[[#This Row],[Performance_Score]]&gt;2, "Good", Analysis16[[#This Row],[Performance_Score]]&gt;4, "Excellent")</f>
        <v>Poor</v>
      </c>
      <c r="P158" t="str">
        <f>LEFT(Analysis16[[#This Row],[Name]],FIND(" ",Analysis16[[#This Row],[Name]], 1))</f>
        <v xml:space="preserve">Shannon </v>
      </c>
    </row>
    <row r="159" spans="2:16" x14ac:dyDescent="0.35">
      <c r="B159" s="2" t="s">
        <v>327</v>
      </c>
      <c r="C159" s="2" t="s">
        <v>328</v>
      </c>
      <c r="D159" s="2" t="s">
        <v>22</v>
      </c>
      <c r="E159" s="11">
        <v>50</v>
      </c>
      <c r="F159" s="2" t="s">
        <v>16</v>
      </c>
      <c r="G159" s="2" t="s">
        <v>24</v>
      </c>
      <c r="H159" s="5">
        <v>64134</v>
      </c>
      <c r="I159" s="11">
        <v>15</v>
      </c>
      <c r="J159" s="11">
        <v>3</v>
      </c>
      <c r="K159" s="2">
        <v>2020</v>
      </c>
      <c r="L159" s="2" t="s">
        <v>51</v>
      </c>
      <c r="M159" s="2" t="s">
        <v>41</v>
      </c>
      <c r="N159" s="8">
        <v>1.0832201468155445</v>
      </c>
      <c r="O159" t="str">
        <f>_xlfn.IFS(Analysis16[[#This Row],[Performance_Score]]&lt;=2, "Poor", Analysis16[[#This Row],[Performance_Score]]&gt;2, "Good", Analysis16[[#This Row],[Performance_Score]]&gt;4, "Excellent")</f>
        <v>Good</v>
      </c>
      <c r="P159" t="str">
        <f>LEFT(Analysis16[[#This Row],[Name]],FIND(" ",Analysis16[[#This Row],[Name]], 1))</f>
        <v xml:space="preserve">Beth </v>
      </c>
    </row>
    <row r="160" spans="2:16" x14ac:dyDescent="0.35">
      <c r="B160" s="1" t="s">
        <v>329</v>
      </c>
      <c r="C160" s="1" t="s">
        <v>330</v>
      </c>
      <c r="D160" s="1" t="s">
        <v>80</v>
      </c>
      <c r="E160" s="10">
        <v>59</v>
      </c>
      <c r="F160" s="1" t="s">
        <v>16</v>
      </c>
      <c r="G160" s="1" t="s">
        <v>63</v>
      </c>
      <c r="H160" s="4">
        <v>35130</v>
      </c>
      <c r="I160" s="10">
        <v>32</v>
      </c>
      <c r="J160" s="10">
        <v>3</v>
      </c>
      <c r="K160" s="1">
        <v>2017</v>
      </c>
      <c r="L160" s="1" t="s">
        <v>30</v>
      </c>
      <c r="M160" s="1" t="s">
        <v>41</v>
      </c>
      <c r="N160" s="7">
        <v>3.8267524941806874</v>
      </c>
      <c r="O160" t="str">
        <f>_xlfn.IFS(Analysis16[[#This Row],[Performance_Score]]&lt;=2, "Poor", Analysis16[[#This Row],[Performance_Score]]&gt;2, "Good", Analysis16[[#This Row],[Performance_Score]]&gt;4, "Excellent")</f>
        <v>Good</v>
      </c>
      <c r="P160" t="str">
        <f>LEFT(Analysis16[[#This Row],[Name]],FIND(" ",Analysis16[[#This Row],[Name]], 1))</f>
        <v xml:space="preserve">Christine </v>
      </c>
    </row>
    <row r="161" spans="2:16" x14ac:dyDescent="0.35">
      <c r="B161" s="2" t="s">
        <v>331</v>
      </c>
      <c r="C161" s="2" t="s">
        <v>332</v>
      </c>
      <c r="D161" s="2" t="s">
        <v>80</v>
      </c>
      <c r="E161" s="11">
        <v>51</v>
      </c>
      <c r="F161" s="2" t="s">
        <v>16</v>
      </c>
      <c r="G161" s="2" t="s">
        <v>24</v>
      </c>
      <c r="H161" s="5">
        <v>66762</v>
      </c>
      <c r="I161" s="11">
        <v>6</v>
      </c>
      <c r="J161" s="11">
        <v>2</v>
      </c>
      <c r="K161" s="2">
        <v>0</v>
      </c>
      <c r="L161" s="2" t="s">
        <v>34</v>
      </c>
      <c r="M161" s="2" t="s">
        <v>26</v>
      </c>
      <c r="N161" s="8">
        <v>4.8181125895807213</v>
      </c>
      <c r="O161" t="str">
        <f>_xlfn.IFS(Analysis16[[#This Row],[Performance_Score]]&lt;=2, "Poor", Analysis16[[#This Row],[Performance_Score]]&gt;2, "Good", Analysis16[[#This Row],[Performance_Score]]&gt;4, "Excellent")</f>
        <v>Poor</v>
      </c>
      <c r="P161" t="str">
        <f>LEFT(Analysis16[[#This Row],[Name]],FIND(" ",Analysis16[[#This Row],[Name]], 1))</f>
        <v xml:space="preserve">Melissa </v>
      </c>
    </row>
    <row r="162" spans="2:16" x14ac:dyDescent="0.35">
      <c r="B162" s="1" t="s">
        <v>333</v>
      </c>
      <c r="C162" s="1" t="s">
        <v>334</v>
      </c>
      <c r="D162" s="1" t="s">
        <v>58</v>
      </c>
      <c r="E162" s="10">
        <v>48</v>
      </c>
      <c r="F162" s="1" t="s">
        <v>16</v>
      </c>
      <c r="G162" s="1" t="s">
        <v>17</v>
      </c>
      <c r="H162" s="4">
        <v>108788</v>
      </c>
      <c r="I162" s="10">
        <v>2</v>
      </c>
      <c r="J162" s="10">
        <v>1</v>
      </c>
      <c r="K162" s="1">
        <v>2018</v>
      </c>
      <c r="L162" s="1" t="s">
        <v>40</v>
      </c>
      <c r="M162" s="1" t="s">
        <v>19</v>
      </c>
      <c r="N162" s="7">
        <v>3.6084264298126412</v>
      </c>
      <c r="O162" t="str">
        <f>_xlfn.IFS(Analysis16[[#This Row],[Performance_Score]]&lt;=2, "Poor", Analysis16[[#This Row],[Performance_Score]]&gt;2, "Good", Analysis16[[#This Row],[Performance_Score]]&gt;4, "Excellent")</f>
        <v>Poor</v>
      </c>
      <c r="P162" t="str">
        <f>LEFT(Analysis16[[#This Row],[Name]],FIND(" ",Analysis16[[#This Row],[Name]], 1))</f>
        <v xml:space="preserve">Benjamin </v>
      </c>
    </row>
    <row r="163" spans="2:16" x14ac:dyDescent="0.35">
      <c r="B163" s="2" t="s">
        <v>335</v>
      </c>
      <c r="C163" s="2" t="s">
        <v>336</v>
      </c>
      <c r="D163" s="2" t="s">
        <v>15</v>
      </c>
      <c r="E163" s="11">
        <v>43</v>
      </c>
      <c r="F163" s="2" t="s">
        <v>16</v>
      </c>
      <c r="G163" s="2" t="s">
        <v>17</v>
      </c>
      <c r="H163" s="5">
        <v>79752</v>
      </c>
      <c r="I163" s="11">
        <v>13</v>
      </c>
      <c r="J163" s="11">
        <v>5</v>
      </c>
      <c r="K163" s="2">
        <v>2022</v>
      </c>
      <c r="L163" s="2" t="s">
        <v>51</v>
      </c>
      <c r="M163" s="2" t="s">
        <v>41</v>
      </c>
      <c r="N163" s="8">
        <v>2.9039127429815146</v>
      </c>
      <c r="O163" t="str">
        <f>_xlfn.IFS(Analysis16[[#This Row],[Performance_Score]]&lt;=2, "Poor", Analysis16[[#This Row],[Performance_Score]]&gt;2, "Good", Analysis16[[#This Row],[Performance_Score]]&gt;4, "Excellent")</f>
        <v>Good</v>
      </c>
      <c r="P163" t="str">
        <f>LEFT(Analysis16[[#This Row],[Name]],FIND(" ",Analysis16[[#This Row],[Name]], 1))</f>
        <v xml:space="preserve">Christopher </v>
      </c>
    </row>
    <row r="164" spans="2:16" x14ac:dyDescent="0.35">
      <c r="B164" s="1" t="s">
        <v>337</v>
      </c>
      <c r="C164" s="1" t="s">
        <v>338</v>
      </c>
      <c r="D164" s="1" t="s">
        <v>80</v>
      </c>
      <c r="E164" s="10">
        <v>34</v>
      </c>
      <c r="F164" s="1" t="s">
        <v>72</v>
      </c>
      <c r="G164" s="1" t="s">
        <v>63</v>
      </c>
      <c r="H164" s="4">
        <v>47036</v>
      </c>
      <c r="I164" s="10">
        <v>12</v>
      </c>
      <c r="J164" s="10">
        <v>2</v>
      </c>
      <c r="K164" s="1">
        <v>2016</v>
      </c>
      <c r="L164" s="1" t="s">
        <v>34</v>
      </c>
      <c r="M164" s="1" t="s">
        <v>41</v>
      </c>
      <c r="N164" s="7">
        <v>1.61955582872922</v>
      </c>
      <c r="O164" t="str">
        <f>_xlfn.IFS(Analysis16[[#This Row],[Performance_Score]]&lt;=2, "Poor", Analysis16[[#This Row],[Performance_Score]]&gt;2, "Good", Analysis16[[#This Row],[Performance_Score]]&gt;4, "Excellent")</f>
        <v>Poor</v>
      </c>
      <c r="P164" t="str">
        <f>LEFT(Analysis16[[#This Row],[Name]],FIND(" ",Analysis16[[#This Row],[Name]], 1))</f>
        <v xml:space="preserve">Dr. </v>
      </c>
    </row>
    <row r="165" spans="2:16" x14ac:dyDescent="0.35">
      <c r="B165" s="2" t="s">
        <v>339</v>
      </c>
      <c r="C165" s="2" t="s">
        <v>340</v>
      </c>
      <c r="D165" s="2" t="s">
        <v>58</v>
      </c>
      <c r="E165" s="11">
        <v>27</v>
      </c>
      <c r="F165" s="2" t="s">
        <v>16</v>
      </c>
      <c r="G165" s="2" t="s">
        <v>39</v>
      </c>
      <c r="H165" s="5">
        <v>99208</v>
      </c>
      <c r="I165" s="11">
        <v>18</v>
      </c>
      <c r="J165" s="11">
        <v>5</v>
      </c>
      <c r="K165" s="2">
        <v>2016</v>
      </c>
      <c r="L165" s="2" t="s">
        <v>34</v>
      </c>
      <c r="M165" s="2" t="s">
        <v>19</v>
      </c>
      <c r="N165" s="8">
        <v>1.9305100039085508</v>
      </c>
      <c r="O165" t="str">
        <f>_xlfn.IFS(Analysis16[[#This Row],[Performance_Score]]&lt;=2, "Poor", Analysis16[[#This Row],[Performance_Score]]&gt;2, "Good", Analysis16[[#This Row],[Performance_Score]]&gt;4, "Excellent")</f>
        <v>Good</v>
      </c>
      <c r="P165" t="str">
        <f>LEFT(Analysis16[[#This Row],[Name]],FIND(" ",Analysis16[[#This Row],[Name]], 1))</f>
        <v xml:space="preserve">Cody </v>
      </c>
    </row>
    <row r="166" spans="2:16" x14ac:dyDescent="0.35">
      <c r="B166" s="1" t="s">
        <v>341</v>
      </c>
      <c r="C166" s="1" t="s">
        <v>342</v>
      </c>
      <c r="D166" s="1" t="s">
        <v>33</v>
      </c>
      <c r="E166" s="10">
        <v>59</v>
      </c>
      <c r="F166" s="1" t="s">
        <v>16</v>
      </c>
      <c r="G166" s="1" t="s">
        <v>77</v>
      </c>
      <c r="H166" s="4">
        <v>44767</v>
      </c>
      <c r="I166" s="10">
        <v>26</v>
      </c>
      <c r="J166" s="10">
        <v>3</v>
      </c>
      <c r="K166" s="1">
        <v>2021</v>
      </c>
      <c r="L166" s="1" t="s">
        <v>34</v>
      </c>
      <c r="M166" s="1" t="s">
        <v>26</v>
      </c>
      <c r="N166" s="7">
        <v>4.2300402924072182</v>
      </c>
      <c r="O166" t="str">
        <f>_xlfn.IFS(Analysis16[[#This Row],[Performance_Score]]&lt;=2, "Poor", Analysis16[[#This Row],[Performance_Score]]&gt;2, "Good", Analysis16[[#This Row],[Performance_Score]]&gt;4, "Excellent")</f>
        <v>Good</v>
      </c>
      <c r="P166" t="str">
        <f>LEFT(Analysis16[[#This Row],[Name]],FIND(" ",Analysis16[[#This Row],[Name]], 1))</f>
        <v xml:space="preserve">Jennifer </v>
      </c>
    </row>
    <row r="167" spans="2:16" x14ac:dyDescent="0.35">
      <c r="B167" s="2" t="s">
        <v>343</v>
      </c>
      <c r="C167" s="2" t="s">
        <v>344</v>
      </c>
      <c r="D167" s="2" t="s">
        <v>33</v>
      </c>
      <c r="E167" s="11">
        <v>52</v>
      </c>
      <c r="F167" s="2" t="s">
        <v>16</v>
      </c>
      <c r="G167" s="2" t="s">
        <v>63</v>
      </c>
      <c r="H167" s="5">
        <v>78390</v>
      </c>
      <c r="I167" s="11">
        <v>13</v>
      </c>
      <c r="J167" s="11">
        <v>2</v>
      </c>
      <c r="K167" s="2">
        <v>0</v>
      </c>
      <c r="L167" s="2" t="s">
        <v>30</v>
      </c>
      <c r="M167" s="2" t="s">
        <v>19</v>
      </c>
      <c r="N167" s="8">
        <v>3.8831955289891997</v>
      </c>
      <c r="O167" t="str">
        <f>_xlfn.IFS(Analysis16[[#This Row],[Performance_Score]]&lt;=2, "Poor", Analysis16[[#This Row],[Performance_Score]]&gt;2, "Good", Analysis16[[#This Row],[Performance_Score]]&gt;4, "Excellent")</f>
        <v>Poor</v>
      </c>
      <c r="P167" t="str">
        <f>LEFT(Analysis16[[#This Row],[Name]],FIND(" ",Analysis16[[#This Row],[Name]], 1))</f>
        <v xml:space="preserve">Erik </v>
      </c>
    </row>
    <row r="168" spans="2:16" x14ac:dyDescent="0.35">
      <c r="B168" s="1" t="s">
        <v>345</v>
      </c>
      <c r="C168" s="1" t="s">
        <v>346</v>
      </c>
      <c r="D168" s="1" t="s">
        <v>58</v>
      </c>
      <c r="E168" s="10">
        <v>50</v>
      </c>
      <c r="F168" s="1" t="s">
        <v>23</v>
      </c>
      <c r="G168" s="1" t="s">
        <v>63</v>
      </c>
      <c r="H168" s="4">
        <v>30396</v>
      </c>
      <c r="I168" s="10">
        <v>16</v>
      </c>
      <c r="J168" s="10">
        <v>3</v>
      </c>
      <c r="K168" s="1">
        <v>0</v>
      </c>
      <c r="L168" s="1" t="s">
        <v>34</v>
      </c>
      <c r="M168" s="1" t="s">
        <v>26</v>
      </c>
      <c r="N168" s="7">
        <v>2.6964443786644905</v>
      </c>
      <c r="O168" t="str">
        <f>_xlfn.IFS(Analysis16[[#This Row],[Performance_Score]]&lt;=2, "Poor", Analysis16[[#This Row],[Performance_Score]]&gt;2, "Good", Analysis16[[#This Row],[Performance_Score]]&gt;4, "Excellent")</f>
        <v>Good</v>
      </c>
      <c r="P168" t="str">
        <f>LEFT(Analysis16[[#This Row],[Name]],FIND(" ",Analysis16[[#This Row],[Name]], 1))</f>
        <v xml:space="preserve">Amanda </v>
      </c>
    </row>
    <row r="169" spans="2:16" x14ac:dyDescent="0.35">
      <c r="B169" s="2" t="s">
        <v>347</v>
      </c>
      <c r="C169" s="2" t="s">
        <v>348</v>
      </c>
      <c r="D169" s="2" t="s">
        <v>22</v>
      </c>
      <c r="E169" s="11">
        <v>55</v>
      </c>
      <c r="F169" s="2" t="s">
        <v>23</v>
      </c>
      <c r="G169" s="2" t="s">
        <v>24</v>
      </c>
      <c r="H169" s="5">
        <v>95478</v>
      </c>
      <c r="I169" s="11">
        <v>25</v>
      </c>
      <c r="J169" s="11">
        <v>2</v>
      </c>
      <c r="K169" s="2">
        <v>0</v>
      </c>
      <c r="L169" s="2" t="s">
        <v>51</v>
      </c>
      <c r="M169" s="2" t="s">
        <v>41</v>
      </c>
      <c r="N169" s="8">
        <v>4.5114085932372276</v>
      </c>
      <c r="O169" t="str">
        <f>_xlfn.IFS(Analysis16[[#This Row],[Performance_Score]]&lt;=2, "Poor", Analysis16[[#This Row],[Performance_Score]]&gt;2, "Good", Analysis16[[#This Row],[Performance_Score]]&gt;4, "Excellent")</f>
        <v>Poor</v>
      </c>
      <c r="P169" t="str">
        <f>LEFT(Analysis16[[#This Row],[Name]],FIND(" ",Analysis16[[#This Row],[Name]], 1))</f>
        <v xml:space="preserve">Daniel </v>
      </c>
    </row>
    <row r="170" spans="2:16" x14ac:dyDescent="0.35">
      <c r="B170" s="1" t="s">
        <v>349</v>
      </c>
      <c r="C170" s="1" t="s">
        <v>350</v>
      </c>
      <c r="D170" s="1" t="s">
        <v>46</v>
      </c>
      <c r="E170" s="10">
        <v>47</v>
      </c>
      <c r="F170" s="1" t="s">
        <v>16</v>
      </c>
      <c r="G170" s="1" t="s">
        <v>24</v>
      </c>
      <c r="H170" s="4">
        <v>44273</v>
      </c>
      <c r="I170" s="10">
        <v>18</v>
      </c>
      <c r="J170" s="10">
        <v>2</v>
      </c>
      <c r="K170" s="1">
        <v>0</v>
      </c>
      <c r="L170" s="1" t="s">
        <v>30</v>
      </c>
      <c r="M170" s="1" t="s">
        <v>26</v>
      </c>
      <c r="N170" s="7">
        <v>2.6319163600863282</v>
      </c>
      <c r="O170" t="str">
        <f>_xlfn.IFS(Analysis16[[#This Row],[Performance_Score]]&lt;=2, "Poor", Analysis16[[#This Row],[Performance_Score]]&gt;2, "Good", Analysis16[[#This Row],[Performance_Score]]&gt;4, "Excellent")</f>
        <v>Poor</v>
      </c>
      <c r="P170" t="str">
        <f>LEFT(Analysis16[[#This Row],[Name]],FIND(" ",Analysis16[[#This Row],[Name]], 1))</f>
        <v xml:space="preserve">Nancy </v>
      </c>
    </row>
    <row r="171" spans="2:16" x14ac:dyDescent="0.35">
      <c r="B171" s="2" t="s">
        <v>351</v>
      </c>
      <c r="C171" s="2" t="s">
        <v>352</v>
      </c>
      <c r="D171" s="2" t="s">
        <v>80</v>
      </c>
      <c r="E171" s="11">
        <v>38</v>
      </c>
      <c r="F171" s="2" t="s">
        <v>23</v>
      </c>
      <c r="G171" s="2" t="s">
        <v>77</v>
      </c>
      <c r="H171" s="5">
        <v>80495</v>
      </c>
      <c r="I171" s="11">
        <v>4</v>
      </c>
      <c r="J171" s="11">
        <v>1</v>
      </c>
      <c r="K171" s="2">
        <v>2016</v>
      </c>
      <c r="L171" s="2" t="s">
        <v>34</v>
      </c>
      <c r="M171" s="2" t="s">
        <v>26</v>
      </c>
      <c r="N171" s="8">
        <v>4.2186169021716005</v>
      </c>
      <c r="O171" t="str">
        <f>_xlfn.IFS(Analysis16[[#This Row],[Performance_Score]]&lt;=2, "Poor", Analysis16[[#This Row],[Performance_Score]]&gt;2, "Good", Analysis16[[#This Row],[Performance_Score]]&gt;4, "Excellent")</f>
        <v>Poor</v>
      </c>
      <c r="P171" t="str">
        <f>LEFT(Analysis16[[#This Row],[Name]],FIND(" ",Analysis16[[#This Row],[Name]], 1))</f>
        <v xml:space="preserve">Matthew </v>
      </c>
    </row>
    <row r="172" spans="2:16" x14ac:dyDescent="0.35">
      <c r="B172" s="1" t="s">
        <v>353</v>
      </c>
      <c r="C172" s="1" t="s">
        <v>354</v>
      </c>
      <c r="D172" s="1" t="s">
        <v>58</v>
      </c>
      <c r="E172" s="10">
        <v>22</v>
      </c>
      <c r="F172" s="1" t="s">
        <v>16</v>
      </c>
      <c r="G172" s="1" t="s">
        <v>17</v>
      </c>
      <c r="H172" s="4">
        <v>84310</v>
      </c>
      <c r="I172" s="10">
        <v>18</v>
      </c>
      <c r="J172" s="10">
        <v>3</v>
      </c>
      <c r="K172" s="1">
        <v>2021</v>
      </c>
      <c r="L172" s="1" t="s">
        <v>40</v>
      </c>
      <c r="M172" s="1" t="s">
        <v>41</v>
      </c>
      <c r="N172" s="7">
        <v>2.5264056192140938</v>
      </c>
      <c r="O172" t="str">
        <f>_xlfn.IFS(Analysis16[[#This Row],[Performance_Score]]&lt;=2, "Poor", Analysis16[[#This Row],[Performance_Score]]&gt;2, "Good", Analysis16[[#This Row],[Performance_Score]]&gt;4, "Excellent")</f>
        <v>Good</v>
      </c>
      <c r="P172" t="str">
        <f>LEFT(Analysis16[[#This Row],[Name]],FIND(" ",Analysis16[[#This Row],[Name]], 1))</f>
        <v xml:space="preserve">Erica </v>
      </c>
    </row>
    <row r="173" spans="2:16" x14ac:dyDescent="0.35">
      <c r="B173" s="2" t="s">
        <v>355</v>
      </c>
      <c r="C173" s="2" t="s">
        <v>356</v>
      </c>
      <c r="D173" s="2" t="s">
        <v>33</v>
      </c>
      <c r="E173" s="11">
        <v>48</v>
      </c>
      <c r="F173" s="2" t="s">
        <v>16</v>
      </c>
      <c r="G173" s="2" t="s">
        <v>29</v>
      </c>
      <c r="H173" s="5">
        <v>83332</v>
      </c>
      <c r="I173" s="11">
        <v>17</v>
      </c>
      <c r="J173" s="11">
        <v>3</v>
      </c>
      <c r="K173" s="2">
        <v>2018</v>
      </c>
      <c r="L173" s="2" t="s">
        <v>30</v>
      </c>
      <c r="M173" s="2" t="s">
        <v>26</v>
      </c>
      <c r="N173" s="8">
        <v>4.07795317238054</v>
      </c>
      <c r="O173" t="str">
        <f>_xlfn.IFS(Analysis16[[#This Row],[Performance_Score]]&lt;=2, "Poor", Analysis16[[#This Row],[Performance_Score]]&gt;2, "Good", Analysis16[[#This Row],[Performance_Score]]&gt;4, "Excellent")</f>
        <v>Good</v>
      </c>
      <c r="P173" t="str">
        <f>LEFT(Analysis16[[#This Row],[Name]],FIND(" ",Analysis16[[#This Row],[Name]], 1))</f>
        <v xml:space="preserve">Justin </v>
      </c>
    </row>
    <row r="174" spans="2:16" x14ac:dyDescent="0.35">
      <c r="B174" s="1" t="s">
        <v>357</v>
      </c>
      <c r="C174" s="1" t="s">
        <v>358</v>
      </c>
      <c r="D174" s="1" t="s">
        <v>15</v>
      </c>
      <c r="E174" s="10">
        <v>42</v>
      </c>
      <c r="F174" s="1" t="s">
        <v>16</v>
      </c>
      <c r="G174" s="1" t="s">
        <v>63</v>
      </c>
      <c r="H174" s="4">
        <v>97291</v>
      </c>
      <c r="I174" s="10">
        <v>28</v>
      </c>
      <c r="J174" s="10">
        <v>1</v>
      </c>
      <c r="K174" s="1">
        <v>2018</v>
      </c>
      <c r="L174" s="1" t="s">
        <v>34</v>
      </c>
      <c r="M174" s="1" t="s">
        <v>26</v>
      </c>
      <c r="N174" s="7">
        <v>3.8361193993426741</v>
      </c>
      <c r="O174" t="str">
        <f>_xlfn.IFS(Analysis16[[#This Row],[Performance_Score]]&lt;=2, "Poor", Analysis16[[#This Row],[Performance_Score]]&gt;2, "Good", Analysis16[[#This Row],[Performance_Score]]&gt;4, "Excellent")</f>
        <v>Poor</v>
      </c>
      <c r="P174" t="str">
        <f>LEFT(Analysis16[[#This Row],[Name]],FIND(" ",Analysis16[[#This Row],[Name]], 1))</f>
        <v xml:space="preserve">Dean </v>
      </c>
    </row>
    <row r="175" spans="2:16" x14ac:dyDescent="0.35">
      <c r="B175" s="2" t="s">
        <v>359</v>
      </c>
      <c r="C175" s="2" t="s">
        <v>360</v>
      </c>
      <c r="D175" s="2" t="s">
        <v>58</v>
      </c>
      <c r="E175" s="11">
        <v>57</v>
      </c>
      <c r="F175" s="2" t="s">
        <v>23</v>
      </c>
      <c r="G175" s="2" t="s">
        <v>17</v>
      </c>
      <c r="H175" s="5">
        <v>42038</v>
      </c>
      <c r="I175" s="11">
        <v>17</v>
      </c>
      <c r="J175" s="11">
        <v>5</v>
      </c>
      <c r="K175" s="2">
        <v>0</v>
      </c>
      <c r="L175" s="2" t="s">
        <v>40</v>
      </c>
      <c r="M175" s="2" t="s">
        <v>26</v>
      </c>
      <c r="N175" s="8">
        <v>4.708625101585973</v>
      </c>
      <c r="O175" t="str">
        <f>_xlfn.IFS(Analysis16[[#This Row],[Performance_Score]]&lt;=2, "Poor", Analysis16[[#This Row],[Performance_Score]]&gt;2, "Good", Analysis16[[#This Row],[Performance_Score]]&gt;4, "Excellent")</f>
        <v>Good</v>
      </c>
      <c r="P175" t="str">
        <f>LEFT(Analysis16[[#This Row],[Name]],FIND(" ",Analysis16[[#This Row],[Name]], 1))</f>
        <v xml:space="preserve">Elizabeth </v>
      </c>
    </row>
    <row r="176" spans="2:16" x14ac:dyDescent="0.35">
      <c r="B176" s="1" t="s">
        <v>361</v>
      </c>
      <c r="C176" s="1" t="s">
        <v>362</v>
      </c>
      <c r="D176" s="1" t="s">
        <v>80</v>
      </c>
      <c r="E176" s="10">
        <v>57</v>
      </c>
      <c r="F176" s="1" t="s">
        <v>16</v>
      </c>
      <c r="G176" s="1" t="s">
        <v>29</v>
      </c>
      <c r="H176" s="4">
        <v>34834</v>
      </c>
      <c r="I176" s="10">
        <v>6</v>
      </c>
      <c r="J176" s="10">
        <v>1</v>
      </c>
      <c r="K176" s="1">
        <v>2018</v>
      </c>
      <c r="L176" s="1" t="s">
        <v>34</v>
      </c>
      <c r="M176" s="1" t="s">
        <v>26</v>
      </c>
      <c r="N176" s="7">
        <v>2.7014233803048362</v>
      </c>
      <c r="O176" t="str">
        <f>_xlfn.IFS(Analysis16[[#This Row],[Performance_Score]]&lt;=2, "Poor", Analysis16[[#This Row],[Performance_Score]]&gt;2, "Good", Analysis16[[#This Row],[Performance_Score]]&gt;4, "Excellent")</f>
        <v>Poor</v>
      </c>
      <c r="P176" t="str">
        <f>LEFT(Analysis16[[#This Row],[Name]],FIND(" ",Analysis16[[#This Row],[Name]], 1))</f>
        <v xml:space="preserve">Warren </v>
      </c>
    </row>
    <row r="177" spans="2:16" x14ac:dyDescent="0.35">
      <c r="B177" s="2" t="s">
        <v>363</v>
      </c>
      <c r="C177" s="2" t="s">
        <v>364</v>
      </c>
      <c r="D177" s="2" t="s">
        <v>15</v>
      </c>
      <c r="E177" s="11">
        <v>43</v>
      </c>
      <c r="F177" s="2" t="s">
        <v>16</v>
      </c>
      <c r="G177" s="2" t="s">
        <v>63</v>
      </c>
      <c r="H177" s="5">
        <v>70293</v>
      </c>
      <c r="I177" s="11">
        <v>16</v>
      </c>
      <c r="J177" s="11">
        <v>5</v>
      </c>
      <c r="K177" s="2">
        <v>2016</v>
      </c>
      <c r="L177" s="2" t="s">
        <v>25</v>
      </c>
      <c r="M177" s="2" t="s">
        <v>26</v>
      </c>
      <c r="N177" s="8">
        <v>3.5771672267513255</v>
      </c>
      <c r="O177" t="str">
        <f>_xlfn.IFS(Analysis16[[#This Row],[Performance_Score]]&lt;=2, "Poor", Analysis16[[#This Row],[Performance_Score]]&gt;2, "Good", Analysis16[[#This Row],[Performance_Score]]&gt;4, "Excellent")</f>
        <v>Good</v>
      </c>
      <c r="P177" t="str">
        <f>LEFT(Analysis16[[#This Row],[Name]],FIND(" ",Analysis16[[#This Row],[Name]], 1))</f>
        <v xml:space="preserve">Kimberly </v>
      </c>
    </row>
    <row r="178" spans="2:16" x14ac:dyDescent="0.35">
      <c r="B178" s="1" t="s">
        <v>365</v>
      </c>
      <c r="C178" s="1" t="s">
        <v>366</v>
      </c>
      <c r="D178" s="1" t="s">
        <v>80</v>
      </c>
      <c r="E178" s="10">
        <v>39</v>
      </c>
      <c r="F178" s="1" t="s">
        <v>72</v>
      </c>
      <c r="G178" s="1" t="s">
        <v>77</v>
      </c>
      <c r="H178" s="4">
        <v>79656</v>
      </c>
      <c r="I178" s="10">
        <v>24</v>
      </c>
      <c r="J178" s="10">
        <v>4</v>
      </c>
      <c r="K178" s="1">
        <v>2019</v>
      </c>
      <c r="L178" s="1" t="s">
        <v>30</v>
      </c>
      <c r="M178" s="1" t="s">
        <v>19</v>
      </c>
      <c r="N178" s="7">
        <v>2.0884269012885093</v>
      </c>
      <c r="O178" t="str">
        <f>_xlfn.IFS(Analysis16[[#This Row],[Performance_Score]]&lt;=2, "Poor", Analysis16[[#This Row],[Performance_Score]]&gt;2, "Good", Analysis16[[#This Row],[Performance_Score]]&gt;4, "Excellent")</f>
        <v>Good</v>
      </c>
      <c r="P178" t="str">
        <f>LEFT(Analysis16[[#This Row],[Name]],FIND(" ",Analysis16[[#This Row],[Name]], 1))</f>
        <v xml:space="preserve">Elizabeth </v>
      </c>
    </row>
    <row r="179" spans="2:16" x14ac:dyDescent="0.35">
      <c r="B179" s="2" t="s">
        <v>367</v>
      </c>
      <c r="C179" s="2" t="s">
        <v>368</v>
      </c>
      <c r="D179" s="2" t="s">
        <v>46</v>
      </c>
      <c r="E179" s="11">
        <v>24</v>
      </c>
      <c r="F179" s="2" t="s">
        <v>23</v>
      </c>
      <c r="G179" s="2" t="s">
        <v>24</v>
      </c>
      <c r="H179" s="5">
        <v>41729</v>
      </c>
      <c r="I179" s="11">
        <v>25</v>
      </c>
      <c r="J179" s="11">
        <v>3</v>
      </c>
      <c r="K179" s="2">
        <v>2021</v>
      </c>
      <c r="L179" s="2" t="s">
        <v>18</v>
      </c>
      <c r="M179" s="2" t="s">
        <v>19</v>
      </c>
      <c r="N179" s="8">
        <v>2.4013366152551101</v>
      </c>
      <c r="O179" t="str">
        <f>_xlfn.IFS(Analysis16[[#This Row],[Performance_Score]]&lt;=2, "Poor", Analysis16[[#This Row],[Performance_Score]]&gt;2, "Good", Analysis16[[#This Row],[Performance_Score]]&gt;4, "Excellent")</f>
        <v>Good</v>
      </c>
      <c r="P179" t="str">
        <f>LEFT(Analysis16[[#This Row],[Name]],FIND(" ",Analysis16[[#This Row],[Name]], 1))</f>
        <v xml:space="preserve">Jennifer </v>
      </c>
    </row>
    <row r="180" spans="2:16" x14ac:dyDescent="0.35">
      <c r="B180" s="1" t="s">
        <v>369</v>
      </c>
      <c r="C180" s="1" t="s">
        <v>370</v>
      </c>
      <c r="D180" s="1" t="s">
        <v>33</v>
      </c>
      <c r="E180" s="10">
        <v>33</v>
      </c>
      <c r="F180" s="1" t="s">
        <v>16</v>
      </c>
      <c r="G180" s="1" t="s">
        <v>29</v>
      </c>
      <c r="H180" s="4">
        <v>39598</v>
      </c>
      <c r="I180" s="10">
        <v>6</v>
      </c>
      <c r="J180" s="10">
        <v>2</v>
      </c>
      <c r="K180" s="1">
        <v>0</v>
      </c>
      <c r="L180" s="1" t="s">
        <v>18</v>
      </c>
      <c r="M180" s="1" t="s">
        <v>26</v>
      </c>
      <c r="N180" s="7">
        <v>1.6534632957724429</v>
      </c>
      <c r="O180" t="str">
        <f>_xlfn.IFS(Analysis16[[#This Row],[Performance_Score]]&lt;=2, "Poor", Analysis16[[#This Row],[Performance_Score]]&gt;2, "Good", Analysis16[[#This Row],[Performance_Score]]&gt;4, "Excellent")</f>
        <v>Poor</v>
      </c>
      <c r="P180" t="str">
        <f>LEFT(Analysis16[[#This Row],[Name]],FIND(" ",Analysis16[[#This Row],[Name]], 1))</f>
        <v xml:space="preserve">Michael </v>
      </c>
    </row>
    <row r="181" spans="2:16" x14ac:dyDescent="0.35">
      <c r="B181" s="2" t="s">
        <v>371</v>
      </c>
      <c r="C181" s="2" t="s">
        <v>372</v>
      </c>
      <c r="D181" s="2" t="s">
        <v>22</v>
      </c>
      <c r="E181" s="11">
        <v>56</v>
      </c>
      <c r="F181" s="2" t="s">
        <v>23</v>
      </c>
      <c r="G181" s="2" t="s">
        <v>63</v>
      </c>
      <c r="H181" s="5">
        <v>114673</v>
      </c>
      <c r="I181" s="11">
        <v>31</v>
      </c>
      <c r="J181" s="11">
        <v>1</v>
      </c>
      <c r="K181" s="2">
        <v>2015</v>
      </c>
      <c r="L181" s="2" t="s">
        <v>25</v>
      </c>
      <c r="M181" s="2" t="s">
        <v>141</v>
      </c>
      <c r="N181" s="8">
        <v>1.412916397141903</v>
      </c>
      <c r="O181" t="str">
        <f>_xlfn.IFS(Analysis16[[#This Row],[Performance_Score]]&lt;=2, "Poor", Analysis16[[#This Row],[Performance_Score]]&gt;2, "Good", Analysis16[[#This Row],[Performance_Score]]&gt;4, "Excellent")</f>
        <v>Poor</v>
      </c>
      <c r="P181" t="str">
        <f>LEFT(Analysis16[[#This Row],[Name]],FIND(" ",Analysis16[[#This Row],[Name]], 1))</f>
        <v xml:space="preserve">Nicholas </v>
      </c>
    </row>
    <row r="182" spans="2:16" x14ac:dyDescent="0.35">
      <c r="B182" s="1" t="s">
        <v>373</v>
      </c>
      <c r="C182" s="1" t="s">
        <v>374</v>
      </c>
      <c r="D182" s="1" t="s">
        <v>46</v>
      </c>
      <c r="E182" s="10">
        <v>56</v>
      </c>
      <c r="F182" s="1" t="s">
        <v>16</v>
      </c>
      <c r="G182" s="1" t="s">
        <v>77</v>
      </c>
      <c r="H182" s="4">
        <v>41654</v>
      </c>
      <c r="I182" s="10">
        <v>28</v>
      </c>
      <c r="J182" s="10">
        <v>1</v>
      </c>
      <c r="K182" s="1">
        <v>2018</v>
      </c>
      <c r="L182" s="1" t="s">
        <v>25</v>
      </c>
      <c r="M182" s="1" t="s">
        <v>41</v>
      </c>
      <c r="N182" s="7">
        <v>3.0568236189148918</v>
      </c>
      <c r="O182" t="str">
        <f>_xlfn.IFS(Analysis16[[#This Row],[Performance_Score]]&lt;=2, "Poor", Analysis16[[#This Row],[Performance_Score]]&gt;2, "Good", Analysis16[[#This Row],[Performance_Score]]&gt;4, "Excellent")</f>
        <v>Poor</v>
      </c>
      <c r="P182" t="str">
        <f>LEFT(Analysis16[[#This Row],[Name]],FIND(" ",Analysis16[[#This Row],[Name]], 1))</f>
        <v xml:space="preserve">Kevin </v>
      </c>
    </row>
    <row r="183" spans="2:16" x14ac:dyDescent="0.35">
      <c r="B183" s="2" t="s">
        <v>375</v>
      </c>
      <c r="C183" s="2" t="s">
        <v>376</v>
      </c>
      <c r="D183" s="2" t="s">
        <v>58</v>
      </c>
      <c r="E183" s="11">
        <v>57</v>
      </c>
      <c r="F183" s="2" t="s">
        <v>16</v>
      </c>
      <c r="G183" s="2" t="s">
        <v>29</v>
      </c>
      <c r="H183" s="5">
        <v>76533</v>
      </c>
      <c r="I183" s="11">
        <v>7</v>
      </c>
      <c r="J183" s="11">
        <v>1</v>
      </c>
      <c r="K183" s="2">
        <v>0</v>
      </c>
      <c r="L183" s="2" t="s">
        <v>51</v>
      </c>
      <c r="M183" s="2" t="s">
        <v>19</v>
      </c>
      <c r="N183" s="8">
        <v>1.2865900809009143</v>
      </c>
      <c r="O183" t="str">
        <f>_xlfn.IFS(Analysis16[[#This Row],[Performance_Score]]&lt;=2, "Poor", Analysis16[[#This Row],[Performance_Score]]&gt;2, "Good", Analysis16[[#This Row],[Performance_Score]]&gt;4, "Excellent")</f>
        <v>Poor</v>
      </c>
      <c r="P183" t="str">
        <f>LEFT(Analysis16[[#This Row],[Name]],FIND(" ",Analysis16[[#This Row],[Name]], 1))</f>
        <v xml:space="preserve">Carol </v>
      </c>
    </row>
    <row r="184" spans="2:16" x14ac:dyDescent="0.35">
      <c r="B184" s="1" t="s">
        <v>377</v>
      </c>
      <c r="C184" s="1" t="s">
        <v>378</v>
      </c>
      <c r="D184" s="1" t="s">
        <v>22</v>
      </c>
      <c r="E184" s="10">
        <v>39</v>
      </c>
      <c r="F184" s="1" t="s">
        <v>23</v>
      </c>
      <c r="G184" s="1" t="s">
        <v>77</v>
      </c>
      <c r="H184" s="4">
        <v>64878</v>
      </c>
      <c r="I184" s="10">
        <v>7</v>
      </c>
      <c r="J184" s="10">
        <v>2</v>
      </c>
      <c r="K184" s="1">
        <v>2017</v>
      </c>
      <c r="L184" s="1" t="s">
        <v>18</v>
      </c>
      <c r="M184" s="1" t="s">
        <v>26</v>
      </c>
      <c r="N184" s="7">
        <v>1.3659797620397867</v>
      </c>
      <c r="O184" t="str">
        <f>_xlfn.IFS(Analysis16[[#This Row],[Performance_Score]]&lt;=2, "Poor", Analysis16[[#This Row],[Performance_Score]]&gt;2, "Good", Analysis16[[#This Row],[Performance_Score]]&gt;4, "Excellent")</f>
        <v>Poor</v>
      </c>
      <c r="P184" t="str">
        <f>LEFT(Analysis16[[#This Row],[Name]],FIND(" ",Analysis16[[#This Row],[Name]], 1))</f>
        <v xml:space="preserve">Michelle </v>
      </c>
    </row>
    <row r="185" spans="2:16" x14ac:dyDescent="0.35">
      <c r="B185" s="2" t="s">
        <v>379</v>
      </c>
      <c r="C185" s="2" t="s">
        <v>380</v>
      </c>
      <c r="D185" s="2" t="s">
        <v>46</v>
      </c>
      <c r="E185" s="11">
        <v>26</v>
      </c>
      <c r="F185" s="2" t="s">
        <v>23</v>
      </c>
      <c r="G185" s="2" t="s">
        <v>77</v>
      </c>
      <c r="H185" s="5">
        <v>112886</v>
      </c>
      <c r="I185" s="11">
        <v>2</v>
      </c>
      <c r="J185" s="11">
        <v>1</v>
      </c>
      <c r="K185" s="2">
        <v>0</v>
      </c>
      <c r="L185" s="2" t="s">
        <v>25</v>
      </c>
      <c r="M185" s="2" t="s">
        <v>26</v>
      </c>
      <c r="N185" s="8">
        <v>4.1601294997120313</v>
      </c>
      <c r="O185" t="str">
        <f>_xlfn.IFS(Analysis16[[#This Row],[Performance_Score]]&lt;=2, "Poor", Analysis16[[#This Row],[Performance_Score]]&gt;2, "Good", Analysis16[[#This Row],[Performance_Score]]&gt;4, "Excellent")</f>
        <v>Poor</v>
      </c>
      <c r="P185" t="str">
        <f>LEFT(Analysis16[[#This Row],[Name]],FIND(" ",Analysis16[[#This Row],[Name]], 1))</f>
        <v xml:space="preserve">Sarah </v>
      </c>
    </row>
    <row r="186" spans="2:16" x14ac:dyDescent="0.35">
      <c r="B186" s="1" t="s">
        <v>381</v>
      </c>
      <c r="C186" s="1" t="s">
        <v>382</v>
      </c>
      <c r="D186" s="1" t="s">
        <v>33</v>
      </c>
      <c r="E186" s="10">
        <v>31</v>
      </c>
      <c r="F186" s="1" t="s">
        <v>23</v>
      </c>
      <c r="G186" s="1" t="s">
        <v>29</v>
      </c>
      <c r="H186" s="4">
        <v>90691</v>
      </c>
      <c r="I186" s="10">
        <v>4</v>
      </c>
      <c r="J186" s="10">
        <v>1</v>
      </c>
      <c r="K186" s="1">
        <v>2024</v>
      </c>
      <c r="L186" s="1" t="s">
        <v>51</v>
      </c>
      <c r="M186" s="1" t="s">
        <v>26</v>
      </c>
      <c r="N186" s="7">
        <v>1.4336927048447188</v>
      </c>
      <c r="O186" t="str">
        <f>_xlfn.IFS(Analysis16[[#This Row],[Performance_Score]]&lt;=2, "Poor", Analysis16[[#This Row],[Performance_Score]]&gt;2, "Good", Analysis16[[#This Row],[Performance_Score]]&gt;4, "Excellent")</f>
        <v>Poor</v>
      </c>
      <c r="P186" t="str">
        <f>LEFT(Analysis16[[#This Row],[Name]],FIND(" ",Analysis16[[#This Row],[Name]], 1))</f>
        <v xml:space="preserve">Eric </v>
      </c>
    </row>
    <row r="187" spans="2:16" x14ac:dyDescent="0.35">
      <c r="B187" s="2" t="s">
        <v>383</v>
      </c>
      <c r="C187" s="2" t="s">
        <v>384</v>
      </c>
      <c r="D187" s="2" t="s">
        <v>46</v>
      </c>
      <c r="E187" s="11">
        <v>57</v>
      </c>
      <c r="F187" s="2" t="s">
        <v>23</v>
      </c>
      <c r="G187" s="2" t="s">
        <v>24</v>
      </c>
      <c r="H187" s="5">
        <v>67177</v>
      </c>
      <c r="I187" s="11">
        <v>32</v>
      </c>
      <c r="J187" s="11">
        <v>2</v>
      </c>
      <c r="K187" s="2">
        <v>0</v>
      </c>
      <c r="L187" s="2" t="s">
        <v>30</v>
      </c>
      <c r="M187" s="2" t="s">
        <v>26</v>
      </c>
      <c r="N187" s="8">
        <v>4.2607882511332829</v>
      </c>
      <c r="O187" t="str">
        <f>_xlfn.IFS(Analysis16[[#This Row],[Performance_Score]]&lt;=2, "Poor", Analysis16[[#This Row],[Performance_Score]]&gt;2, "Good", Analysis16[[#This Row],[Performance_Score]]&gt;4, "Excellent")</f>
        <v>Poor</v>
      </c>
      <c r="P187" t="str">
        <f>LEFT(Analysis16[[#This Row],[Name]],FIND(" ",Analysis16[[#This Row],[Name]], 1))</f>
        <v xml:space="preserve">Alexander </v>
      </c>
    </row>
    <row r="188" spans="2:16" x14ac:dyDescent="0.35">
      <c r="B188" s="1" t="s">
        <v>385</v>
      </c>
      <c r="C188" s="1" t="s">
        <v>386</v>
      </c>
      <c r="D188" s="1" t="s">
        <v>58</v>
      </c>
      <c r="E188" s="10">
        <v>50</v>
      </c>
      <c r="F188" s="1" t="s">
        <v>16</v>
      </c>
      <c r="G188" s="1" t="s">
        <v>77</v>
      </c>
      <c r="H188" s="4">
        <v>89512</v>
      </c>
      <c r="I188" s="10">
        <v>33</v>
      </c>
      <c r="J188" s="10">
        <v>2</v>
      </c>
      <c r="K188" s="1">
        <v>2019</v>
      </c>
      <c r="L188" s="1" t="s">
        <v>30</v>
      </c>
      <c r="M188" s="1" t="s">
        <v>26</v>
      </c>
      <c r="N188" s="7">
        <v>4.3783996403721037</v>
      </c>
      <c r="O188" t="str">
        <f>_xlfn.IFS(Analysis16[[#This Row],[Performance_Score]]&lt;=2, "Poor", Analysis16[[#This Row],[Performance_Score]]&gt;2, "Good", Analysis16[[#This Row],[Performance_Score]]&gt;4, "Excellent")</f>
        <v>Poor</v>
      </c>
      <c r="P188" t="str">
        <f>LEFT(Analysis16[[#This Row],[Name]],FIND(" ",Analysis16[[#This Row],[Name]], 1))</f>
        <v xml:space="preserve">Brian </v>
      </c>
    </row>
    <row r="189" spans="2:16" x14ac:dyDescent="0.35">
      <c r="B189" s="2" t="s">
        <v>387</v>
      </c>
      <c r="C189" s="2" t="s">
        <v>388</v>
      </c>
      <c r="D189" s="2" t="s">
        <v>80</v>
      </c>
      <c r="E189" s="11">
        <v>56</v>
      </c>
      <c r="F189" s="2" t="s">
        <v>16</v>
      </c>
      <c r="G189" s="2" t="s">
        <v>29</v>
      </c>
      <c r="H189" s="5">
        <v>34929</v>
      </c>
      <c r="I189" s="11">
        <v>21</v>
      </c>
      <c r="J189" s="11">
        <v>3</v>
      </c>
      <c r="K189" s="2">
        <v>2024</v>
      </c>
      <c r="L189" s="2" t="s">
        <v>30</v>
      </c>
      <c r="M189" s="2" t="s">
        <v>41</v>
      </c>
      <c r="N189" s="8">
        <v>2.8055049347264402</v>
      </c>
      <c r="O189" t="str">
        <f>_xlfn.IFS(Analysis16[[#This Row],[Performance_Score]]&lt;=2, "Poor", Analysis16[[#This Row],[Performance_Score]]&gt;2, "Good", Analysis16[[#This Row],[Performance_Score]]&gt;4, "Excellent")</f>
        <v>Good</v>
      </c>
      <c r="P189" t="str">
        <f>LEFT(Analysis16[[#This Row],[Name]],FIND(" ",Analysis16[[#This Row],[Name]], 1))</f>
        <v xml:space="preserve">Matthew </v>
      </c>
    </row>
    <row r="190" spans="2:16" x14ac:dyDescent="0.35">
      <c r="B190" s="1" t="s">
        <v>389</v>
      </c>
      <c r="C190" s="1" t="s">
        <v>390</v>
      </c>
      <c r="D190" s="1" t="s">
        <v>46</v>
      </c>
      <c r="E190" s="10">
        <v>31</v>
      </c>
      <c r="F190" s="1" t="s">
        <v>23</v>
      </c>
      <c r="G190" s="1" t="s">
        <v>24</v>
      </c>
      <c r="H190" s="4">
        <v>75594</v>
      </c>
      <c r="I190" s="10">
        <v>17</v>
      </c>
      <c r="J190" s="10">
        <v>5</v>
      </c>
      <c r="K190" s="1">
        <v>2021</v>
      </c>
      <c r="L190" s="1" t="s">
        <v>18</v>
      </c>
      <c r="M190" s="1" t="s">
        <v>41</v>
      </c>
      <c r="N190" s="7">
        <v>1.3335816761761672</v>
      </c>
      <c r="O190" t="str">
        <f>_xlfn.IFS(Analysis16[[#This Row],[Performance_Score]]&lt;=2, "Poor", Analysis16[[#This Row],[Performance_Score]]&gt;2, "Good", Analysis16[[#This Row],[Performance_Score]]&gt;4, "Excellent")</f>
        <v>Good</v>
      </c>
      <c r="P190" t="str">
        <f>LEFT(Analysis16[[#This Row],[Name]],FIND(" ",Analysis16[[#This Row],[Name]], 1))</f>
        <v xml:space="preserve">Brian </v>
      </c>
    </row>
    <row r="191" spans="2:16" x14ac:dyDescent="0.35">
      <c r="B191" s="2" t="s">
        <v>391</v>
      </c>
      <c r="C191" s="2" t="s">
        <v>392</v>
      </c>
      <c r="D191" s="2" t="s">
        <v>58</v>
      </c>
      <c r="E191" s="11">
        <v>49</v>
      </c>
      <c r="F191" s="2" t="s">
        <v>23</v>
      </c>
      <c r="G191" s="2" t="s">
        <v>29</v>
      </c>
      <c r="H191" s="5">
        <v>85156</v>
      </c>
      <c r="I191" s="11">
        <v>13</v>
      </c>
      <c r="J191" s="11">
        <v>3</v>
      </c>
      <c r="K191" s="2">
        <v>2017</v>
      </c>
      <c r="L191" s="2" t="s">
        <v>34</v>
      </c>
      <c r="M191" s="2" t="s">
        <v>141</v>
      </c>
      <c r="N191" s="8">
        <v>3.4046160612629515</v>
      </c>
      <c r="O191" t="str">
        <f>_xlfn.IFS(Analysis16[[#This Row],[Performance_Score]]&lt;=2, "Poor", Analysis16[[#This Row],[Performance_Score]]&gt;2, "Good", Analysis16[[#This Row],[Performance_Score]]&gt;4, "Excellent")</f>
        <v>Good</v>
      </c>
      <c r="P191" t="str">
        <f>LEFT(Analysis16[[#This Row],[Name]],FIND(" ",Analysis16[[#This Row],[Name]], 1))</f>
        <v xml:space="preserve">Ashley </v>
      </c>
    </row>
    <row r="192" spans="2:16" x14ac:dyDescent="0.35">
      <c r="B192" s="1" t="s">
        <v>393</v>
      </c>
      <c r="C192" s="1" t="s">
        <v>394</v>
      </c>
      <c r="D192" s="1" t="s">
        <v>58</v>
      </c>
      <c r="E192" s="10">
        <v>53</v>
      </c>
      <c r="F192" s="1" t="s">
        <v>16</v>
      </c>
      <c r="G192" s="1" t="s">
        <v>63</v>
      </c>
      <c r="H192" s="4">
        <v>63665</v>
      </c>
      <c r="I192" s="10">
        <v>35</v>
      </c>
      <c r="J192" s="10">
        <v>4</v>
      </c>
      <c r="K192" s="1">
        <v>2019</v>
      </c>
      <c r="L192" s="1" t="s">
        <v>51</v>
      </c>
      <c r="M192" s="1" t="s">
        <v>26</v>
      </c>
      <c r="N192" s="7">
        <v>4.3279616364187783</v>
      </c>
      <c r="O192" t="str">
        <f>_xlfn.IFS(Analysis16[[#This Row],[Performance_Score]]&lt;=2, "Poor", Analysis16[[#This Row],[Performance_Score]]&gt;2, "Good", Analysis16[[#This Row],[Performance_Score]]&gt;4, "Excellent")</f>
        <v>Good</v>
      </c>
      <c r="P192" t="str">
        <f>LEFT(Analysis16[[#This Row],[Name]],FIND(" ",Analysis16[[#This Row],[Name]], 1))</f>
        <v xml:space="preserve">Vanessa </v>
      </c>
    </row>
    <row r="193" spans="2:16" x14ac:dyDescent="0.35">
      <c r="B193" s="2" t="s">
        <v>395</v>
      </c>
      <c r="C193" s="2" t="s">
        <v>396</v>
      </c>
      <c r="D193" s="2" t="s">
        <v>15</v>
      </c>
      <c r="E193" s="11">
        <v>59</v>
      </c>
      <c r="F193" s="2" t="s">
        <v>16</v>
      </c>
      <c r="G193" s="2" t="s">
        <v>24</v>
      </c>
      <c r="H193" s="5">
        <v>92277</v>
      </c>
      <c r="I193" s="11">
        <v>30</v>
      </c>
      <c r="J193" s="11">
        <v>3</v>
      </c>
      <c r="K193" s="2">
        <v>2019</v>
      </c>
      <c r="L193" s="2" t="s">
        <v>51</v>
      </c>
      <c r="M193" s="2" t="s">
        <v>26</v>
      </c>
      <c r="N193" s="8">
        <v>2.7314773976814566</v>
      </c>
      <c r="O193" t="str">
        <f>_xlfn.IFS(Analysis16[[#This Row],[Performance_Score]]&lt;=2, "Poor", Analysis16[[#This Row],[Performance_Score]]&gt;2, "Good", Analysis16[[#This Row],[Performance_Score]]&gt;4, "Excellent")</f>
        <v>Good</v>
      </c>
      <c r="P193" t="str">
        <f>LEFT(Analysis16[[#This Row],[Name]],FIND(" ",Analysis16[[#This Row],[Name]], 1))</f>
        <v xml:space="preserve">James </v>
      </c>
    </row>
    <row r="194" spans="2:16" x14ac:dyDescent="0.35">
      <c r="B194" s="1" t="s">
        <v>397</v>
      </c>
      <c r="C194" s="1" t="s">
        <v>398</v>
      </c>
      <c r="D194" s="1" t="s">
        <v>80</v>
      </c>
      <c r="E194" s="10">
        <v>39</v>
      </c>
      <c r="F194" s="1" t="s">
        <v>23</v>
      </c>
      <c r="G194" s="1" t="s">
        <v>29</v>
      </c>
      <c r="H194" s="4">
        <v>104598</v>
      </c>
      <c r="I194" s="10">
        <v>10</v>
      </c>
      <c r="J194" s="10">
        <v>2</v>
      </c>
      <c r="K194" s="1">
        <v>2021</v>
      </c>
      <c r="L194" s="1" t="s">
        <v>51</v>
      </c>
      <c r="M194" s="1" t="s">
        <v>26</v>
      </c>
      <c r="N194" s="7">
        <v>4.4423835639672618</v>
      </c>
      <c r="O194" t="str">
        <f>_xlfn.IFS(Analysis16[[#This Row],[Performance_Score]]&lt;=2, "Poor", Analysis16[[#This Row],[Performance_Score]]&gt;2, "Good", Analysis16[[#This Row],[Performance_Score]]&gt;4, "Excellent")</f>
        <v>Poor</v>
      </c>
      <c r="P194" t="str">
        <f>LEFT(Analysis16[[#This Row],[Name]],FIND(" ",Analysis16[[#This Row],[Name]], 1))</f>
        <v xml:space="preserve">Glen </v>
      </c>
    </row>
    <row r="195" spans="2:16" x14ac:dyDescent="0.35">
      <c r="B195" s="2" t="s">
        <v>399</v>
      </c>
      <c r="C195" s="2" t="s">
        <v>400</v>
      </c>
      <c r="D195" s="2" t="s">
        <v>46</v>
      </c>
      <c r="E195" s="11">
        <v>49</v>
      </c>
      <c r="F195" s="2" t="s">
        <v>23</v>
      </c>
      <c r="G195" s="2" t="s">
        <v>24</v>
      </c>
      <c r="H195" s="5">
        <v>118651</v>
      </c>
      <c r="I195" s="11">
        <v>25</v>
      </c>
      <c r="J195" s="11">
        <v>2</v>
      </c>
      <c r="K195" s="2">
        <v>2022</v>
      </c>
      <c r="L195" s="2" t="s">
        <v>30</v>
      </c>
      <c r="M195" s="2" t="s">
        <v>26</v>
      </c>
      <c r="N195" s="8">
        <v>2.1790945994453219</v>
      </c>
      <c r="O195" t="str">
        <f>_xlfn.IFS(Analysis16[[#This Row],[Performance_Score]]&lt;=2, "Poor", Analysis16[[#This Row],[Performance_Score]]&gt;2, "Good", Analysis16[[#This Row],[Performance_Score]]&gt;4, "Excellent")</f>
        <v>Poor</v>
      </c>
      <c r="P195" t="str">
        <f>LEFT(Analysis16[[#This Row],[Name]],FIND(" ",Analysis16[[#This Row],[Name]], 1))</f>
        <v xml:space="preserve">Martha </v>
      </c>
    </row>
    <row r="196" spans="2:16" x14ac:dyDescent="0.35">
      <c r="B196" s="1" t="s">
        <v>401</v>
      </c>
      <c r="C196" s="1" t="s">
        <v>402</v>
      </c>
      <c r="D196" s="1" t="s">
        <v>58</v>
      </c>
      <c r="E196" s="10">
        <v>23</v>
      </c>
      <c r="F196" s="1" t="s">
        <v>16</v>
      </c>
      <c r="G196" s="1" t="s">
        <v>17</v>
      </c>
      <c r="H196" s="4">
        <v>115144</v>
      </c>
      <c r="I196" s="10">
        <v>18</v>
      </c>
      <c r="J196" s="10">
        <v>5</v>
      </c>
      <c r="K196" s="1">
        <v>2018</v>
      </c>
      <c r="L196" s="1" t="s">
        <v>18</v>
      </c>
      <c r="M196" s="1" t="s">
        <v>19</v>
      </c>
      <c r="N196" s="7">
        <v>3.8428882223404641</v>
      </c>
      <c r="O196" t="str">
        <f>_xlfn.IFS(Analysis16[[#This Row],[Performance_Score]]&lt;=2, "Poor", Analysis16[[#This Row],[Performance_Score]]&gt;2, "Good", Analysis16[[#This Row],[Performance_Score]]&gt;4, "Excellent")</f>
        <v>Good</v>
      </c>
      <c r="P196" t="str">
        <f>LEFT(Analysis16[[#This Row],[Name]],FIND(" ",Analysis16[[#This Row],[Name]], 1))</f>
        <v xml:space="preserve">Casey </v>
      </c>
    </row>
    <row r="197" spans="2:16" x14ac:dyDescent="0.35">
      <c r="B197" s="2" t="s">
        <v>403</v>
      </c>
      <c r="C197" s="2" t="s">
        <v>404</v>
      </c>
      <c r="D197" s="2" t="s">
        <v>22</v>
      </c>
      <c r="E197" s="11">
        <v>58</v>
      </c>
      <c r="F197" s="2" t="s">
        <v>16</v>
      </c>
      <c r="G197" s="2" t="s">
        <v>24</v>
      </c>
      <c r="H197" s="5">
        <v>32581</v>
      </c>
      <c r="I197" s="11">
        <v>11</v>
      </c>
      <c r="J197" s="11">
        <v>4</v>
      </c>
      <c r="K197" s="2">
        <v>0</v>
      </c>
      <c r="L197" s="2" t="s">
        <v>30</v>
      </c>
      <c r="M197" s="2" t="s">
        <v>41</v>
      </c>
      <c r="N197" s="8">
        <v>4.351705968528254</v>
      </c>
      <c r="O197" t="str">
        <f>_xlfn.IFS(Analysis16[[#This Row],[Performance_Score]]&lt;=2, "Poor", Analysis16[[#This Row],[Performance_Score]]&gt;2, "Good", Analysis16[[#This Row],[Performance_Score]]&gt;4, "Excellent")</f>
        <v>Good</v>
      </c>
      <c r="P197" t="str">
        <f>LEFT(Analysis16[[#This Row],[Name]],FIND(" ",Analysis16[[#This Row],[Name]], 1))</f>
        <v xml:space="preserve">Thomas </v>
      </c>
    </row>
    <row r="198" spans="2:16" x14ac:dyDescent="0.35">
      <c r="B198" s="1" t="s">
        <v>405</v>
      </c>
      <c r="C198" s="1" t="s">
        <v>406</v>
      </c>
      <c r="D198" s="1" t="s">
        <v>33</v>
      </c>
      <c r="E198" s="10">
        <v>59</v>
      </c>
      <c r="F198" s="1" t="s">
        <v>23</v>
      </c>
      <c r="G198" s="1" t="s">
        <v>17</v>
      </c>
      <c r="H198" s="4">
        <v>94608</v>
      </c>
      <c r="I198" s="10">
        <v>29</v>
      </c>
      <c r="J198" s="10">
        <v>2</v>
      </c>
      <c r="K198" s="1">
        <v>2017</v>
      </c>
      <c r="L198" s="1" t="s">
        <v>18</v>
      </c>
      <c r="M198" s="1" t="s">
        <v>19</v>
      </c>
      <c r="N198" s="7">
        <v>1.3899120235490328</v>
      </c>
      <c r="O198" t="str">
        <f>_xlfn.IFS(Analysis16[[#This Row],[Performance_Score]]&lt;=2, "Poor", Analysis16[[#This Row],[Performance_Score]]&gt;2, "Good", Analysis16[[#This Row],[Performance_Score]]&gt;4, "Excellent")</f>
        <v>Poor</v>
      </c>
      <c r="P198" t="str">
        <f>LEFT(Analysis16[[#This Row],[Name]],FIND(" ",Analysis16[[#This Row],[Name]], 1))</f>
        <v xml:space="preserve">Timothy </v>
      </c>
    </row>
    <row r="199" spans="2:16" x14ac:dyDescent="0.35">
      <c r="B199" s="2" t="s">
        <v>407</v>
      </c>
      <c r="C199" s="2" t="s">
        <v>408</v>
      </c>
      <c r="D199" s="2" t="s">
        <v>80</v>
      </c>
      <c r="E199" s="11">
        <v>48</v>
      </c>
      <c r="F199" s="2" t="s">
        <v>16</v>
      </c>
      <c r="G199" s="2" t="s">
        <v>39</v>
      </c>
      <c r="H199" s="5">
        <v>111468</v>
      </c>
      <c r="I199" s="11">
        <v>28</v>
      </c>
      <c r="J199" s="11">
        <v>1</v>
      </c>
      <c r="K199" s="2">
        <v>2019</v>
      </c>
      <c r="L199" s="2" t="s">
        <v>25</v>
      </c>
      <c r="M199" s="2" t="s">
        <v>41</v>
      </c>
      <c r="N199" s="8">
        <v>4.5793713656876456</v>
      </c>
      <c r="O199" t="str">
        <f>_xlfn.IFS(Analysis16[[#This Row],[Performance_Score]]&lt;=2, "Poor", Analysis16[[#This Row],[Performance_Score]]&gt;2, "Good", Analysis16[[#This Row],[Performance_Score]]&gt;4, "Excellent")</f>
        <v>Poor</v>
      </c>
      <c r="P199" t="str">
        <f>LEFT(Analysis16[[#This Row],[Name]],FIND(" ",Analysis16[[#This Row],[Name]], 1))</f>
        <v xml:space="preserve">Jonathan </v>
      </c>
    </row>
    <row r="200" spans="2:16" x14ac:dyDescent="0.35">
      <c r="B200" s="1" t="s">
        <v>409</v>
      </c>
      <c r="C200" s="1" t="s">
        <v>410</v>
      </c>
      <c r="D200" s="1" t="s">
        <v>33</v>
      </c>
      <c r="E200" s="10">
        <v>41</v>
      </c>
      <c r="F200" s="1" t="s">
        <v>23</v>
      </c>
      <c r="G200" s="1" t="s">
        <v>29</v>
      </c>
      <c r="H200" s="4">
        <v>51619</v>
      </c>
      <c r="I200" s="10">
        <v>23</v>
      </c>
      <c r="J200" s="10">
        <v>1</v>
      </c>
      <c r="K200" s="1">
        <v>0</v>
      </c>
      <c r="L200" s="1" t="s">
        <v>30</v>
      </c>
      <c r="M200" s="1" t="s">
        <v>26</v>
      </c>
      <c r="N200" s="7">
        <v>3.8010603315177609</v>
      </c>
      <c r="O200" t="str">
        <f>_xlfn.IFS(Analysis16[[#This Row],[Performance_Score]]&lt;=2, "Poor", Analysis16[[#This Row],[Performance_Score]]&gt;2, "Good", Analysis16[[#This Row],[Performance_Score]]&gt;4, "Excellent")</f>
        <v>Poor</v>
      </c>
      <c r="P200" t="str">
        <f>LEFT(Analysis16[[#This Row],[Name]],FIND(" ",Analysis16[[#This Row],[Name]], 1))</f>
        <v xml:space="preserve">Joshua </v>
      </c>
    </row>
    <row r="201" spans="2:16" x14ac:dyDescent="0.35">
      <c r="B201" s="2" t="s">
        <v>411</v>
      </c>
      <c r="C201" s="2" t="s">
        <v>412</v>
      </c>
      <c r="D201" s="2" t="s">
        <v>58</v>
      </c>
      <c r="E201" s="11">
        <v>28</v>
      </c>
      <c r="F201" s="2" t="s">
        <v>16</v>
      </c>
      <c r="G201" s="2" t="s">
        <v>39</v>
      </c>
      <c r="H201" s="5">
        <v>60805</v>
      </c>
      <c r="I201" s="11">
        <v>32</v>
      </c>
      <c r="J201" s="11">
        <v>1</v>
      </c>
      <c r="K201" s="2">
        <v>2019</v>
      </c>
      <c r="L201" s="2" t="s">
        <v>18</v>
      </c>
      <c r="M201" s="2" t="s">
        <v>26</v>
      </c>
      <c r="N201" s="8">
        <v>2.752519175917155</v>
      </c>
      <c r="O201" t="str">
        <f>_xlfn.IFS(Analysis16[[#This Row],[Performance_Score]]&lt;=2, "Poor", Analysis16[[#This Row],[Performance_Score]]&gt;2, "Good", Analysis16[[#This Row],[Performance_Score]]&gt;4, "Excellent")</f>
        <v>Poor</v>
      </c>
      <c r="P201" t="str">
        <f>LEFT(Analysis16[[#This Row],[Name]],FIND(" ",Analysis16[[#This Row],[Name]], 1))</f>
        <v xml:space="preserve">Haley </v>
      </c>
    </row>
    <row r="202" spans="2:16" x14ac:dyDescent="0.35">
      <c r="B202" s="1" t="s">
        <v>413</v>
      </c>
      <c r="C202" s="1" t="s">
        <v>414</v>
      </c>
      <c r="D202" s="1" t="s">
        <v>22</v>
      </c>
      <c r="E202" s="10">
        <v>33</v>
      </c>
      <c r="F202" s="1" t="s">
        <v>16</v>
      </c>
      <c r="G202" s="1" t="s">
        <v>39</v>
      </c>
      <c r="H202" s="4">
        <v>30316</v>
      </c>
      <c r="I202" s="10">
        <v>17</v>
      </c>
      <c r="J202" s="10">
        <v>3</v>
      </c>
      <c r="K202" s="1">
        <v>2023</v>
      </c>
      <c r="L202" s="1" t="s">
        <v>25</v>
      </c>
      <c r="M202" s="1" t="s">
        <v>26</v>
      </c>
      <c r="N202" s="7">
        <v>1.9631354163639694</v>
      </c>
      <c r="O202" t="str">
        <f>_xlfn.IFS(Analysis16[[#This Row],[Performance_Score]]&lt;=2, "Poor", Analysis16[[#This Row],[Performance_Score]]&gt;2, "Good", Analysis16[[#This Row],[Performance_Score]]&gt;4, "Excellent")</f>
        <v>Good</v>
      </c>
      <c r="P202" t="str">
        <f>LEFT(Analysis16[[#This Row],[Name]],FIND(" ",Analysis16[[#This Row],[Name]], 1))</f>
        <v xml:space="preserve">Robert </v>
      </c>
    </row>
    <row r="203" spans="2:16" x14ac:dyDescent="0.35">
      <c r="B203" s="2" t="s">
        <v>415</v>
      </c>
      <c r="C203" s="2" t="s">
        <v>416</v>
      </c>
      <c r="D203" s="2" t="s">
        <v>15</v>
      </c>
      <c r="E203" s="11">
        <v>23</v>
      </c>
      <c r="F203" s="2" t="s">
        <v>16</v>
      </c>
      <c r="G203" s="2" t="s">
        <v>24</v>
      </c>
      <c r="H203" s="5">
        <v>91708</v>
      </c>
      <c r="I203" s="11">
        <v>32</v>
      </c>
      <c r="J203" s="11">
        <v>5</v>
      </c>
      <c r="K203" s="2">
        <v>2019</v>
      </c>
      <c r="L203" s="2" t="s">
        <v>18</v>
      </c>
      <c r="M203" s="2" t="s">
        <v>41</v>
      </c>
      <c r="N203" s="8">
        <v>1.2882274897467636</v>
      </c>
      <c r="O203" t="str">
        <f>_xlfn.IFS(Analysis16[[#This Row],[Performance_Score]]&lt;=2, "Poor", Analysis16[[#This Row],[Performance_Score]]&gt;2, "Good", Analysis16[[#This Row],[Performance_Score]]&gt;4, "Excellent")</f>
        <v>Good</v>
      </c>
      <c r="P203" t="str">
        <f>LEFT(Analysis16[[#This Row],[Name]],FIND(" ",Analysis16[[#This Row],[Name]], 1))</f>
        <v xml:space="preserve">Anthony </v>
      </c>
    </row>
    <row r="204" spans="2:16" x14ac:dyDescent="0.35">
      <c r="B204" s="1" t="s">
        <v>417</v>
      </c>
      <c r="C204" s="1" t="s">
        <v>418</v>
      </c>
      <c r="D204" s="1" t="s">
        <v>22</v>
      </c>
      <c r="E204" s="10">
        <v>48</v>
      </c>
      <c r="F204" s="1" t="s">
        <v>23</v>
      </c>
      <c r="G204" s="1" t="s">
        <v>63</v>
      </c>
      <c r="H204" s="4">
        <v>68496</v>
      </c>
      <c r="I204" s="10">
        <v>4</v>
      </c>
      <c r="J204" s="10">
        <v>4</v>
      </c>
      <c r="K204" s="1">
        <v>2016</v>
      </c>
      <c r="L204" s="1" t="s">
        <v>34</v>
      </c>
      <c r="M204" s="1" t="s">
        <v>141</v>
      </c>
      <c r="N204" s="7">
        <v>2.5791997486678655</v>
      </c>
      <c r="O204" t="str">
        <f>_xlfn.IFS(Analysis16[[#This Row],[Performance_Score]]&lt;=2, "Poor", Analysis16[[#This Row],[Performance_Score]]&gt;2, "Good", Analysis16[[#This Row],[Performance_Score]]&gt;4, "Excellent")</f>
        <v>Good</v>
      </c>
      <c r="P204" t="str">
        <f>LEFT(Analysis16[[#This Row],[Name]],FIND(" ",Analysis16[[#This Row],[Name]], 1))</f>
        <v xml:space="preserve">Ryan </v>
      </c>
    </row>
    <row r="205" spans="2:16" x14ac:dyDescent="0.35">
      <c r="B205" s="2" t="s">
        <v>419</v>
      </c>
      <c r="C205" s="2" t="s">
        <v>420</v>
      </c>
      <c r="D205" s="2" t="s">
        <v>58</v>
      </c>
      <c r="E205" s="11">
        <v>43</v>
      </c>
      <c r="F205" s="2" t="s">
        <v>16</v>
      </c>
      <c r="G205" s="2" t="s">
        <v>29</v>
      </c>
      <c r="H205" s="5">
        <v>95939</v>
      </c>
      <c r="I205" s="11">
        <v>18</v>
      </c>
      <c r="J205" s="11">
        <v>3</v>
      </c>
      <c r="K205" s="2">
        <v>2016</v>
      </c>
      <c r="L205" s="2" t="s">
        <v>30</v>
      </c>
      <c r="M205" s="2" t="s">
        <v>26</v>
      </c>
      <c r="N205" s="8">
        <v>1.8284487861424248</v>
      </c>
      <c r="O205" t="str">
        <f>_xlfn.IFS(Analysis16[[#This Row],[Performance_Score]]&lt;=2, "Poor", Analysis16[[#This Row],[Performance_Score]]&gt;2, "Good", Analysis16[[#This Row],[Performance_Score]]&gt;4, "Excellent")</f>
        <v>Good</v>
      </c>
      <c r="P205" t="str">
        <f>LEFT(Analysis16[[#This Row],[Name]],FIND(" ",Analysis16[[#This Row],[Name]], 1))</f>
        <v xml:space="preserve">Patrick </v>
      </c>
    </row>
    <row r="206" spans="2:16" x14ac:dyDescent="0.35">
      <c r="B206" s="1" t="s">
        <v>421</v>
      </c>
      <c r="C206" s="1" t="s">
        <v>422</v>
      </c>
      <c r="D206" s="1" t="s">
        <v>22</v>
      </c>
      <c r="E206" s="10">
        <v>39</v>
      </c>
      <c r="F206" s="1" t="s">
        <v>16</v>
      </c>
      <c r="G206" s="1" t="s">
        <v>63</v>
      </c>
      <c r="H206" s="4">
        <v>49089</v>
      </c>
      <c r="I206" s="10">
        <v>34</v>
      </c>
      <c r="J206" s="10">
        <v>3</v>
      </c>
      <c r="K206" s="1">
        <v>0</v>
      </c>
      <c r="L206" s="1" t="s">
        <v>51</v>
      </c>
      <c r="M206" s="1" t="s">
        <v>141</v>
      </c>
      <c r="N206" s="7">
        <v>1.2638717237535628</v>
      </c>
      <c r="O206" t="str">
        <f>_xlfn.IFS(Analysis16[[#This Row],[Performance_Score]]&lt;=2, "Poor", Analysis16[[#This Row],[Performance_Score]]&gt;2, "Good", Analysis16[[#This Row],[Performance_Score]]&gt;4, "Excellent")</f>
        <v>Good</v>
      </c>
      <c r="P206" t="str">
        <f>LEFT(Analysis16[[#This Row],[Name]],FIND(" ",Analysis16[[#This Row],[Name]], 1))</f>
        <v xml:space="preserve">Ryan </v>
      </c>
    </row>
    <row r="207" spans="2:16" x14ac:dyDescent="0.35">
      <c r="B207" s="2" t="s">
        <v>423</v>
      </c>
      <c r="C207" s="2" t="s">
        <v>424</v>
      </c>
      <c r="D207" s="2" t="s">
        <v>15</v>
      </c>
      <c r="E207" s="11">
        <v>30</v>
      </c>
      <c r="F207" s="2" t="s">
        <v>16</v>
      </c>
      <c r="G207" s="2" t="s">
        <v>63</v>
      </c>
      <c r="H207" s="5">
        <v>42776</v>
      </c>
      <c r="I207" s="11">
        <v>29</v>
      </c>
      <c r="J207" s="11">
        <v>3</v>
      </c>
      <c r="K207" s="2">
        <v>2016</v>
      </c>
      <c r="L207" s="2" t="s">
        <v>40</v>
      </c>
      <c r="M207" s="2" t="s">
        <v>19</v>
      </c>
      <c r="N207" s="8">
        <v>2.0060105581833758</v>
      </c>
      <c r="O207" t="str">
        <f>_xlfn.IFS(Analysis16[[#This Row],[Performance_Score]]&lt;=2, "Poor", Analysis16[[#This Row],[Performance_Score]]&gt;2, "Good", Analysis16[[#This Row],[Performance_Score]]&gt;4, "Excellent")</f>
        <v>Good</v>
      </c>
      <c r="P207" t="str">
        <f>LEFT(Analysis16[[#This Row],[Name]],FIND(" ",Analysis16[[#This Row],[Name]], 1))</f>
        <v xml:space="preserve">Derek </v>
      </c>
    </row>
    <row r="208" spans="2:16" x14ac:dyDescent="0.35">
      <c r="B208" s="1" t="s">
        <v>425</v>
      </c>
      <c r="C208" s="1" t="s">
        <v>426</v>
      </c>
      <c r="D208" s="1" t="s">
        <v>22</v>
      </c>
      <c r="E208" s="10">
        <v>55</v>
      </c>
      <c r="F208" s="1" t="s">
        <v>16</v>
      </c>
      <c r="G208" s="1" t="s">
        <v>17</v>
      </c>
      <c r="H208" s="4">
        <v>52858</v>
      </c>
      <c r="I208" s="10">
        <v>32</v>
      </c>
      <c r="J208" s="10">
        <v>1</v>
      </c>
      <c r="K208" s="1">
        <v>2024</v>
      </c>
      <c r="L208" s="1" t="s">
        <v>18</v>
      </c>
      <c r="M208" s="1" t="s">
        <v>41</v>
      </c>
      <c r="N208" s="7">
        <v>2.194518076697848</v>
      </c>
      <c r="O208" t="str">
        <f>_xlfn.IFS(Analysis16[[#This Row],[Performance_Score]]&lt;=2, "Poor", Analysis16[[#This Row],[Performance_Score]]&gt;2, "Good", Analysis16[[#This Row],[Performance_Score]]&gt;4, "Excellent")</f>
        <v>Poor</v>
      </c>
      <c r="P208" t="str">
        <f>LEFT(Analysis16[[#This Row],[Name]],FIND(" ",Analysis16[[#This Row],[Name]], 1))</f>
        <v xml:space="preserve">Marisa </v>
      </c>
    </row>
    <row r="209" spans="2:16" x14ac:dyDescent="0.35">
      <c r="B209" s="2" t="s">
        <v>427</v>
      </c>
      <c r="C209" s="2" t="s">
        <v>428</v>
      </c>
      <c r="D209" s="2" t="s">
        <v>46</v>
      </c>
      <c r="E209" s="11">
        <v>31</v>
      </c>
      <c r="F209" s="2" t="s">
        <v>23</v>
      </c>
      <c r="G209" s="2" t="s">
        <v>24</v>
      </c>
      <c r="H209" s="5">
        <v>72950</v>
      </c>
      <c r="I209" s="11">
        <v>4</v>
      </c>
      <c r="J209" s="11">
        <v>5</v>
      </c>
      <c r="K209" s="2">
        <v>2018</v>
      </c>
      <c r="L209" s="2" t="s">
        <v>34</v>
      </c>
      <c r="M209" s="2" t="s">
        <v>141</v>
      </c>
      <c r="N209" s="8">
        <v>4.0310993754579805</v>
      </c>
      <c r="O209" t="str">
        <f>_xlfn.IFS(Analysis16[[#This Row],[Performance_Score]]&lt;=2, "Poor", Analysis16[[#This Row],[Performance_Score]]&gt;2, "Good", Analysis16[[#This Row],[Performance_Score]]&gt;4, "Excellent")</f>
        <v>Good</v>
      </c>
      <c r="P209" t="str">
        <f>LEFT(Analysis16[[#This Row],[Name]],FIND(" ",Analysis16[[#This Row],[Name]], 1))</f>
        <v xml:space="preserve">Jeremy </v>
      </c>
    </row>
    <row r="210" spans="2:16" x14ac:dyDescent="0.35">
      <c r="B210" s="1" t="s">
        <v>429</v>
      </c>
      <c r="C210" s="1" t="s">
        <v>430</v>
      </c>
      <c r="D210" s="1" t="s">
        <v>80</v>
      </c>
      <c r="E210" s="10">
        <v>43</v>
      </c>
      <c r="F210" s="1" t="s">
        <v>16</v>
      </c>
      <c r="G210" s="1" t="s">
        <v>63</v>
      </c>
      <c r="H210" s="4">
        <v>37590</v>
      </c>
      <c r="I210" s="10">
        <v>26</v>
      </c>
      <c r="J210" s="10">
        <v>3</v>
      </c>
      <c r="K210" s="1">
        <v>2019</v>
      </c>
      <c r="L210" s="1" t="s">
        <v>18</v>
      </c>
      <c r="M210" s="1" t="s">
        <v>41</v>
      </c>
      <c r="N210" s="7">
        <v>4.287552204075002</v>
      </c>
      <c r="O210" t="str">
        <f>_xlfn.IFS(Analysis16[[#This Row],[Performance_Score]]&lt;=2, "Poor", Analysis16[[#This Row],[Performance_Score]]&gt;2, "Good", Analysis16[[#This Row],[Performance_Score]]&gt;4, "Excellent")</f>
        <v>Good</v>
      </c>
      <c r="P210" t="str">
        <f>LEFT(Analysis16[[#This Row],[Name]],FIND(" ",Analysis16[[#This Row],[Name]], 1))</f>
        <v xml:space="preserve">Allison </v>
      </c>
    </row>
    <row r="211" spans="2:16" x14ac:dyDescent="0.35">
      <c r="B211" s="2" t="s">
        <v>431</v>
      </c>
      <c r="C211" s="2" t="s">
        <v>432</v>
      </c>
      <c r="D211" s="2" t="s">
        <v>22</v>
      </c>
      <c r="E211" s="11">
        <v>40</v>
      </c>
      <c r="F211" s="2" t="s">
        <v>16</v>
      </c>
      <c r="G211" s="2" t="s">
        <v>77</v>
      </c>
      <c r="H211" s="5">
        <v>115553</v>
      </c>
      <c r="I211" s="11">
        <v>23</v>
      </c>
      <c r="J211" s="11">
        <v>2</v>
      </c>
      <c r="K211" s="2">
        <v>2020</v>
      </c>
      <c r="L211" s="2" t="s">
        <v>51</v>
      </c>
      <c r="M211" s="2" t="s">
        <v>41</v>
      </c>
      <c r="N211" s="8">
        <v>3.5276399581702274</v>
      </c>
      <c r="O211" t="str">
        <f>_xlfn.IFS(Analysis16[[#This Row],[Performance_Score]]&lt;=2, "Poor", Analysis16[[#This Row],[Performance_Score]]&gt;2, "Good", Analysis16[[#This Row],[Performance_Score]]&gt;4, "Excellent")</f>
        <v>Poor</v>
      </c>
      <c r="P211" t="str">
        <f>LEFT(Analysis16[[#This Row],[Name]],FIND(" ",Analysis16[[#This Row],[Name]], 1))</f>
        <v xml:space="preserve">Christopher </v>
      </c>
    </row>
    <row r="212" spans="2:16" x14ac:dyDescent="0.35">
      <c r="B212" s="1" t="s">
        <v>433</v>
      </c>
      <c r="C212" s="1" t="s">
        <v>434</v>
      </c>
      <c r="D212" s="1" t="s">
        <v>58</v>
      </c>
      <c r="E212" s="10">
        <v>57</v>
      </c>
      <c r="F212" s="1" t="s">
        <v>23</v>
      </c>
      <c r="G212" s="1" t="s">
        <v>24</v>
      </c>
      <c r="H212" s="4">
        <v>49579</v>
      </c>
      <c r="I212" s="10">
        <v>3</v>
      </c>
      <c r="J212" s="10">
        <v>1</v>
      </c>
      <c r="K212" s="1">
        <v>2015</v>
      </c>
      <c r="L212" s="1" t="s">
        <v>25</v>
      </c>
      <c r="M212" s="1" t="s">
        <v>26</v>
      </c>
      <c r="N212" s="7">
        <v>2.7036762381136286</v>
      </c>
      <c r="O212" t="str">
        <f>_xlfn.IFS(Analysis16[[#This Row],[Performance_Score]]&lt;=2, "Poor", Analysis16[[#This Row],[Performance_Score]]&gt;2, "Good", Analysis16[[#This Row],[Performance_Score]]&gt;4, "Excellent")</f>
        <v>Poor</v>
      </c>
      <c r="P212" t="str">
        <f>LEFT(Analysis16[[#This Row],[Name]],FIND(" ",Analysis16[[#This Row],[Name]], 1))</f>
        <v xml:space="preserve">Lindsay </v>
      </c>
    </row>
    <row r="213" spans="2:16" x14ac:dyDescent="0.35">
      <c r="B213" s="2" t="s">
        <v>435</v>
      </c>
      <c r="C213" s="2" t="s">
        <v>436</v>
      </c>
      <c r="D213" s="2" t="s">
        <v>46</v>
      </c>
      <c r="E213" s="11">
        <v>29</v>
      </c>
      <c r="F213" s="2" t="s">
        <v>23</v>
      </c>
      <c r="G213" s="2" t="s">
        <v>29</v>
      </c>
      <c r="H213" s="5">
        <v>110701</v>
      </c>
      <c r="I213" s="11">
        <v>35</v>
      </c>
      <c r="J213" s="11">
        <v>2</v>
      </c>
      <c r="K213" s="2">
        <v>0</v>
      </c>
      <c r="L213" s="2" t="s">
        <v>25</v>
      </c>
      <c r="M213" s="2" t="s">
        <v>26</v>
      </c>
      <c r="N213" s="8">
        <v>4.3728537917016865</v>
      </c>
      <c r="O213" t="str">
        <f>_xlfn.IFS(Analysis16[[#This Row],[Performance_Score]]&lt;=2, "Poor", Analysis16[[#This Row],[Performance_Score]]&gt;2, "Good", Analysis16[[#This Row],[Performance_Score]]&gt;4, "Excellent")</f>
        <v>Poor</v>
      </c>
      <c r="P213" t="str">
        <f>LEFT(Analysis16[[#This Row],[Name]],FIND(" ",Analysis16[[#This Row],[Name]], 1))</f>
        <v xml:space="preserve">Steven </v>
      </c>
    </row>
    <row r="214" spans="2:16" x14ac:dyDescent="0.35">
      <c r="B214" s="1" t="s">
        <v>437</v>
      </c>
      <c r="C214" s="1" t="s">
        <v>438</v>
      </c>
      <c r="D214" s="1" t="s">
        <v>80</v>
      </c>
      <c r="E214" s="10">
        <v>26</v>
      </c>
      <c r="F214" s="1" t="s">
        <v>16</v>
      </c>
      <c r="G214" s="1" t="s">
        <v>39</v>
      </c>
      <c r="H214" s="4">
        <v>91026</v>
      </c>
      <c r="I214" s="10">
        <v>7</v>
      </c>
      <c r="J214" s="10">
        <v>4</v>
      </c>
      <c r="K214" s="1">
        <v>2015</v>
      </c>
      <c r="L214" s="1" t="s">
        <v>18</v>
      </c>
      <c r="M214" s="1" t="s">
        <v>41</v>
      </c>
      <c r="N214" s="7">
        <v>3.8894170351331967</v>
      </c>
      <c r="O214" t="str">
        <f>_xlfn.IFS(Analysis16[[#This Row],[Performance_Score]]&lt;=2, "Poor", Analysis16[[#This Row],[Performance_Score]]&gt;2, "Good", Analysis16[[#This Row],[Performance_Score]]&gt;4, "Excellent")</f>
        <v>Good</v>
      </c>
      <c r="P214" t="str">
        <f>LEFT(Analysis16[[#This Row],[Name]],FIND(" ",Analysis16[[#This Row],[Name]], 1))</f>
        <v xml:space="preserve">Heather </v>
      </c>
    </row>
    <row r="215" spans="2:16" x14ac:dyDescent="0.35">
      <c r="B215" s="2" t="s">
        <v>439</v>
      </c>
      <c r="C215" s="2" t="s">
        <v>440</v>
      </c>
      <c r="D215" s="2" t="s">
        <v>22</v>
      </c>
      <c r="E215" s="11">
        <v>45</v>
      </c>
      <c r="F215" s="2" t="s">
        <v>23</v>
      </c>
      <c r="G215" s="2" t="s">
        <v>29</v>
      </c>
      <c r="H215" s="5">
        <v>55350</v>
      </c>
      <c r="I215" s="11">
        <v>4</v>
      </c>
      <c r="J215" s="11">
        <v>4</v>
      </c>
      <c r="K215" s="2">
        <v>2016</v>
      </c>
      <c r="L215" s="2" t="s">
        <v>25</v>
      </c>
      <c r="M215" s="2" t="s">
        <v>141</v>
      </c>
      <c r="N215" s="8">
        <v>4.4428403666054841</v>
      </c>
      <c r="O215" t="str">
        <f>_xlfn.IFS(Analysis16[[#This Row],[Performance_Score]]&lt;=2, "Poor", Analysis16[[#This Row],[Performance_Score]]&gt;2, "Good", Analysis16[[#This Row],[Performance_Score]]&gt;4, "Excellent")</f>
        <v>Good</v>
      </c>
      <c r="P215" t="str">
        <f>LEFT(Analysis16[[#This Row],[Name]],FIND(" ",Analysis16[[#This Row],[Name]], 1))</f>
        <v xml:space="preserve">Angela </v>
      </c>
    </row>
    <row r="216" spans="2:16" x14ac:dyDescent="0.35">
      <c r="B216" s="1" t="s">
        <v>441</v>
      </c>
      <c r="C216" s="1" t="s">
        <v>442</v>
      </c>
      <c r="D216" s="1" t="s">
        <v>33</v>
      </c>
      <c r="E216" s="10">
        <v>24</v>
      </c>
      <c r="F216" s="1" t="s">
        <v>16</v>
      </c>
      <c r="G216" s="1" t="s">
        <v>24</v>
      </c>
      <c r="H216" s="4">
        <v>97779</v>
      </c>
      <c r="I216" s="10">
        <v>26</v>
      </c>
      <c r="J216" s="10">
        <v>2</v>
      </c>
      <c r="K216" s="1">
        <v>0</v>
      </c>
      <c r="L216" s="1" t="s">
        <v>51</v>
      </c>
      <c r="M216" s="1" t="s">
        <v>26</v>
      </c>
      <c r="N216" s="7">
        <v>2.4667196391340123</v>
      </c>
      <c r="O216" t="str">
        <f>_xlfn.IFS(Analysis16[[#This Row],[Performance_Score]]&lt;=2, "Poor", Analysis16[[#This Row],[Performance_Score]]&gt;2, "Good", Analysis16[[#This Row],[Performance_Score]]&gt;4, "Excellent")</f>
        <v>Poor</v>
      </c>
      <c r="P216" t="str">
        <f>LEFT(Analysis16[[#This Row],[Name]],FIND(" ",Analysis16[[#This Row],[Name]], 1))</f>
        <v xml:space="preserve">Laura </v>
      </c>
    </row>
    <row r="217" spans="2:16" x14ac:dyDescent="0.35">
      <c r="B217" s="2" t="s">
        <v>443</v>
      </c>
      <c r="C217" s="2" t="s">
        <v>444</v>
      </c>
      <c r="D217" s="2" t="s">
        <v>15</v>
      </c>
      <c r="E217" s="11">
        <v>24</v>
      </c>
      <c r="F217" s="2" t="s">
        <v>16</v>
      </c>
      <c r="G217" s="2" t="s">
        <v>39</v>
      </c>
      <c r="H217" s="5">
        <v>45497</v>
      </c>
      <c r="I217" s="11">
        <v>17</v>
      </c>
      <c r="J217" s="11">
        <v>5</v>
      </c>
      <c r="K217" s="2">
        <v>2022</v>
      </c>
      <c r="L217" s="2" t="s">
        <v>25</v>
      </c>
      <c r="M217" s="2" t="s">
        <v>41</v>
      </c>
      <c r="N217" s="8">
        <v>4.9090889303256233</v>
      </c>
      <c r="O217" t="str">
        <f>_xlfn.IFS(Analysis16[[#This Row],[Performance_Score]]&lt;=2, "Poor", Analysis16[[#This Row],[Performance_Score]]&gt;2, "Good", Analysis16[[#This Row],[Performance_Score]]&gt;4, "Excellent")</f>
        <v>Good</v>
      </c>
      <c r="P217" t="str">
        <f>LEFT(Analysis16[[#This Row],[Name]],FIND(" ",Analysis16[[#This Row],[Name]], 1))</f>
        <v xml:space="preserve">Jennifer </v>
      </c>
    </row>
    <row r="218" spans="2:16" x14ac:dyDescent="0.35">
      <c r="B218" s="1" t="s">
        <v>445</v>
      </c>
      <c r="C218" s="1" t="s">
        <v>446</v>
      </c>
      <c r="D218" s="1" t="s">
        <v>46</v>
      </c>
      <c r="E218" s="10">
        <v>58</v>
      </c>
      <c r="F218" s="1" t="s">
        <v>16</v>
      </c>
      <c r="G218" s="1" t="s">
        <v>24</v>
      </c>
      <c r="H218" s="4">
        <v>108182</v>
      </c>
      <c r="I218" s="10">
        <v>15</v>
      </c>
      <c r="J218" s="10">
        <v>3</v>
      </c>
      <c r="K218" s="1">
        <v>2022</v>
      </c>
      <c r="L218" s="1" t="s">
        <v>34</v>
      </c>
      <c r="M218" s="1" t="s">
        <v>26</v>
      </c>
      <c r="N218" s="7">
        <v>3.0682301477414886</v>
      </c>
      <c r="O218" t="str">
        <f>_xlfn.IFS(Analysis16[[#This Row],[Performance_Score]]&lt;=2, "Poor", Analysis16[[#This Row],[Performance_Score]]&gt;2, "Good", Analysis16[[#This Row],[Performance_Score]]&gt;4, "Excellent")</f>
        <v>Good</v>
      </c>
      <c r="P218" t="str">
        <f>LEFT(Analysis16[[#This Row],[Name]],FIND(" ",Analysis16[[#This Row],[Name]], 1))</f>
        <v xml:space="preserve">Sandra </v>
      </c>
    </row>
    <row r="219" spans="2:16" x14ac:dyDescent="0.35">
      <c r="B219" s="2" t="s">
        <v>447</v>
      </c>
      <c r="C219" s="2" t="s">
        <v>448</v>
      </c>
      <c r="D219" s="2" t="s">
        <v>15</v>
      </c>
      <c r="E219" s="11">
        <v>46</v>
      </c>
      <c r="F219" s="2" t="s">
        <v>16</v>
      </c>
      <c r="G219" s="2" t="s">
        <v>29</v>
      </c>
      <c r="H219" s="5">
        <v>90451</v>
      </c>
      <c r="I219" s="11">
        <v>33</v>
      </c>
      <c r="J219" s="11">
        <v>5</v>
      </c>
      <c r="K219" s="2">
        <v>0</v>
      </c>
      <c r="L219" s="2" t="s">
        <v>30</v>
      </c>
      <c r="M219" s="2" t="s">
        <v>26</v>
      </c>
      <c r="N219" s="8">
        <v>2.4177098862332556</v>
      </c>
      <c r="O219" t="str">
        <f>_xlfn.IFS(Analysis16[[#This Row],[Performance_Score]]&lt;=2, "Poor", Analysis16[[#This Row],[Performance_Score]]&gt;2, "Good", Analysis16[[#This Row],[Performance_Score]]&gt;4, "Excellent")</f>
        <v>Good</v>
      </c>
      <c r="P219" t="str">
        <f>LEFT(Analysis16[[#This Row],[Name]],FIND(" ",Analysis16[[#This Row],[Name]], 1))</f>
        <v xml:space="preserve">Karen </v>
      </c>
    </row>
    <row r="220" spans="2:16" x14ac:dyDescent="0.35">
      <c r="B220" s="1" t="s">
        <v>449</v>
      </c>
      <c r="C220" s="1" t="s">
        <v>450</v>
      </c>
      <c r="D220" s="1" t="s">
        <v>22</v>
      </c>
      <c r="E220" s="10">
        <v>36</v>
      </c>
      <c r="F220" s="1" t="s">
        <v>16</v>
      </c>
      <c r="G220" s="1" t="s">
        <v>29</v>
      </c>
      <c r="H220" s="4">
        <v>87967</v>
      </c>
      <c r="I220" s="10">
        <v>12</v>
      </c>
      <c r="J220" s="10">
        <v>3</v>
      </c>
      <c r="K220" s="1">
        <v>2024</v>
      </c>
      <c r="L220" s="1" t="s">
        <v>25</v>
      </c>
      <c r="M220" s="1" t="s">
        <v>41</v>
      </c>
      <c r="N220" s="7">
        <v>1.5218863401205107</v>
      </c>
      <c r="O220" t="str">
        <f>_xlfn.IFS(Analysis16[[#This Row],[Performance_Score]]&lt;=2, "Poor", Analysis16[[#This Row],[Performance_Score]]&gt;2, "Good", Analysis16[[#This Row],[Performance_Score]]&gt;4, "Excellent")</f>
        <v>Good</v>
      </c>
      <c r="P220" t="str">
        <f>LEFT(Analysis16[[#This Row],[Name]],FIND(" ",Analysis16[[#This Row],[Name]], 1))</f>
        <v xml:space="preserve">Jason </v>
      </c>
    </row>
    <row r="221" spans="2:16" x14ac:dyDescent="0.35">
      <c r="B221" s="2" t="s">
        <v>451</v>
      </c>
      <c r="C221" s="2" t="s">
        <v>452</v>
      </c>
      <c r="D221" s="2" t="s">
        <v>15</v>
      </c>
      <c r="E221" s="11">
        <v>47</v>
      </c>
      <c r="F221" s="2" t="s">
        <v>16</v>
      </c>
      <c r="G221" s="2" t="s">
        <v>77</v>
      </c>
      <c r="H221" s="5">
        <v>62733</v>
      </c>
      <c r="I221" s="11">
        <v>28</v>
      </c>
      <c r="J221" s="11">
        <v>3</v>
      </c>
      <c r="K221" s="2">
        <v>2015</v>
      </c>
      <c r="L221" s="2" t="s">
        <v>18</v>
      </c>
      <c r="M221" s="2" t="s">
        <v>26</v>
      </c>
      <c r="N221" s="8">
        <v>4.6550543148821397</v>
      </c>
      <c r="O221" t="str">
        <f>_xlfn.IFS(Analysis16[[#This Row],[Performance_Score]]&lt;=2, "Poor", Analysis16[[#This Row],[Performance_Score]]&gt;2, "Good", Analysis16[[#This Row],[Performance_Score]]&gt;4, "Excellent")</f>
        <v>Good</v>
      </c>
      <c r="P221" t="str">
        <f>LEFT(Analysis16[[#This Row],[Name]],FIND(" ",Analysis16[[#This Row],[Name]], 1))</f>
        <v xml:space="preserve">James </v>
      </c>
    </row>
    <row r="222" spans="2:16" x14ac:dyDescent="0.35">
      <c r="B222" s="1" t="s">
        <v>453</v>
      </c>
      <c r="C222" s="1" t="s">
        <v>454</v>
      </c>
      <c r="D222" s="1" t="s">
        <v>46</v>
      </c>
      <c r="E222" s="10">
        <v>25</v>
      </c>
      <c r="F222" s="1" t="s">
        <v>16</v>
      </c>
      <c r="G222" s="1" t="s">
        <v>29</v>
      </c>
      <c r="H222" s="4">
        <v>92793</v>
      </c>
      <c r="I222" s="10">
        <v>8</v>
      </c>
      <c r="J222" s="10">
        <v>5</v>
      </c>
      <c r="K222" s="1">
        <v>0</v>
      </c>
      <c r="L222" s="1" t="s">
        <v>30</v>
      </c>
      <c r="M222" s="1" t="s">
        <v>26</v>
      </c>
      <c r="N222" s="7">
        <v>4.2299830526017317</v>
      </c>
      <c r="O222" t="str">
        <f>_xlfn.IFS(Analysis16[[#This Row],[Performance_Score]]&lt;=2, "Poor", Analysis16[[#This Row],[Performance_Score]]&gt;2, "Good", Analysis16[[#This Row],[Performance_Score]]&gt;4, "Excellent")</f>
        <v>Good</v>
      </c>
      <c r="P222" t="str">
        <f>LEFT(Analysis16[[#This Row],[Name]],FIND(" ",Analysis16[[#This Row],[Name]], 1))</f>
        <v xml:space="preserve">Donald </v>
      </c>
    </row>
    <row r="223" spans="2:16" x14ac:dyDescent="0.35">
      <c r="B223" s="2" t="s">
        <v>455</v>
      </c>
      <c r="C223" s="2" t="s">
        <v>456</v>
      </c>
      <c r="D223" s="2" t="s">
        <v>22</v>
      </c>
      <c r="E223" s="11">
        <v>31</v>
      </c>
      <c r="F223" s="2" t="s">
        <v>16</v>
      </c>
      <c r="G223" s="2" t="s">
        <v>63</v>
      </c>
      <c r="H223" s="5">
        <v>34686</v>
      </c>
      <c r="I223" s="11">
        <v>20</v>
      </c>
      <c r="J223" s="11">
        <v>1</v>
      </c>
      <c r="K223" s="2">
        <v>2019</v>
      </c>
      <c r="L223" s="2" t="s">
        <v>25</v>
      </c>
      <c r="M223" s="2" t="s">
        <v>141</v>
      </c>
      <c r="N223" s="8">
        <v>3.7482197441670762</v>
      </c>
      <c r="O223" t="str">
        <f>_xlfn.IFS(Analysis16[[#This Row],[Performance_Score]]&lt;=2, "Poor", Analysis16[[#This Row],[Performance_Score]]&gt;2, "Good", Analysis16[[#This Row],[Performance_Score]]&gt;4, "Excellent")</f>
        <v>Poor</v>
      </c>
      <c r="P223" t="str">
        <f>LEFT(Analysis16[[#This Row],[Name]],FIND(" ",Analysis16[[#This Row],[Name]], 1))</f>
        <v xml:space="preserve">Erica </v>
      </c>
    </row>
    <row r="224" spans="2:16" x14ac:dyDescent="0.35">
      <c r="B224" s="1" t="s">
        <v>457</v>
      </c>
      <c r="C224" s="1" t="s">
        <v>458</v>
      </c>
      <c r="D224" s="1" t="s">
        <v>33</v>
      </c>
      <c r="E224" s="10">
        <v>38</v>
      </c>
      <c r="F224" s="1" t="s">
        <v>16</v>
      </c>
      <c r="G224" s="1" t="s">
        <v>29</v>
      </c>
      <c r="H224" s="4">
        <v>100965</v>
      </c>
      <c r="I224" s="10">
        <v>15</v>
      </c>
      <c r="J224" s="10">
        <v>2</v>
      </c>
      <c r="K224" s="1">
        <v>2020</v>
      </c>
      <c r="L224" s="1" t="s">
        <v>40</v>
      </c>
      <c r="M224" s="1" t="s">
        <v>26</v>
      </c>
      <c r="N224" s="7">
        <v>2.6279981889819135</v>
      </c>
      <c r="O224" t="str">
        <f>_xlfn.IFS(Analysis16[[#This Row],[Performance_Score]]&lt;=2, "Poor", Analysis16[[#This Row],[Performance_Score]]&gt;2, "Good", Analysis16[[#This Row],[Performance_Score]]&gt;4, "Excellent")</f>
        <v>Poor</v>
      </c>
      <c r="P224" t="str">
        <f>LEFT(Analysis16[[#This Row],[Name]],FIND(" ",Analysis16[[#This Row],[Name]], 1))</f>
        <v xml:space="preserve">Savannah </v>
      </c>
    </row>
    <row r="225" spans="2:16" x14ac:dyDescent="0.35">
      <c r="B225" s="2" t="s">
        <v>459</v>
      </c>
      <c r="C225" s="2" t="s">
        <v>460</v>
      </c>
      <c r="D225" s="2" t="s">
        <v>80</v>
      </c>
      <c r="E225" s="11">
        <v>43</v>
      </c>
      <c r="F225" s="2" t="s">
        <v>72</v>
      </c>
      <c r="G225" s="2" t="s">
        <v>17</v>
      </c>
      <c r="H225" s="5">
        <v>100785</v>
      </c>
      <c r="I225" s="11">
        <v>15</v>
      </c>
      <c r="J225" s="11">
        <v>1</v>
      </c>
      <c r="K225" s="2">
        <v>2019</v>
      </c>
      <c r="L225" s="2" t="s">
        <v>30</v>
      </c>
      <c r="M225" s="2" t="s">
        <v>26</v>
      </c>
      <c r="N225" s="8">
        <v>2.6970467736441401</v>
      </c>
      <c r="O225" t="str">
        <f>_xlfn.IFS(Analysis16[[#This Row],[Performance_Score]]&lt;=2, "Poor", Analysis16[[#This Row],[Performance_Score]]&gt;2, "Good", Analysis16[[#This Row],[Performance_Score]]&gt;4, "Excellent")</f>
        <v>Poor</v>
      </c>
      <c r="P225" t="str">
        <f>LEFT(Analysis16[[#This Row],[Name]],FIND(" ",Analysis16[[#This Row],[Name]], 1))</f>
        <v xml:space="preserve">Colleen </v>
      </c>
    </row>
    <row r="226" spans="2:16" x14ac:dyDescent="0.35">
      <c r="B226" s="1" t="s">
        <v>461</v>
      </c>
      <c r="C226" s="1" t="s">
        <v>462</v>
      </c>
      <c r="D226" s="1" t="s">
        <v>22</v>
      </c>
      <c r="E226" s="10">
        <v>27</v>
      </c>
      <c r="F226" s="1" t="s">
        <v>23</v>
      </c>
      <c r="G226" s="1" t="s">
        <v>63</v>
      </c>
      <c r="H226" s="4">
        <v>57934</v>
      </c>
      <c r="I226" s="10">
        <v>17</v>
      </c>
      <c r="J226" s="10">
        <v>2</v>
      </c>
      <c r="K226" s="1">
        <v>2019</v>
      </c>
      <c r="L226" s="1" t="s">
        <v>51</v>
      </c>
      <c r="M226" s="1" t="s">
        <v>41</v>
      </c>
      <c r="N226" s="7">
        <v>2.1821048296661578</v>
      </c>
      <c r="O226" t="str">
        <f>_xlfn.IFS(Analysis16[[#This Row],[Performance_Score]]&lt;=2, "Poor", Analysis16[[#This Row],[Performance_Score]]&gt;2, "Good", Analysis16[[#This Row],[Performance_Score]]&gt;4, "Excellent")</f>
        <v>Poor</v>
      </c>
      <c r="P226" t="str">
        <f>LEFT(Analysis16[[#This Row],[Name]],FIND(" ",Analysis16[[#This Row],[Name]], 1))</f>
        <v xml:space="preserve">Scott </v>
      </c>
    </row>
    <row r="227" spans="2:16" x14ac:dyDescent="0.35">
      <c r="B227" s="2" t="s">
        <v>463</v>
      </c>
      <c r="C227" s="2" t="s">
        <v>464</v>
      </c>
      <c r="D227" s="2" t="s">
        <v>58</v>
      </c>
      <c r="E227" s="11">
        <v>25</v>
      </c>
      <c r="F227" s="2" t="s">
        <v>72</v>
      </c>
      <c r="G227" s="2" t="s">
        <v>77</v>
      </c>
      <c r="H227" s="5">
        <v>77827</v>
      </c>
      <c r="I227" s="11">
        <v>16</v>
      </c>
      <c r="J227" s="11">
        <v>5</v>
      </c>
      <c r="K227" s="2">
        <v>0</v>
      </c>
      <c r="L227" s="2" t="s">
        <v>34</v>
      </c>
      <c r="M227" s="2" t="s">
        <v>26</v>
      </c>
      <c r="N227" s="8">
        <v>2.9045611321525624</v>
      </c>
      <c r="O227" t="str">
        <f>_xlfn.IFS(Analysis16[[#This Row],[Performance_Score]]&lt;=2, "Poor", Analysis16[[#This Row],[Performance_Score]]&gt;2, "Good", Analysis16[[#This Row],[Performance_Score]]&gt;4, "Excellent")</f>
        <v>Good</v>
      </c>
      <c r="P227" t="str">
        <f>LEFT(Analysis16[[#This Row],[Name]],FIND(" ",Analysis16[[#This Row],[Name]], 1))</f>
        <v xml:space="preserve">Linda </v>
      </c>
    </row>
    <row r="228" spans="2:16" x14ac:dyDescent="0.35">
      <c r="B228" s="1" t="s">
        <v>465</v>
      </c>
      <c r="C228" s="1" t="s">
        <v>466</v>
      </c>
      <c r="D228" s="1" t="s">
        <v>33</v>
      </c>
      <c r="E228" s="10">
        <v>39</v>
      </c>
      <c r="F228" s="1" t="s">
        <v>16</v>
      </c>
      <c r="G228" s="1" t="s">
        <v>24</v>
      </c>
      <c r="H228" s="4">
        <v>92327</v>
      </c>
      <c r="I228" s="10">
        <v>7</v>
      </c>
      <c r="J228" s="10">
        <v>3</v>
      </c>
      <c r="K228" s="1">
        <v>2024</v>
      </c>
      <c r="L228" s="1" t="s">
        <v>34</v>
      </c>
      <c r="M228" s="1" t="s">
        <v>41</v>
      </c>
      <c r="N228" s="7">
        <v>4.8750908614963642</v>
      </c>
      <c r="O228" t="str">
        <f>_xlfn.IFS(Analysis16[[#This Row],[Performance_Score]]&lt;=2, "Poor", Analysis16[[#This Row],[Performance_Score]]&gt;2, "Good", Analysis16[[#This Row],[Performance_Score]]&gt;4, "Excellent")</f>
        <v>Good</v>
      </c>
      <c r="P228" t="str">
        <f>LEFT(Analysis16[[#This Row],[Name]],FIND(" ",Analysis16[[#This Row],[Name]], 1))</f>
        <v xml:space="preserve">Gina </v>
      </c>
    </row>
    <row r="229" spans="2:16" x14ac:dyDescent="0.35">
      <c r="B229" s="2" t="s">
        <v>467</v>
      </c>
      <c r="C229" s="2" t="s">
        <v>468</v>
      </c>
      <c r="D229" s="2" t="s">
        <v>80</v>
      </c>
      <c r="E229" s="11">
        <v>29</v>
      </c>
      <c r="F229" s="2" t="s">
        <v>23</v>
      </c>
      <c r="G229" s="2" t="s">
        <v>39</v>
      </c>
      <c r="H229" s="5">
        <v>58169</v>
      </c>
      <c r="I229" s="11">
        <v>10</v>
      </c>
      <c r="J229" s="11">
        <v>1</v>
      </c>
      <c r="K229" s="2">
        <v>2015</v>
      </c>
      <c r="L229" s="2" t="s">
        <v>34</v>
      </c>
      <c r="M229" s="2" t="s">
        <v>26</v>
      </c>
      <c r="N229" s="8">
        <v>2.1562416488208558</v>
      </c>
      <c r="O229" t="str">
        <f>_xlfn.IFS(Analysis16[[#This Row],[Performance_Score]]&lt;=2, "Poor", Analysis16[[#This Row],[Performance_Score]]&gt;2, "Good", Analysis16[[#This Row],[Performance_Score]]&gt;4, "Excellent")</f>
        <v>Poor</v>
      </c>
      <c r="P229" t="str">
        <f>LEFT(Analysis16[[#This Row],[Name]],FIND(" ",Analysis16[[#This Row],[Name]], 1))</f>
        <v xml:space="preserve">Joanna </v>
      </c>
    </row>
    <row r="230" spans="2:16" x14ac:dyDescent="0.35">
      <c r="B230" s="1" t="s">
        <v>469</v>
      </c>
      <c r="C230" s="1" t="s">
        <v>470</v>
      </c>
      <c r="D230" s="1" t="s">
        <v>22</v>
      </c>
      <c r="E230" s="10">
        <v>28</v>
      </c>
      <c r="F230" s="1" t="s">
        <v>16</v>
      </c>
      <c r="G230" s="1" t="s">
        <v>77</v>
      </c>
      <c r="H230" s="4">
        <v>88782</v>
      </c>
      <c r="I230" s="10">
        <v>15</v>
      </c>
      <c r="J230" s="10">
        <v>2</v>
      </c>
      <c r="K230" s="1">
        <v>2021</v>
      </c>
      <c r="L230" s="1" t="s">
        <v>25</v>
      </c>
      <c r="M230" s="1" t="s">
        <v>26</v>
      </c>
      <c r="N230" s="7">
        <v>3.5204696387351575</v>
      </c>
      <c r="O230" t="str">
        <f>_xlfn.IFS(Analysis16[[#This Row],[Performance_Score]]&lt;=2, "Poor", Analysis16[[#This Row],[Performance_Score]]&gt;2, "Good", Analysis16[[#This Row],[Performance_Score]]&gt;4, "Excellent")</f>
        <v>Poor</v>
      </c>
      <c r="P230" t="str">
        <f>LEFT(Analysis16[[#This Row],[Name]],FIND(" ",Analysis16[[#This Row],[Name]], 1))</f>
        <v xml:space="preserve">Christopher </v>
      </c>
    </row>
    <row r="231" spans="2:16" x14ac:dyDescent="0.35">
      <c r="B231" s="2" t="s">
        <v>471</v>
      </c>
      <c r="C231" s="2" t="s">
        <v>472</v>
      </c>
      <c r="D231" s="2" t="s">
        <v>22</v>
      </c>
      <c r="E231" s="11">
        <v>32</v>
      </c>
      <c r="F231" s="2" t="s">
        <v>16</v>
      </c>
      <c r="G231" s="2" t="s">
        <v>24</v>
      </c>
      <c r="H231" s="5">
        <v>41507</v>
      </c>
      <c r="I231" s="11">
        <v>16</v>
      </c>
      <c r="J231" s="11">
        <v>3</v>
      </c>
      <c r="K231" s="2">
        <v>0</v>
      </c>
      <c r="L231" s="2" t="s">
        <v>40</v>
      </c>
      <c r="M231" s="2" t="s">
        <v>26</v>
      </c>
      <c r="N231" s="8">
        <v>2.2445713607325022</v>
      </c>
      <c r="O231" t="str">
        <f>_xlfn.IFS(Analysis16[[#This Row],[Performance_Score]]&lt;=2, "Poor", Analysis16[[#This Row],[Performance_Score]]&gt;2, "Good", Analysis16[[#This Row],[Performance_Score]]&gt;4, "Excellent")</f>
        <v>Good</v>
      </c>
      <c r="P231" t="str">
        <f>LEFT(Analysis16[[#This Row],[Name]],FIND(" ",Analysis16[[#This Row],[Name]], 1))</f>
        <v xml:space="preserve">Stephanie </v>
      </c>
    </row>
    <row r="232" spans="2:16" x14ac:dyDescent="0.35">
      <c r="B232" s="1" t="s">
        <v>473</v>
      </c>
      <c r="C232" s="1" t="s">
        <v>474</v>
      </c>
      <c r="D232" s="1" t="s">
        <v>46</v>
      </c>
      <c r="E232" s="10">
        <v>28</v>
      </c>
      <c r="F232" s="1" t="s">
        <v>16</v>
      </c>
      <c r="G232" s="1" t="s">
        <v>17</v>
      </c>
      <c r="H232" s="4">
        <v>41061</v>
      </c>
      <c r="I232" s="10">
        <v>29</v>
      </c>
      <c r="J232" s="10">
        <v>1</v>
      </c>
      <c r="K232" s="1">
        <v>2024</v>
      </c>
      <c r="L232" s="1" t="s">
        <v>34</v>
      </c>
      <c r="M232" s="1" t="s">
        <v>26</v>
      </c>
      <c r="N232" s="7">
        <v>1.6829105749754749</v>
      </c>
      <c r="O232" t="str">
        <f>_xlfn.IFS(Analysis16[[#This Row],[Performance_Score]]&lt;=2, "Poor", Analysis16[[#This Row],[Performance_Score]]&gt;2, "Good", Analysis16[[#This Row],[Performance_Score]]&gt;4, "Excellent")</f>
        <v>Poor</v>
      </c>
      <c r="P232" t="str">
        <f>LEFT(Analysis16[[#This Row],[Name]],FIND(" ",Analysis16[[#This Row],[Name]], 1))</f>
        <v xml:space="preserve">Christina </v>
      </c>
    </row>
    <row r="233" spans="2:16" x14ac:dyDescent="0.35">
      <c r="B233" s="2" t="s">
        <v>475</v>
      </c>
      <c r="C233" s="2" t="s">
        <v>476</v>
      </c>
      <c r="D233" s="2" t="s">
        <v>33</v>
      </c>
      <c r="E233" s="11">
        <v>56</v>
      </c>
      <c r="F233" s="2" t="s">
        <v>16</v>
      </c>
      <c r="G233" s="2" t="s">
        <v>29</v>
      </c>
      <c r="H233" s="5">
        <v>64408</v>
      </c>
      <c r="I233" s="11">
        <v>28</v>
      </c>
      <c r="J233" s="11">
        <v>5</v>
      </c>
      <c r="K233" s="2">
        <v>0</v>
      </c>
      <c r="L233" s="2" t="s">
        <v>40</v>
      </c>
      <c r="M233" s="2" t="s">
        <v>41</v>
      </c>
      <c r="N233" s="8">
        <v>1.8209568179385545</v>
      </c>
      <c r="O233" t="str">
        <f>_xlfn.IFS(Analysis16[[#This Row],[Performance_Score]]&lt;=2, "Poor", Analysis16[[#This Row],[Performance_Score]]&gt;2, "Good", Analysis16[[#This Row],[Performance_Score]]&gt;4, "Excellent")</f>
        <v>Good</v>
      </c>
      <c r="P233" t="str">
        <f>LEFT(Analysis16[[#This Row],[Name]],FIND(" ",Analysis16[[#This Row],[Name]], 1))</f>
        <v xml:space="preserve">Joshua </v>
      </c>
    </row>
    <row r="234" spans="2:16" x14ac:dyDescent="0.35">
      <c r="B234" s="1" t="s">
        <v>477</v>
      </c>
      <c r="C234" s="1" t="s">
        <v>478</v>
      </c>
      <c r="D234" s="1" t="s">
        <v>58</v>
      </c>
      <c r="E234" s="10">
        <v>39</v>
      </c>
      <c r="F234" s="1" t="s">
        <v>16</v>
      </c>
      <c r="G234" s="1" t="s">
        <v>17</v>
      </c>
      <c r="H234" s="4">
        <v>105753</v>
      </c>
      <c r="I234" s="10">
        <v>16</v>
      </c>
      <c r="J234" s="10">
        <v>4</v>
      </c>
      <c r="K234" s="1">
        <v>2020</v>
      </c>
      <c r="L234" s="1" t="s">
        <v>34</v>
      </c>
      <c r="M234" s="1" t="s">
        <v>141</v>
      </c>
      <c r="N234" s="7">
        <v>1.3931568527647067</v>
      </c>
      <c r="O234" t="str">
        <f>_xlfn.IFS(Analysis16[[#This Row],[Performance_Score]]&lt;=2, "Poor", Analysis16[[#This Row],[Performance_Score]]&gt;2, "Good", Analysis16[[#This Row],[Performance_Score]]&gt;4, "Excellent")</f>
        <v>Good</v>
      </c>
      <c r="P234" t="str">
        <f>LEFT(Analysis16[[#This Row],[Name]],FIND(" ",Analysis16[[#This Row],[Name]], 1))</f>
        <v xml:space="preserve">Brandi </v>
      </c>
    </row>
    <row r="235" spans="2:16" x14ac:dyDescent="0.35">
      <c r="B235" s="2" t="s">
        <v>479</v>
      </c>
      <c r="C235" s="2" t="s">
        <v>480</v>
      </c>
      <c r="D235" s="2" t="s">
        <v>58</v>
      </c>
      <c r="E235" s="11">
        <v>24</v>
      </c>
      <c r="F235" s="2" t="s">
        <v>16</v>
      </c>
      <c r="G235" s="2" t="s">
        <v>63</v>
      </c>
      <c r="H235" s="5">
        <v>93039</v>
      </c>
      <c r="I235" s="11">
        <v>12</v>
      </c>
      <c r="J235" s="11">
        <v>5</v>
      </c>
      <c r="K235" s="2">
        <v>2022</v>
      </c>
      <c r="L235" s="2" t="s">
        <v>51</v>
      </c>
      <c r="M235" s="2" t="s">
        <v>26</v>
      </c>
      <c r="N235" s="8">
        <v>4.5278420663501384</v>
      </c>
      <c r="O235" t="str">
        <f>_xlfn.IFS(Analysis16[[#This Row],[Performance_Score]]&lt;=2, "Poor", Analysis16[[#This Row],[Performance_Score]]&gt;2, "Good", Analysis16[[#This Row],[Performance_Score]]&gt;4, "Excellent")</f>
        <v>Good</v>
      </c>
      <c r="P235" t="str">
        <f>LEFT(Analysis16[[#This Row],[Name]],FIND(" ",Analysis16[[#This Row],[Name]], 1))</f>
        <v xml:space="preserve">Amber </v>
      </c>
    </row>
    <row r="236" spans="2:16" x14ac:dyDescent="0.35">
      <c r="B236" s="1" t="s">
        <v>481</v>
      </c>
      <c r="C236" s="1" t="s">
        <v>482</v>
      </c>
      <c r="D236" s="1" t="s">
        <v>22</v>
      </c>
      <c r="E236" s="10">
        <v>50</v>
      </c>
      <c r="F236" s="1" t="s">
        <v>16</v>
      </c>
      <c r="G236" s="1" t="s">
        <v>77</v>
      </c>
      <c r="H236" s="4">
        <v>90381</v>
      </c>
      <c r="I236" s="10">
        <v>26</v>
      </c>
      <c r="J236" s="10">
        <v>5</v>
      </c>
      <c r="K236" s="1">
        <v>2023</v>
      </c>
      <c r="L236" s="1" t="s">
        <v>25</v>
      </c>
      <c r="M236" s="1" t="s">
        <v>26</v>
      </c>
      <c r="N236" s="7">
        <v>3.7339573205862115</v>
      </c>
      <c r="O236" t="str">
        <f>_xlfn.IFS(Analysis16[[#This Row],[Performance_Score]]&lt;=2, "Poor", Analysis16[[#This Row],[Performance_Score]]&gt;2, "Good", Analysis16[[#This Row],[Performance_Score]]&gt;4, "Excellent")</f>
        <v>Good</v>
      </c>
      <c r="P236" t="str">
        <f>LEFT(Analysis16[[#This Row],[Name]],FIND(" ",Analysis16[[#This Row],[Name]], 1))</f>
        <v xml:space="preserve">Jo </v>
      </c>
    </row>
    <row r="237" spans="2:16" x14ac:dyDescent="0.35">
      <c r="B237" s="2" t="s">
        <v>483</v>
      </c>
      <c r="C237" s="2" t="s">
        <v>484</v>
      </c>
      <c r="D237" s="2" t="s">
        <v>46</v>
      </c>
      <c r="E237" s="11">
        <v>36</v>
      </c>
      <c r="F237" s="2" t="s">
        <v>16</v>
      </c>
      <c r="G237" s="2" t="s">
        <v>63</v>
      </c>
      <c r="H237" s="5">
        <v>91416</v>
      </c>
      <c r="I237" s="11">
        <v>18</v>
      </c>
      <c r="J237" s="11">
        <v>1</v>
      </c>
      <c r="K237" s="2">
        <v>2020</v>
      </c>
      <c r="L237" s="2" t="s">
        <v>34</v>
      </c>
      <c r="M237" s="2" t="s">
        <v>26</v>
      </c>
      <c r="N237" s="8">
        <v>3.5765373597335182</v>
      </c>
      <c r="O237" t="str">
        <f>_xlfn.IFS(Analysis16[[#This Row],[Performance_Score]]&lt;=2, "Poor", Analysis16[[#This Row],[Performance_Score]]&gt;2, "Good", Analysis16[[#This Row],[Performance_Score]]&gt;4, "Excellent")</f>
        <v>Poor</v>
      </c>
      <c r="P237" t="str">
        <f>LEFT(Analysis16[[#This Row],[Name]],FIND(" ",Analysis16[[#This Row],[Name]], 1))</f>
        <v xml:space="preserve">Allen </v>
      </c>
    </row>
    <row r="238" spans="2:16" x14ac:dyDescent="0.35">
      <c r="B238" s="1" t="s">
        <v>485</v>
      </c>
      <c r="C238" s="1" t="s">
        <v>486</v>
      </c>
      <c r="D238" s="1" t="s">
        <v>33</v>
      </c>
      <c r="E238" s="10">
        <v>50</v>
      </c>
      <c r="F238" s="1" t="s">
        <v>16</v>
      </c>
      <c r="G238" s="1" t="s">
        <v>77</v>
      </c>
      <c r="H238" s="4">
        <v>54523</v>
      </c>
      <c r="I238" s="10">
        <v>22</v>
      </c>
      <c r="J238" s="10">
        <v>4</v>
      </c>
      <c r="K238" s="1">
        <v>2023</v>
      </c>
      <c r="L238" s="1" t="s">
        <v>18</v>
      </c>
      <c r="M238" s="1" t="s">
        <v>19</v>
      </c>
      <c r="N238" s="7">
        <v>2.7006717067763928</v>
      </c>
      <c r="O238" t="str">
        <f>_xlfn.IFS(Analysis16[[#This Row],[Performance_Score]]&lt;=2, "Poor", Analysis16[[#This Row],[Performance_Score]]&gt;2, "Good", Analysis16[[#This Row],[Performance_Score]]&gt;4, "Excellent")</f>
        <v>Good</v>
      </c>
      <c r="P238" t="str">
        <f>LEFT(Analysis16[[#This Row],[Name]],FIND(" ",Analysis16[[#This Row],[Name]], 1))</f>
        <v xml:space="preserve">Michael </v>
      </c>
    </row>
    <row r="239" spans="2:16" x14ac:dyDescent="0.35">
      <c r="B239" s="2" t="s">
        <v>487</v>
      </c>
      <c r="C239" s="2" t="s">
        <v>488</v>
      </c>
      <c r="D239" s="2" t="s">
        <v>33</v>
      </c>
      <c r="E239" s="11">
        <v>25</v>
      </c>
      <c r="F239" s="2" t="s">
        <v>23</v>
      </c>
      <c r="G239" s="2" t="s">
        <v>63</v>
      </c>
      <c r="H239" s="5">
        <v>106871</v>
      </c>
      <c r="I239" s="11">
        <v>11</v>
      </c>
      <c r="J239" s="11">
        <v>3</v>
      </c>
      <c r="K239" s="2">
        <v>2015</v>
      </c>
      <c r="L239" s="2" t="s">
        <v>30</v>
      </c>
      <c r="M239" s="2" t="s">
        <v>41</v>
      </c>
      <c r="N239" s="8">
        <v>1.1597580553037159</v>
      </c>
      <c r="O239" t="str">
        <f>_xlfn.IFS(Analysis16[[#This Row],[Performance_Score]]&lt;=2, "Poor", Analysis16[[#This Row],[Performance_Score]]&gt;2, "Good", Analysis16[[#This Row],[Performance_Score]]&gt;4, "Excellent")</f>
        <v>Good</v>
      </c>
      <c r="P239" t="str">
        <f>LEFT(Analysis16[[#This Row],[Name]],FIND(" ",Analysis16[[#This Row],[Name]], 1))</f>
        <v xml:space="preserve">Lindsay </v>
      </c>
    </row>
    <row r="240" spans="2:16" x14ac:dyDescent="0.35">
      <c r="B240" s="1" t="s">
        <v>489</v>
      </c>
      <c r="C240" s="1" t="s">
        <v>490</v>
      </c>
      <c r="D240" s="1" t="s">
        <v>58</v>
      </c>
      <c r="E240" s="10">
        <v>28</v>
      </c>
      <c r="F240" s="1" t="s">
        <v>23</v>
      </c>
      <c r="G240" s="1" t="s">
        <v>24</v>
      </c>
      <c r="H240" s="4">
        <v>75295</v>
      </c>
      <c r="I240" s="10">
        <v>19</v>
      </c>
      <c r="J240" s="10">
        <v>1</v>
      </c>
      <c r="K240" s="1">
        <v>0</v>
      </c>
      <c r="L240" s="1" t="s">
        <v>40</v>
      </c>
      <c r="M240" s="1" t="s">
        <v>26</v>
      </c>
      <c r="N240" s="7">
        <v>4.5728919908871868</v>
      </c>
      <c r="O240" t="str">
        <f>_xlfn.IFS(Analysis16[[#This Row],[Performance_Score]]&lt;=2, "Poor", Analysis16[[#This Row],[Performance_Score]]&gt;2, "Good", Analysis16[[#This Row],[Performance_Score]]&gt;4, "Excellent")</f>
        <v>Poor</v>
      </c>
      <c r="P240" t="str">
        <f>LEFT(Analysis16[[#This Row],[Name]],FIND(" ",Analysis16[[#This Row],[Name]], 1))</f>
        <v xml:space="preserve">Janet </v>
      </c>
    </row>
    <row r="241" spans="2:16" x14ac:dyDescent="0.35">
      <c r="B241" s="2" t="s">
        <v>491</v>
      </c>
      <c r="C241" s="2" t="s">
        <v>492</v>
      </c>
      <c r="D241" s="2" t="s">
        <v>58</v>
      </c>
      <c r="E241" s="11">
        <v>28</v>
      </c>
      <c r="F241" s="2" t="s">
        <v>23</v>
      </c>
      <c r="G241" s="2" t="s">
        <v>77</v>
      </c>
      <c r="H241" s="5">
        <v>67640</v>
      </c>
      <c r="I241" s="11">
        <v>5</v>
      </c>
      <c r="J241" s="11">
        <v>5</v>
      </c>
      <c r="K241" s="2">
        <v>2016</v>
      </c>
      <c r="L241" s="2" t="s">
        <v>18</v>
      </c>
      <c r="M241" s="2" t="s">
        <v>19</v>
      </c>
      <c r="N241" s="8">
        <v>4.5391375100524947</v>
      </c>
      <c r="O241" t="str">
        <f>_xlfn.IFS(Analysis16[[#This Row],[Performance_Score]]&lt;=2, "Poor", Analysis16[[#This Row],[Performance_Score]]&gt;2, "Good", Analysis16[[#This Row],[Performance_Score]]&gt;4, "Excellent")</f>
        <v>Good</v>
      </c>
      <c r="P241" t="str">
        <f>LEFT(Analysis16[[#This Row],[Name]],FIND(" ",Analysis16[[#This Row],[Name]], 1))</f>
        <v xml:space="preserve">Lisa </v>
      </c>
    </row>
    <row r="242" spans="2:16" x14ac:dyDescent="0.35">
      <c r="B242" s="1" t="s">
        <v>493</v>
      </c>
      <c r="C242" s="1" t="s">
        <v>494</v>
      </c>
      <c r="D242" s="1" t="s">
        <v>46</v>
      </c>
      <c r="E242" s="10">
        <v>51</v>
      </c>
      <c r="F242" s="1" t="s">
        <v>72</v>
      </c>
      <c r="G242" s="1" t="s">
        <v>77</v>
      </c>
      <c r="H242" s="4">
        <v>106887</v>
      </c>
      <c r="I242" s="10">
        <v>15</v>
      </c>
      <c r="J242" s="10">
        <v>2</v>
      </c>
      <c r="K242" s="1">
        <v>2022</v>
      </c>
      <c r="L242" s="1" t="s">
        <v>34</v>
      </c>
      <c r="M242" s="1" t="s">
        <v>26</v>
      </c>
      <c r="N242" s="7">
        <v>4.0731096489042002</v>
      </c>
      <c r="O242" t="str">
        <f>_xlfn.IFS(Analysis16[[#This Row],[Performance_Score]]&lt;=2, "Poor", Analysis16[[#This Row],[Performance_Score]]&gt;2, "Good", Analysis16[[#This Row],[Performance_Score]]&gt;4, "Excellent")</f>
        <v>Poor</v>
      </c>
      <c r="P242" t="str">
        <f>LEFT(Analysis16[[#This Row],[Name]],FIND(" ",Analysis16[[#This Row],[Name]], 1))</f>
        <v xml:space="preserve">Candace </v>
      </c>
    </row>
    <row r="243" spans="2:16" x14ac:dyDescent="0.35">
      <c r="B243" s="2" t="s">
        <v>495</v>
      </c>
      <c r="C243" s="2" t="s">
        <v>496</v>
      </c>
      <c r="D243" s="2" t="s">
        <v>33</v>
      </c>
      <c r="E243" s="11">
        <v>30</v>
      </c>
      <c r="F243" s="2" t="s">
        <v>16</v>
      </c>
      <c r="G243" s="2" t="s">
        <v>77</v>
      </c>
      <c r="H243" s="5">
        <v>117025</v>
      </c>
      <c r="I243" s="11">
        <v>17</v>
      </c>
      <c r="J243" s="11">
        <v>4</v>
      </c>
      <c r="K243" s="2">
        <v>2022</v>
      </c>
      <c r="L243" s="2" t="s">
        <v>40</v>
      </c>
      <c r="M243" s="2" t="s">
        <v>41</v>
      </c>
      <c r="N243" s="8">
        <v>2.0596693536160506</v>
      </c>
      <c r="O243" t="str">
        <f>_xlfn.IFS(Analysis16[[#This Row],[Performance_Score]]&lt;=2, "Poor", Analysis16[[#This Row],[Performance_Score]]&gt;2, "Good", Analysis16[[#This Row],[Performance_Score]]&gt;4, "Excellent")</f>
        <v>Good</v>
      </c>
      <c r="P243" t="str">
        <f>LEFT(Analysis16[[#This Row],[Name]],FIND(" ",Analysis16[[#This Row],[Name]], 1))</f>
        <v xml:space="preserve">Patricia </v>
      </c>
    </row>
    <row r="244" spans="2:16" x14ac:dyDescent="0.35">
      <c r="B244" s="1" t="s">
        <v>497</v>
      </c>
      <c r="C244" s="1" t="s">
        <v>498</v>
      </c>
      <c r="D244" s="1" t="s">
        <v>58</v>
      </c>
      <c r="E244" s="10">
        <v>36</v>
      </c>
      <c r="F244" s="1" t="s">
        <v>72</v>
      </c>
      <c r="G244" s="1" t="s">
        <v>17</v>
      </c>
      <c r="H244" s="4">
        <v>31749</v>
      </c>
      <c r="I244" s="10">
        <v>32</v>
      </c>
      <c r="J244" s="10">
        <v>2</v>
      </c>
      <c r="K244" s="1">
        <v>2018</v>
      </c>
      <c r="L244" s="1" t="s">
        <v>51</v>
      </c>
      <c r="M244" s="1" t="s">
        <v>19</v>
      </c>
      <c r="N244" s="7">
        <v>4.9153580438373856</v>
      </c>
      <c r="O244" t="str">
        <f>_xlfn.IFS(Analysis16[[#This Row],[Performance_Score]]&lt;=2, "Poor", Analysis16[[#This Row],[Performance_Score]]&gt;2, "Good", Analysis16[[#This Row],[Performance_Score]]&gt;4, "Excellent")</f>
        <v>Poor</v>
      </c>
      <c r="P244" t="str">
        <f>LEFT(Analysis16[[#This Row],[Name]],FIND(" ",Analysis16[[#This Row],[Name]], 1))</f>
        <v xml:space="preserve">Robert </v>
      </c>
    </row>
    <row r="245" spans="2:16" x14ac:dyDescent="0.35">
      <c r="B245" s="2" t="s">
        <v>499</v>
      </c>
      <c r="C245" s="2" t="s">
        <v>500</v>
      </c>
      <c r="D245" s="2" t="s">
        <v>46</v>
      </c>
      <c r="E245" s="11">
        <v>24</v>
      </c>
      <c r="F245" s="2" t="s">
        <v>72</v>
      </c>
      <c r="G245" s="2" t="s">
        <v>24</v>
      </c>
      <c r="H245" s="5">
        <v>114046</v>
      </c>
      <c r="I245" s="11">
        <v>7</v>
      </c>
      <c r="J245" s="11">
        <v>5</v>
      </c>
      <c r="K245" s="2">
        <v>0</v>
      </c>
      <c r="L245" s="2" t="s">
        <v>25</v>
      </c>
      <c r="M245" s="2" t="s">
        <v>26</v>
      </c>
      <c r="N245" s="8">
        <v>3.9938896347123438</v>
      </c>
      <c r="O245" t="str">
        <f>_xlfn.IFS(Analysis16[[#This Row],[Performance_Score]]&lt;=2, "Poor", Analysis16[[#This Row],[Performance_Score]]&gt;2, "Good", Analysis16[[#This Row],[Performance_Score]]&gt;4, "Excellent")</f>
        <v>Good</v>
      </c>
      <c r="P245" t="str">
        <f>LEFT(Analysis16[[#This Row],[Name]],FIND(" ",Analysis16[[#This Row],[Name]], 1))</f>
        <v xml:space="preserve">Lisa </v>
      </c>
    </row>
    <row r="246" spans="2:16" x14ac:dyDescent="0.35">
      <c r="B246" s="1" t="s">
        <v>501</v>
      </c>
      <c r="C246" s="1" t="s">
        <v>502</v>
      </c>
      <c r="D246" s="1" t="s">
        <v>15</v>
      </c>
      <c r="E246" s="10">
        <v>37</v>
      </c>
      <c r="F246" s="1" t="s">
        <v>16</v>
      </c>
      <c r="G246" s="1" t="s">
        <v>63</v>
      </c>
      <c r="H246" s="4">
        <v>50369</v>
      </c>
      <c r="I246" s="10">
        <v>8</v>
      </c>
      <c r="J246" s="10">
        <v>1</v>
      </c>
      <c r="K246" s="1">
        <v>2020</v>
      </c>
      <c r="L246" s="1" t="s">
        <v>30</v>
      </c>
      <c r="M246" s="1" t="s">
        <v>41</v>
      </c>
      <c r="N246" s="7">
        <v>4.6307783145948935</v>
      </c>
      <c r="O246" t="str">
        <f>_xlfn.IFS(Analysis16[[#This Row],[Performance_Score]]&lt;=2, "Poor", Analysis16[[#This Row],[Performance_Score]]&gt;2, "Good", Analysis16[[#This Row],[Performance_Score]]&gt;4, "Excellent")</f>
        <v>Poor</v>
      </c>
      <c r="P246" t="str">
        <f>LEFT(Analysis16[[#This Row],[Name]],FIND(" ",Analysis16[[#This Row],[Name]], 1))</f>
        <v xml:space="preserve">Penny </v>
      </c>
    </row>
    <row r="247" spans="2:16" x14ac:dyDescent="0.35">
      <c r="B247" s="2" t="s">
        <v>503</v>
      </c>
      <c r="C247" s="2" t="s">
        <v>504</v>
      </c>
      <c r="D247" s="2" t="s">
        <v>58</v>
      </c>
      <c r="E247" s="11">
        <v>46</v>
      </c>
      <c r="F247" s="2" t="s">
        <v>23</v>
      </c>
      <c r="G247" s="2" t="s">
        <v>24</v>
      </c>
      <c r="H247" s="5">
        <v>38259</v>
      </c>
      <c r="I247" s="11">
        <v>4</v>
      </c>
      <c r="J247" s="11">
        <v>4</v>
      </c>
      <c r="K247" s="2">
        <v>0</v>
      </c>
      <c r="L247" s="2" t="s">
        <v>34</v>
      </c>
      <c r="M247" s="2" t="s">
        <v>26</v>
      </c>
      <c r="N247" s="8">
        <v>2.8790504361836375</v>
      </c>
      <c r="O247" t="str">
        <f>_xlfn.IFS(Analysis16[[#This Row],[Performance_Score]]&lt;=2, "Poor", Analysis16[[#This Row],[Performance_Score]]&gt;2, "Good", Analysis16[[#This Row],[Performance_Score]]&gt;4, "Excellent")</f>
        <v>Good</v>
      </c>
      <c r="P247" t="str">
        <f>LEFT(Analysis16[[#This Row],[Name]],FIND(" ",Analysis16[[#This Row],[Name]], 1))</f>
        <v xml:space="preserve">Austin </v>
      </c>
    </row>
    <row r="248" spans="2:16" x14ac:dyDescent="0.35">
      <c r="B248" s="1" t="s">
        <v>505</v>
      </c>
      <c r="C248" s="1" t="s">
        <v>506</v>
      </c>
      <c r="D248" s="1" t="s">
        <v>33</v>
      </c>
      <c r="E248" s="10">
        <v>46</v>
      </c>
      <c r="F248" s="1" t="s">
        <v>16</v>
      </c>
      <c r="G248" s="1" t="s">
        <v>24</v>
      </c>
      <c r="H248" s="4">
        <v>54862</v>
      </c>
      <c r="I248" s="10">
        <v>6</v>
      </c>
      <c r="J248" s="10">
        <v>4</v>
      </c>
      <c r="K248" s="1">
        <v>0</v>
      </c>
      <c r="L248" s="1" t="s">
        <v>40</v>
      </c>
      <c r="M248" s="1" t="s">
        <v>26</v>
      </c>
      <c r="N248" s="7">
        <v>3.2330739024280724</v>
      </c>
      <c r="O248" t="str">
        <f>_xlfn.IFS(Analysis16[[#This Row],[Performance_Score]]&lt;=2, "Poor", Analysis16[[#This Row],[Performance_Score]]&gt;2, "Good", Analysis16[[#This Row],[Performance_Score]]&gt;4, "Excellent")</f>
        <v>Good</v>
      </c>
      <c r="P248" t="str">
        <f>LEFT(Analysis16[[#This Row],[Name]],FIND(" ",Analysis16[[#This Row],[Name]], 1))</f>
        <v xml:space="preserve">Erin </v>
      </c>
    </row>
    <row r="249" spans="2:16" x14ac:dyDescent="0.35">
      <c r="B249" s="2" t="s">
        <v>507</v>
      </c>
      <c r="C249" s="2" t="s">
        <v>508</v>
      </c>
      <c r="D249" s="2" t="s">
        <v>22</v>
      </c>
      <c r="E249" s="11">
        <v>23</v>
      </c>
      <c r="F249" s="2" t="s">
        <v>23</v>
      </c>
      <c r="G249" s="2" t="s">
        <v>17</v>
      </c>
      <c r="H249" s="5">
        <v>62952</v>
      </c>
      <c r="I249" s="11">
        <v>22</v>
      </c>
      <c r="J249" s="11">
        <v>2</v>
      </c>
      <c r="K249" s="2">
        <v>2023</v>
      </c>
      <c r="L249" s="2" t="s">
        <v>18</v>
      </c>
      <c r="M249" s="2" t="s">
        <v>41</v>
      </c>
      <c r="N249" s="8">
        <v>2.7157793801563401</v>
      </c>
      <c r="O249" t="str">
        <f>_xlfn.IFS(Analysis16[[#This Row],[Performance_Score]]&lt;=2, "Poor", Analysis16[[#This Row],[Performance_Score]]&gt;2, "Good", Analysis16[[#This Row],[Performance_Score]]&gt;4, "Excellent")</f>
        <v>Poor</v>
      </c>
      <c r="P249" t="str">
        <f>LEFT(Analysis16[[#This Row],[Name]],FIND(" ",Analysis16[[#This Row],[Name]], 1))</f>
        <v xml:space="preserve">Katie </v>
      </c>
    </row>
    <row r="250" spans="2:16" x14ac:dyDescent="0.35">
      <c r="B250" s="1" t="s">
        <v>509</v>
      </c>
      <c r="C250" s="1" t="s">
        <v>510</v>
      </c>
      <c r="D250" s="1" t="s">
        <v>15</v>
      </c>
      <c r="E250" s="10">
        <v>40</v>
      </c>
      <c r="F250" s="1" t="s">
        <v>16</v>
      </c>
      <c r="G250" s="1" t="s">
        <v>24</v>
      </c>
      <c r="H250" s="4">
        <v>95951</v>
      </c>
      <c r="I250" s="10">
        <v>12</v>
      </c>
      <c r="J250" s="10">
        <v>3</v>
      </c>
      <c r="K250" s="1">
        <v>0</v>
      </c>
      <c r="L250" s="1" t="s">
        <v>18</v>
      </c>
      <c r="M250" s="1" t="s">
        <v>141</v>
      </c>
      <c r="N250" s="7">
        <v>1.9305702292627593</v>
      </c>
      <c r="O250" t="str">
        <f>_xlfn.IFS(Analysis16[[#This Row],[Performance_Score]]&lt;=2, "Poor", Analysis16[[#This Row],[Performance_Score]]&gt;2, "Good", Analysis16[[#This Row],[Performance_Score]]&gt;4, "Excellent")</f>
        <v>Good</v>
      </c>
      <c r="P250" t="str">
        <f>LEFT(Analysis16[[#This Row],[Name]],FIND(" ",Analysis16[[#This Row],[Name]], 1))</f>
        <v xml:space="preserve">Kevin </v>
      </c>
    </row>
    <row r="251" spans="2:16" x14ac:dyDescent="0.35">
      <c r="B251" s="2" t="s">
        <v>511</v>
      </c>
      <c r="C251" s="2" t="s">
        <v>512</v>
      </c>
      <c r="D251" s="2" t="s">
        <v>15</v>
      </c>
      <c r="E251" s="11">
        <v>47</v>
      </c>
      <c r="F251" s="2" t="s">
        <v>23</v>
      </c>
      <c r="G251" s="2" t="s">
        <v>77</v>
      </c>
      <c r="H251" s="5">
        <v>102499</v>
      </c>
      <c r="I251" s="11">
        <v>21</v>
      </c>
      <c r="J251" s="11">
        <v>2</v>
      </c>
      <c r="K251" s="2">
        <v>2019</v>
      </c>
      <c r="L251" s="2" t="s">
        <v>51</v>
      </c>
      <c r="M251" s="2" t="s">
        <v>41</v>
      </c>
      <c r="N251" s="8">
        <v>4.3226536531546156</v>
      </c>
      <c r="O251" t="str">
        <f>_xlfn.IFS(Analysis16[[#This Row],[Performance_Score]]&lt;=2, "Poor", Analysis16[[#This Row],[Performance_Score]]&gt;2, "Good", Analysis16[[#This Row],[Performance_Score]]&gt;4, "Excellent")</f>
        <v>Poor</v>
      </c>
      <c r="P251" t="str">
        <f>LEFT(Analysis16[[#This Row],[Name]],FIND(" ",Analysis16[[#This Row],[Name]], 1))</f>
        <v xml:space="preserve">Lisa </v>
      </c>
    </row>
    <row r="252" spans="2:16" x14ac:dyDescent="0.35">
      <c r="B252" s="1" t="s">
        <v>513</v>
      </c>
      <c r="C252" s="1" t="s">
        <v>514</v>
      </c>
      <c r="D252" s="1" t="s">
        <v>46</v>
      </c>
      <c r="E252" s="10">
        <v>52</v>
      </c>
      <c r="F252" s="1" t="s">
        <v>23</v>
      </c>
      <c r="G252" s="1" t="s">
        <v>24</v>
      </c>
      <c r="H252" s="4">
        <v>38824</v>
      </c>
      <c r="I252" s="10">
        <v>6</v>
      </c>
      <c r="J252" s="10">
        <v>2</v>
      </c>
      <c r="K252" s="1">
        <v>0</v>
      </c>
      <c r="L252" s="1" t="s">
        <v>34</v>
      </c>
      <c r="M252" s="1" t="s">
        <v>26</v>
      </c>
      <c r="N252" s="7">
        <v>3.0237207303773723</v>
      </c>
      <c r="O252" t="str">
        <f>_xlfn.IFS(Analysis16[[#This Row],[Performance_Score]]&lt;=2, "Poor", Analysis16[[#This Row],[Performance_Score]]&gt;2, "Good", Analysis16[[#This Row],[Performance_Score]]&gt;4, "Excellent")</f>
        <v>Poor</v>
      </c>
      <c r="P252" t="str">
        <f>LEFT(Analysis16[[#This Row],[Name]],FIND(" ",Analysis16[[#This Row],[Name]], 1))</f>
        <v xml:space="preserve">Jamie </v>
      </c>
    </row>
    <row r="253" spans="2:16" x14ac:dyDescent="0.35">
      <c r="B253" s="2" t="s">
        <v>515</v>
      </c>
      <c r="C253" s="2" t="s">
        <v>516</v>
      </c>
      <c r="D253" s="2" t="s">
        <v>46</v>
      </c>
      <c r="E253" s="11">
        <v>57</v>
      </c>
      <c r="F253" s="2" t="s">
        <v>23</v>
      </c>
      <c r="G253" s="2" t="s">
        <v>63</v>
      </c>
      <c r="H253" s="5">
        <v>85955</v>
      </c>
      <c r="I253" s="11">
        <v>14</v>
      </c>
      <c r="J253" s="11">
        <v>3</v>
      </c>
      <c r="K253" s="2">
        <v>2016</v>
      </c>
      <c r="L253" s="2" t="s">
        <v>40</v>
      </c>
      <c r="M253" s="2" t="s">
        <v>26</v>
      </c>
      <c r="N253" s="8">
        <v>1.4811714233705198</v>
      </c>
      <c r="O253" t="str">
        <f>_xlfn.IFS(Analysis16[[#This Row],[Performance_Score]]&lt;=2, "Poor", Analysis16[[#This Row],[Performance_Score]]&gt;2, "Good", Analysis16[[#This Row],[Performance_Score]]&gt;4, "Excellent")</f>
        <v>Good</v>
      </c>
      <c r="P253" t="str">
        <f>LEFT(Analysis16[[#This Row],[Name]],FIND(" ",Analysis16[[#This Row],[Name]], 1))</f>
        <v xml:space="preserve">Ryan </v>
      </c>
    </row>
    <row r="254" spans="2:16" x14ac:dyDescent="0.35">
      <c r="B254" s="1" t="s">
        <v>517</v>
      </c>
      <c r="C254" s="1" t="s">
        <v>518</v>
      </c>
      <c r="D254" s="1" t="s">
        <v>46</v>
      </c>
      <c r="E254" s="10">
        <v>45</v>
      </c>
      <c r="F254" s="1" t="s">
        <v>23</v>
      </c>
      <c r="G254" s="1" t="s">
        <v>77</v>
      </c>
      <c r="H254" s="4">
        <v>95921</v>
      </c>
      <c r="I254" s="10">
        <v>20</v>
      </c>
      <c r="J254" s="10">
        <v>3</v>
      </c>
      <c r="K254" s="1">
        <v>2024</v>
      </c>
      <c r="L254" s="1" t="s">
        <v>34</v>
      </c>
      <c r="M254" s="1" t="s">
        <v>26</v>
      </c>
      <c r="N254" s="7">
        <v>3.2474140684407975</v>
      </c>
      <c r="O254" t="str">
        <f>_xlfn.IFS(Analysis16[[#This Row],[Performance_Score]]&lt;=2, "Poor", Analysis16[[#This Row],[Performance_Score]]&gt;2, "Good", Analysis16[[#This Row],[Performance_Score]]&gt;4, "Excellent")</f>
        <v>Good</v>
      </c>
      <c r="P254" t="str">
        <f>LEFT(Analysis16[[#This Row],[Name]],FIND(" ",Analysis16[[#This Row],[Name]], 1))</f>
        <v xml:space="preserve">Sheila </v>
      </c>
    </row>
    <row r="255" spans="2:16" x14ac:dyDescent="0.35">
      <c r="B255" s="2" t="s">
        <v>519</v>
      </c>
      <c r="C255" s="2" t="s">
        <v>520</v>
      </c>
      <c r="D255" s="2" t="s">
        <v>80</v>
      </c>
      <c r="E255" s="11">
        <v>57</v>
      </c>
      <c r="F255" s="2" t="s">
        <v>72</v>
      </c>
      <c r="G255" s="2" t="s">
        <v>39</v>
      </c>
      <c r="H255" s="5">
        <v>76785</v>
      </c>
      <c r="I255" s="11">
        <v>3</v>
      </c>
      <c r="J255" s="11">
        <v>3</v>
      </c>
      <c r="K255" s="2">
        <v>2024</v>
      </c>
      <c r="L255" s="2" t="s">
        <v>25</v>
      </c>
      <c r="M255" s="2" t="s">
        <v>41</v>
      </c>
      <c r="N255" s="8">
        <v>1.3672105921471367</v>
      </c>
      <c r="O255" t="str">
        <f>_xlfn.IFS(Analysis16[[#This Row],[Performance_Score]]&lt;=2, "Poor", Analysis16[[#This Row],[Performance_Score]]&gt;2, "Good", Analysis16[[#This Row],[Performance_Score]]&gt;4, "Excellent")</f>
        <v>Good</v>
      </c>
      <c r="P255" t="str">
        <f>LEFT(Analysis16[[#This Row],[Name]],FIND(" ",Analysis16[[#This Row],[Name]], 1))</f>
        <v xml:space="preserve">Jeffrey </v>
      </c>
    </row>
    <row r="256" spans="2:16" x14ac:dyDescent="0.35">
      <c r="B256" s="1" t="s">
        <v>521</v>
      </c>
      <c r="C256" s="1" t="s">
        <v>522</v>
      </c>
      <c r="D256" s="1" t="s">
        <v>80</v>
      </c>
      <c r="E256" s="10">
        <v>29</v>
      </c>
      <c r="F256" s="1" t="s">
        <v>16</v>
      </c>
      <c r="G256" s="1" t="s">
        <v>29</v>
      </c>
      <c r="H256" s="4">
        <v>63589</v>
      </c>
      <c r="I256" s="10">
        <v>26</v>
      </c>
      <c r="J256" s="10">
        <v>2</v>
      </c>
      <c r="K256" s="1">
        <v>2017</v>
      </c>
      <c r="L256" s="1" t="s">
        <v>25</v>
      </c>
      <c r="M256" s="1" t="s">
        <v>141</v>
      </c>
      <c r="N256" s="7">
        <v>3.6991262605328941</v>
      </c>
      <c r="O256" t="str">
        <f>_xlfn.IFS(Analysis16[[#This Row],[Performance_Score]]&lt;=2, "Poor", Analysis16[[#This Row],[Performance_Score]]&gt;2, "Good", Analysis16[[#This Row],[Performance_Score]]&gt;4, "Excellent")</f>
        <v>Poor</v>
      </c>
      <c r="P256" t="str">
        <f>LEFT(Analysis16[[#This Row],[Name]],FIND(" ",Analysis16[[#This Row],[Name]], 1))</f>
        <v xml:space="preserve">Evan </v>
      </c>
    </row>
    <row r="257" spans="2:16" x14ac:dyDescent="0.35">
      <c r="B257" s="2" t="s">
        <v>523</v>
      </c>
      <c r="C257" s="2" t="s">
        <v>524</v>
      </c>
      <c r="D257" s="2" t="s">
        <v>22</v>
      </c>
      <c r="E257" s="11">
        <v>32</v>
      </c>
      <c r="F257" s="2" t="s">
        <v>23</v>
      </c>
      <c r="G257" s="2" t="s">
        <v>63</v>
      </c>
      <c r="H257" s="5">
        <v>38176</v>
      </c>
      <c r="I257" s="11">
        <v>27</v>
      </c>
      <c r="J257" s="11">
        <v>3</v>
      </c>
      <c r="K257" s="2">
        <v>2024</v>
      </c>
      <c r="L257" s="2" t="s">
        <v>30</v>
      </c>
      <c r="M257" s="2" t="s">
        <v>41</v>
      </c>
      <c r="N257" s="8">
        <v>4.2623756703570219</v>
      </c>
      <c r="O257" t="str">
        <f>_xlfn.IFS(Analysis16[[#This Row],[Performance_Score]]&lt;=2, "Poor", Analysis16[[#This Row],[Performance_Score]]&gt;2, "Good", Analysis16[[#This Row],[Performance_Score]]&gt;4, "Excellent")</f>
        <v>Good</v>
      </c>
      <c r="P257" t="str">
        <f>LEFT(Analysis16[[#This Row],[Name]],FIND(" ",Analysis16[[#This Row],[Name]], 1))</f>
        <v xml:space="preserve">Timothy </v>
      </c>
    </row>
    <row r="258" spans="2:16" x14ac:dyDescent="0.35">
      <c r="B258" s="1" t="s">
        <v>525</v>
      </c>
      <c r="C258" s="1" t="s">
        <v>526</v>
      </c>
      <c r="D258" s="1" t="s">
        <v>80</v>
      </c>
      <c r="E258" s="10">
        <v>49</v>
      </c>
      <c r="F258" s="1" t="s">
        <v>16</v>
      </c>
      <c r="G258" s="1" t="s">
        <v>77</v>
      </c>
      <c r="H258" s="4">
        <v>60110</v>
      </c>
      <c r="I258" s="10">
        <v>25</v>
      </c>
      <c r="J258" s="10">
        <v>3</v>
      </c>
      <c r="K258" s="1">
        <v>2016</v>
      </c>
      <c r="L258" s="1" t="s">
        <v>30</v>
      </c>
      <c r="M258" s="1" t="s">
        <v>41</v>
      </c>
      <c r="N258" s="7">
        <v>1.1011248042399973</v>
      </c>
      <c r="O258" t="str">
        <f>_xlfn.IFS(Analysis16[[#This Row],[Performance_Score]]&lt;=2, "Poor", Analysis16[[#This Row],[Performance_Score]]&gt;2, "Good", Analysis16[[#This Row],[Performance_Score]]&gt;4, "Excellent")</f>
        <v>Good</v>
      </c>
      <c r="P258" t="str">
        <f>LEFT(Analysis16[[#This Row],[Name]],FIND(" ",Analysis16[[#This Row],[Name]], 1))</f>
        <v xml:space="preserve">Dana </v>
      </c>
    </row>
    <row r="259" spans="2:16" x14ac:dyDescent="0.35">
      <c r="B259" s="2" t="s">
        <v>527</v>
      </c>
      <c r="C259" s="2" t="s">
        <v>528</v>
      </c>
      <c r="D259" s="2" t="s">
        <v>80</v>
      </c>
      <c r="E259" s="11">
        <v>46</v>
      </c>
      <c r="F259" s="2" t="s">
        <v>23</v>
      </c>
      <c r="G259" s="2" t="s">
        <v>39</v>
      </c>
      <c r="H259" s="5">
        <v>67096</v>
      </c>
      <c r="I259" s="11">
        <v>18</v>
      </c>
      <c r="J259" s="11">
        <v>5</v>
      </c>
      <c r="K259" s="2">
        <v>2023</v>
      </c>
      <c r="L259" s="2" t="s">
        <v>30</v>
      </c>
      <c r="M259" s="2" t="s">
        <v>26</v>
      </c>
      <c r="N259" s="8">
        <v>4.0182689558018563</v>
      </c>
      <c r="O259" t="str">
        <f>_xlfn.IFS(Analysis16[[#This Row],[Performance_Score]]&lt;=2, "Poor", Analysis16[[#This Row],[Performance_Score]]&gt;2, "Good", Analysis16[[#This Row],[Performance_Score]]&gt;4, "Excellent")</f>
        <v>Good</v>
      </c>
      <c r="P259" t="str">
        <f>LEFT(Analysis16[[#This Row],[Name]],FIND(" ",Analysis16[[#This Row],[Name]], 1))</f>
        <v xml:space="preserve">Richard </v>
      </c>
    </row>
    <row r="260" spans="2:16" x14ac:dyDescent="0.35">
      <c r="B260" s="1" t="s">
        <v>529</v>
      </c>
      <c r="C260" s="1" t="s">
        <v>530</v>
      </c>
      <c r="D260" s="1" t="s">
        <v>46</v>
      </c>
      <c r="E260" s="10">
        <v>51</v>
      </c>
      <c r="F260" s="1" t="s">
        <v>16</v>
      </c>
      <c r="G260" s="1" t="s">
        <v>39</v>
      </c>
      <c r="H260" s="4">
        <v>47141</v>
      </c>
      <c r="I260" s="10">
        <v>4</v>
      </c>
      <c r="J260" s="10">
        <v>2</v>
      </c>
      <c r="K260" s="1">
        <v>0</v>
      </c>
      <c r="L260" s="1" t="s">
        <v>40</v>
      </c>
      <c r="M260" s="1" t="s">
        <v>41</v>
      </c>
      <c r="N260" s="7">
        <v>4.8546776604845636</v>
      </c>
      <c r="O260" t="str">
        <f>_xlfn.IFS(Analysis16[[#This Row],[Performance_Score]]&lt;=2, "Poor", Analysis16[[#This Row],[Performance_Score]]&gt;2, "Good", Analysis16[[#This Row],[Performance_Score]]&gt;4, "Excellent")</f>
        <v>Poor</v>
      </c>
      <c r="P260" t="str">
        <f>LEFT(Analysis16[[#This Row],[Name]],FIND(" ",Analysis16[[#This Row],[Name]], 1))</f>
        <v xml:space="preserve">Bailey </v>
      </c>
    </row>
    <row r="261" spans="2:16" x14ac:dyDescent="0.35">
      <c r="B261" s="2" t="s">
        <v>531</v>
      </c>
      <c r="C261" s="2" t="s">
        <v>532</v>
      </c>
      <c r="D261" s="2" t="s">
        <v>33</v>
      </c>
      <c r="E261" s="11">
        <v>60</v>
      </c>
      <c r="F261" s="2" t="s">
        <v>16</v>
      </c>
      <c r="G261" s="2" t="s">
        <v>17</v>
      </c>
      <c r="H261" s="5">
        <v>79715</v>
      </c>
      <c r="I261" s="11">
        <v>22</v>
      </c>
      <c r="J261" s="11">
        <v>4</v>
      </c>
      <c r="K261" s="2">
        <v>2021</v>
      </c>
      <c r="L261" s="2" t="s">
        <v>51</v>
      </c>
      <c r="M261" s="2" t="s">
        <v>26</v>
      </c>
      <c r="N261" s="8">
        <v>1.0147656526784807</v>
      </c>
      <c r="O261" t="str">
        <f>_xlfn.IFS(Analysis16[[#This Row],[Performance_Score]]&lt;=2, "Poor", Analysis16[[#This Row],[Performance_Score]]&gt;2, "Good", Analysis16[[#This Row],[Performance_Score]]&gt;4, "Excellent")</f>
        <v>Good</v>
      </c>
      <c r="P261" t="str">
        <f>LEFT(Analysis16[[#This Row],[Name]],FIND(" ",Analysis16[[#This Row],[Name]], 1))</f>
        <v xml:space="preserve">Ryan </v>
      </c>
    </row>
    <row r="262" spans="2:16" x14ac:dyDescent="0.35">
      <c r="B262" s="1" t="s">
        <v>533</v>
      </c>
      <c r="C262" s="1" t="s">
        <v>534</v>
      </c>
      <c r="D262" s="1" t="s">
        <v>46</v>
      </c>
      <c r="E262" s="10">
        <v>59</v>
      </c>
      <c r="F262" s="1" t="s">
        <v>16</v>
      </c>
      <c r="G262" s="1" t="s">
        <v>17</v>
      </c>
      <c r="H262" s="4">
        <v>60788</v>
      </c>
      <c r="I262" s="10">
        <v>22</v>
      </c>
      <c r="J262" s="10">
        <v>3</v>
      </c>
      <c r="K262" s="1">
        <v>2021</v>
      </c>
      <c r="L262" s="1" t="s">
        <v>51</v>
      </c>
      <c r="M262" s="1" t="s">
        <v>26</v>
      </c>
      <c r="N262" s="7">
        <v>1.8506246381075466</v>
      </c>
      <c r="O262" t="str">
        <f>_xlfn.IFS(Analysis16[[#This Row],[Performance_Score]]&lt;=2, "Poor", Analysis16[[#This Row],[Performance_Score]]&gt;2, "Good", Analysis16[[#This Row],[Performance_Score]]&gt;4, "Excellent")</f>
        <v>Good</v>
      </c>
      <c r="P262" t="str">
        <f>LEFT(Analysis16[[#This Row],[Name]],FIND(" ",Analysis16[[#This Row],[Name]], 1))</f>
        <v xml:space="preserve">Richard </v>
      </c>
    </row>
    <row r="263" spans="2:16" x14ac:dyDescent="0.35">
      <c r="B263" s="2" t="s">
        <v>535</v>
      </c>
      <c r="C263" s="2" t="s">
        <v>536</v>
      </c>
      <c r="D263" s="2" t="s">
        <v>46</v>
      </c>
      <c r="E263" s="11">
        <v>58</v>
      </c>
      <c r="F263" s="2" t="s">
        <v>23</v>
      </c>
      <c r="G263" s="2" t="s">
        <v>39</v>
      </c>
      <c r="H263" s="5">
        <v>102508</v>
      </c>
      <c r="I263" s="11">
        <v>4</v>
      </c>
      <c r="J263" s="11">
        <v>4</v>
      </c>
      <c r="K263" s="2">
        <v>2023</v>
      </c>
      <c r="L263" s="2" t="s">
        <v>18</v>
      </c>
      <c r="M263" s="2" t="s">
        <v>26</v>
      </c>
      <c r="N263" s="8">
        <v>3.7425422154687191</v>
      </c>
      <c r="O263" t="str">
        <f>_xlfn.IFS(Analysis16[[#This Row],[Performance_Score]]&lt;=2, "Poor", Analysis16[[#This Row],[Performance_Score]]&gt;2, "Good", Analysis16[[#This Row],[Performance_Score]]&gt;4, "Excellent")</f>
        <v>Good</v>
      </c>
      <c r="P263" t="str">
        <f>LEFT(Analysis16[[#This Row],[Name]],FIND(" ",Analysis16[[#This Row],[Name]], 1))</f>
        <v xml:space="preserve">William </v>
      </c>
    </row>
    <row r="264" spans="2:16" x14ac:dyDescent="0.35">
      <c r="B264" s="1" t="s">
        <v>537</v>
      </c>
      <c r="C264" s="1" t="s">
        <v>538</v>
      </c>
      <c r="D264" s="1" t="s">
        <v>46</v>
      </c>
      <c r="E264" s="10">
        <v>52</v>
      </c>
      <c r="F264" s="1" t="s">
        <v>16</v>
      </c>
      <c r="G264" s="1" t="s">
        <v>63</v>
      </c>
      <c r="H264" s="4">
        <v>40543</v>
      </c>
      <c r="I264" s="10">
        <v>23</v>
      </c>
      <c r="J264" s="10">
        <v>5</v>
      </c>
      <c r="K264" s="1">
        <v>2015</v>
      </c>
      <c r="L264" s="1" t="s">
        <v>51</v>
      </c>
      <c r="M264" s="1" t="s">
        <v>26</v>
      </c>
      <c r="N264" s="7">
        <v>1.9633419660106521</v>
      </c>
      <c r="O264" t="str">
        <f>_xlfn.IFS(Analysis16[[#This Row],[Performance_Score]]&lt;=2, "Poor", Analysis16[[#This Row],[Performance_Score]]&gt;2, "Good", Analysis16[[#This Row],[Performance_Score]]&gt;4, "Excellent")</f>
        <v>Good</v>
      </c>
      <c r="P264" t="str">
        <f>LEFT(Analysis16[[#This Row],[Name]],FIND(" ",Analysis16[[#This Row],[Name]], 1))</f>
        <v xml:space="preserve">Kara </v>
      </c>
    </row>
    <row r="265" spans="2:16" x14ac:dyDescent="0.35">
      <c r="B265" s="2" t="s">
        <v>539</v>
      </c>
      <c r="C265" s="2" t="s">
        <v>540</v>
      </c>
      <c r="D265" s="2" t="s">
        <v>22</v>
      </c>
      <c r="E265" s="11">
        <v>52</v>
      </c>
      <c r="F265" s="2" t="s">
        <v>16</v>
      </c>
      <c r="G265" s="2" t="s">
        <v>77</v>
      </c>
      <c r="H265" s="5">
        <v>85402</v>
      </c>
      <c r="I265" s="11">
        <v>15</v>
      </c>
      <c r="J265" s="11">
        <v>1</v>
      </c>
      <c r="K265" s="2">
        <v>2021</v>
      </c>
      <c r="L265" s="2" t="s">
        <v>51</v>
      </c>
      <c r="M265" s="2" t="s">
        <v>26</v>
      </c>
      <c r="N265" s="8">
        <v>2.3610364955517671</v>
      </c>
      <c r="O265" t="str">
        <f>_xlfn.IFS(Analysis16[[#This Row],[Performance_Score]]&lt;=2, "Poor", Analysis16[[#This Row],[Performance_Score]]&gt;2, "Good", Analysis16[[#This Row],[Performance_Score]]&gt;4, "Excellent")</f>
        <v>Poor</v>
      </c>
      <c r="P265" t="str">
        <f>LEFT(Analysis16[[#This Row],[Name]],FIND(" ",Analysis16[[#This Row],[Name]], 1))</f>
        <v xml:space="preserve">Lisa </v>
      </c>
    </row>
    <row r="266" spans="2:16" x14ac:dyDescent="0.35">
      <c r="B266" s="1" t="s">
        <v>541</v>
      </c>
      <c r="C266" s="1" t="s">
        <v>542</v>
      </c>
      <c r="D266" s="1" t="s">
        <v>58</v>
      </c>
      <c r="E266" s="10">
        <v>46</v>
      </c>
      <c r="F266" s="1" t="s">
        <v>23</v>
      </c>
      <c r="G266" s="1" t="s">
        <v>39</v>
      </c>
      <c r="H266" s="4">
        <v>54658</v>
      </c>
      <c r="I266" s="10">
        <v>2</v>
      </c>
      <c r="J266" s="10">
        <v>1</v>
      </c>
      <c r="K266" s="1">
        <v>2021</v>
      </c>
      <c r="L266" s="1" t="s">
        <v>25</v>
      </c>
      <c r="M266" s="1" t="s">
        <v>41</v>
      </c>
      <c r="N266" s="7">
        <v>3.823730000345587</v>
      </c>
      <c r="O266" t="str">
        <f>_xlfn.IFS(Analysis16[[#This Row],[Performance_Score]]&lt;=2, "Poor", Analysis16[[#This Row],[Performance_Score]]&gt;2, "Good", Analysis16[[#This Row],[Performance_Score]]&gt;4, "Excellent")</f>
        <v>Poor</v>
      </c>
      <c r="P266" t="str">
        <f>LEFT(Analysis16[[#This Row],[Name]],FIND(" ",Analysis16[[#This Row],[Name]], 1))</f>
        <v xml:space="preserve">Jacob </v>
      </c>
    </row>
    <row r="267" spans="2:16" x14ac:dyDescent="0.35">
      <c r="B267" s="2" t="s">
        <v>543</v>
      </c>
      <c r="C267" s="2" t="s">
        <v>544</v>
      </c>
      <c r="D267" s="2" t="s">
        <v>46</v>
      </c>
      <c r="E267" s="11">
        <v>51</v>
      </c>
      <c r="F267" s="2" t="s">
        <v>23</v>
      </c>
      <c r="G267" s="2" t="s">
        <v>77</v>
      </c>
      <c r="H267" s="5">
        <v>82575</v>
      </c>
      <c r="I267" s="11">
        <v>13</v>
      </c>
      <c r="J267" s="11">
        <v>5</v>
      </c>
      <c r="K267" s="2">
        <v>2020</v>
      </c>
      <c r="L267" s="2" t="s">
        <v>34</v>
      </c>
      <c r="M267" s="2" t="s">
        <v>141</v>
      </c>
      <c r="N267" s="8">
        <v>3.9557980896810236</v>
      </c>
      <c r="O267" t="str">
        <f>_xlfn.IFS(Analysis16[[#This Row],[Performance_Score]]&lt;=2, "Poor", Analysis16[[#This Row],[Performance_Score]]&gt;2, "Good", Analysis16[[#This Row],[Performance_Score]]&gt;4, "Excellent")</f>
        <v>Good</v>
      </c>
      <c r="P267" t="str">
        <f>LEFT(Analysis16[[#This Row],[Name]],FIND(" ",Analysis16[[#This Row],[Name]], 1))</f>
        <v xml:space="preserve">Christian </v>
      </c>
    </row>
    <row r="268" spans="2:16" x14ac:dyDescent="0.35">
      <c r="B268" s="1" t="s">
        <v>545</v>
      </c>
      <c r="C268" s="1" t="s">
        <v>546</v>
      </c>
      <c r="D268" s="1" t="s">
        <v>22</v>
      </c>
      <c r="E268" s="10">
        <v>31</v>
      </c>
      <c r="F268" s="1" t="s">
        <v>72</v>
      </c>
      <c r="G268" s="1" t="s">
        <v>63</v>
      </c>
      <c r="H268" s="4">
        <v>104928</v>
      </c>
      <c r="I268" s="10">
        <v>22</v>
      </c>
      <c r="J268" s="10">
        <v>3</v>
      </c>
      <c r="K268" s="1">
        <v>0</v>
      </c>
      <c r="L268" s="1" t="s">
        <v>25</v>
      </c>
      <c r="M268" s="1" t="s">
        <v>26</v>
      </c>
      <c r="N268" s="7">
        <v>1.8875931691739973</v>
      </c>
      <c r="O268" t="str">
        <f>_xlfn.IFS(Analysis16[[#This Row],[Performance_Score]]&lt;=2, "Poor", Analysis16[[#This Row],[Performance_Score]]&gt;2, "Good", Analysis16[[#This Row],[Performance_Score]]&gt;4, "Excellent")</f>
        <v>Good</v>
      </c>
      <c r="P268" t="str">
        <f>LEFT(Analysis16[[#This Row],[Name]],FIND(" ",Analysis16[[#This Row],[Name]], 1))</f>
        <v xml:space="preserve">Elizabeth </v>
      </c>
    </row>
    <row r="269" spans="2:16" x14ac:dyDescent="0.35">
      <c r="B269" s="2" t="s">
        <v>547</v>
      </c>
      <c r="C269" s="2" t="s">
        <v>548</v>
      </c>
      <c r="D269" s="2" t="s">
        <v>15</v>
      </c>
      <c r="E269" s="11">
        <v>26</v>
      </c>
      <c r="F269" s="2" t="s">
        <v>23</v>
      </c>
      <c r="G269" s="2" t="s">
        <v>77</v>
      </c>
      <c r="H269" s="5">
        <v>106013</v>
      </c>
      <c r="I269" s="11">
        <v>19</v>
      </c>
      <c r="J269" s="11">
        <v>3</v>
      </c>
      <c r="K269" s="2">
        <v>2016</v>
      </c>
      <c r="L269" s="2" t="s">
        <v>25</v>
      </c>
      <c r="M269" s="2" t="s">
        <v>26</v>
      </c>
      <c r="N269" s="8">
        <v>4.8204542677157782</v>
      </c>
      <c r="O269" t="str">
        <f>_xlfn.IFS(Analysis16[[#This Row],[Performance_Score]]&lt;=2, "Poor", Analysis16[[#This Row],[Performance_Score]]&gt;2, "Good", Analysis16[[#This Row],[Performance_Score]]&gt;4, "Excellent")</f>
        <v>Good</v>
      </c>
      <c r="P269" t="str">
        <f>LEFT(Analysis16[[#This Row],[Name]],FIND(" ",Analysis16[[#This Row],[Name]], 1))</f>
        <v xml:space="preserve">Betty </v>
      </c>
    </row>
    <row r="270" spans="2:16" x14ac:dyDescent="0.35">
      <c r="B270" s="1" t="s">
        <v>549</v>
      </c>
      <c r="C270" s="1" t="s">
        <v>550</v>
      </c>
      <c r="D270" s="1" t="s">
        <v>15</v>
      </c>
      <c r="E270" s="10">
        <v>47</v>
      </c>
      <c r="F270" s="1" t="s">
        <v>23</v>
      </c>
      <c r="G270" s="1" t="s">
        <v>24</v>
      </c>
      <c r="H270" s="4">
        <v>60633</v>
      </c>
      <c r="I270" s="10">
        <v>30</v>
      </c>
      <c r="J270" s="10">
        <v>3</v>
      </c>
      <c r="K270" s="1">
        <v>2022</v>
      </c>
      <c r="L270" s="1" t="s">
        <v>30</v>
      </c>
      <c r="M270" s="1" t="s">
        <v>26</v>
      </c>
      <c r="N270" s="7">
        <v>3.3607016746059974</v>
      </c>
      <c r="O270" t="str">
        <f>_xlfn.IFS(Analysis16[[#This Row],[Performance_Score]]&lt;=2, "Poor", Analysis16[[#This Row],[Performance_Score]]&gt;2, "Good", Analysis16[[#This Row],[Performance_Score]]&gt;4, "Excellent")</f>
        <v>Good</v>
      </c>
      <c r="P270" t="str">
        <f>LEFT(Analysis16[[#This Row],[Name]],FIND(" ",Analysis16[[#This Row],[Name]], 1))</f>
        <v xml:space="preserve">Ryan </v>
      </c>
    </row>
    <row r="271" spans="2:16" x14ac:dyDescent="0.35">
      <c r="B271" s="2" t="s">
        <v>551</v>
      </c>
      <c r="C271" s="2" t="s">
        <v>552</v>
      </c>
      <c r="D271" s="2" t="s">
        <v>58</v>
      </c>
      <c r="E271" s="11">
        <v>28</v>
      </c>
      <c r="F271" s="2" t="s">
        <v>16</v>
      </c>
      <c r="G271" s="2" t="s">
        <v>29</v>
      </c>
      <c r="H271" s="5">
        <v>36547</v>
      </c>
      <c r="I271" s="11">
        <v>7</v>
      </c>
      <c r="J271" s="11">
        <v>4</v>
      </c>
      <c r="K271" s="2">
        <v>2016</v>
      </c>
      <c r="L271" s="2" t="s">
        <v>30</v>
      </c>
      <c r="M271" s="2" t="s">
        <v>19</v>
      </c>
      <c r="N271" s="8">
        <v>3.7116370596529671</v>
      </c>
      <c r="O271" t="str">
        <f>_xlfn.IFS(Analysis16[[#This Row],[Performance_Score]]&lt;=2, "Poor", Analysis16[[#This Row],[Performance_Score]]&gt;2, "Good", Analysis16[[#This Row],[Performance_Score]]&gt;4, "Excellent")</f>
        <v>Good</v>
      </c>
      <c r="P271" t="str">
        <f>LEFT(Analysis16[[#This Row],[Name]],FIND(" ",Analysis16[[#This Row],[Name]], 1))</f>
        <v xml:space="preserve">Matthew </v>
      </c>
    </row>
    <row r="272" spans="2:16" x14ac:dyDescent="0.35">
      <c r="B272" s="1" t="s">
        <v>553</v>
      </c>
      <c r="C272" s="1" t="s">
        <v>554</v>
      </c>
      <c r="D272" s="1" t="s">
        <v>15</v>
      </c>
      <c r="E272" s="10">
        <v>22</v>
      </c>
      <c r="F272" s="1" t="s">
        <v>23</v>
      </c>
      <c r="G272" s="1" t="s">
        <v>29</v>
      </c>
      <c r="H272" s="4">
        <v>34573</v>
      </c>
      <c r="I272" s="10">
        <v>1</v>
      </c>
      <c r="J272" s="10">
        <v>1</v>
      </c>
      <c r="K272" s="1">
        <v>2018</v>
      </c>
      <c r="L272" s="1" t="s">
        <v>34</v>
      </c>
      <c r="M272" s="1" t="s">
        <v>26</v>
      </c>
      <c r="N272" s="7">
        <v>4.5511383889592025</v>
      </c>
      <c r="O272" t="str">
        <f>_xlfn.IFS(Analysis16[[#This Row],[Performance_Score]]&lt;=2, "Poor", Analysis16[[#This Row],[Performance_Score]]&gt;2, "Good", Analysis16[[#This Row],[Performance_Score]]&gt;4, "Excellent")</f>
        <v>Poor</v>
      </c>
      <c r="P272" t="str">
        <f>LEFT(Analysis16[[#This Row],[Name]],FIND(" ",Analysis16[[#This Row],[Name]], 1))</f>
        <v xml:space="preserve">Donna </v>
      </c>
    </row>
    <row r="273" spans="2:16" x14ac:dyDescent="0.35">
      <c r="B273" s="2" t="s">
        <v>555</v>
      </c>
      <c r="C273" s="2" t="s">
        <v>556</v>
      </c>
      <c r="D273" s="2" t="s">
        <v>80</v>
      </c>
      <c r="E273" s="11">
        <v>48</v>
      </c>
      <c r="F273" s="2" t="s">
        <v>23</v>
      </c>
      <c r="G273" s="2" t="s">
        <v>39</v>
      </c>
      <c r="H273" s="5">
        <v>102329</v>
      </c>
      <c r="I273" s="11">
        <v>13</v>
      </c>
      <c r="J273" s="11">
        <v>4</v>
      </c>
      <c r="K273" s="2">
        <v>2016</v>
      </c>
      <c r="L273" s="2" t="s">
        <v>34</v>
      </c>
      <c r="M273" s="2" t="s">
        <v>41</v>
      </c>
      <c r="N273" s="8">
        <v>4.6704755877372239</v>
      </c>
      <c r="O273" t="str">
        <f>_xlfn.IFS(Analysis16[[#This Row],[Performance_Score]]&lt;=2, "Poor", Analysis16[[#This Row],[Performance_Score]]&gt;2, "Good", Analysis16[[#This Row],[Performance_Score]]&gt;4, "Excellent")</f>
        <v>Good</v>
      </c>
      <c r="P273" t="str">
        <f>LEFT(Analysis16[[#This Row],[Name]],FIND(" ",Analysis16[[#This Row],[Name]], 1))</f>
        <v xml:space="preserve">Tina </v>
      </c>
    </row>
    <row r="274" spans="2:16" x14ac:dyDescent="0.35">
      <c r="B274" s="1" t="s">
        <v>557</v>
      </c>
      <c r="C274" s="1" t="s">
        <v>558</v>
      </c>
      <c r="D274" s="1" t="s">
        <v>58</v>
      </c>
      <c r="E274" s="10">
        <v>47</v>
      </c>
      <c r="F274" s="1" t="s">
        <v>23</v>
      </c>
      <c r="G274" s="1" t="s">
        <v>24</v>
      </c>
      <c r="H274" s="4">
        <v>76231</v>
      </c>
      <c r="I274" s="10">
        <v>10</v>
      </c>
      <c r="J274" s="10">
        <v>3</v>
      </c>
      <c r="K274" s="1">
        <v>2022</v>
      </c>
      <c r="L274" s="1" t="s">
        <v>30</v>
      </c>
      <c r="M274" s="1" t="s">
        <v>41</v>
      </c>
      <c r="N274" s="7">
        <v>1.3299073481329038</v>
      </c>
      <c r="O274" t="str">
        <f>_xlfn.IFS(Analysis16[[#This Row],[Performance_Score]]&lt;=2, "Poor", Analysis16[[#This Row],[Performance_Score]]&gt;2, "Good", Analysis16[[#This Row],[Performance_Score]]&gt;4, "Excellent")</f>
        <v>Good</v>
      </c>
      <c r="P274" t="str">
        <f>LEFT(Analysis16[[#This Row],[Name]],FIND(" ",Analysis16[[#This Row],[Name]], 1))</f>
        <v xml:space="preserve">Walter </v>
      </c>
    </row>
    <row r="275" spans="2:16" x14ac:dyDescent="0.35">
      <c r="B275" s="2" t="s">
        <v>559</v>
      </c>
      <c r="C275" s="2" t="s">
        <v>560</v>
      </c>
      <c r="D275" s="2" t="s">
        <v>22</v>
      </c>
      <c r="E275" s="11">
        <v>30</v>
      </c>
      <c r="F275" s="2" t="s">
        <v>16</v>
      </c>
      <c r="G275" s="2" t="s">
        <v>77</v>
      </c>
      <c r="H275" s="5">
        <v>87384</v>
      </c>
      <c r="I275" s="11">
        <v>29</v>
      </c>
      <c r="J275" s="11">
        <v>2</v>
      </c>
      <c r="K275" s="2">
        <v>0</v>
      </c>
      <c r="L275" s="2" t="s">
        <v>34</v>
      </c>
      <c r="M275" s="2" t="s">
        <v>41</v>
      </c>
      <c r="N275" s="8">
        <v>3.3567081157912533</v>
      </c>
      <c r="O275" t="str">
        <f>_xlfn.IFS(Analysis16[[#This Row],[Performance_Score]]&lt;=2, "Poor", Analysis16[[#This Row],[Performance_Score]]&gt;2, "Good", Analysis16[[#This Row],[Performance_Score]]&gt;4, "Excellent")</f>
        <v>Poor</v>
      </c>
      <c r="P275" t="str">
        <f>LEFT(Analysis16[[#This Row],[Name]],FIND(" ",Analysis16[[#This Row],[Name]], 1))</f>
        <v xml:space="preserve">Kelly </v>
      </c>
    </row>
    <row r="276" spans="2:16" x14ac:dyDescent="0.35">
      <c r="B276" s="1" t="s">
        <v>561</v>
      </c>
      <c r="C276" s="1" t="s">
        <v>227</v>
      </c>
      <c r="D276" s="1" t="s">
        <v>33</v>
      </c>
      <c r="E276" s="10">
        <v>45</v>
      </c>
      <c r="F276" s="1" t="s">
        <v>23</v>
      </c>
      <c r="G276" s="1" t="s">
        <v>39</v>
      </c>
      <c r="H276" s="4">
        <v>58661</v>
      </c>
      <c r="I276" s="10">
        <v>8</v>
      </c>
      <c r="J276" s="10">
        <v>2</v>
      </c>
      <c r="K276" s="1">
        <v>2021</v>
      </c>
      <c r="L276" s="1" t="s">
        <v>25</v>
      </c>
      <c r="M276" s="1" t="s">
        <v>19</v>
      </c>
      <c r="N276" s="7">
        <v>3.7461779632055996</v>
      </c>
      <c r="O276" t="str">
        <f>_xlfn.IFS(Analysis16[[#This Row],[Performance_Score]]&lt;=2, "Poor", Analysis16[[#This Row],[Performance_Score]]&gt;2, "Good", Analysis16[[#This Row],[Performance_Score]]&gt;4, "Excellent")</f>
        <v>Poor</v>
      </c>
      <c r="P276" t="str">
        <f>LEFT(Analysis16[[#This Row],[Name]],FIND(" ",Analysis16[[#This Row],[Name]], 1))</f>
        <v xml:space="preserve">Christopher </v>
      </c>
    </row>
    <row r="277" spans="2:16" x14ac:dyDescent="0.35">
      <c r="B277" s="2" t="s">
        <v>562</v>
      </c>
      <c r="C277" s="2" t="s">
        <v>563</v>
      </c>
      <c r="D277" s="2" t="s">
        <v>46</v>
      </c>
      <c r="E277" s="11">
        <v>59</v>
      </c>
      <c r="F277" s="2" t="s">
        <v>72</v>
      </c>
      <c r="G277" s="2" t="s">
        <v>39</v>
      </c>
      <c r="H277" s="5">
        <v>117978</v>
      </c>
      <c r="I277" s="11">
        <v>17</v>
      </c>
      <c r="J277" s="11">
        <v>1</v>
      </c>
      <c r="K277" s="2">
        <v>0</v>
      </c>
      <c r="L277" s="2" t="s">
        <v>51</v>
      </c>
      <c r="M277" s="2" t="s">
        <v>26</v>
      </c>
      <c r="N277" s="8">
        <v>4.0896009052169466</v>
      </c>
      <c r="O277" t="str">
        <f>_xlfn.IFS(Analysis16[[#This Row],[Performance_Score]]&lt;=2, "Poor", Analysis16[[#This Row],[Performance_Score]]&gt;2, "Good", Analysis16[[#This Row],[Performance_Score]]&gt;4, "Excellent")</f>
        <v>Poor</v>
      </c>
      <c r="P277" t="str">
        <f>LEFT(Analysis16[[#This Row],[Name]],FIND(" ",Analysis16[[#This Row],[Name]], 1))</f>
        <v xml:space="preserve">Richard </v>
      </c>
    </row>
    <row r="278" spans="2:16" x14ac:dyDescent="0.35">
      <c r="B278" s="1" t="s">
        <v>564</v>
      </c>
      <c r="C278" s="1" t="s">
        <v>565</v>
      </c>
      <c r="D278" s="1" t="s">
        <v>33</v>
      </c>
      <c r="E278" s="10">
        <v>55</v>
      </c>
      <c r="F278" s="1" t="s">
        <v>23</v>
      </c>
      <c r="G278" s="1" t="s">
        <v>17</v>
      </c>
      <c r="H278" s="4">
        <v>106116</v>
      </c>
      <c r="I278" s="10">
        <v>35</v>
      </c>
      <c r="J278" s="10">
        <v>5</v>
      </c>
      <c r="K278" s="1">
        <v>0</v>
      </c>
      <c r="L278" s="1" t="s">
        <v>34</v>
      </c>
      <c r="M278" s="1" t="s">
        <v>19</v>
      </c>
      <c r="N278" s="7">
        <v>1.8334975241232683</v>
      </c>
      <c r="O278" t="str">
        <f>_xlfn.IFS(Analysis16[[#This Row],[Performance_Score]]&lt;=2, "Poor", Analysis16[[#This Row],[Performance_Score]]&gt;2, "Good", Analysis16[[#This Row],[Performance_Score]]&gt;4, "Excellent")</f>
        <v>Good</v>
      </c>
      <c r="P278" t="str">
        <f>LEFT(Analysis16[[#This Row],[Name]],FIND(" ",Analysis16[[#This Row],[Name]], 1))</f>
        <v xml:space="preserve">Joseph </v>
      </c>
    </row>
    <row r="279" spans="2:16" x14ac:dyDescent="0.35">
      <c r="B279" s="2" t="s">
        <v>566</v>
      </c>
      <c r="C279" s="2" t="s">
        <v>567</v>
      </c>
      <c r="D279" s="2" t="s">
        <v>15</v>
      </c>
      <c r="E279" s="11">
        <v>40</v>
      </c>
      <c r="F279" s="2" t="s">
        <v>23</v>
      </c>
      <c r="G279" s="2" t="s">
        <v>39</v>
      </c>
      <c r="H279" s="5">
        <v>117202</v>
      </c>
      <c r="I279" s="11">
        <v>16</v>
      </c>
      <c r="J279" s="11">
        <v>2</v>
      </c>
      <c r="K279" s="2">
        <v>0</v>
      </c>
      <c r="L279" s="2" t="s">
        <v>18</v>
      </c>
      <c r="M279" s="2" t="s">
        <v>41</v>
      </c>
      <c r="N279" s="8">
        <v>4.8605456581964575</v>
      </c>
      <c r="O279" t="str">
        <f>_xlfn.IFS(Analysis16[[#This Row],[Performance_Score]]&lt;=2, "Poor", Analysis16[[#This Row],[Performance_Score]]&gt;2, "Good", Analysis16[[#This Row],[Performance_Score]]&gt;4, "Excellent")</f>
        <v>Poor</v>
      </c>
      <c r="P279" t="str">
        <f>LEFT(Analysis16[[#This Row],[Name]],FIND(" ",Analysis16[[#This Row],[Name]], 1))</f>
        <v xml:space="preserve">Benjamin </v>
      </c>
    </row>
    <row r="280" spans="2:16" x14ac:dyDescent="0.35">
      <c r="B280" s="1" t="s">
        <v>568</v>
      </c>
      <c r="C280" s="1" t="s">
        <v>569</v>
      </c>
      <c r="D280" s="1" t="s">
        <v>58</v>
      </c>
      <c r="E280" s="10">
        <v>36</v>
      </c>
      <c r="F280" s="1" t="s">
        <v>16</v>
      </c>
      <c r="G280" s="1" t="s">
        <v>63</v>
      </c>
      <c r="H280" s="4">
        <v>66419</v>
      </c>
      <c r="I280" s="10">
        <v>7</v>
      </c>
      <c r="J280" s="10">
        <v>4</v>
      </c>
      <c r="K280" s="1">
        <v>2021</v>
      </c>
      <c r="L280" s="1" t="s">
        <v>25</v>
      </c>
      <c r="M280" s="1" t="s">
        <v>26</v>
      </c>
      <c r="N280" s="7">
        <v>2.7814013796446946</v>
      </c>
      <c r="O280" t="str">
        <f>_xlfn.IFS(Analysis16[[#This Row],[Performance_Score]]&lt;=2, "Poor", Analysis16[[#This Row],[Performance_Score]]&gt;2, "Good", Analysis16[[#This Row],[Performance_Score]]&gt;4, "Excellent")</f>
        <v>Good</v>
      </c>
      <c r="P280" t="str">
        <f>LEFT(Analysis16[[#This Row],[Name]],FIND(" ",Analysis16[[#This Row],[Name]], 1))</f>
        <v xml:space="preserve">Bruce </v>
      </c>
    </row>
    <row r="281" spans="2:16" x14ac:dyDescent="0.35">
      <c r="B281" s="2" t="s">
        <v>570</v>
      </c>
      <c r="C281" s="2" t="s">
        <v>571</v>
      </c>
      <c r="D281" s="2" t="s">
        <v>33</v>
      </c>
      <c r="E281" s="11">
        <v>42</v>
      </c>
      <c r="F281" s="2" t="s">
        <v>16</v>
      </c>
      <c r="G281" s="2" t="s">
        <v>29</v>
      </c>
      <c r="H281" s="5">
        <v>115899</v>
      </c>
      <c r="I281" s="11">
        <v>31</v>
      </c>
      <c r="J281" s="11">
        <v>3</v>
      </c>
      <c r="K281" s="2">
        <v>2019</v>
      </c>
      <c r="L281" s="2" t="s">
        <v>40</v>
      </c>
      <c r="M281" s="2" t="s">
        <v>26</v>
      </c>
      <c r="N281" s="8">
        <v>4.6586719727956405</v>
      </c>
      <c r="O281" t="str">
        <f>_xlfn.IFS(Analysis16[[#This Row],[Performance_Score]]&lt;=2, "Poor", Analysis16[[#This Row],[Performance_Score]]&gt;2, "Good", Analysis16[[#This Row],[Performance_Score]]&gt;4, "Excellent")</f>
        <v>Good</v>
      </c>
      <c r="P281" t="str">
        <f>LEFT(Analysis16[[#This Row],[Name]],FIND(" ",Analysis16[[#This Row],[Name]], 1))</f>
        <v xml:space="preserve">Rachel </v>
      </c>
    </row>
    <row r="282" spans="2:16" x14ac:dyDescent="0.35">
      <c r="B282" s="1" t="s">
        <v>572</v>
      </c>
      <c r="C282" s="1" t="s">
        <v>573</v>
      </c>
      <c r="D282" s="1" t="s">
        <v>46</v>
      </c>
      <c r="E282" s="10">
        <v>25</v>
      </c>
      <c r="F282" s="1" t="s">
        <v>16</v>
      </c>
      <c r="G282" s="1" t="s">
        <v>63</v>
      </c>
      <c r="H282" s="4">
        <v>46096</v>
      </c>
      <c r="I282" s="10">
        <v>19</v>
      </c>
      <c r="J282" s="10">
        <v>1</v>
      </c>
      <c r="K282" s="1">
        <v>2022</v>
      </c>
      <c r="L282" s="1" t="s">
        <v>40</v>
      </c>
      <c r="M282" s="1" t="s">
        <v>26</v>
      </c>
      <c r="N282" s="7">
        <v>4.1896830045499067</v>
      </c>
      <c r="O282" t="str">
        <f>_xlfn.IFS(Analysis16[[#This Row],[Performance_Score]]&lt;=2, "Poor", Analysis16[[#This Row],[Performance_Score]]&gt;2, "Good", Analysis16[[#This Row],[Performance_Score]]&gt;4, "Excellent")</f>
        <v>Poor</v>
      </c>
      <c r="P282" t="str">
        <f>LEFT(Analysis16[[#This Row],[Name]],FIND(" ",Analysis16[[#This Row],[Name]], 1))</f>
        <v xml:space="preserve">John </v>
      </c>
    </row>
    <row r="283" spans="2:16" x14ac:dyDescent="0.35">
      <c r="B283" s="2" t="s">
        <v>574</v>
      </c>
      <c r="C283" s="2" t="s">
        <v>575</v>
      </c>
      <c r="D283" s="2" t="s">
        <v>58</v>
      </c>
      <c r="E283" s="11">
        <v>44</v>
      </c>
      <c r="F283" s="2" t="s">
        <v>16</v>
      </c>
      <c r="G283" s="2" t="s">
        <v>39</v>
      </c>
      <c r="H283" s="5">
        <v>103655</v>
      </c>
      <c r="I283" s="11">
        <v>13</v>
      </c>
      <c r="J283" s="11">
        <v>1</v>
      </c>
      <c r="K283" s="2">
        <v>2021</v>
      </c>
      <c r="L283" s="2" t="s">
        <v>30</v>
      </c>
      <c r="M283" s="2" t="s">
        <v>26</v>
      </c>
      <c r="N283" s="8">
        <v>3.7375317331766853</v>
      </c>
      <c r="O283" t="str">
        <f>_xlfn.IFS(Analysis16[[#This Row],[Performance_Score]]&lt;=2, "Poor", Analysis16[[#This Row],[Performance_Score]]&gt;2, "Good", Analysis16[[#This Row],[Performance_Score]]&gt;4, "Excellent")</f>
        <v>Poor</v>
      </c>
      <c r="P283" t="str">
        <f>LEFT(Analysis16[[#This Row],[Name]],FIND(" ",Analysis16[[#This Row],[Name]], 1))</f>
        <v xml:space="preserve">Chelsea </v>
      </c>
    </row>
    <row r="284" spans="2:16" x14ac:dyDescent="0.35">
      <c r="B284" s="1" t="s">
        <v>576</v>
      </c>
      <c r="C284" s="1" t="s">
        <v>577</v>
      </c>
      <c r="D284" s="1" t="s">
        <v>58</v>
      </c>
      <c r="E284" s="10">
        <v>27</v>
      </c>
      <c r="F284" s="1" t="s">
        <v>23</v>
      </c>
      <c r="G284" s="1" t="s">
        <v>77</v>
      </c>
      <c r="H284" s="4">
        <v>118472</v>
      </c>
      <c r="I284" s="10">
        <v>8</v>
      </c>
      <c r="J284" s="10">
        <v>2</v>
      </c>
      <c r="K284" s="1">
        <v>2018</v>
      </c>
      <c r="L284" s="1" t="s">
        <v>30</v>
      </c>
      <c r="M284" s="1" t="s">
        <v>26</v>
      </c>
      <c r="N284" s="7">
        <v>3.3898563138014559</v>
      </c>
      <c r="O284" t="str">
        <f>_xlfn.IFS(Analysis16[[#This Row],[Performance_Score]]&lt;=2, "Poor", Analysis16[[#This Row],[Performance_Score]]&gt;2, "Good", Analysis16[[#This Row],[Performance_Score]]&gt;4, "Excellent")</f>
        <v>Poor</v>
      </c>
      <c r="P284" t="str">
        <f>LEFT(Analysis16[[#This Row],[Name]],FIND(" ",Analysis16[[#This Row],[Name]], 1))</f>
        <v xml:space="preserve">Brady </v>
      </c>
    </row>
    <row r="285" spans="2:16" x14ac:dyDescent="0.35">
      <c r="B285" s="2" t="s">
        <v>578</v>
      </c>
      <c r="C285" s="2" t="s">
        <v>579</v>
      </c>
      <c r="D285" s="2" t="s">
        <v>33</v>
      </c>
      <c r="E285" s="11">
        <v>49</v>
      </c>
      <c r="F285" s="2" t="s">
        <v>16</v>
      </c>
      <c r="G285" s="2" t="s">
        <v>24</v>
      </c>
      <c r="H285" s="5">
        <v>119561</v>
      </c>
      <c r="I285" s="11">
        <v>4</v>
      </c>
      <c r="J285" s="11">
        <v>5</v>
      </c>
      <c r="K285" s="2">
        <v>2017</v>
      </c>
      <c r="L285" s="2" t="s">
        <v>51</v>
      </c>
      <c r="M285" s="2" t="s">
        <v>26</v>
      </c>
      <c r="N285" s="8">
        <v>1.6079200258182675</v>
      </c>
      <c r="O285" t="str">
        <f>_xlfn.IFS(Analysis16[[#This Row],[Performance_Score]]&lt;=2, "Poor", Analysis16[[#This Row],[Performance_Score]]&gt;2, "Good", Analysis16[[#This Row],[Performance_Score]]&gt;4, "Excellent")</f>
        <v>Good</v>
      </c>
      <c r="P285" t="str">
        <f>LEFT(Analysis16[[#This Row],[Name]],FIND(" ",Analysis16[[#This Row],[Name]], 1))</f>
        <v xml:space="preserve">Peter </v>
      </c>
    </row>
    <row r="286" spans="2:16" x14ac:dyDescent="0.35">
      <c r="B286" s="1" t="s">
        <v>580</v>
      </c>
      <c r="C286" s="1" t="s">
        <v>581</v>
      </c>
      <c r="D286" s="1" t="s">
        <v>58</v>
      </c>
      <c r="E286" s="10">
        <v>27</v>
      </c>
      <c r="F286" s="1" t="s">
        <v>23</v>
      </c>
      <c r="G286" s="1" t="s">
        <v>24</v>
      </c>
      <c r="H286" s="4">
        <v>79112</v>
      </c>
      <c r="I286" s="10">
        <v>22</v>
      </c>
      <c r="J286" s="10">
        <v>4</v>
      </c>
      <c r="K286" s="1">
        <v>2024</v>
      </c>
      <c r="L286" s="1" t="s">
        <v>30</v>
      </c>
      <c r="M286" s="1" t="s">
        <v>41</v>
      </c>
      <c r="N286" s="7">
        <v>4.3376697962553443</v>
      </c>
      <c r="O286" t="str">
        <f>_xlfn.IFS(Analysis16[[#This Row],[Performance_Score]]&lt;=2, "Poor", Analysis16[[#This Row],[Performance_Score]]&gt;2, "Good", Analysis16[[#This Row],[Performance_Score]]&gt;4, "Excellent")</f>
        <v>Good</v>
      </c>
      <c r="P286" t="str">
        <f>LEFT(Analysis16[[#This Row],[Name]],FIND(" ",Analysis16[[#This Row],[Name]], 1))</f>
        <v xml:space="preserve">Kristen </v>
      </c>
    </row>
    <row r="287" spans="2:16" x14ac:dyDescent="0.35">
      <c r="B287" s="2" t="s">
        <v>582</v>
      </c>
      <c r="C287" s="2" t="s">
        <v>583</v>
      </c>
      <c r="D287" s="2" t="s">
        <v>15</v>
      </c>
      <c r="E287" s="11">
        <v>40</v>
      </c>
      <c r="F287" s="2" t="s">
        <v>23</v>
      </c>
      <c r="G287" s="2" t="s">
        <v>77</v>
      </c>
      <c r="H287" s="5">
        <v>70200</v>
      </c>
      <c r="I287" s="11">
        <v>31</v>
      </c>
      <c r="J287" s="11">
        <v>2</v>
      </c>
      <c r="K287" s="2">
        <v>2023</v>
      </c>
      <c r="L287" s="2" t="s">
        <v>30</v>
      </c>
      <c r="M287" s="2" t="s">
        <v>26</v>
      </c>
      <c r="N287" s="8">
        <v>2.2070567394863208</v>
      </c>
      <c r="O287" t="str">
        <f>_xlfn.IFS(Analysis16[[#This Row],[Performance_Score]]&lt;=2, "Poor", Analysis16[[#This Row],[Performance_Score]]&gt;2, "Good", Analysis16[[#This Row],[Performance_Score]]&gt;4, "Excellent")</f>
        <v>Poor</v>
      </c>
      <c r="P287" t="str">
        <f>LEFT(Analysis16[[#This Row],[Name]],FIND(" ",Analysis16[[#This Row],[Name]], 1))</f>
        <v xml:space="preserve">John </v>
      </c>
    </row>
    <row r="288" spans="2:16" x14ac:dyDescent="0.35">
      <c r="B288" s="1" t="s">
        <v>584</v>
      </c>
      <c r="C288" s="1" t="s">
        <v>585</v>
      </c>
      <c r="D288" s="1" t="s">
        <v>58</v>
      </c>
      <c r="E288" s="10">
        <v>26</v>
      </c>
      <c r="F288" s="1" t="s">
        <v>23</v>
      </c>
      <c r="G288" s="1" t="s">
        <v>29</v>
      </c>
      <c r="H288" s="4">
        <v>56695</v>
      </c>
      <c r="I288" s="10">
        <v>11</v>
      </c>
      <c r="J288" s="10">
        <v>4</v>
      </c>
      <c r="K288" s="1">
        <v>2023</v>
      </c>
      <c r="L288" s="1" t="s">
        <v>30</v>
      </c>
      <c r="M288" s="1" t="s">
        <v>19</v>
      </c>
      <c r="N288" s="7">
        <v>3.3018183311163494</v>
      </c>
      <c r="O288" t="str">
        <f>_xlfn.IFS(Analysis16[[#This Row],[Performance_Score]]&lt;=2, "Poor", Analysis16[[#This Row],[Performance_Score]]&gt;2, "Good", Analysis16[[#This Row],[Performance_Score]]&gt;4, "Excellent")</f>
        <v>Good</v>
      </c>
      <c r="P288" t="str">
        <f>LEFT(Analysis16[[#This Row],[Name]],FIND(" ",Analysis16[[#This Row],[Name]], 1))</f>
        <v xml:space="preserve">Jennifer </v>
      </c>
    </row>
    <row r="289" spans="2:16" x14ac:dyDescent="0.35">
      <c r="B289" s="2" t="s">
        <v>586</v>
      </c>
      <c r="C289" s="2" t="s">
        <v>587</v>
      </c>
      <c r="D289" s="2" t="s">
        <v>22</v>
      </c>
      <c r="E289" s="11">
        <v>46</v>
      </c>
      <c r="F289" s="2" t="s">
        <v>16</v>
      </c>
      <c r="G289" s="2" t="s">
        <v>39</v>
      </c>
      <c r="H289" s="5">
        <v>39373</v>
      </c>
      <c r="I289" s="11">
        <v>12</v>
      </c>
      <c r="J289" s="11">
        <v>1</v>
      </c>
      <c r="K289" s="2">
        <v>2020</v>
      </c>
      <c r="L289" s="2" t="s">
        <v>34</v>
      </c>
      <c r="M289" s="2" t="s">
        <v>26</v>
      </c>
      <c r="N289" s="8">
        <v>3.4390730934614284</v>
      </c>
      <c r="O289" t="str">
        <f>_xlfn.IFS(Analysis16[[#This Row],[Performance_Score]]&lt;=2, "Poor", Analysis16[[#This Row],[Performance_Score]]&gt;2, "Good", Analysis16[[#This Row],[Performance_Score]]&gt;4, "Excellent")</f>
        <v>Poor</v>
      </c>
      <c r="P289" t="str">
        <f>LEFT(Analysis16[[#This Row],[Name]],FIND(" ",Analysis16[[#This Row],[Name]], 1))</f>
        <v xml:space="preserve">Wendy </v>
      </c>
    </row>
    <row r="290" spans="2:16" x14ac:dyDescent="0.35">
      <c r="B290" s="1" t="s">
        <v>588</v>
      </c>
      <c r="C290" s="1" t="s">
        <v>589</v>
      </c>
      <c r="D290" s="1" t="s">
        <v>58</v>
      </c>
      <c r="E290" s="10">
        <v>28</v>
      </c>
      <c r="F290" s="1" t="s">
        <v>16</v>
      </c>
      <c r="G290" s="1" t="s">
        <v>24</v>
      </c>
      <c r="H290" s="4">
        <v>42312</v>
      </c>
      <c r="I290" s="10">
        <v>2</v>
      </c>
      <c r="J290" s="10">
        <v>4</v>
      </c>
      <c r="K290" s="1">
        <v>2017</v>
      </c>
      <c r="L290" s="1" t="s">
        <v>25</v>
      </c>
      <c r="M290" s="1" t="s">
        <v>26</v>
      </c>
      <c r="N290" s="7">
        <v>2.0990619930312739</v>
      </c>
      <c r="O290" t="str">
        <f>_xlfn.IFS(Analysis16[[#This Row],[Performance_Score]]&lt;=2, "Poor", Analysis16[[#This Row],[Performance_Score]]&gt;2, "Good", Analysis16[[#This Row],[Performance_Score]]&gt;4, "Excellent")</f>
        <v>Good</v>
      </c>
      <c r="P290" t="str">
        <f>LEFT(Analysis16[[#This Row],[Name]],FIND(" ",Analysis16[[#This Row],[Name]], 1))</f>
        <v xml:space="preserve">Gregory </v>
      </c>
    </row>
    <row r="291" spans="2:16" x14ac:dyDescent="0.35">
      <c r="B291" s="2" t="s">
        <v>590</v>
      </c>
      <c r="C291" s="2" t="s">
        <v>591</v>
      </c>
      <c r="D291" s="2" t="s">
        <v>22</v>
      </c>
      <c r="E291" s="11">
        <v>37</v>
      </c>
      <c r="F291" s="2" t="s">
        <v>16</v>
      </c>
      <c r="G291" s="2" t="s">
        <v>39</v>
      </c>
      <c r="H291" s="5">
        <v>91257</v>
      </c>
      <c r="I291" s="11">
        <v>4</v>
      </c>
      <c r="J291" s="11">
        <v>5</v>
      </c>
      <c r="K291" s="2">
        <v>2024</v>
      </c>
      <c r="L291" s="2" t="s">
        <v>34</v>
      </c>
      <c r="M291" s="2" t="s">
        <v>41</v>
      </c>
      <c r="N291" s="8">
        <v>3.7773969375156562</v>
      </c>
      <c r="O291" t="str">
        <f>_xlfn.IFS(Analysis16[[#This Row],[Performance_Score]]&lt;=2, "Poor", Analysis16[[#This Row],[Performance_Score]]&gt;2, "Good", Analysis16[[#This Row],[Performance_Score]]&gt;4, "Excellent")</f>
        <v>Good</v>
      </c>
      <c r="P291" t="str">
        <f>LEFT(Analysis16[[#This Row],[Name]],FIND(" ",Analysis16[[#This Row],[Name]], 1))</f>
        <v xml:space="preserve">Anthony </v>
      </c>
    </row>
    <row r="292" spans="2:16" x14ac:dyDescent="0.35">
      <c r="B292" s="1" t="s">
        <v>592</v>
      </c>
      <c r="C292" s="1" t="s">
        <v>593</v>
      </c>
      <c r="D292" s="1" t="s">
        <v>15</v>
      </c>
      <c r="E292" s="10">
        <v>24</v>
      </c>
      <c r="F292" s="1" t="s">
        <v>23</v>
      </c>
      <c r="G292" s="1" t="s">
        <v>29</v>
      </c>
      <c r="H292" s="4">
        <v>114574</v>
      </c>
      <c r="I292" s="10">
        <v>16</v>
      </c>
      <c r="J292" s="10">
        <v>2</v>
      </c>
      <c r="K292" s="1">
        <v>2020</v>
      </c>
      <c r="L292" s="1" t="s">
        <v>40</v>
      </c>
      <c r="M292" s="1" t="s">
        <v>41</v>
      </c>
      <c r="N292" s="7">
        <v>2.1888060488372409</v>
      </c>
      <c r="O292" t="str">
        <f>_xlfn.IFS(Analysis16[[#This Row],[Performance_Score]]&lt;=2, "Poor", Analysis16[[#This Row],[Performance_Score]]&gt;2, "Good", Analysis16[[#This Row],[Performance_Score]]&gt;4, "Excellent")</f>
        <v>Poor</v>
      </c>
      <c r="P292" t="str">
        <f>LEFT(Analysis16[[#This Row],[Name]],FIND(" ",Analysis16[[#This Row],[Name]], 1))</f>
        <v xml:space="preserve">Adrienne </v>
      </c>
    </row>
    <row r="293" spans="2:16" x14ac:dyDescent="0.35">
      <c r="B293" s="2" t="s">
        <v>594</v>
      </c>
      <c r="C293" s="2" t="s">
        <v>595</v>
      </c>
      <c r="D293" s="2" t="s">
        <v>33</v>
      </c>
      <c r="E293" s="11">
        <v>29</v>
      </c>
      <c r="F293" s="2" t="s">
        <v>23</v>
      </c>
      <c r="G293" s="2" t="s">
        <v>63</v>
      </c>
      <c r="H293" s="5">
        <v>81847</v>
      </c>
      <c r="I293" s="11">
        <v>14</v>
      </c>
      <c r="J293" s="11">
        <v>3</v>
      </c>
      <c r="K293" s="2">
        <v>2022</v>
      </c>
      <c r="L293" s="2" t="s">
        <v>30</v>
      </c>
      <c r="M293" s="2" t="s">
        <v>26</v>
      </c>
      <c r="N293" s="8">
        <v>4.9929602573858354</v>
      </c>
      <c r="O293" t="str">
        <f>_xlfn.IFS(Analysis16[[#This Row],[Performance_Score]]&lt;=2, "Poor", Analysis16[[#This Row],[Performance_Score]]&gt;2, "Good", Analysis16[[#This Row],[Performance_Score]]&gt;4, "Excellent")</f>
        <v>Good</v>
      </c>
      <c r="P293" t="str">
        <f>LEFT(Analysis16[[#This Row],[Name]],FIND(" ",Analysis16[[#This Row],[Name]], 1))</f>
        <v xml:space="preserve">Katie </v>
      </c>
    </row>
    <row r="294" spans="2:16" x14ac:dyDescent="0.35">
      <c r="B294" s="1" t="s">
        <v>596</v>
      </c>
      <c r="C294" s="1" t="s">
        <v>597</v>
      </c>
      <c r="D294" s="1" t="s">
        <v>15</v>
      </c>
      <c r="E294" s="10">
        <v>46</v>
      </c>
      <c r="F294" s="1" t="s">
        <v>23</v>
      </c>
      <c r="G294" s="1" t="s">
        <v>24</v>
      </c>
      <c r="H294" s="4">
        <v>95829</v>
      </c>
      <c r="I294" s="10">
        <v>25</v>
      </c>
      <c r="J294" s="10">
        <v>1</v>
      </c>
      <c r="K294" s="1">
        <v>2015</v>
      </c>
      <c r="L294" s="1" t="s">
        <v>51</v>
      </c>
      <c r="M294" s="1" t="s">
        <v>41</v>
      </c>
      <c r="N294" s="7">
        <v>3.8411208977491134</v>
      </c>
      <c r="O294" t="str">
        <f>_xlfn.IFS(Analysis16[[#This Row],[Performance_Score]]&lt;=2, "Poor", Analysis16[[#This Row],[Performance_Score]]&gt;2, "Good", Analysis16[[#This Row],[Performance_Score]]&gt;4, "Excellent")</f>
        <v>Poor</v>
      </c>
      <c r="P294" t="str">
        <f>LEFT(Analysis16[[#This Row],[Name]],FIND(" ",Analysis16[[#This Row],[Name]], 1))</f>
        <v xml:space="preserve">Bethany </v>
      </c>
    </row>
    <row r="295" spans="2:16" x14ac:dyDescent="0.35">
      <c r="B295" s="2" t="s">
        <v>598</v>
      </c>
      <c r="C295" s="2" t="s">
        <v>599</v>
      </c>
      <c r="D295" s="2" t="s">
        <v>80</v>
      </c>
      <c r="E295" s="11">
        <v>52</v>
      </c>
      <c r="F295" s="2" t="s">
        <v>16</v>
      </c>
      <c r="G295" s="2" t="s">
        <v>29</v>
      </c>
      <c r="H295" s="5">
        <v>61166</v>
      </c>
      <c r="I295" s="11">
        <v>30</v>
      </c>
      <c r="J295" s="11">
        <v>3</v>
      </c>
      <c r="K295" s="2">
        <v>2017</v>
      </c>
      <c r="L295" s="2" t="s">
        <v>34</v>
      </c>
      <c r="M295" s="2" t="s">
        <v>19</v>
      </c>
      <c r="N295" s="8">
        <v>4.9809523507650777</v>
      </c>
      <c r="O295" t="str">
        <f>_xlfn.IFS(Analysis16[[#This Row],[Performance_Score]]&lt;=2, "Poor", Analysis16[[#This Row],[Performance_Score]]&gt;2, "Good", Analysis16[[#This Row],[Performance_Score]]&gt;4, "Excellent")</f>
        <v>Good</v>
      </c>
      <c r="P295" t="str">
        <f>LEFT(Analysis16[[#This Row],[Name]],FIND(" ",Analysis16[[#This Row],[Name]], 1))</f>
        <v xml:space="preserve">Brenda </v>
      </c>
    </row>
    <row r="296" spans="2:16" x14ac:dyDescent="0.35">
      <c r="B296" s="1" t="s">
        <v>600</v>
      </c>
      <c r="C296" s="1" t="s">
        <v>601</v>
      </c>
      <c r="D296" s="1" t="s">
        <v>33</v>
      </c>
      <c r="E296" s="10">
        <v>27</v>
      </c>
      <c r="F296" s="1" t="s">
        <v>23</v>
      </c>
      <c r="G296" s="1" t="s">
        <v>77</v>
      </c>
      <c r="H296" s="4">
        <v>56080</v>
      </c>
      <c r="I296" s="10">
        <v>28</v>
      </c>
      <c r="J296" s="10">
        <v>4</v>
      </c>
      <c r="K296" s="1">
        <v>0</v>
      </c>
      <c r="L296" s="1" t="s">
        <v>51</v>
      </c>
      <c r="M296" s="1" t="s">
        <v>41</v>
      </c>
      <c r="N296" s="7">
        <v>4.0639270430175003</v>
      </c>
      <c r="O296" t="str">
        <f>_xlfn.IFS(Analysis16[[#This Row],[Performance_Score]]&lt;=2, "Poor", Analysis16[[#This Row],[Performance_Score]]&gt;2, "Good", Analysis16[[#This Row],[Performance_Score]]&gt;4, "Excellent")</f>
        <v>Good</v>
      </c>
      <c r="P296" t="str">
        <f>LEFT(Analysis16[[#This Row],[Name]],FIND(" ",Analysis16[[#This Row],[Name]], 1))</f>
        <v xml:space="preserve">Luis </v>
      </c>
    </row>
    <row r="297" spans="2:16" x14ac:dyDescent="0.35">
      <c r="B297" s="2" t="s">
        <v>602</v>
      </c>
      <c r="C297" s="2" t="s">
        <v>603</v>
      </c>
      <c r="D297" s="2" t="s">
        <v>58</v>
      </c>
      <c r="E297" s="11">
        <v>60</v>
      </c>
      <c r="F297" s="2" t="s">
        <v>23</v>
      </c>
      <c r="G297" s="2" t="s">
        <v>63</v>
      </c>
      <c r="H297" s="5">
        <v>116289</v>
      </c>
      <c r="I297" s="11">
        <v>7</v>
      </c>
      <c r="J297" s="11">
        <v>5</v>
      </c>
      <c r="K297" s="2">
        <v>2016</v>
      </c>
      <c r="L297" s="2" t="s">
        <v>30</v>
      </c>
      <c r="M297" s="2" t="s">
        <v>19</v>
      </c>
      <c r="N297" s="8">
        <v>3.3872805320037584</v>
      </c>
      <c r="O297" t="str">
        <f>_xlfn.IFS(Analysis16[[#This Row],[Performance_Score]]&lt;=2, "Poor", Analysis16[[#This Row],[Performance_Score]]&gt;2, "Good", Analysis16[[#This Row],[Performance_Score]]&gt;4, "Excellent")</f>
        <v>Good</v>
      </c>
      <c r="P297" t="str">
        <f>LEFT(Analysis16[[#This Row],[Name]],FIND(" ",Analysis16[[#This Row],[Name]], 1))</f>
        <v xml:space="preserve">Kristopher </v>
      </c>
    </row>
    <row r="298" spans="2:16" x14ac:dyDescent="0.35">
      <c r="B298" s="1" t="s">
        <v>604</v>
      </c>
      <c r="C298" s="1" t="s">
        <v>605</v>
      </c>
      <c r="D298" s="1" t="s">
        <v>58</v>
      </c>
      <c r="E298" s="10">
        <v>29</v>
      </c>
      <c r="F298" s="1" t="s">
        <v>16</v>
      </c>
      <c r="G298" s="1" t="s">
        <v>17</v>
      </c>
      <c r="H298" s="4">
        <v>104749</v>
      </c>
      <c r="I298" s="10">
        <v>24</v>
      </c>
      <c r="J298" s="10">
        <v>3</v>
      </c>
      <c r="K298" s="1">
        <v>2018</v>
      </c>
      <c r="L298" s="1" t="s">
        <v>18</v>
      </c>
      <c r="M298" s="1" t="s">
        <v>26</v>
      </c>
      <c r="N298" s="7">
        <v>1.3770356549927056</v>
      </c>
      <c r="O298" t="str">
        <f>_xlfn.IFS(Analysis16[[#This Row],[Performance_Score]]&lt;=2, "Poor", Analysis16[[#This Row],[Performance_Score]]&gt;2, "Good", Analysis16[[#This Row],[Performance_Score]]&gt;4, "Excellent")</f>
        <v>Good</v>
      </c>
      <c r="P298" t="str">
        <f>LEFT(Analysis16[[#This Row],[Name]],FIND(" ",Analysis16[[#This Row],[Name]], 1))</f>
        <v xml:space="preserve">Stacy </v>
      </c>
    </row>
    <row r="299" spans="2:16" x14ac:dyDescent="0.35">
      <c r="B299" s="2" t="s">
        <v>606</v>
      </c>
      <c r="C299" s="2" t="s">
        <v>607</v>
      </c>
      <c r="D299" s="2" t="s">
        <v>22</v>
      </c>
      <c r="E299" s="11">
        <v>38</v>
      </c>
      <c r="F299" s="2" t="s">
        <v>16</v>
      </c>
      <c r="G299" s="2" t="s">
        <v>63</v>
      </c>
      <c r="H299" s="5">
        <v>92327</v>
      </c>
      <c r="I299" s="11">
        <v>35</v>
      </c>
      <c r="J299" s="11">
        <v>5</v>
      </c>
      <c r="K299" s="2">
        <v>2021</v>
      </c>
      <c r="L299" s="2" t="s">
        <v>51</v>
      </c>
      <c r="M299" s="2" t="s">
        <v>26</v>
      </c>
      <c r="N299" s="8">
        <v>4.4150615213344864</v>
      </c>
      <c r="O299" t="str">
        <f>_xlfn.IFS(Analysis16[[#This Row],[Performance_Score]]&lt;=2, "Poor", Analysis16[[#This Row],[Performance_Score]]&gt;2, "Good", Analysis16[[#This Row],[Performance_Score]]&gt;4, "Excellent")</f>
        <v>Good</v>
      </c>
      <c r="P299" t="str">
        <f>LEFT(Analysis16[[#This Row],[Name]],FIND(" ",Analysis16[[#This Row],[Name]], 1))</f>
        <v xml:space="preserve">Caitlyn </v>
      </c>
    </row>
    <row r="300" spans="2:16" x14ac:dyDescent="0.35">
      <c r="B300" s="1" t="s">
        <v>608</v>
      </c>
      <c r="C300" s="1" t="s">
        <v>305</v>
      </c>
      <c r="D300" s="1" t="s">
        <v>15</v>
      </c>
      <c r="E300" s="10">
        <v>31</v>
      </c>
      <c r="F300" s="1" t="s">
        <v>16</v>
      </c>
      <c r="G300" s="1" t="s">
        <v>63</v>
      </c>
      <c r="H300" s="4">
        <v>96125</v>
      </c>
      <c r="I300" s="10">
        <v>32</v>
      </c>
      <c r="J300" s="10">
        <v>3</v>
      </c>
      <c r="K300" s="1">
        <v>2021</v>
      </c>
      <c r="L300" s="1" t="s">
        <v>30</v>
      </c>
      <c r="M300" s="1" t="s">
        <v>141</v>
      </c>
      <c r="N300" s="7">
        <v>1.514079996855755</v>
      </c>
      <c r="O300" t="str">
        <f>_xlfn.IFS(Analysis16[[#This Row],[Performance_Score]]&lt;=2, "Poor", Analysis16[[#This Row],[Performance_Score]]&gt;2, "Good", Analysis16[[#This Row],[Performance_Score]]&gt;4, "Excellent")</f>
        <v>Good</v>
      </c>
      <c r="P300" t="str">
        <f>LEFT(Analysis16[[#This Row],[Name]],FIND(" ",Analysis16[[#This Row],[Name]], 1))</f>
        <v xml:space="preserve">James </v>
      </c>
    </row>
    <row r="301" spans="2:16" x14ac:dyDescent="0.35">
      <c r="B301" s="2" t="s">
        <v>609</v>
      </c>
      <c r="C301" s="2" t="s">
        <v>610</v>
      </c>
      <c r="D301" s="2" t="s">
        <v>22</v>
      </c>
      <c r="E301" s="11">
        <v>55</v>
      </c>
      <c r="F301" s="2" t="s">
        <v>23</v>
      </c>
      <c r="G301" s="2" t="s">
        <v>17</v>
      </c>
      <c r="H301" s="5">
        <v>33271</v>
      </c>
      <c r="I301" s="11">
        <v>14</v>
      </c>
      <c r="J301" s="11">
        <v>3</v>
      </c>
      <c r="K301" s="2">
        <v>2023</v>
      </c>
      <c r="L301" s="2" t="s">
        <v>51</v>
      </c>
      <c r="M301" s="2" t="s">
        <v>26</v>
      </c>
      <c r="N301" s="8">
        <v>3.0980786595368097</v>
      </c>
      <c r="O301" t="str">
        <f>_xlfn.IFS(Analysis16[[#This Row],[Performance_Score]]&lt;=2, "Poor", Analysis16[[#This Row],[Performance_Score]]&gt;2, "Good", Analysis16[[#This Row],[Performance_Score]]&gt;4, "Excellent")</f>
        <v>Good</v>
      </c>
      <c r="P301" t="str">
        <f>LEFT(Analysis16[[#This Row],[Name]],FIND(" ",Analysis16[[#This Row],[Name]], 1))</f>
        <v xml:space="preserve">Cheyenne </v>
      </c>
    </row>
    <row r="302" spans="2:16" x14ac:dyDescent="0.35">
      <c r="B302" s="1" t="s">
        <v>611</v>
      </c>
      <c r="C302" s="1" t="s">
        <v>612</v>
      </c>
      <c r="D302" s="1" t="s">
        <v>58</v>
      </c>
      <c r="E302" s="10">
        <v>49</v>
      </c>
      <c r="F302" s="1" t="s">
        <v>23</v>
      </c>
      <c r="G302" s="1" t="s">
        <v>24</v>
      </c>
      <c r="H302" s="4">
        <v>59065</v>
      </c>
      <c r="I302" s="10">
        <v>12</v>
      </c>
      <c r="J302" s="10">
        <v>4</v>
      </c>
      <c r="K302" s="1">
        <v>2021</v>
      </c>
      <c r="L302" s="1" t="s">
        <v>40</v>
      </c>
      <c r="M302" s="1" t="s">
        <v>26</v>
      </c>
      <c r="N302" s="7">
        <v>3.9489524255319641</v>
      </c>
      <c r="O302" t="str">
        <f>_xlfn.IFS(Analysis16[[#This Row],[Performance_Score]]&lt;=2, "Poor", Analysis16[[#This Row],[Performance_Score]]&gt;2, "Good", Analysis16[[#This Row],[Performance_Score]]&gt;4, "Excellent")</f>
        <v>Good</v>
      </c>
      <c r="P302" t="str">
        <f>LEFT(Analysis16[[#This Row],[Name]],FIND(" ",Analysis16[[#This Row],[Name]], 1))</f>
        <v xml:space="preserve">Kenneth </v>
      </c>
    </row>
    <row r="303" spans="2:16" x14ac:dyDescent="0.35">
      <c r="B303" s="2" t="s">
        <v>613</v>
      </c>
      <c r="C303" s="2" t="s">
        <v>614</v>
      </c>
      <c r="D303" s="2" t="s">
        <v>80</v>
      </c>
      <c r="E303" s="11">
        <v>38</v>
      </c>
      <c r="F303" s="2" t="s">
        <v>16</v>
      </c>
      <c r="G303" s="2" t="s">
        <v>77</v>
      </c>
      <c r="H303" s="5">
        <v>43862</v>
      </c>
      <c r="I303" s="11">
        <v>27</v>
      </c>
      <c r="J303" s="11">
        <v>2</v>
      </c>
      <c r="K303" s="2">
        <v>0</v>
      </c>
      <c r="L303" s="2" t="s">
        <v>25</v>
      </c>
      <c r="M303" s="2" t="s">
        <v>41</v>
      </c>
      <c r="N303" s="8">
        <v>1.5388074552596591</v>
      </c>
      <c r="O303" t="str">
        <f>_xlfn.IFS(Analysis16[[#This Row],[Performance_Score]]&lt;=2, "Poor", Analysis16[[#This Row],[Performance_Score]]&gt;2, "Good", Analysis16[[#This Row],[Performance_Score]]&gt;4, "Excellent")</f>
        <v>Poor</v>
      </c>
      <c r="P303" t="str">
        <f>LEFT(Analysis16[[#This Row],[Name]],FIND(" ",Analysis16[[#This Row],[Name]], 1))</f>
        <v xml:space="preserve">Brian </v>
      </c>
    </row>
    <row r="304" spans="2:16" x14ac:dyDescent="0.35">
      <c r="B304" s="1" t="s">
        <v>615</v>
      </c>
      <c r="C304" s="1" t="s">
        <v>616</v>
      </c>
      <c r="D304" s="1" t="s">
        <v>58</v>
      </c>
      <c r="E304" s="10">
        <v>26</v>
      </c>
      <c r="F304" s="1" t="s">
        <v>16</v>
      </c>
      <c r="G304" s="1" t="s">
        <v>63</v>
      </c>
      <c r="H304" s="4">
        <v>92400</v>
      </c>
      <c r="I304" s="10">
        <v>12</v>
      </c>
      <c r="J304" s="10">
        <v>4</v>
      </c>
      <c r="K304" s="1">
        <v>2018</v>
      </c>
      <c r="L304" s="1" t="s">
        <v>30</v>
      </c>
      <c r="M304" s="1" t="s">
        <v>26</v>
      </c>
      <c r="N304" s="7">
        <v>1.9647450000635627</v>
      </c>
      <c r="O304" t="str">
        <f>_xlfn.IFS(Analysis16[[#This Row],[Performance_Score]]&lt;=2, "Poor", Analysis16[[#This Row],[Performance_Score]]&gt;2, "Good", Analysis16[[#This Row],[Performance_Score]]&gt;4, "Excellent")</f>
        <v>Good</v>
      </c>
      <c r="P304" t="str">
        <f>LEFT(Analysis16[[#This Row],[Name]],FIND(" ",Analysis16[[#This Row],[Name]], 1))</f>
        <v xml:space="preserve">Alyssa </v>
      </c>
    </row>
    <row r="305" spans="2:16" x14ac:dyDescent="0.35">
      <c r="B305" s="2" t="s">
        <v>617</v>
      </c>
      <c r="C305" s="2" t="s">
        <v>618</v>
      </c>
      <c r="D305" s="2" t="s">
        <v>22</v>
      </c>
      <c r="E305" s="11">
        <v>48</v>
      </c>
      <c r="F305" s="2" t="s">
        <v>23</v>
      </c>
      <c r="G305" s="2" t="s">
        <v>24</v>
      </c>
      <c r="H305" s="5">
        <v>53576</v>
      </c>
      <c r="I305" s="11">
        <v>22</v>
      </c>
      <c r="J305" s="11">
        <v>1</v>
      </c>
      <c r="K305" s="2">
        <v>2015</v>
      </c>
      <c r="L305" s="2" t="s">
        <v>18</v>
      </c>
      <c r="M305" s="2" t="s">
        <v>26</v>
      </c>
      <c r="N305" s="8">
        <v>1.9560688556479442</v>
      </c>
      <c r="O305" t="str">
        <f>_xlfn.IFS(Analysis16[[#This Row],[Performance_Score]]&lt;=2, "Poor", Analysis16[[#This Row],[Performance_Score]]&gt;2, "Good", Analysis16[[#This Row],[Performance_Score]]&gt;4, "Excellent")</f>
        <v>Poor</v>
      </c>
      <c r="P305" t="str">
        <f>LEFT(Analysis16[[#This Row],[Name]],FIND(" ",Analysis16[[#This Row],[Name]], 1))</f>
        <v xml:space="preserve">Brandon </v>
      </c>
    </row>
    <row r="306" spans="2:16" x14ac:dyDescent="0.35">
      <c r="B306" s="1" t="s">
        <v>619</v>
      </c>
      <c r="C306" s="1" t="s">
        <v>620</v>
      </c>
      <c r="D306" s="1" t="s">
        <v>80</v>
      </c>
      <c r="E306" s="10">
        <v>56</v>
      </c>
      <c r="F306" s="1" t="s">
        <v>16</v>
      </c>
      <c r="G306" s="1" t="s">
        <v>39</v>
      </c>
      <c r="H306" s="4">
        <v>80963</v>
      </c>
      <c r="I306" s="10">
        <v>17</v>
      </c>
      <c r="J306" s="10">
        <v>4</v>
      </c>
      <c r="K306" s="1">
        <v>2023</v>
      </c>
      <c r="L306" s="1" t="s">
        <v>40</v>
      </c>
      <c r="M306" s="1" t="s">
        <v>41</v>
      </c>
      <c r="N306" s="7">
        <v>1.1500030086280639</v>
      </c>
      <c r="O306" t="str">
        <f>_xlfn.IFS(Analysis16[[#This Row],[Performance_Score]]&lt;=2, "Poor", Analysis16[[#This Row],[Performance_Score]]&gt;2, "Good", Analysis16[[#This Row],[Performance_Score]]&gt;4, "Excellent")</f>
        <v>Good</v>
      </c>
      <c r="P306" t="str">
        <f>LEFT(Analysis16[[#This Row],[Name]],FIND(" ",Analysis16[[#This Row],[Name]], 1))</f>
        <v xml:space="preserve">Ann </v>
      </c>
    </row>
    <row r="307" spans="2:16" x14ac:dyDescent="0.35">
      <c r="B307" s="2" t="s">
        <v>621</v>
      </c>
      <c r="C307" s="2" t="s">
        <v>622</v>
      </c>
      <c r="D307" s="2" t="s">
        <v>15</v>
      </c>
      <c r="E307" s="11">
        <v>39</v>
      </c>
      <c r="F307" s="2" t="s">
        <v>23</v>
      </c>
      <c r="G307" s="2" t="s">
        <v>63</v>
      </c>
      <c r="H307" s="5">
        <v>92598</v>
      </c>
      <c r="I307" s="11">
        <v>22</v>
      </c>
      <c r="J307" s="11">
        <v>1</v>
      </c>
      <c r="K307" s="2">
        <v>2016</v>
      </c>
      <c r="L307" s="2" t="s">
        <v>25</v>
      </c>
      <c r="M307" s="2" t="s">
        <v>26</v>
      </c>
      <c r="N307" s="8">
        <v>3.3964833404865136</v>
      </c>
      <c r="O307" t="str">
        <f>_xlfn.IFS(Analysis16[[#This Row],[Performance_Score]]&lt;=2, "Poor", Analysis16[[#This Row],[Performance_Score]]&gt;2, "Good", Analysis16[[#This Row],[Performance_Score]]&gt;4, "Excellent")</f>
        <v>Poor</v>
      </c>
      <c r="P307" t="str">
        <f>LEFT(Analysis16[[#This Row],[Name]],FIND(" ",Analysis16[[#This Row],[Name]], 1))</f>
        <v xml:space="preserve">Tamara </v>
      </c>
    </row>
    <row r="308" spans="2:16" x14ac:dyDescent="0.35">
      <c r="B308" s="1" t="s">
        <v>623</v>
      </c>
      <c r="C308" s="1" t="s">
        <v>624</v>
      </c>
      <c r="D308" s="1" t="s">
        <v>22</v>
      </c>
      <c r="E308" s="10">
        <v>32</v>
      </c>
      <c r="F308" s="1" t="s">
        <v>72</v>
      </c>
      <c r="G308" s="1" t="s">
        <v>77</v>
      </c>
      <c r="H308" s="4">
        <v>48923</v>
      </c>
      <c r="I308" s="10">
        <v>31</v>
      </c>
      <c r="J308" s="10">
        <v>5</v>
      </c>
      <c r="K308" s="1">
        <v>2017</v>
      </c>
      <c r="L308" s="1" t="s">
        <v>18</v>
      </c>
      <c r="M308" s="1" t="s">
        <v>26</v>
      </c>
      <c r="N308" s="7">
        <v>1.4012902500765398</v>
      </c>
      <c r="O308" t="str">
        <f>_xlfn.IFS(Analysis16[[#This Row],[Performance_Score]]&lt;=2, "Poor", Analysis16[[#This Row],[Performance_Score]]&gt;2, "Good", Analysis16[[#This Row],[Performance_Score]]&gt;4, "Excellent")</f>
        <v>Good</v>
      </c>
      <c r="P308" t="str">
        <f>LEFT(Analysis16[[#This Row],[Name]],FIND(" ",Analysis16[[#This Row],[Name]], 1))</f>
        <v xml:space="preserve">Michael </v>
      </c>
    </row>
    <row r="309" spans="2:16" x14ac:dyDescent="0.35">
      <c r="B309" s="2" t="s">
        <v>625</v>
      </c>
      <c r="C309" s="2" t="s">
        <v>626</v>
      </c>
      <c r="D309" s="2" t="s">
        <v>80</v>
      </c>
      <c r="E309" s="11">
        <v>22</v>
      </c>
      <c r="F309" s="2" t="s">
        <v>23</v>
      </c>
      <c r="G309" s="2" t="s">
        <v>24</v>
      </c>
      <c r="H309" s="5">
        <v>82522</v>
      </c>
      <c r="I309" s="11">
        <v>33</v>
      </c>
      <c r="J309" s="11">
        <v>3</v>
      </c>
      <c r="K309" s="2">
        <v>2019</v>
      </c>
      <c r="L309" s="2" t="s">
        <v>40</v>
      </c>
      <c r="M309" s="2" t="s">
        <v>26</v>
      </c>
      <c r="N309" s="8">
        <v>1.9510781084588871</v>
      </c>
      <c r="O309" t="str">
        <f>_xlfn.IFS(Analysis16[[#This Row],[Performance_Score]]&lt;=2, "Poor", Analysis16[[#This Row],[Performance_Score]]&gt;2, "Good", Analysis16[[#This Row],[Performance_Score]]&gt;4, "Excellent")</f>
        <v>Good</v>
      </c>
      <c r="P309" t="str">
        <f>LEFT(Analysis16[[#This Row],[Name]],FIND(" ",Analysis16[[#This Row],[Name]], 1))</f>
        <v xml:space="preserve">Danielle </v>
      </c>
    </row>
    <row r="310" spans="2:16" x14ac:dyDescent="0.35">
      <c r="B310" s="1" t="s">
        <v>627</v>
      </c>
      <c r="C310" s="1" t="s">
        <v>628</v>
      </c>
      <c r="D310" s="1" t="s">
        <v>22</v>
      </c>
      <c r="E310" s="10">
        <v>25</v>
      </c>
      <c r="F310" s="1" t="s">
        <v>23</v>
      </c>
      <c r="G310" s="1" t="s">
        <v>77</v>
      </c>
      <c r="H310" s="4">
        <v>69725</v>
      </c>
      <c r="I310" s="10">
        <v>13</v>
      </c>
      <c r="J310" s="10">
        <v>5</v>
      </c>
      <c r="K310" s="1">
        <v>2015</v>
      </c>
      <c r="L310" s="1" t="s">
        <v>40</v>
      </c>
      <c r="M310" s="1" t="s">
        <v>19</v>
      </c>
      <c r="N310" s="7">
        <v>2.9824565898282716</v>
      </c>
      <c r="O310" t="str">
        <f>_xlfn.IFS(Analysis16[[#This Row],[Performance_Score]]&lt;=2, "Poor", Analysis16[[#This Row],[Performance_Score]]&gt;2, "Good", Analysis16[[#This Row],[Performance_Score]]&gt;4, "Excellent")</f>
        <v>Good</v>
      </c>
      <c r="P310" t="str">
        <f>LEFT(Analysis16[[#This Row],[Name]],FIND(" ",Analysis16[[#This Row],[Name]], 1))</f>
        <v xml:space="preserve">Brent </v>
      </c>
    </row>
    <row r="311" spans="2:16" x14ac:dyDescent="0.35">
      <c r="B311" s="2" t="s">
        <v>629</v>
      </c>
      <c r="C311" s="2" t="s">
        <v>630</v>
      </c>
      <c r="D311" s="2" t="s">
        <v>33</v>
      </c>
      <c r="E311" s="11">
        <v>57</v>
      </c>
      <c r="F311" s="2" t="s">
        <v>16</v>
      </c>
      <c r="G311" s="2" t="s">
        <v>77</v>
      </c>
      <c r="H311" s="5">
        <v>118441</v>
      </c>
      <c r="I311" s="11">
        <v>30</v>
      </c>
      <c r="J311" s="11">
        <v>2</v>
      </c>
      <c r="K311" s="2">
        <v>2022</v>
      </c>
      <c r="L311" s="2" t="s">
        <v>25</v>
      </c>
      <c r="M311" s="2" t="s">
        <v>41</v>
      </c>
      <c r="N311" s="8">
        <v>4.2539169634449596</v>
      </c>
      <c r="O311" t="str">
        <f>_xlfn.IFS(Analysis16[[#This Row],[Performance_Score]]&lt;=2, "Poor", Analysis16[[#This Row],[Performance_Score]]&gt;2, "Good", Analysis16[[#This Row],[Performance_Score]]&gt;4, "Excellent")</f>
        <v>Poor</v>
      </c>
      <c r="P311" t="str">
        <f>LEFT(Analysis16[[#This Row],[Name]],FIND(" ",Analysis16[[#This Row],[Name]], 1))</f>
        <v xml:space="preserve">Anna </v>
      </c>
    </row>
    <row r="312" spans="2:16" x14ac:dyDescent="0.35">
      <c r="B312" s="1" t="s">
        <v>631</v>
      </c>
      <c r="C312" s="1" t="s">
        <v>632</v>
      </c>
      <c r="D312" s="1" t="s">
        <v>33</v>
      </c>
      <c r="E312" s="10">
        <v>49</v>
      </c>
      <c r="F312" s="1" t="s">
        <v>16</v>
      </c>
      <c r="G312" s="1" t="s">
        <v>63</v>
      </c>
      <c r="H312" s="4">
        <v>46732</v>
      </c>
      <c r="I312" s="10">
        <v>13</v>
      </c>
      <c r="J312" s="10">
        <v>5</v>
      </c>
      <c r="K312" s="1">
        <v>2018</v>
      </c>
      <c r="L312" s="1" t="s">
        <v>18</v>
      </c>
      <c r="M312" s="1" t="s">
        <v>26</v>
      </c>
      <c r="N312" s="7">
        <v>2.5211257235619131</v>
      </c>
      <c r="O312" t="str">
        <f>_xlfn.IFS(Analysis16[[#This Row],[Performance_Score]]&lt;=2, "Poor", Analysis16[[#This Row],[Performance_Score]]&gt;2, "Good", Analysis16[[#This Row],[Performance_Score]]&gt;4, "Excellent")</f>
        <v>Good</v>
      </c>
      <c r="P312" t="str">
        <f>LEFT(Analysis16[[#This Row],[Name]],FIND(" ",Analysis16[[#This Row],[Name]], 1))</f>
        <v xml:space="preserve">Joel </v>
      </c>
    </row>
    <row r="313" spans="2:16" x14ac:dyDescent="0.35">
      <c r="B313" s="2" t="s">
        <v>633</v>
      </c>
      <c r="C313" s="2" t="s">
        <v>634</v>
      </c>
      <c r="D313" s="2" t="s">
        <v>15</v>
      </c>
      <c r="E313" s="11">
        <v>29</v>
      </c>
      <c r="F313" s="2" t="s">
        <v>16</v>
      </c>
      <c r="G313" s="2" t="s">
        <v>77</v>
      </c>
      <c r="H313" s="5">
        <v>106200</v>
      </c>
      <c r="I313" s="11">
        <v>30</v>
      </c>
      <c r="J313" s="11">
        <v>4</v>
      </c>
      <c r="K313" s="2">
        <v>2020</v>
      </c>
      <c r="L313" s="2" t="s">
        <v>34</v>
      </c>
      <c r="M313" s="2" t="s">
        <v>41</v>
      </c>
      <c r="N313" s="8">
        <v>3.054912560434786</v>
      </c>
      <c r="O313" t="str">
        <f>_xlfn.IFS(Analysis16[[#This Row],[Performance_Score]]&lt;=2, "Poor", Analysis16[[#This Row],[Performance_Score]]&gt;2, "Good", Analysis16[[#This Row],[Performance_Score]]&gt;4, "Excellent")</f>
        <v>Good</v>
      </c>
      <c r="P313" t="str">
        <f>LEFT(Analysis16[[#This Row],[Name]],FIND(" ",Analysis16[[#This Row],[Name]], 1))</f>
        <v xml:space="preserve">Amber </v>
      </c>
    </row>
    <row r="314" spans="2:16" x14ac:dyDescent="0.35">
      <c r="B314" s="1" t="s">
        <v>635</v>
      </c>
      <c r="C314" s="1" t="s">
        <v>636</v>
      </c>
      <c r="D314" s="1" t="s">
        <v>15</v>
      </c>
      <c r="E314" s="10">
        <v>22</v>
      </c>
      <c r="F314" s="1" t="s">
        <v>23</v>
      </c>
      <c r="G314" s="1" t="s">
        <v>77</v>
      </c>
      <c r="H314" s="4">
        <v>86871</v>
      </c>
      <c r="I314" s="10">
        <v>10</v>
      </c>
      <c r="J314" s="10">
        <v>1</v>
      </c>
      <c r="K314" s="1">
        <v>2021</v>
      </c>
      <c r="L314" s="1" t="s">
        <v>18</v>
      </c>
      <c r="M314" s="1" t="s">
        <v>26</v>
      </c>
      <c r="N314" s="7">
        <v>4.7058209785814924</v>
      </c>
      <c r="O314" t="str">
        <f>_xlfn.IFS(Analysis16[[#This Row],[Performance_Score]]&lt;=2, "Poor", Analysis16[[#This Row],[Performance_Score]]&gt;2, "Good", Analysis16[[#This Row],[Performance_Score]]&gt;4, "Excellent")</f>
        <v>Poor</v>
      </c>
      <c r="P314" t="str">
        <f>LEFT(Analysis16[[#This Row],[Name]],FIND(" ",Analysis16[[#This Row],[Name]], 1))</f>
        <v xml:space="preserve">Jennifer </v>
      </c>
    </row>
    <row r="315" spans="2:16" x14ac:dyDescent="0.35">
      <c r="B315" s="2" t="s">
        <v>637</v>
      </c>
      <c r="C315" s="2" t="s">
        <v>638</v>
      </c>
      <c r="D315" s="2" t="s">
        <v>15</v>
      </c>
      <c r="E315" s="11">
        <v>32</v>
      </c>
      <c r="F315" s="2" t="s">
        <v>23</v>
      </c>
      <c r="G315" s="2" t="s">
        <v>24</v>
      </c>
      <c r="H315" s="5">
        <v>63358</v>
      </c>
      <c r="I315" s="11">
        <v>17</v>
      </c>
      <c r="J315" s="11">
        <v>5</v>
      </c>
      <c r="K315" s="2">
        <v>2022</v>
      </c>
      <c r="L315" s="2" t="s">
        <v>18</v>
      </c>
      <c r="M315" s="2" t="s">
        <v>41</v>
      </c>
      <c r="N315" s="8">
        <v>4.3061652366727685</v>
      </c>
      <c r="O315" t="str">
        <f>_xlfn.IFS(Analysis16[[#This Row],[Performance_Score]]&lt;=2, "Poor", Analysis16[[#This Row],[Performance_Score]]&gt;2, "Good", Analysis16[[#This Row],[Performance_Score]]&gt;4, "Excellent")</f>
        <v>Good</v>
      </c>
      <c r="P315" t="str">
        <f>LEFT(Analysis16[[#This Row],[Name]],FIND(" ",Analysis16[[#This Row],[Name]], 1))</f>
        <v xml:space="preserve">Brandy </v>
      </c>
    </row>
    <row r="316" spans="2:16" x14ac:dyDescent="0.35">
      <c r="B316" s="1" t="s">
        <v>639</v>
      </c>
      <c r="C316" s="1" t="s">
        <v>640</v>
      </c>
      <c r="D316" s="1" t="s">
        <v>33</v>
      </c>
      <c r="E316" s="10">
        <v>24</v>
      </c>
      <c r="F316" s="1" t="s">
        <v>16</v>
      </c>
      <c r="G316" s="1" t="s">
        <v>29</v>
      </c>
      <c r="H316" s="4">
        <v>92014</v>
      </c>
      <c r="I316" s="10">
        <v>10</v>
      </c>
      <c r="J316" s="10">
        <v>5</v>
      </c>
      <c r="K316" s="1">
        <v>0</v>
      </c>
      <c r="L316" s="1" t="s">
        <v>30</v>
      </c>
      <c r="M316" s="1" t="s">
        <v>26</v>
      </c>
      <c r="N316" s="7">
        <v>4.1143540913017489</v>
      </c>
      <c r="O316" t="str">
        <f>_xlfn.IFS(Analysis16[[#This Row],[Performance_Score]]&lt;=2, "Poor", Analysis16[[#This Row],[Performance_Score]]&gt;2, "Good", Analysis16[[#This Row],[Performance_Score]]&gt;4, "Excellent")</f>
        <v>Good</v>
      </c>
      <c r="P316" t="str">
        <f>LEFT(Analysis16[[#This Row],[Name]],FIND(" ",Analysis16[[#This Row],[Name]], 1))</f>
        <v xml:space="preserve">Natalie </v>
      </c>
    </row>
    <row r="317" spans="2:16" x14ac:dyDescent="0.35">
      <c r="B317" s="2" t="s">
        <v>641</v>
      </c>
      <c r="C317" s="2" t="s">
        <v>642</v>
      </c>
      <c r="D317" s="2" t="s">
        <v>33</v>
      </c>
      <c r="E317" s="11">
        <v>59</v>
      </c>
      <c r="F317" s="2" t="s">
        <v>23</v>
      </c>
      <c r="G317" s="2" t="s">
        <v>29</v>
      </c>
      <c r="H317" s="5">
        <v>62445</v>
      </c>
      <c r="I317" s="11">
        <v>20</v>
      </c>
      <c r="J317" s="11">
        <v>3</v>
      </c>
      <c r="K317" s="2">
        <v>2019</v>
      </c>
      <c r="L317" s="2" t="s">
        <v>34</v>
      </c>
      <c r="M317" s="2" t="s">
        <v>41</v>
      </c>
      <c r="N317" s="8">
        <v>3.2662074959559981</v>
      </c>
      <c r="O317" t="str">
        <f>_xlfn.IFS(Analysis16[[#This Row],[Performance_Score]]&lt;=2, "Poor", Analysis16[[#This Row],[Performance_Score]]&gt;2, "Good", Analysis16[[#This Row],[Performance_Score]]&gt;4, "Excellent")</f>
        <v>Good</v>
      </c>
      <c r="P317" t="str">
        <f>LEFT(Analysis16[[#This Row],[Name]],FIND(" ",Analysis16[[#This Row],[Name]], 1))</f>
        <v xml:space="preserve">Katherine </v>
      </c>
    </row>
    <row r="318" spans="2:16" x14ac:dyDescent="0.35">
      <c r="B318" s="1" t="s">
        <v>643</v>
      </c>
      <c r="C318" s="1" t="s">
        <v>644</v>
      </c>
      <c r="D318" s="1" t="s">
        <v>46</v>
      </c>
      <c r="E318" s="10">
        <v>23</v>
      </c>
      <c r="F318" s="1" t="s">
        <v>16</v>
      </c>
      <c r="G318" s="1" t="s">
        <v>77</v>
      </c>
      <c r="H318" s="4">
        <v>64904</v>
      </c>
      <c r="I318" s="10">
        <v>15</v>
      </c>
      <c r="J318" s="10">
        <v>1</v>
      </c>
      <c r="K318" s="1">
        <v>2019</v>
      </c>
      <c r="L318" s="1" t="s">
        <v>34</v>
      </c>
      <c r="M318" s="1" t="s">
        <v>26</v>
      </c>
      <c r="N318" s="7">
        <v>2.683941403858269</v>
      </c>
      <c r="O318" t="str">
        <f>_xlfn.IFS(Analysis16[[#This Row],[Performance_Score]]&lt;=2, "Poor", Analysis16[[#This Row],[Performance_Score]]&gt;2, "Good", Analysis16[[#This Row],[Performance_Score]]&gt;4, "Excellent")</f>
        <v>Poor</v>
      </c>
      <c r="P318" t="str">
        <f>LEFT(Analysis16[[#This Row],[Name]],FIND(" ",Analysis16[[#This Row],[Name]], 1))</f>
        <v xml:space="preserve">Pamela </v>
      </c>
    </row>
    <row r="319" spans="2:16" x14ac:dyDescent="0.35">
      <c r="B319" s="2" t="s">
        <v>645</v>
      </c>
      <c r="C319" s="2" t="s">
        <v>646</v>
      </c>
      <c r="D319" s="2" t="s">
        <v>58</v>
      </c>
      <c r="E319" s="11">
        <v>51</v>
      </c>
      <c r="F319" s="2" t="s">
        <v>72</v>
      </c>
      <c r="G319" s="2" t="s">
        <v>24</v>
      </c>
      <c r="H319" s="5">
        <v>105503</v>
      </c>
      <c r="I319" s="11">
        <v>6</v>
      </c>
      <c r="J319" s="11">
        <v>2</v>
      </c>
      <c r="K319" s="2">
        <v>2016</v>
      </c>
      <c r="L319" s="2" t="s">
        <v>30</v>
      </c>
      <c r="M319" s="2" t="s">
        <v>26</v>
      </c>
      <c r="N319" s="8">
        <v>1.7291109746591253</v>
      </c>
      <c r="O319" t="str">
        <f>_xlfn.IFS(Analysis16[[#This Row],[Performance_Score]]&lt;=2, "Poor", Analysis16[[#This Row],[Performance_Score]]&gt;2, "Good", Analysis16[[#This Row],[Performance_Score]]&gt;4, "Excellent")</f>
        <v>Poor</v>
      </c>
      <c r="P319" t="str">
        <f>LEFT(Analysis16[[#This Row],[Name]],FIND(" ",Analysis16[[#This Row],[Name]], 1))</f>
        <v xml:space="preserve">Randy </v>
      </c>
    </row>
    <row r="320" spans="2:16" x14ac:dyDescent="0.35">
      <c r="B320" s="1" t="s">
        <v>647</v>
      </c>
      <c r="C320" s="1" t="s">
        <v>648</v>
      </c>
      <c r="D320" s="1" t="s">
        <v>58</v>
      </c>
      <c r="E320" s="10">
        <v>48</v>
      </c>
      <c r="F320" s="1" t="s">
        <v>16</v>
      </c>
      <c r="G320" s="1" t="s">
        <v>63</v>
      </c>
      <c r="H320" s="4">
        <v>39659</v>
      </c>
      <c r="I320" s="10">
        <v>31</v>
      </c>
      <c r="J320" s="10">
        <v>1</v>
      </c>
      <c r="K320" s="1">
        <v>2021</v>
      </c>
      <c r="L320" s="1" t="s">
        <v>18</v>
      </c>
      <c r="M320" s="1" t="s">
        <v>19</v>
      </c>
      <c r="N320" s="7">
        <v>3.034621615219947</v>
      </c>
      <c r="O320" t="str">
        <f>_xlfn.IFS(Analysis16[[#This Row],[Performance_Score]]&lt;=2, "Poor", Analysis16[[#This Row],[Performance_Score]]&gt;2, "Good", Analysis16[[#This Row],[Performance_Score]]&gt;4, "Excellent")</f>
        <v>Poor</v>
      </c>
      <c r="P320" t="str">
        <f>LEFT(Analysis16[[#This Row],[Name]],FIND(" ",Analysis16[[#This Row],[Name]], 1))</f>
        <v xml:space="preserve">Michael </v>
      </c>
    </row>
    <row r="321" spans="2:16" x14ac:dyDescent="0.35">
      <c r="B321" s="2" t="s">
        <v>649</v>
      </c>
      <c r="C321" s="2" t="s">
        <v>650</v>
      </c>
      <c r="D321" s="2" t="s">
        <v>80</v>
      </c>
      <c r="E321" s="11">
        <v>36</v>
      </c>
      <c r="F321" s="2" t="s">
        <v>16</v>
      </c>
      <c r="G321" s="2" t="s">
        <v>39</v>
      </c>
      <c r="H321" s="5">
        <v>105366</v>
      </c>
      <c r="I321" s="11">
        <v>13</v>
      </c>
      <c r="J321" s="11">
        <v>2</v>
      </c>
      <c r="K321" s="2">
        <v>2015</v>
      </c>
      <c r="L321" s="2" t="s">
        <v>40</v>
      </c>
      <c r="M321" s="2" t="s">
        <v>19</v>
      </c>
      <c r="N321" s="8">
        <v>3.0112900515331336</v>
      </c>
      <c r="O321" t="str">
        <f>_xlfn.IFS(Analysis16[[#This Row],[Performance_Score]]&lt;=2, "Poor", Analysis16[[#This Row],[Performance_Score]]&gt;2, "Good", Analysis16[[#This Row],[Performance_Score]]&gt;4, "Excellent")</f>
        <v>Poor</v>
      </c>
      <c r="P321" t="str">
        <f>LEFT(Analysis16[[#This Row],[Name]],FIND(" ",Analysis16[[#This Row],[Name]], 1))</f>
        <v xml:space="preserve">Kristin </v>
      </c>
    </row>
    <row r="322" spans="2:16" x14ac:dyDescent="0.35">
      <c r="B322" s="1" t="s">
        <v>651</v>
      </c>
      <c r="C322" s="1" t="s">
        <v>652</v>
      </c>
      <c r="D322" s="1" t="s">
        <v>46</v>
      </c>
      <c r="E322" s="10">
        <v>27</v>
      </c>
      <c r="F322" s="1" t="s">
        <v>23</v>
      </c>
      <c r="G322" s="1" t="s">
        <v>77</v>
      </c>
      <c r="H322" s="4">
        <v>85378</v>
      </c>
      <c r="I322" s="10">
        <v>29</v>
      </c>
      <c r="J322" s="10">
        <v>5</v>
      </c>
      <c r="K322" s="1">
        <v>0</v>
      </c>
      <c r="L322" s="1" t="s">
        <v>30</v>
      </c>
      <c r="M322" s="1" t="s">
        <v>26</v>
      </c>
      <c r="N322" s="7">
        <v>2.4095397375593155</v>
      </c>
      <c r="O322" t="str">
        <f>_xlfn.IFS(Analysis16[[#This Row],[Performance_Score]]&lt;=2, "Poor", Analysis16[[#This Row],[Performance_Score]]&gt;2, "Good", Analysis16[[#This Row],[Performance_Score]]&gt;4, "Excellent")</f>
        <v>Good</v>
      </c>
      <c r="P322" t="str">
        <f>LEFT(Analysis16[[#This Row],[Name]],FIND(" ",Analysis16[[#This Row],[Name]], 1))</f>
        <v xml:space="preserve">Christopher </v>
      </c>
    </row>
    <row r="323" spans="2:16" x14ac:dyDescent="0.35">
      <c r="B323" s="2" t="s">
        <v>653</v>
      </c>
      <c r="C323" s="2" t="s">
        <v>654</v>
      </c>
      <c r="D323" s="2" t="s">
        <v>80</v>
      </c>
      <c r="E323" s="11">
        <v>25</v>
      </c>
      <c r="F323" s="2" t="s">
        <v>16</v>
      </c>
      <c r="G323" s="2" t="s">
        <v>17</v>
      </c>
      <c r="H323" s="5">
        <v>78623</v>
      </c>
      <c r="I323" s="11">
        <v>3</v>
      </c>
      <c r="J323" s="11">
        <v>4</v>
      </c>
      <c r="K323" s="2">
        <v>2021</v>
      </c>
      <c r="L323" s="2" t="s">
        <v>30</v>
      </c>
      <c r="M323" s="2" t="s">
        <v>41</v>
      </c>
      <c r="N323" s="8">
        <v>3.8956309297875067</v>
      </c>
      <c r="O323" t="str">
        <f>_xlfn.IFS(Analysis16[[#This Row],[Performance_Score]]&lt;=2, "Poor", Analysis16[[#This Row],[Performance_Score]]&gt;2, "Good", Analysis16[[#This Row],[Performance_Score]]&gt;4, "Excellent")</f>
        <v>Good</v>
      </c>
      <c r="P323" t="str">
        <f>LEFT(Analysis16[[#This Row],[Name]],FIND(" ",Analysis16[[#This Row],[Name]], 1))</f>
        <v xml:space="preserve">Barbara </v>
      </c>
    </row>
    <row r="324" spans="2:16" x14ac:dyDescent="0.35">
      <c r="B324" s="1" t="s">
        <v>655</v>
      </c>
      <c r="C324" s="1" t="s">
        <v>656</v>
      </c>
      <c r="D324" s="1" t="s">
        <v>80</v>
      </c>
      <c r="E324" s="10">
        <v>24</v>
      </c>
      <c r="F324" s="1" t="s">
        <v>16</v>
      </c>
      <c r="G324" s="1" t="s">
        <v>77</v>
      </c>
      <c r="H324" s="4">
        <v>113978</v>
      </c>
      <c r="I324" s="10">
        <v>7</v>
      </c>
      <c r="J324" s="10">
        <v>5</v>
      </c>
      <c r="K324" s="1">
        <v>2020</v>
      </c>
      <c r="L324" s="1" t="s">
        <v>25</v>
      </c>
      <c r="M324" s="1" t="s">
        <v>19</v>
      </c>
      <c r="N324" s="7">
        <v>2.3673546359249467</v>
      </c>
      <c r="O324" t="str">
        <f>_xlfn.IFS(Analysis16[[#This Row],[Performance_Score]]&lt;=2, "Poor", Analysis16[[#This Row],[Performance_Score]]&gt;2, "Good", Analysis16[[#This Row],[Performance_Score]]&gt;4, "Excellent")</f>
        <v>Good</v>
      </c>
      <c r="P324" t="str">
        <f>LEFT(Analysis16[[#This Row],[Name]],FIND(" ",Analysis16[[#This Row],[Name]], 1))</f>
        <v xml:space="preserve">Jeremy </v>
      </c>
    </row>
    <row r="325" spans="2:16" x14ac:dyDescent="0.35">
      <c r="B325" s="2" t="s">
        <v>657</v>
      </c>
      <c r="C325" s="2" t="s">
        <v>658</v>
      </c>
      <c r="D325" s="2" t="s">
        <v>80</v>
      </c>
      <c r="E325" s="11">
        <v>55</v>
      </c>
      <c r="F325" s="2" t="s">
        <v>16</v>
      </c>
      <c r="G325" s="2" t="s">
        <v>39</v>
      </c>
      <c r="H325" s="5">
        <v>42145</v>
      </c>
      <c r="I325" s="11">
        <v>5</v>
      </c>
      <c r="J325" s="11">
        <v>1</v>
      </c>
      <c r="K325" s="2">
        <v>2020</v>
      </c>
      <c r="L325" s="2" t="s">
        <v>25</v>
      </c>
      <c r="M325" s="2" t="s">
        <v>41</v>
      </c>
      <c r="N325" s="8">
        <v>3.246034391702449</v>
      </c>
      <c r="O325" t="str">
        <f>_xlfn.IFS(Analysis16[[#This Row],[Performance_Score]]&lt;=2, "Poor", Analysis16[[#This Row],[Performance_Score]]&gt;2, "Good", Analysis16[[#This Row],[Performance_Score]]&gt;4, "Excellent")</f>
        <v>Poor</v>
      </c>
      <c r="P325" t="str">
        <f>LEFT(Analysis16[[#This Row],[Name]],FIND(" ",Analysis16[[#This Row],[Name]], 1))</f>
        <v xml:space="preserve">Benjamin </v>
      </c>
    </row>
    <row r="326" spans="2:16" x14ac:dyDescent="0.35">
      <c r="B326" s="1" t="s">
        <v>659</v>
      </c>
      <c r="C326" s="1" t="s">
        <v>660</v>
      </c>
      <c r="D326" s="1" t="s">
        <v>46</v>
      </c>
      <c r="E326" s="10">
        <v>28</v>
      </c>
      <c r="F326" s="1" t="s">
        <v>23</v>
      </c>
      <c r="G326" s="1" t="s">
        <v>39</v>
      </c>
      <c r="H326" s="4">
        <v>78614</v>
      </c>
      <c r="I326" s="10">
        <v>15</v>
      </c>
      <c r="J326" s="10">
        <v>4</v>
      </c>
      <c r="K326" s="1">
        <v>2022</v>
      </c>
      <c r="L326" s="1" t="s">
        <v>18</v>
      </c>
      <c r="M326" s="1" t="s">
        <v>41</v>
      </c>
      <c r="N326" s="7">
        <v>3.9695008204768292</v>
      </c>
      <c r="O326" t="str">
        <f>_xlfn.IFS(Analysis16[[#This Row],[Performance_Score]]&lt;=2, "Poor", Analysis16[[#This Row],[Performance_Score]]&gt;2, "Good", Analysis16[[#This Row],[Performance_Score]]&gt;4, "Excellent")</f>
        <v>Good</v>
      </c>
      <c r="P326" t="str">
        <f>LEFT(Analysis16[[#This Row],[Name]],FIND(" ",Analysis16[[#This Row],[Name]], 1))</f>
        <v xml:space="preserve">Charles </v>
      </c>
    </row>
    <row r="327" spans="2:16" x14ac:dyDescent="0.35">
      <c r="B327" s="2" t="s">
        <v>661</v>
      </c>
      <c r="C327" s="2" t="s">
        <v>662</v>
      </c>
      <c r="D327" s="2" t="s">
        <v>22</v>
      </c>
      <c r="E327" s="11">
        <v>54</v>
      </c>
      <c r="F327" s="2" t="s">
        <v>72</v>
      </c>
      <c r="G327" s="2" t="s">
        <v>29</v>
      </c>
      <c r="H327" s="5">
        <v>39154</v>
      </c>
      <c r="I327" s="11">
        <v>31</v>
      </c>
      <c r="J327" s="11">
        <v>4</v>
      </c>
      <c r="K327" s="2">
        <v>2020</v>
      </c>
      <c r="L327" s="2" t="s">
        <v>34</v>
      </c>
      <c r="M327" s="2" t="s">
        <v>19</v>
      </c>
      <c r="N327" s="8">
        <v>1.2220644157055398</v>
      </c>
      <c r="O327" t="str">
        <f>_xlfn.IFS(Analysis16[[#This Row],[Performance_Score]]&lt;=2, "Poor", Analysis16[[#This Row],[Performance_Score]]&gt;2, "Good", Analysis16[[#This Row],[Performance_Score]]&gt;4, "Excellent")</f>
        <v>Good</v>
      </c>
      <c r="P327" t="str">
        <f>LEFT(Analysis16[[#This Row],[Name]],FIND(" ",Analysis16[[#This Row],[Name]], 1))</f>
        <v xml:space="preserve">Michelle </v>
      </c>
    </row>
    <row r="328" spans="2:16" x14ac:dyDescent="0.35">
      <c r="B328" s="1" t="s">
        <v>663</v>
      </c>
      <c r="C328" s="1" t="s">
        <v>664</v>
      </c>
      <c r="D328" s="1" t="s">
        <v>33</v>
      </c>
      <c r="E328" s="10">
        <v>42</v>
      </c>
      <c r="F328" s="1" t="s">
        <v>16</v>
      </c>
      <c r="G328" s="1" t="s">
        <v>17</v>
      </c>
      <c r="H328" s="4">
        <v>41850</v>
      </c>
      <c r="I328" s="10">
        <v>34</v>
      </c>
      <c r="J328" s="10">
        <v>2</v>
      </c>
      <c r="K328" s="1">
        <v>2019</v>
      </c>
      <c r="L328" s="1" t="s">
        <v>25</v>
      </c>
      <c r="M328" s="1" t="s">
        <v>41</v>
      </c>
      <c r="N328" s="7">
        <v>3.732556456549041</v>
      </c>
      <c r="O328" t="str">
        <f>_xlfn.IFS(Analysis16[[#This Row],[Performance_Score]]&lt;=2, "Poor", Analysis16[[#This Row],[Performance_Score]]&gt;2, "Good", Analysis16[[#This Row],[Performance_Score]]&gt;4, "Excellent")</f>
        <v>Poor</v>
      </c>
      <c r="P328" t="str">
        <f>LEFT(Analysis16[[#This Row],[Name]],FIND(" ",Analysis16[[#This Row],[Name]], 1))</f>
        <v xml:space="preserve">Laura </v>
      </c>
    </row>
    <row r="329" spans="2:16" x14ac:dyDescent="0.35">
      <c r="B329" s="2" t="s">
        <v>665</v>
      </c>
      <c r="C329" s="2" t="s">
        <v>666</v>
      </c>
      <c r="D329" s="2" t="s">
        <v>46</v>
      </c>
      <c r="E329" s="11">
        <v>28</v>
      </c>
      <c r="F329" s="2" t="s">
        <v>16</v>
      </c>
      <c r="G329" s="2" t="s">
        <v>17</v>
      </c>
      <c r="H329" s="5">
        <v>81823</v>
      </c>
      <c r="I329" s="11">
        <v>30</v>
      </c>
      <c r="J329" s="11">
        <v>1</v>
      </c>
      <c r="K329" s="2">
        <v>2018</v>
      </c>
      <c r="L329" s="2" t="s">
        <v>40</v>
      </c>
      <c r="M329" s="2" t="s">
        <v>141</v>
      </c>
      <c r="N329" s="8">
        <v>3.7346382193068339</v>
      </c>
      <c r="O329" t="str">
        <f>_xlfn.IFS(Analysis16[[#This Row],[Performance_Score]]&lt;=2, "Poor", Analysis16[[#This Row],[Performance_Score]]&gt;2, "Good", Analysis16[[#This Row],[Performance_Score]]&gt;4, "Excellent")</f>
        <v>Poor</v>
      </c>
      <c r="P329" t="str">
        <f>LEFT(Analysis16[[#This Row],[Name]],FIND(" ",Analysis16[[#This Row],[Name]], 1))</f>
        <v xml:space="preserve">Lori </v>
      </c>
    </row>
    <row r="330" spans="2:16" x14ac:dyDescent="0.35">
      <c r="B330" s="1" t="s">
        <v>667</v>
      </c>
      <c r="C330" s="1" t="s">
        <v>668</v>
      </c>
      <c r="D330" s="1" t="s">
        <v>80</v>
      </c>
      <c r="E330" s="10">
        <v>22</v>
      </c>
      <c r="F330" s="1" t="s">
        <v>16</v>
      </c>
      <c r="G330" s="1" t="s">
        <v>24</v>
      </c>
      <c r="H330" s="4">
        <v>45420</v>
      </c>
      <c r="I330" s="10">
        <v>34</v>
      </c>
      <c r="J330" s="10">
        <v>1</v>
      </c>
      <c r="K330" s="1">
        <v>2021</v>
      </c>
      <c r="L330" s="1" t="s">
        <v>34</v>
      </c>
      <c r="M330" s="1" t="s">
        <v>26</v>
      </c>
      <c r="N330" s="7">
        <v>1.9153282187094969</v>
      </c>
      <c r="O330" t="str">
        <f>_xlfn.IFS(Analysis16[[#This Row],[Performance_Score]]&lt;=2, "Poor", Analysis16[[#This Row],[Performance_Score]]&gt;2, "Good", Analysis16[[#This Row],[Performance_Score]]&gt;4, "Excellent")</f>
        <v>Poor</v>
      </c>
      <c r="P330" t="str">
        <f>LEFT(Analysis16[[#This Row],[Name]],FIND(" ",Analysis16[[#This Row],[Name]], 1))</f>
        <v xml:space="preserve">Kelly </v>
      </c>
    </row>
    <row r="331" spans="2:16" x14ac:dyDescent="0.35">
      <c r="B331" s="2" t="s">
        <v>669</v>
      </c>
      <c r="C331" s="2" t="s">
        <v>670</v>
      </c>
      <c r="D331" s="2" t="s">
        <v>80</v>
      </c>
      <c r="E331" s="11">
        <v>55</v>
      </c>
      <c r="F331" s="2" t="s">
        <v>16</v>
      </c>
      <c r="G331" s="2" t="s">
        <v>17</v>
      </c>
      <c r="H331" s="5">
        <v>74221</v>
      </c>
      <c r="I331" s="11">
        <v>34</v>
      </c>
      <c r="J331" s="11">
        <v>3</v>
      </c>
      <c r="K331" s="2">
        <v>2018</v>
      </c>
      <c r="L331" s="2" t="s">
        <v>51</v>
      </c>
      <c r="M331" s="2" t="s">
        <v>41</v>
      </c>
      <c r="N331" s="8">
        <v>4.8025260533070409</v>
      </c>
      <c r="O331" t="str">
        <f>_xlfn.IFS(Analysis16[[#This Row],[Performance_Score]]&lt;=2, "Poor", Analysis16[[#This Row],[Performance_Score]]&gt;2, "Good", Analysis16[[#This Row],[Performance_Score]]&gt;4, "Excellent")</f>
        <v>Good</v>
      </c>
      <c r="P331" t="str">
        <f>LEFT(Analysis16[[#This Row],[Name]],FIND(" ",Analysis16[[#This Row],[Name]], 1))</f>
        <v xml:space="preserve">Nicholas </v>
      </c>
    </row>
    <row r="332" spans="2:16" x14ac:dyDescent="0.35">
      <c r="B332" s="1" t="s">
        <v>671</v>
      </c>
      <c r="C332" s="1" t="s">
        <v>672</v>
      </c>
      <c r="D332" s="1" t="s">
        <v>58</v>
      </c>
      <c r="E332" s="10">
        <v>57</v>
      </c>
      <c r="F332" s="1" t="s">
        <v>23</v>
      </c>
      <c r="G332" s="1" t="s">
        <v>63</v>
      </c>
      <c r="H332" s="4">
        <v>39514</v>
      </c>
      <c r="I332" s="10">
        <v>25</v>
      </c>
      <c r="J332" s="10">
        <v>1</v>
      </c>
      <c r="K332" s="1">
        <v>2021</v>
      </c>
      <c r="L332" s="1" t="s">
        <v>25</v>
      </c>
      <c r="M332" s="1" t="s">
        <v>26</v>
      </c>
      <c r="N332" s="7">
        <v>2.7110583215739235</v>
      </c>
      <c r="O332" t="str">
        <f>_xlfn.IFS(Analysis16[[#This Row],[Performance_Score]]&lt;=2, "Poor", Analysis16[[#This Row],[Performance_Score]]&gt;2, "Good", Analysis16[[#This Row],[Performance_Score]]&gt;4, "Excellent")</f>
        <v>Poor</v>
      </c>
      <c r="P332" t="str">
        <f>LEFT(Analysis16[[#This Row],[Name]],FIND(" ",Analysis16[[#This Row],[Name]], 1))</f>
        <v xml:space="preserve">Tiffany </v>
      </c>
    </row>
    <row r="333" spans="2:16" x14ac:dyDescent="0.35">
      <c r="B333" s="2" t="s">
        <v>673</v>
      </c>
      <c r="C333" s="2" t="s">
        <v>674</v>
      </c>
      <c r="D333" s="2" t="s">
        <v>33</v>
      </c>
      <c r="E333" s="11">
        <v>35</v>
      </c>
      <c r="F333" s="2" t="s">
        <v>16</v>
      </c>
      <c r="G333" s="2" t="s">
        <v>39</v>
      </c>
      <c r="H333" s="5">
        <v>98701</v>
      </c>
      <c r="I333" s="11">
        <v>25</v>
      </c>
      <c r="J333" s="11">
        <v>3</v>
      </c>
      <c r="K333" s="2">
        <v>2021</v>
      </c>
      <c r="L333" s="2" t="s">
        <v>51</v>
      </c>
      <c r="M333" s="2" t="s">
        <v>26</v>
      </c>
      <c r="N333" s="8">
        <v>3.8930107347760461</v>
      </c>
      <c r="O333" t="str">
        <f>_xlfn.IFS(Analysis16[[#This Row],[Performance_Score]]&lt;=2, "Poor", Analysis16[[#This Row],[Performance_Score]]&gt;2, "Good", Analysis16[[#This Row],[Performance_Score]]&gt;4, "Excellent")</f>
        <v>Good</v>
      </c>
      <c r="P333" t="str">
        <f>LEFT(Analysis16[[#This Row],[Name]],FIND(" ",Analysis16[[#This Row],[Name]], 1))</f>
        <v xml:space="preserve">Hunter </v>
      </c>
    </row>
    <row r="334" spans="2:16" x14ac:dyDescent="0.35">
      <c r="B334" s="1" t="s">
        <v>675</v>
      </c>
      <c r="C334" s="1" t="s">
        <v>676</v>
      </c>
      <c r="D334" s="1" t="s">
        <v>15</v>
      </c>
      <c r="E334" s="10">
        <v>33</v>
      </c>
      <c r="F334" s="1" t="s">
        <v>23</v>
      </c>
      <c r="G334" s="1" t="s">
        <v>39</v>
      </c>
      <c r="H334" s="4">
        <v>116686</v>
      </c>
      <c r="I334" s="10">
        <v>11</v>
      </c>
      <c r="J334" s="10">
        <v>3</v>
      </c>
      <c r="K334" s="1">
        <v>2022</v>
      </c>
      <c r="L334" s="1" t="s">
        <v>25</v>
      </c>
      <c r="M334" s="1" t="s">
        <v>26</v>
      </c>
      <c r="N334" s="7">
        <v>1.7809799039123253</v>
      </c>
      <c r="O334" t="str">
        <f>_xlfn.IFS(Analysis16[[#This Row],[Performance_Score]]&lt;=2, "Poor", Analysis16[[#This Row],[Performance_Score]]&gt;2, "Good", Analysis16[[#This Row],[Performance_Score]]&gt;4, "Excellent")</f>
        <v>Good</v>
      </c>
      <c r="P334" t="str">
        <f>LEFT(Analysis16[[#This Row],[Name]],FIND(" ",Analysis16[[#This Row],[Name]], 1))</f>
        <v xml:space="preserve">Michael </v>
      </c>
    </row>
    <row r="335" spans="2:16" x14ac:dyDescent="0.35">
      <c r="B335" s="2" t="s">
        <v>677</v>
      </c>
      <c r="C335" s="2" t="s">
        <v>678</v>
      </c>
      <c r="D335" s="2" t="s">
        <v>80</v>
      </c>
      <c r="E335" s="11">
        <v>53</v>
      </c>
      <c r="F335" s="2" t="s">
        <v>23</v>
      </c>
      <c r="G335" s="2" t="s">
        <v>77</v>
      </c>
      <c r="H335" s="5">
        <v>66051</v>
      </c>
      <c r="I335" s="11">
        <v>27</v>
      </c>
      <c r="J335" s="11">
        <v>5</v>
      </c>
      <c r="K335" s="2">
        <v>0</v>
      </c>
      <c r="L335" s="2" t="s">
        <v>25</v>
      </c>
      <c r="M335" s="2" t="s">
        <v>26</v>
      </c>
      <c r="N335" s="8">
        <v>1.626616779680448</v>
      </c>
      <c r="O335" t="str">
        <f>_xlfn.IFS(Analysis16[[#This Row],[Performance_Score]]&lt;=2, "Poor", Analysis16[[#This Row],[Performance_Score]]&gt;2, "Good", Analysis16[[#This Row],[Performance_Score]]&gt;4, "Excellent")</f>
        <v>Good</v>
      </c>
      <c r="P335" t="str">
        <f>LEFT(Analysis16[[#This Row],[Name]],FIND(" ",Analysis16[[#This Row],[Name]], 1))</f>
        <v xml:space="preserve">Emily </v>
      </c>
    </row>
    <row r="336" spans="2:16" x14ac:dyDescent="0.35">
      <c r="B336" s="1" t="s">
        <v>679</v>
      </c>
      <c r="C336" s="1" t="s">
        <v>680</v>
      </c>
      <c r="D336" s="1" t="s">
        <v>22</v>
      </c>
      <c r="E336" s="10">
        <v>47</v>
      </c>
      <c r="F336" s="1" t="s">
        <v>23</v>
      </c>
      <c r="G336" s="1" t="s">
        <v>17</v>
      </c>
      <c r="H336" s="4">
        <v>65605</v>
      </c>
      <c r="I336" s="10">
        <v>18</v>
      </c>
      <c r="J336" s="10">
        <v>5</v>
      </c>
      <c r="K336" s="1">
        <v>2022</v>
      </c>
      <c r="L336" s="1" t="s">
        <v>34</v>
      </c>
      <c r="M336" s="1" t="s">
        <v>26</v>
      </c>
      <c r="N336" s="7">
        <v>4.9203770480505407</v>
      </c>
      <c r="O336" t="str">
        <f>_xlfn.IFS(Analysis16[[#This Row],[Performance_Score]]&lt;=2, "Poor", Analysis16[[#This Row],[Performance_Score]]&gt;2, "Good", Analysis16[[#This Row],[Performance_Score]]&gt;4, "Excellent")</f>
        <v>Good</v>
      </c>
      <c r="P336" t="str">
        <f>LEFT(Analysis16[[#This Row],[Name]],FIND(" ",Analysis16[[#This Row],[Name]], 1))</f>
        <v xml:space="preserve">Phillip </v>
      </c>
    </row>
    <row r="337" spans="2:16" x14ac:dyDescent="0.35">
      <c r="B337" s="2" t="s">
        <v>681</v>
      </c>
      <c r="C337" s="2" t="s">
        <v>682</v>
      </c>
      <c r="D337" s="2" t="s">
        <v>80</v>
      </c>
      <c r="E337" s="11">
        <v>48</v>
      </c>
      <c r="F337" s="2" t="s">
        <v>16</v>
      </c>
      <c r="G337" s="2" t="s">
        <v>39</v>
      </c>
      <c r="H337" s="5">
        <v>96889</v>
      </c>
      <c r="I337" s="11">
        <v>23</v>
      </c>
      <c r="J337" s="11">
        <v>3</v>
      </c>
      <c r="K337" s="2">
        <v>2022</v>
      </c>
      <c r="L337" s="2" t="s">
        <v>34</v>
      </c>
      <c r="M337" s="2" t="s">
        <v>26</v>
      </c>
      <c r="N337" s="8">
        <v>2.5777793353973744</v>
      </c>
      <c r="O337" t="str">
        <f>_xlfn.IFS(Analysis16[[#This Row],[Performance_Score]]&lt;=2, "Poor", Analysis16[[#This Row],[Performance_Score]]&gt;2, "Good", Analysis16[[#This Row],[Performance_Score]]&gt;4, "Excellent")</f>
        <v>Good</v>
      </c>
      <c r="P337" t="str">
        <f>LEFT(Analysis16[[#This Row],[Name]],FIND(" ",Analysis16[[#This Row],[Name]], 1))</f>
        <v xml:space="preserve">Michelle </v>
      </c>
    </row>
    <row r="338" spans="2:16" x14ac:dyDescent="0.35">
      <c r="B338" s="1" t="s">
        <v>683</v>
      </c>
      <c r="C338" s="1" t="s">
        <v>684</v>
      </c>
      <c r="D338" s="1" t="s">
        <v>22</v>
      </c>
      <c r="E338" s="10">
        <v>55</v>
      </c>
      <c r="F338" s="1" t="s">
        <v>23</v>
      </c>
      <c r="G338" s="1" t="s">
        <v>24</v>
      </c>
      <c r="H338" s="4">
        <v>50741</v>
      </c>
      <c r="I338" s="10">
        <v>14</v>
      </c>
      <c r="J338" s="10">
        <v>1</v>
      </c>
      <c r="K338" s="1">
        <v>2020</v>
      </c>
      <c r="L338" s="1" t="s">
        <v>34</v>
      </c>
      <c r="M338" s="1" t="s">
        <v>26</v>
      </c>
      <c r="N338" s="7">
        <v>3.5290492067779575</v>
      </c>
      <c r="O338" t="str">
        <f>_xlfn.IFS(Analysis16[[#This Row],[Performance_Score]]&lt;=2, "Poor", Analysis16[[#This Row],[Performance_Score]]&gt;2, "Good", Analysis16[[#This Row],[Performance_Score]]&gt;4, "Excellent")</f>
        <v>Poor</v>
      </c>
      <c r="P338" t="str">
        <f>LEFT(Analysis16[[#This Row],[Name]],FIND(" ",Analysis16[[#This Row],[Name]], 1))</f>
        <v xml:space="preserve">Donna </v>
      </c>
    </row>
    <row r="339" spans="2:16" x14ac:dyDescent="0.35">
      <c r="B339" s="2" t="s">
        <v>685</v>
      </c>
      <c r="C339" s="2" t="s">
        <v>686</v>
      </c>
      <c r="D339" s="2" t="s">
        <v>33</v>
      </c>
      <c r="E339" s="11">
        <v>49</v>
      </c>
      <c r="F339" s="2" t="s">
        <v>23</v>
      </c>
      <c r="G339" s="2" t="s">
        <v>39</v>
      </c>
      <c r="H339" s="5">
        <v>102206</v>
      </c>
      <c r="I339" s="11">
        <v>31</v>
      </c>
      <c r="J339" s="11">
        <v>1</v>
      </c>
      <c r="K339" s="2">
        <v>0</v>
      </c>
      <c r="L339" s="2" t="s">
        <v>34</v>
      </c>
      <c r="M339" s="2" t="s">
        <v>26</v>
      </c>
      <c r="N339" s="8">
        <v>3.3212770048556894</v>
      </c>
      <c r="O339" t="str">
        <f>_xlfn.IFS(Analysis16[[#This Row],[Performance_Score]]&lt;=2, "Poor", Analysis16[[#This Row],[Performance_Score]]&gt;2, "Good", Analysis16[[#This Row],[Performance_Score]]&gt;4, "Excellent")</f>
        <v>Poor</v>
      </c>
      <c r="P339" t="str">
        <f>LEFT(Analysis16[[#This Row],[Name]],FIND(" ",Analysis16[[#This Row],[Name]], 1))</f>
        <v xml:space="preserve">Lisa </v>
      </c>
    </row>
    <row r="340" spans="2:16" x14ac:dyDescent="0.35">
      <c r="B340" s="1" t="s">
        <v>687</v>
      </c>
      <c r="C340" s="1" t="s">
        <v>688</v>
      </c>
      <c r="D340" s="1" t="s">
        <v>33</v>
      </c>
      <c r="E340" s="10">
        <v>60</v>
      </c>
      <c r="F340" s="1" t="s">
        <v>23</v>
      </c>
      <c r="G340" s="1" t="s">
        <v>63</v>
      </c>
      <c r="H340" s="4">
        <v>39470</v>
      </c>
      <c r="I340" s="10">
        <v>12</v>
      </c>
      <c r="J340" s="10">
        <v>5</v>
      </c>
      <c r="K340" s="1">
        <v>2021</v>
      </c>
      <c r="L340" s="1" t="s">
        <v>30</v>
      </c>
      <c r="M340" s="1" t="s">
        <v>26</v>
      </c>
      <c r="N340" s="7">
        <v>2.2204556161761477</v>
      </c>
      <c r="O340" t="str">
        <f>_xlfn.IFS(Analysis16[[#This Row],[Performance_Score]]&lt;=2, "Poor", Analysis16[[#This Row],[Performance_Score]]&gt;2, "Good", Analysis16[[#This Row],[Performance_Score]]&gt;4, "Excellent")</f>
        <v>Good</v>
      </c>
      <c r="P340" t="str">
        <f>LEFT(Analysis16[[#This Row],[Name]],FIND(" ",Analysis16[[#This Row],[Name]], 1))</f>
        <v xml:space="preserve">Jose </v>
      </c>
    </row>
    <row r="341" spans="2:16" x14ac:dyDescent="0.35">
      <c r="B341" s="2" t="s">
        <v>689</v>
      </c>
      <c r="C341" s="2" t="s">
        <v>690</v>
      </c>
      <c r="D341" s="2" t="s">
        <v>80</v>
      </c>
      <c r="E341" s="11">
        <v>50</v>
      </c>
      <c r="F341" s="2" t="s">
        <v>16</v>
      </c>
      <c r="G341" s="2" t="s">
        <v>17</v>
      </c>
      <c r="H341" s="5">
        <v>114582</v>
      </c>
      <c r="I341" s="11">
        <v>24</v>
      </c>
      <c r="J341" s="11">
        <v>1</v>
      </c>
      <c r="K341" s="2">
        <v>2016</v>
      </c>
      <c r="L341" s="2" t="s">
        <v>51</v>
      </c>
      <c r="M341" s="2" t="s">
        <v>26</v>
      </c>
      <c r="N341" s="8">
        <v>3.3017669637964868</v>
      </c>
      <c r="O341" t="str">
        <f>_xlfn.IFS(Analysis16[[#This Row],[Performance_Score]]&lt;=2, "Poor", Analysis16[[#This Row],[Performance_Score]]&gt;2, "Good", Analysis16[[#This Row],[Performance_Score]]&gt;4, "Excellent")</f>
        <v>Poor</v>
      </c>
      <c r="P341" t="str">
        <f>LEFT(Analysis16[[#This Row],[Name]],FIND(" ",Analysis16[[#This Row],[Name]], 1))</f>
        <v xml:space="preserve">Austin </v>
      </c>
    </row>
    <row r="342" spans="2:16" x14ac:dyDescent="0.35">
      <c r="B342" s="1" t="s">
        <v>691</v>
      </c>
      <c r="C342" s="1" t="s">
        <v>692</v>
      </c>
      <c r="D342" s="1" t="s">
        <v>33</v>
      </c>
      <c r="E342" s="10">
        <v>28</v>
      </c>
      <c r="F342" s="1" t="s">
        <v>16</v>
      </c>
      <c r="G342" s="1" t="s">
        <v>77</v>
      </c>
      <c r="H342" s="4">
        <v>105179</v>
      </c>
      <c r="I342" s="10">
        <v>11</v>
      </c>
      <c r="J342" s="10">
        <v>3</v>
      </c>
      <c r="K342" s="1">
        <v>2016</v>
      </c>
      <c r="L342" s="1" t="s">
        <v>51</v>
      </c>
      <c r="M342" s="1" t="s">
        <v>26</v>
      </c>
      <c r="N342" s="7">
        <v>2.4229058302812621</v>
      </c>
      <c r="O342" t="str">
        <f>_xlfn.IFS(Analysis16[[#This Row],[Performance_Score]]&lt;=2, "Poor", Analysis16[[#This Row],[Performance_Score]]&gt;2, "Good", Analysis16[[#This Row],[Performance_Score]]&gt;4, "Excellent")</f>
        <v>Good</v>
      </c>
      <c r="P342" t="str">
        <f>LEFT(Analysis16[[#This Row],[Name]],FIND(" ",Analysis16[[#This Row],[Name]], 1))</f>
        <v xml:space="preserve">John </v>
      </c>
    </row>
    <row r="343" spans="2:16" x14ac:dyDescent="0.35">
      <c r="B343" s="2" t="s">
        <v>693</v>
      </c>
      <c r="C343" s="2" t="s">
        <v>694</v>
      </c>
      <c r="D343" s="2" t="s">
        <v>15</v>
      </c>
      <c r="E343" s="11">
        <v>24</v>
      </c>
      <c r="F343" s="2" t="s">
        <v>16</v>
      </c>
      <c r="G343" s="2" t="s">
        <v>29</v>
      </c>
      <c r="H343" s="5">
        <v>43120</v>
      </c>
      <c r="I343" s="11">
        <v>2</v>
      </c>
      <c r="J343" s="11">
        <v>3</v>
      </c>
      <c r="K343" s="2">
        <v>2021</v>
      </c>
      <c r="L343" s="2" t="s">
        <v>51</v>
      </c>
      <c r="M343" s="2" t="s">
        <v>26</v>
      </c>
      <c r="N343" s="8">
        <v>4.7646764759498108</v>
      </c>
      <c r="O343" t="str">
        <f>_xlfn.IFS(Analysis16[[#This Row],[Performance_Score]]&lt;=2, "Poor", Analysis16[[#This Row],[Performance_Score]]&gt;2, "Good", Analysis16[[#This Row],[Performance_Score]]&gt;4, "Excellent")</f>
        <v>Good</v>
      </c>
      <c r="P343" t="str">
        <f>LEFT(Analysis16[[#This Row],[Name]],FIND(" ",Analysis16[[#This Row],[Name]], 1))</f>
        <v xml:space="preserve">Nicholas </v>
      </c>
    </row>
    <row r="344" spans="2:16" x14ac:dyDescent="0.35">
      <c r="B344" s="1" t="s">
        <v>695</v>
      </c>
      <c r="C344" s="1" t="s">
        <v>696</v>
      </c>
      <c r="D344" s="1" t="s">
        <v>15</v>
      </c>
      <c r="E344" s="10">
        <v>41</v>
      </c>
      <c r="F344" s="1" t="s">
        <v>16</v>
      </c>
      <c r="G344" s="1" t="s">
        <v>29</v>
      </c>
      <c r="H344" s="4">
        <v>87444</v>
      </c>
      <c r="I344" s="10">
        <v>28</v>
      </c>
      <c r="J344" s="10">
        <v>2</v>
      </c>
      <c r="K344" s="1">
        <v>2023</v>
      </c>
      <c r="L344" s="1" t="s">
        <v>40</v>
      </c>
      <c r="M344" s="1" t="s">
        <v>19</v>
      </c>
      <c r="N344" s="7">
        <v>3.6888989879025909</v>
      </c>
      <c r="O344" t="str">
        <f>_xlfn.IFS(Analysis16[[#This Row],[Performance_Score]]&lt;=2, "Poor", Analysis16[[#This Row],[Performance_Score]]&gt;2, "Good", Analysis16[[#This Row],[Performance_Score]]&gt;4, "Excellent")</f>
        <v>Poor</v>
      </c>
      <c r="P344" t="str">
        <f>LEFT(Analysis16[[#This Row],[Name]],FIND(" ",Analysis16[[#This Row],[Name]], 1))</f>
        <v xml:space="preserve">Melissa </v>
      </c>
    </row>
    <row r="345" spans="2:16" x14ac:dyDescent="0.35">
      <c r="B345" s="2" t="s">
        <v>697</v>
      </c>
      <c r="C345" s="2" t="s">
        <v>698</v>
      </c>
      <c r="D345" s="2" t="s">
        <v>46</v>
      </c>
      <c r="E345" s="11">
        <v>32</v>
      </c>
      <c r="F345" s="2" t="s">
        <v>16</v>
      </c>
      <c r="G345" s="2" t="s">
        <v>63</v>
      </c>
      <c r="H345" s="5">
        <v>78769</v>
      </c>
      <c r="I345" s="11">
        <v>33</v>
      </c>
      <c r="J345" s="11">
        <v>1</v>
      </c>
      <c r="K345" s="2">
        <v>2017</v>
      </c>
      <c r="L345" s="2" t="s">
        <v>40</v>
      </c>
      <c r="M345" s="2" t="s">
        <v>19</v>
      </c>
      <c r="N345" s="8">
        <v>2.941042525631457</v>
      </c>
      <c r="O345" t="str">
        <f>_xlfn.IFS(Analysis16[[#This Row],[Performance_Score]]&lt;=2, "Poor", Analysis16[[#This Row],[Performance_Score]]&gt;2, "Good", Analysis16[[#This Row],[Performance_Score]]&gt;4, "Excellent")</f>
        <v>Poor</v>
      </c>
      <c r="P345" t="str">
        <f>LEFT(Analysis16[[#This Row],[Name]],FIND(" ",Analysis16[[#This Row],[Name]], 1))</f>
        <v xml:space="preserve">Heather </v>
      </c>
    </row>
    <row r="346" spans="2:16" x14ac:dyDescent="0.35">
      <c r="B346" s="1" t="s">
        <v>699</v>
      </c>
      <c r="C346" s="1" t="s">
        <v>700</v>
      </c>
      <c r="D346" s="1" t="s">
        <v>22</v>
      </c>
      <c r="E346" s="10">
        <v>43</v>
      </c>
      <c r="F346" s="1" t="s">
        <v>16</v>
      </c>
      <c r="G346" s="1" t="s">
        <v>39</v>
      </c>
      <c r="H346" s="4">
        <v>100019</v>
      </c>
      <c r="I346" s="10">
        <v>22</v>
      </c>
      <c r="J346" s="10">
        <v>5</v>
      </c>
      <c r="K346" s="1">
        <v>2021</v>
      </c>
      <c r="L346" s="1" t="s">
        <v>18</v>
      </c>
      <c r="M346" s="1" t="s">
        <v>41</v>
      </c>
      <c r="N346" s="7">
        <v>1.4180064757812327</v>
      </c>
      <c r="O346" t="str">
        <f>_xlfn.IFS(Analysis16[[#This Row],[Performance_Score]]&lt;=2, "Poor", Analysis16[[#This Row],[Performance_Score]]&gt;2, "Good", Analysis16[[#This Row],[Performance_Score]]&gt;4, "Excellent")</f>
        <v>Good</v>
      </c>
      <c r="P346" t="str">
        <f>LEFT(Analysis16[[#This Row],[Name]],FIND(" ",Analysis16[[#This Row],[Name]], 1))</f>
        <v xml:space="preserve">Katie </v>
      </c>
    </row>
    <row r="347" spans="2:16" x14ac:dyDescent="0.35">
      <c r="B347" s="2" t="s">
        <v>701</v>
      </c>
      <c r="C347" s="2" t="s">
        <v>702</v>
      </c>
      <c r="D347" s="2" t="s">
        <v>58</v>
      </c>
      <c r="E347" s="11">
        <v>29</v>
      </c>
      <c r="F347" s="2" t="s">
        <v>23</v>
      </c>
      <c r="G347" s="2" t="s">
        <v>39</v>
      </c>
      <c r="H347" s="5">
        <v>88558</v>
      </c>
      <c r="I347" s="11">
        <v>8</v>
      </c>
      <c r="J347" s="11">
        <v>4</v>
      </c>
      <c r="K347" s="2">
        <v>0</v>
      </c>
      <c r="L347" s="2" t="s">
        <v>51</v>
      </c>
      <c r="M347" s="2" t="s">
        <v>19</v>
      </c>
      <c r="N347" s="8">
        <v>3.6795366140509538</v>
      </c>
      <c r="O347" t="str">
        <f>_xlfn.IFS(Analysis16[[#This Row],[Performance_Score]]&lt;=2, "Poor", Analysis16[[#This Row],[Performance_Score]]&gt;2, "Good", Analysis16[[#This Row],[Performance_Score]]&gt;4, "Excellent")</f>
        <v>Good</v>
      </c>
      <c r="P347" t="str">
        <f>LEFT(Analysis16[[#This Row],[Name]],FIND(" ",Analysis16[[#This Row],[Name]], 1))</f>
        <v xml:space="preserve">Mary </v>
      </c>
    </row>
    <row r="348" spans="2:16" x14ac:dyDescent="0.35">
      <c r="B348" s="1" t="s">
        <v>703</v>
      </c>
      <c r="C348" s="1" t="s">
        <v>704</v>
      </c>
      <c r="D348" s="1" t="s">
        <v>22</v>
      </c>
      <c r="E348" s="10">
        <v>54</v>
      </c>
      <c r="F348" s="1" t="s">
        <v>23</v>
      </c>
      <c r="G348" s="1" t="s">
        <v>17</v>
      </c>
      <c r="H348" s="4">
        <v>115295</v>
      </c>
      <c r="I348" s="10">
        <v>30</v>
      </c>
      <c r="J348" s="10">
        <v>2</v>
      </c>
      <c r="K348" s="1">
        <v>2016</v>
      </c>
      <c r="L348" s="1" t="s">
        <v>51</v>
      </c>
      <c r="M348" s="1" t="s">
        <v>26</v>
      </c>
      <c r="N348" s="7">
        <v>3.7626959225393879</v>
      </c>
      <c r="O348" t="str">
        <f>_xlfn.IFS(Analysis16[[#This Row],[Performance_Score]]&lt;=2, "Poor", Analysis16[[#This Row],[Performance_Score]]&gt;2, "Good", Analysis16[[#This Row],[Performance_Score]]&gt;4, "Excellent")</f>
        <v>Poor</v>
      </c>
      <c r="P348" t="str">
        <f>LEFT(Analysis16[[#This Row],[Name]],FIND(" ",Analysis16[[#This Row],[Name]], 1))</f>
        <v xml:space="preserve">Terry </v>
      </c>
    </row>
    <row r="349" spans="2:16" x14ac:dyDescent="0.35">
      <c r="B349" s="2" t="s">
        <v>705</v>
      </c>
      <c r="C349" s="2" t="s">
        <v>706</v>
      </c>
      <c r="D349" s="2" t="s">
        <v>33</v>
      </c>
      <c r="E349" s="11">
        <v>33</v>
      </c>
      <c r="F349" s="2" t="s">
        <v>23</v>
      </c>
      <c r="G349" s="2" t="s">
        <v>63</v>
      </c>
      <c r="H349" s="5">
        <v>32390</v>
      </c>
      <c r="I349" s="11">
        <v>15</v>
      </c>
      <c r="J349" s="11">
        <v>4</v>
      </c>
      <c r="K349" s="2">
        <v>2015</v>
      </c>
      <c r="L349" s="2" t="s">
        <v>18</v>
      </c>
      <c r="M349" s="2" t="s">
        <v>41</v>
      </c>
      <c r="N349" s="8">
        <v>3.2003522670985061</v>
      </c>
      <c r="O349" t="str">
        <f>_xlfn.IFS(Analysis16[[#This Row],[Performance_Score]]&lt;=2, "Poor", Analysis16[[#This Row],[Performance_Score]]&gt;2, "Good", Analysis16[[#This Row],[Performance_Score]]&gt;4, "Excellent")</f>
        <v>Good</v>
      </c>
      <c r="P349" t="str">
        <f>LEFT(Analysis16[[#This Row],[Name]],FIND(" ",Analysis16[[#This Row],[Name]], 1))</f>
        <v xml:space="preserve">Kristina </v>
      </c>
    </row>
    <row r="350" spans="2:16" x14ac:dyDescent="0.35">
      <c r="B350" s="1" t="s">
        <v>707</v>
      </c>
      <c r="C350" s="1" t="s">
        <v>708</v>
      </c>
      <c r="D350" s="1" t="s">
        <v>80</v>
      </c>
      <c r="E350" s="10">
        <v>51</v>
      </c>
      <c r="F350" s="1" t="s">
        <v>23</v>
      </c>
      <c r="G350" s="1" t="s">
        <v>24</v>
      </c>
      <c r="H350" s="4">
        <v>89646</v>
      </c>
      <c r="I350" s="10">
        <v>9</v>
      </c>
      <c r="J350" s="10">
        <v>3</v>
      </c>
      <c r="K350" s="1">
        <v>2018</v>
      </c>
      <c r="L350" s="1" t="s">
        <v>18</v>
      </c>
      <c r="M350" s="1" t="s">
        <v>26</v>
      </c>
      <c r="N350" s="7">
        <v>1.4504920471013949</v>
      </c>
      <c r="O350" t="str">
        <f>_xlfn.IFS(Analysis16[[#This Row],[Performance_Score]]&lt;=2, "Poor", Analysis16[[#This Row],[Performance_Score]]&gt;2, "Good", Analysis16[[#This Row],[Performance_Score]]&gt;4, "Excellent")</f>
        <v>Good</v>
      </c>
      <c r="P350" t="str">
        <f>LEFT(Analysis16[[#This Row],[Name]],FIND(" ",Analysis16[[#This Row],[Name]], 1))</f>
        <v xml:space="preserve">Carla </v>
      </c>
    </row>
    <row r="351" spans="2:16" x14ac:dyDescent="0.35">
      <c r="B351" s="2" t="s">
        <v>709</v>
      </c>
      <c r="C351" s="2" t="s">
        <v>710</v>
      </c>
      <c r="D351" s="2" t="s">
        <v>22</v>
      </c>
      <c r="E351" s="11">
        <v>50</v>
      </c>
      <c r="F351" s="2" t="s">
        <v>23</v>
      </c>
      <c r="G351" s="2" t="s">
        <v>77</v>
      </c>
      <c r="H351" s="5">
        <v>114032</v>
      </c>
      <c r="I351" s="11">
        <v>15</v>
      </c>
      <c r="J351" s="11">
        <v>1</v>
      </c>
      <c r="K351" s="2">
        <v>2023</v>
      </c>
      <c r="L351" s="2" t="s">
        <v>34</v>
      </c>
      <c r="M351" s="2" t="s">
        <v>26</v>
      </c>
      <c r="N351" s="8">
        <v>4.639264284978962</v>
      </c>
      <c r="O351" t="str">
        <f>_xlfn.IFS(Analysis16[[#This Row],[Performance_Score]]&lt;=2, "Poor", Analysis16[[#This Row],[Performance_Score]]&gt;2, "Good", Analysis16[[#This Row],[Performance_Score]]&gt;4, "Excellent")</f>
        <v>Poor</v>
      </c>
      <c r="P351" t="str">
        <f>LEFT(Analysis16[[#This Row],[Name]],FIND(" ",Analysis16[[#This Row],[Name]], 1))</f>
        <v xml:space="preserve">Mason </v>
      </c>
    </row>
    <row r="352" spans="2:16" x14ac:dyDescent="0.35">
      <c r="B352" s="1" t="s">
        <v>711</v>
      </c>
      <c r="C352" s="1" t="s">
        <v>712</v>
      </c>
      <c r="D352" s="1" t="s">
        <v>46</v>
      </c>
      <c r="E352" s="10">
        <v>32</v>
      </c>
      <c r="F352" s="1" t="s">
        <v>16</v>
      </c>
      <c r="G352" s="1" t="s">
        <v>63</v>
      </c>
      <c r="H352" s="4">
        <v>67504</v>
      </c>
      <c r="I352" s="10">
        <v>7</v>
      </c>
      <c r="J352" s="10">
        <v>2</v>
      </c>
      <c r="K352" s="1">
        <v>0</v>
      </c>
      <c r="L352" s="1" t="s">
        <v>18</v>
      </c>
      <c r="M352" s="1" t="s">
        <v>141</v>
      </c>
      <c r="N352" s="7">
        <v>3.6048988748332391</v>
      </c>
      <c r="O352" t="str">
        <f>_xlfn.IFS(Analysis16[[#This Row],[Performance_Score]]&lt;=2, "Poor", Analysis16[[#This Row],[Performance_Score]]&gt;2, "Good", Analysis16[[#This Row],[Performance_Score]]&gt;4, "Excellent")</f>
        <v>Poor</v>
      </c>
      <c r="P352" t="str">
        <f>LEFT(Analysis16[[#This Row],[Name]],FIND(" ",Analysis16[[#This Row],[Name]], 1))</f>
        <v xml:space="preserve">Melissa </v>
      </c>
    </row>
    <row r="353" spans="2:16" x14ac:dyDescent="0.35">
      <c r="B353" s="2" t="s">
        <v>713</v>
      </c>
      <c r="C353" s="2" t="s">
        <v>714</v>
      </c>
      <c r="D353" s="2" t="s">
        <v>80</v>
      </c>
      <c r="E353" s="11">
        <v>30</v>
      </c>
      <c r="F353" s="2" t="s">
        <v>16</v>
      </c>
      <c r="G353" s="2" t="s">
        <v>17</v>
      </c>
      <c r="H353" s="5">
        <v>64159</v>
      </c>
      <c r="I353" s="11">
        <v>2</v>
      </c>
      <c r="J353" s="11">
        <v>1</v>
      </c>
      <c r="K353" s="2">
        <v>0</v>
      </c>
      <c r="L353" s="2" t="s">
        <v>34</v>
      </c>
      <c r="M353" s="2" t="s">
        <v>41</v>
      </c>
      <c r="N353" s="8">
        <v>3.1498166110798138</v>
      </c>
      <c r="O353" t="str">
        <f>_xlfn.IFS(Analysis16[[#This Row],[Performance_Score]]&lt;=2, "Poor", Analysis16[[#This Row],[Performance_Score]]&gt;2, "Good", Analysis16[[#This Row],[Performance_Score]]&gt;4, "Excellent")</f>
        <v>Poor</v>
      </c>
      <c r="P353" t="str">
        <f>LEFT(Analysis16[[#This Row],[Name]],FIND(" ",Analysis16[[#This Row],[Name]], 1))</f>
        <v xml:space="preserve">Todd </v>
      </c>
    </row>
    <row r="354" spans="2:16" x14ac:dyDescent="0.35">
      <c r="B354" s="1" t="s">
        <v>715</v>
      </c>
      <c r="C354" s="1" t="s">
        <v>716</v>
      </c>
      <c r="D354" s="1" t="s">
        <v>33</v>
      </c>
      <c r="E354" s="10">
        <v>24</v>
      </c>
      <c r="F354" s="1" t="s">
        <v>16</v>
      </c>
      <c r="G354" s="1" t="s">
        <v>24</v>
      </c>
      <c r="H354" s="4">
        <v>44648</v>
      </c>
      <c r="I354" s="10">
        <v>13</v>
      </c>
      <c r="J354" s="10">
        <v>5</v>
      </c>
      <c r="K354" s="1">
        <v>0</v>
      </c>
      <c r="L354" s="1" t="s">
        <v>25</v>
      </c>
      <c r="M354" s="1" t="s">
        <v>26</v>
      </c>
      <c r="N354" s="7">
        <v>1.1537696688506918</v>
      </c>
      <c r="O354" t="str">
        <f>_xlfn.IFS(Analysis16[[#This Row],[Performance_Score]]&lt;=2, "Poor", Analysis16[[#This Row],[Performance_Score]]&gt;2, "Good", Analysis16[[#This Row],[Performance_Score]]&gt;4, "Excellent")</f>
        <v>Good</v>
      </c>
      <c r="P354" t="str">
        <f>LEFT(Analysis16[[#This Row],[Name]],FIND(" ",Analysis16[[#This Row],[Name]], 1))</f>
        <v xml:space="preserve">James </v>
      </c>
    </row>
    <row r="355" spans="2:16" x14ac:dyDescent="0.35">
      <c r="B355" s="2" t="s">
        <v>717</v>
      </c>
      <c r="C355" s="2" t="s">
        <v>718</v>
      </c>
      <c r="D355" s="2" t="s">
        <v>22</v>
      </c>
      <c r="E355" s="11">
        <v>28</v>
      </c>
      <c r="F355" s="2" t="s">
        <v>16</v>
      </c>
      <c r="G355" s="2" t="s">
        <v>39</v>
      </c>
      <c r="H355" s="5">
        <v>112230</v>
      </c>
      <c r="I355" s="11">
        <v>34</v>
      </c>
      <c r="J355" s="11">
        <v>4</v>
      </c>
      <c r="K355" s="2">
        <v>2015</v>
      </c>
      <c r="L355" s="2" t="s">
        <v>34</v>
      </c>
      <c r="M355" s="2" t="s">
        <v>26</v>
      </c>
      <c r="N355" s="8">
        <v>2.1888130359479909</v>
      </c>
      <c r="O355" t="str">
        <f>_xlfn.IFS(Analysis16[[#This Row],[Performance_Score]]&lt;=2, "Poor", Analysis16[[#This Row],[Performance_Score]]&gt;2, "Good", Analysis16[[#This Row],[Performance_Score]]&gt;4, "Excellent")</f>
        <v>Good</v>
      </c>
      <c r="P355" t="str">
        <f>LEFT(Analysis16[[#This Row],[Name]],FIND(" ",Analysis16[[#This Row],[Name]], 1))</f>
        <v xml:space="preserve">Danielle </v>
      </c>
    </row>
    <row r="356" spans="2:16" x14ac:dyDescent="0.35">
      <c r="B356" s="1" t="s">
        <v>719</v>
      </c>
      <c r="C356" s="1" t="s">
        <v>720</v>
      </c>
      <c r="D356" s="1" t="s">
        <v>80</v>
      </c>
      <c r="E356" s="10">
        <v>57</v>
      </c>
      <c r="F356" s="1" t="s">
        <v>16</v>
      </c>
      <c r="G356" s="1" t="s">
        <v>77</v>
      </c>
      <c r="H356" s="4">
        <v>47537</v>
      </c>
      <c r="I356" s="10">
        <v>34</v>
      </c>
      <c r="J356" s="10">
        <v>2</v>
      </c>
      <c r="K356" s="1">
        <v>0</v>
      </c>
      <c r="L356" s="1" t="s">
        <v>30</v>
      </c>
      <c r="M356" s="1" t="s">
        <v>26</v>
      </c>
      <c r="N356" s="7">
        <v>3.4544210664869626</v>
      </c>
      <c r="O356" t="str">
        <f>_xlfn.IFS(Analysis16[[#This Row],[Performance_Score]]&lt;=2, "Poor", Analysis16[[#This Row],[Performance_Score]]&gt;2, "Good", Analysis16[[#This Row],[Performance_Score]]&gt;4, "Excellent")</f>
        <v>Poor</v>
      </c>
      <c r="P356" t="str">
        <f>LEFT(Analysis16[[#This Row],[Name]],FIND(" ",Analysis16[[#This Row],[Name]], 1))</f>
        <v xml:space="preserve">Mikayla </v>
      </c>
    </row>
    <row r="357" spans="2:16" x14ac:dyDescent="0.35">
      <c r="B357" s="2" t="s">
        <v>721</v>
      </c>
      <c r="C357" s="2" t="s">
        <v>722</v>
      </c>
      <c r="D357" s="2" t="s">
        <v>15</v>
      </c>
      <c r="E357" s="11">
        <v>47</v>
      </c>
      <c r="F357" s="2" t="s">
        <v>23</v>
      </c>
      <c r="G357" s="2" t="s">
        <v>77</v>
      </c>
      <c r="H357" s="5">
        <v>73371</v>
      </c>
      <c r="I357" s="11">
        <v>28</v>
      </c>
      <c r="J357" s="11">
        <v>4</v>
      </c>
      <c r="K357" s="2">
        <v>2017</v>
      </c>
      <c r="L357" s="2" t="s">
        <v>18</v>
      </c>
      <c r="M357" s="2" t="s">
        <v>26</v>
      </c>
      <c r="N357" s="8">
        <v>1.4469272528738752</v>
      </c>
      <c r="O357" t="str">
        <f>_xlfn.IFS(Analysis16[[#This Row],[Performance_Score]]&lt;=2, "Poor", Analysis16[[#This Row],[Performance_Score]]&gt;2, "Good", Analysis16[[#This Row],[Performance_Score]]&gt;4, "Excellent")</f>
        <v>Good</v>
      </c>
      <c r="P357" t="str">
        <f>LEFT(Analysis16[[#This Row],[Name]],FIND(" ",Analysis16[[#This Row],[Name]], 1))</f>
        <v xml:space="preserve">Tina </v>
      </c>
    </row>
    <row r="358" spans="2:16" x14ac:dyDescent="0.35">
      <c r="B358" s="1" t="s">
        <v>723</v>
      </c>
      <c r="C358" s="1" t="s">
        <v>724</v>
      </c>
      <c r="D358" s="1" t="s">
        <v>46</v>
      </c>
      <c r="E358" s="10">
        <v>38</v>
      </c>
      <c r="F358" s="1" t="s">
        <v>16</v>
      </c>
      <c r="G358" s="1" t="s">
        <v>17</v>
      </c>
      <c r="H358" s="4">
        <v>76266</v>
      </c>
      <c r="I358" s="10">
        <v>19</v>
      </c>
      <c r="J358" s="10">
        <v>3</v>
      </c>
      <c r="K358" s="1">
        <v>2020</v>
      </c>
      <c r="L358" s="1" t="s">
        <v>18</v>
      </c>
      <c r="M358" s="1" t="s">
        <v>26</v>
      </c>
      <c r="N358" s="7">
        <v>2.5233107997132231</v>
      </c>
      <c r="O358" t="str">
        <f>_xlfn.IFS(Analysis16[[#This Row],[Performance_Score]]&lt;=2, "Poor", Analysis16[[#This Row],[Performance_Score]]&gt;2, "Good", Analysis16[[#This Row],[Performance_Score]]&gt;4, "Excellent")</f>
        <v>Good</v>
      </c>
      <c r="P358" t="str">
        <f>LEFT(Analysis16[[#This Row],[Name]],FIND(" ",Analysis16[[#This Row],[Name]], 1))</f>
        <v xml:space="preserve">Michael </v>
      </c>
    </row>
    <row r="359" spans="2:16" x14ac:dyDescent="0.35">
      <c r="B359" s="2" t="s">
        <v>725</v>
      </c>
      <c r="C359" s="2" t="s">
        <v>726</v>
      </c>
      <c r="D359" s="2" t="s">
        <v>33</v>
      </c>
      <c r="E359" s="11">
        <v>28</v>
      </c>
      <c r="F359" s="2" t="s">
        <v>16</v>
      </c>
      <c r="G359" s="2" t="s">
        <v>77</v>
      </c>
      <c r="H359" s="5">
        <v>62131</v>
      </c>
      <c r="I359" s="11">
        <v>27</v>
      </c>
      <c r="J359" s="11">
        <v>1</v>
      </c>
      <c r="K359" s="2">
        <v>0</v>
      </c>
      <c r="L359" s="2" t="s">
        <v>34</v>
      </c>
      <c r="M359" s="2" t="s">
        <v>26</v>
      </c>
      <c r="N359" s="8">
        <v>4.1710524374808955</v>
      </c>
      <c r="O359" t="str">
        <f>_xlfn.IFS(Analysis16[[#This Row],[Performance_Score]]&lt;=2, "Poor", Analysis16[[#This Row],[Performance_Score]]&gt;2, "Good", Analysis16[[#This Row],[Performance_Score]]&gt;4, "Excellent")</f>
        <v>Poor</v>
      </c>
      <c r="P359" t="str">
        <f>LEFT(Analysis16[[#This Row],[Name]],FIND(" ",Analysis16[[#This Row],[Name]], 1))</f>
        <v xml:space="preserve">Carrie </v>
      </c>
    </row>
    <row r="360" spans="2:16" x14ac:dyDescent="0.35">
      <c r="B360" s="1" t="s">
        <v>727</v>
      </c>
      <c r="C360" s="1" t="s">
        <v>728</v>
      </c>
      <c r="D360" s="1" t="s">
        <v>58</v>
      </c>
      <c r="E360" s="10">
        <v>49</v>
      </c>
      <c r="F360" s="1" t="s">
        <v>23</v>
      </c>
      <c r="G360" s="1" t="s">
        <v>17</v>
      </c>
      <c r="H360" s="4">
        <v>83920</v>
      </c>
      <c r="I360" s="10">
        <v>30</v>
      </c>
      <c r="J360" s="10">
        <v>3</v>
      </c>
      <c r="K360" s="1">
        <v>2019</v>
      </c>
      <c r="L360" s="1" t="s">
        <v>40</v>
      </c>
      <c r="M360" s="1" t="s">
        <v>26</v>
      </c>
      <c r="N360" s="7">
        <v>4.9619187795635025</v>
      </c>
      <c r="O360" t="str">
        <f>_xlfn.IFS(Analysis16[[#This Row],[Performance_Score]]&lt;=2, "Poor", Analysis16[[#This Row],[Performance_Score]]&gt;2, "Good", Analysis16[[#This Row],[Performance_Score]]&gt;4, "Excellent")</f>
        <v>Good</v>
      </c>
      <c r="P360" t="str">
        <f>LEFT(Analysis16[[#This Row],[Name]],FIND(" ",Analysis16[[#This Row],[Name]], 1))</f>
        <v xml:space="preserve">James </v>
      </c>
    </row>
    <row r="361" spans="2:16" x14ac:dyDescent="0.35">
      <c r="B361" s="2" t="s">
        <v>729</v>
      </c>
      <c r="C361" s="2" t="s">
        <v>730</v>
      </c>
      <c r="D361" s="2" t="s">
        <v>58</v>
      </c>
      <c r="E361" s="11">
        <v>24</v>
      </c>
      <c r="F361" s="2" t="s">
        <v>16</v>
      </c>
      <c r="G361" s="2" t="s">
        <v>24</v>
      </c>
      <c r="H361" s="5">
        <v>36189</v>
      </c>
      <c r="I361" s="11">
        <v>25</v>
      </c>
      <c r="J361" s="11">
        <v>4</v>
      </c>
      <c r="K361" s="2">
        <v>0</v>
      </c>
      <c r="L361" s="2" t="s">
        <v>34</v>
      </c>
      <c r="M361" s="2" t="s">
        <v>41</v>
      </c>
      <c r="N361" s="8">
        <v>1.5528532861439186</v>
      </c>
      <c r="O361" t="str">
        <f>_xlfn.IFS(Analysis16[[#This Row],[Performance_Score]]&lt;=2, "Poor", Analysis16[[#This Row],[Performance_Score]]&gt;2, "Good", Analysis16[[#This Row],[Performance_Score]]&gt;4, "Excellent")</f>
        <v>Good</v>
      </c>
      <c r="P361" t="str">
        <f>LEFT(Analysis16[[#This Row],[Name]],FIND(" ",Analysis16[[#This Row],[Name]], 1))</f>
        <v xml:space="preserve">Patricia </v>
      </c>
    </row>
    <row r="362" spans="2:16" x14ac:dyDescent="0.35">
      <c r="B362" s="1" t="s">
        <v>731</v>
      </c>
      <c r="C362" s="1" t="s">
        <v>732</v>
      </c>
      <c r="D362" s="1" t="s">
        <v>46</v>
      </c>
      <c r="E362" s="10">
        <v>57</v>
      </c>
      <c r="F362" s="1" t="s">
        <v>16</v>
      </c>
      <c r="G362" s="1" t="s">
        <v>29</v>
      </c>
      <c r="H362" s="4">
        <v>87818</v>
      </c>
      <c r="I362" s="10">
        <v>32</v>
      </c>
      <c r="J362" s="10">
        <v>5</v>
      </c>
      <c r="K362" s="1">
        <v>2019</v>
      </c>
      <c r="L362" s="1" t="s">
        <v>34</v>
      </c>
      <c r="M362" s="1" t="s">
        <v>26</v>
      </c>
      <c r="N362" s="7">
        <v>3.4917673395504427</v>
      </c>
      <c r="O362" t="str">
        <f>_xlfn.IFS(Analysis16[[#This Row],[Performance_Score]]&lt;=2, "Poor", Analysis16[[#This Row],[Performance_Score]]&gt;2, "Good", Analysis16[[#This Row],[Performance_Score]]&gt;4, "Excellent")</f>
        <v>Good</v>
      </c>
      <c r="P362" t="str">
        <f>LEFT(Analysis16[[#This Row],[Name]],FIND(" ",Analysis16[[#This Row],[Name]], 1))</f>
        <v xml:space="preserve">Autumn </v>
      </c>
    </row>
    <row r="363" spans="2:16" x14ac:dyDescent="0.35">
      <c r="B363" s="2" t="s">
        <v>733</v>
      </c>
      <c r="C363" s="2" t="s">
        <v>734</v>
      </c>
      <c r="D363" s="2" t="s">
        <v>33</v>
      </c>
      <c r="E363" s="11">
        <v>44</v>
      </c>
      <c r="F363" s="2" t="s">
        <v>23</v>
      </c>
      <c r="G363" s="2" t="s">
        <v>29</v>
      </c>
      <c r="H363" s="5">
        <v>38987</v>
      </c>
      <c r="I363" s="11">
        <v>23</v>
      </c>
      <c r="J363" s="11">
        <v>3</v>
      </c>
      <c r="K363" s="2">
        <v>2018</v>
      </c>
      <c r="L363" s="2" t="s">
        <v>18</v>
      </c>
      <c r="M363" s="2" t="s">
        <v>26</v>
      </c>
      <c r="N363" s="8">
        <v>4.1206463186295528</v>
      </c>
      <c r="O363" t="str">
        <f>_xlfn.IFS(Analysis16[[#This Row],[Performance_Score]]&lt;=2, "Poor", Analysis16[[#This Row],[Performance_Score]]&gt;2, "Good", Analysis16[[#This Row],[Performance_Score]]&gt;4, "Excellent")</f>
        <v>Good</v>
      </c>
      <c r="P363" t="str">
        <f>LEFT(Analysis16[[#This Row],[Name]],FIND(" ",Analysis16[[#This Row],[Name]], 1))</f>
        <v xml:space="preserve">Maria </v>
      </c>
    </row>
    <row r="364" spans="2:16" x14ac:dyDescent="0.35">
      <c r="B364" s="1" t="s">
        <v>735</v>
      </c>
      <c r="C364" s="1" t="s">
        <v>736</v>
      </c>
      <c r="D364" s="1" t="s">
        <v>58</v>
      </c>
      <c r="E364" s="10">
        <v>54</v>
      </c>
      <c r="F364" s="1" t="s">
        <v>16</v>
      </c>
      <c r="G364" s="1" t="s">
        <v>24</v>
      </c>
      <c r="H364" s="4">
        <v>99773</v>
      </c>
      <c r="I364" s="10">
        <v>32</v>
      </c>
      <c r="J364" s="10">
        <v>2</v>
      </c>
      <c r="K364" s="1">
        <v>2022</v>
      </c>
      <c r="L364" s="1" t="s">
        <v>30</v>
      </c>
      <c r="M364" s="1" t="s">
        <v>26</v>
      </c>
      <c r="N364" s="7">
        <v>2.1359782377608507</v>
      </c>
      <c r="O364" t="str">
        <f>_xlfn.IFS(Analysis16[[#This Row],[Performance_Score]]&lt;=2, "Poor", Analysis16[[#This Row],[Performance_Score]]&gt;2, "Good", Analysis16[[#This Row],[Performance_Score]]&gt;4, "Excellent")</f>
        <v>Poor</v>
      </c>
      <c r="P364" t="str">
        <f>LEFT(Analysis16[[#This Row],[Name]],FIND(" ",Analysis16[[#This Row],[Name]], 1))</f>
        <v xml:space="preserve">Mindy </v>
      </c>
    </row>
    <row r="365" spans="2:16" x14ac:dyDescent="0.35">
      <c r="B365" s="2" t="s">
        <v>737</v>
      </c>
      <c r="C365" s="2" t="s">
        <v>738</v>
      </c>
      <c r="D365" s="2" t="s">
        <v>15</v>
      </c>
      <c r="E365" s="11">
        <v>26</v>
      </c>
      <c r="F365" s="2" t="s">
        <v>16</v>
      </c>
      <c r="G365" s="2" t="s">
        <v>29</v>
      </c>
      <c r="H365" s="5">
        <v>92790</v>
      </c>
      <c r="I365" s="11">
        <v>30</v>
      </c>
      <c r="J365" s="11">
        <v>2</v>
      </c>
      <c r="K365" s="2">
        <v>0</v>
      </c>
      <c r="L365" s="2" t="s">
        <v>18</v>
      </c>
      <c r="M365" s="2" t="s">
        <v>26</v>
      </c>
      <c r="N365" s="8">
        <v>4.6205835673616429</v>
      </c>
      <c r="O365" t="str">
        <f>_xlfn.IFS(Analysis16[[#This Row],[Performance_Score]]&lt;=2, "Poor", Analysis16[[#This Row],[Performance_Score]]&gt;2, "Good", Analysis16[[#This Row],[Performance_Score]]&gt;4, "Excellent")</f>
        <v>Poor</v>
      </c>
      <c r="P365" t="str">
        <f>LEFT(Analysis16[[#This Row],[Name]],FIND(" ",Analysis16[[#This Row],[Name]], 1))</f>
        <v xml:space="preserve">Sarah </v>
      </c>
    </row>
    <row r="366" spans="2:16" x14ac:dyDescent="0.35">
      <c r="B366" s="1" t="s">
        <v>739</v>
      </c>
      <c r="C366" s="1" t="s">
        <v>740</v>
      </c>
      <c r="D366" s="1" t="s">
        <v>15</v>
      </c>
      <c r="E366" s="10">
        <v>24</v>
      </c>
      <c r="F366" s="1" t="s">
        <v>16</v>
      </c>
      <c r="G366" s="1" t="s">
        <v>77</v>
      </c>
      <c r="H366" s="4">
        <v>67288</v>
      </c>
      <c r="I366" s="10">
        <v>7</v>
      </c>
      <c r="J366" s="10">
        <v>3</v>
      </c>
      <c r="K366" s="1">
        <v>0</v>
      </c>
      <c r="L366" s="1" t="s">
        <v>40</v>
      </c>
      <c r="M366" s="1" t="s">
        <v>26</v>
      </c>
      <c r="N366" s="7">
        <v>4.1155142708938364</v>
      </c>
      <c r="O366" t="str">
        <f>_xlfn.IFS(Analysis16[[#This Row],[Performance_Score]]&lt;=2, "Poor", Analysis16[[#This Row],[Performance_Score]]&gt;2, "Good", Analysis16[[#This Row],[Performance_Score]]&gt;4, "Excellent")</f>
        <v>Good</v>
      </c>
      <c r="P366" t="str">
        <f>LEFT(Analysis16[[#This Row],[Name]],FIND(" ",Analysis16[[#This Row],[Name]], 1))</f>
        <v xml:space="preserve">Jose </v>
      </c>
    </row>
    <row r="367" spans="2:16" x14ac:dyDescent="0.35">
      <c r="B367" s="2" t="s">
        <v>741</v>
      </c>
      <c r="C367" s="2" t="s">
        <v>742</v>
      </c>
      <c r="D367" s="2" t="s">
        <v>46</v>
      </c>
      <c r="E367" s="11">
        <v>31</v>
      </c>
      <c r="F367" s="2" t="s">
        <v>23</v>
      </c>
      <c r="G367" s="2" t="s">
        <v>77</v>
      </c>
      <c r="H367" s="5">
        <v>49291</v>
      </c>
      <c r="I367" s="11">
        <v>19</v>
      </c>
      <c r="J367" s="11">
        <v>5</v>
      </c>
      <c r="K367" s="2">
        <v>2020</v>
      </c>
      <c r="L367" s="2" t="s">
        <v>40</v>
      </c>
      <c r="M367" s="2" t="s">
        <v>19</v>
      </c>
      <c r="N367" s="8">
        <v>3.9701542803758225</v>
      </c>
      <c r="O367" t="str">
        <f>_xlfn.IFS(Analysis16[[#This Row],[Performance_Score]]&lt;=2, "Poor", Analysis16[[#This Row],[Performance_Score]]&gt;2, "Good", Analysis16[[#This Row],[Performance_Score]]&gt;4, "Excellent")</f>
        <v>Good</v>
      </c>
      <c r="P367" t="str">
        <f>LEFT(Analysis16[[#This Row],[Name]],FIND(" ",Analysis16[[#This Row],[Name]], 1))</f>
        <v xml:space="preserve">Jessica </v>
      </c>
    </row>
    <row r="368" spans="2:16" x14ac:dyDescent="0.35">
      <c r="B368" s="1" t="s">
        <v>743</v>
      </c>
      <c r="C368" s="1" t="s">
        <v>744</v>
      </c>
      <c r="D368" s="1" t="s">
        <v>58</v>
      </c>
      <c r="E368" s="10">
        <v>49</v>
      </c>
      <c r="F368" s="1" t="s">
        <v>16</v>
      </c>
      <c r="G368" s="1" t="s">
        <v>24</v>
      </c>
      <c r="H368" s="4">
        <v>90959</v>
      </c>
      <c r="I368" s="10">
        <v>22</v>
      </c>
      <c r="J368" s="10">
        <v>2</v>
      </c>
      <c r="K368" s="1">
        <v>2021</v>
      </c>
      <c r="L368" s="1" t="s">
        <v>40</v>
      </c>
      <c r="M368" s="1" t="s">
        <v>26</v>
      </c>
      <c r="N368" s="7">
        <v>4.5534038748307051</v>
      </c>
      <c r="O368" t="str">
        <f>_xlfn.IFS(Analysis16[[#This Row],[Performance_Score]]&lt;=2, "Poor", Analysis16[[#This Row],[Performance_Score]]&gt;2, "Good", Analysis16[[#This Row],[Performance_Score]]&gt;4, "Excellent")</f>
        <v>Poor</v>
      </c>
      <c r="P368" t="str">
        <f>LEFT(Analysis16[[#This Row],[Name]],FIND(" ",Analysis16[[#This Row],[Name]], 1))</f>
        <v xml:space="preserve">Christina </v>
      </c>
    </row>
    <row r="369" spans="2:16" x14ac:dyDescent="0.35">
      <c r="B369" s="2" t="s">
        <v>745</v>
      </c>
      <c r="C369" s="2" t="s">
        <v>746</v>
      </c>
      <c r="D369" s="2" t="s">
        <v>46</v>
      </c>
      <c r="E369" s="11">
        <v>31</v>
      </c>
      <c r="F369" s="2" t="s">
        <v>16</v>
      </c>
      <c r="G369" s="2" t="s">
        <v>39</v>
      </c>
      <c r="H369" s="5">
        <v>116100</v>
      </c>
      <c r="I369" s="11">
        <v>19</v>
      </c>
      <c r="J369" s="11">
        <v>2</v>
      </c>
      <c r="K369" s="2">
        <v>0</v>
      </c>
      <c r="L369" s="2" t="s">
        <v>30</v>
      </c>
      <c r="M369" s="2" t="s">
        <v>26</v>
      </c>
      <c r="N369" s="8">
        <v>4.9264926542586416</v>
      </c>
      <c r="O369" t="str">
        <f>_xlfn.IFS(Analysis16[[#This Row],[Performance_Score]]&lt;=2, "Poor", Analysis16[[#This Row],[Performance_Score]]&gt;2, "Good", Analysis16[[#This Row],[Performance_Score]]&gt;4, "Excellent")</f>
        <v>Poor</v>
      </c>
      <c r="P369" t="str">
        <f>LEFT(Analysis16[[#This Row],[Name]],FIND(" ",Analysis16[[#This Row],[Name]], 1))</f>
        <v xml:space="preserve">Heather </v>
      </c>
    </row>
    <row r="370" spans="2:16" x14ac:dyDescent="0.35">
      <c r="B370" s="1" t="s">
        <v>747</v>
      </c>
      <c r="C370" s="1" t="s">
        <v>748</v>
      </c>
      <c r="D370" s="1" t="s">
        <v>15</v>
      </c>
      <c r="E370" s="10">
        <v>43</v>
      </c>
      <c r="F370" s="1" t="s">
        <v>23</v>
      </c>
      <c r="G370" s="1" t="s">
        <v>17</v>
      </c>
      <c r="H370" s="4">
        <v>31216</v>
      </c>
      <c r="I370" s="10">
        <v>25</v>
      </c>
      <c r="J370" s="10">
        <v>4</v>
      </c>
      <c r="K370" s="1">
        <v>0</v>
      </c>
      <c r="L370" s="1" t="s">
        <v>25</v>
      </c>
      <c r="M370" s="1" t="s">
        <v>41</v>
      </c>
      <c r="N370" s="7">
        <v>4.9587952401266051</v>
      </c>
      <c r="O370" t="str">
        <f>_xlfn.IFS(Analysis16[[#This Row],[Performance_Score]]&lt;=2, "Poor", Analysis16[[#This Row],[Performance_Score]]&gt;2, "Good", Analysis16[[#This Row],[Performance_Score]]&gt;4, "Excellent")</f>
        <v>Good</v>
      </c>
      <c r="P370" t="str">
        <f>LEFT(Analysis16[[#This Row],[Name]],FIND(" ",Analysis16[[#This Row],[Name]], 1))</f>
        <v xml:space="preserve">Andrew </v>
      </c>
    </row>
    <row r="371" spans="2:16" x14ac:dyDescent="0.35">
      <c r="B371" s="2" t="s">
        <v>749</v>
      </c>
      <c r="C371" s="2" t="s">
        <v>750</v>
      </c>
      <c r="D371" s="2" t="s">
        <v>33</v>
      </c>
      <c r="E371" s="11">
        <v>59</v>
      </c>
      <c r="F371" s="2" t="s">
        <v>23</v>
      </c>
      <c r="G371" s="2" t="s">
        <v>77</v>
      </c>
      <c r="H371" s="5">
        <v>49223</v>
      </c>
      <c r="I371" s="11">
        <v>7</v>
      </c>
      <c r="J371" s="11">
        <v>3</v>
      </c>
      <c r="K371" s="2">
        <v>2023</v>
      </c>
      <c r="L371" s="2" t="s">
        <v>51</v>
      </c>
      <c r="M371" s="2" t="s">
        <v>141</v>
      </c>
      <c r="N371" s="8">
        <v>1.2711398217827377</v>
      </c>
      <c r="O371" t="str">
        <f>_xlfn.IFS(Analysis16[[#This Row],[Performance_Score]]&lt;=2, "Poor", Analysis16[[#This Row],[Performance_Score]]&gt;2, "Good", Analysis16[[#This Row],[Performance_Score]]&gt;4, "Excellent")</f>
        <v>Good</v>
      </c>
      <c r="P371" t="str">
        <f>LEFT(Analysis16[[#This Row],[Name]],FIND(" ",Analysis16[[#This Row],[Name]], 1))</f>
        <v xml:space="preserve">Bradley </v>
      </c>
    </row>
    <row r="372" spans="2:16" x14ac:dyDescent="0.35">
      <c r="B372" s="1" t="s">
        <v>751</v>
      </c>
      <c r="C372" s="1" t="s">
        <v>752</v>
      </c>
      <c r="D372" s="1" t="s">
        <v>15</v>
      </c>
      <c r="E372" s="10">
        <v>22</v>
      </c>
      <c r="F372" s="1" t="s">
        <v>16</v>
      </c>
      <c r="G372" s="1" t="s">
        <v>63</v>
      </c>
      <c r="H372" s="4">
        <v>31791</v>
      </c>
      <c r="I372" s="10">
        <v>1</v>
      </c>
      <c r="J372" s="10">
        <v>4</v>
      </c>
      <c r="K372" s="1">
        <v>0</v>
      </c>
      <c r="L372" s="1" t="s">
        <v>51</v>
      </c>
      <c r="M372" s="1" t="s">
        <v>141</v>
      </c>
      <c r="N372" s="7">
        <v>1.9384282135167608</v>
      </c>
      <c r="O372" t="str">
        <f>_xlfn.IFS(Analysis16[[#This Row],[Performance_Score]]&lt;=2, "Poor", Analysis16[[#This Row],[Performance_Score]]&gt;2, "Good", Analysis16[[#This Row],[Performance_Score]]&gt;4, "Excellent")</f>
        <v>Good</v>
      </c>
      <c r="P372" t="str">
        <f>LEFT(Analysis16[[#This Row],[Name]],FIND(" ",Analysis16[[#This Row],[Name]], 1))</f>
        <v xml:space="preserve">Kimberly </v>
      </c>
    </row>
    <row r="373" spans="2:16" x14ac:dyDescent="0.35">
      <c r="B373" s="2" t="s">
        <v>753</v>
      </c>
      <c r="C373" s="2" t="s">
        <v>754</v>
      </c>
      <c r="D373" s="2" t="s">
        <v>22</v>
      </c>
      <c r="E373" s="11">
        <v>31</v>
      </c>
      <c r="F373" s="2" t="s">
        <v>23</v>
      </c>
      <c r="G373" s="2" t="s">
        <v>39</v>
      </c>
      <c r="H373" s="5">
        <v>60523</v>
      </c>
      <c r="I373" s="11">
        <v>3</v>
      </c>
      <c r="J373" s="11">
        <v>2</v>
      </c>
      <c r="K373" s="2">
        <v>2021</v>
      </c>
      <c r="L373" s="2" t="s">
        <v>30</v>
      </c>
      <c r="M373" s="2" t="s">
        <v>26</v>
      </c>
      <c r="N373" s="8">
        <v>1.5327787235374202</v>
      </c>
      <c r="O373" t="str">
        <f>_xlfn.IFS(Analysis16[[#This Row],[Performance_Score]]&lt;=2, "Poor", Analysis16[[#This Row],[Performance_Score]]&gt;2, "Good", Analysis16[[#This Row],[Performance_Score]]&gt;4, "Excellent")</f>
        <v>Poor</v>
      </c>
      <c r="P373" t="str">
        <f>LEFT(Analysis16[[#This Row],[Name]],FIND(" ",Analysis16[[#This Row],[Name]], 1))</f>
        <v xml:space="preserve">April </v>
      </c>
    </row>
    <row r="374" spans="2:16" x14ac:dyDescent="0.35">
      <c r="B374" s="1" t="s">
        <v>755</v>
      </c>
      <c r="C374" s="1" t="s">
        <v>756</v>
      </c>
      <c r="D374" s="1" t="s">
        <v>15</v>
      </c>
      <c r="E374" s="10">
        <v>37</v>
      </c>
      <c r="F374" s="1" t="s">
        <v>23</v>
      </c>
      <c r="G374" s="1" t="s">
        <v>39</v>
      </c>
      <c r="H374" s="4">
        <v>41572</v>
      </c>
      <c r="I374" s="10">
        <v>9</v>
      </c>
      <c r="J374" s="10">
        <v>1</v>
      </c>
      <c r="K374" s="1">
        <v>2024</v>
      </c>
      <c r="L374" s="1" t="s">
        <v>25</v>
      </c>
      <c r="M374" s="1" t="s">
        <v>141</v>
      </c>
      <c r="N374" s="7">
        <v>3.4837598109203718</v>
      </c>
      <c r="O374" t="str">
        <f>_xlfn.IFS(Analysis16[[#This Row],[Performance_Score]]&lt;=2, "Poor", Analysis16[[#This Row],[Performance_Score]]&gt;2, "Good", Analysis16[[#This Row],[Performance_Score]]&gt;4, "Excellent")</f>
        <v>Poor</v>
      </c>
      <c r="P374" t="str">
        <f>LEFT(Analysis16[[#This Row],[Name]],FIND(" ",Analysis16[[#This Row],[Name]], 1))</f>
        <v xml:space="preserve">Katrina </v>
      </c>
    </row>
    <row r="375" spans="2:16" x14ac:dyDescent="0.35">
      <c r="B375" s="2" t="s">
        <v>757</v>
      </c>
      <c r="C375" s="2" t="s">
        <v>758</v>
      </c>
      <c r="D375" s="2" t="s">
        <v>15</v>
      </c>
      <c r="E375" s="11">
        <v>31</v>
      </c>
      <c r="F375" s="2" t="s">
        <v>23</v>
      </c>
      <c r="G375" s="2" t="s">
        <v>39</v>
      </c>
      <c r="H375" s="5">
        <v>101722</v>
      </c>
      <c r="I375" s="11">
        <v>16</v>
      </c>
      <c r="J375" s="11">
        <v>3</v>
      </c>
      <c r="K375" s="2">
        <v>0</v>
      </c>
      <c r="L375" s="2" t="s">
        <v>51</v>
      </c>
      <c r="M375" s="2" t="s">
        <v>141</v>
      </c>
      <c r="N375" s="8">
        <v>1.9060401079849423</v>
      </c>
      <c r="O375" t="str">
        <f>_xlfn.IFS(Analysis16[[#This Row],[Performance_Score]]&lt;=2, "Poor", Analysis16[[#This Row],[Performance_Score]]&gt;2, "Good", Analysis16[[#This Row],[Performance_Score]]&gt;4, "Excellent")</f>
        <v>Good</v>
      </c>
      <c r="P375" t="str">
        <f>LEFT(Analysis16[[#This Row],[Name]],FIND(" ",Analysis16[[#This Row],[Name]], 1))</f>
        <v xml:space="preserve">Stephanie </v>
      </c>
    </row>
    <row r="376" spans="2:16" x14ac:dyDescent="0.35">
      <c r="B376" s="1" t="s">
        <v>759</v>
      </c>
      <c r="C376" s="1" t="s">
        <v>760</v>
      </c>
      <c r="D376" s="1" t="s">
        <v>80</v>
      </c>
      <c r="E376" s="10">
        <v>57</v>
      </c>
      <c r="F376" s="1" t="s">
        <v>23</v>
      </c>
      <c r="G376" s="1" t="s">
        <v>29</v>
      </c>
      <c r="H376" s="4">
        <v>68843</v>
      </c>
      <c r="I376" s="10">
        <v>11</v>
      </c>
      <c r="J376" s="10">
        <v>5</v>
      </c>
      <c r="K376" s="1">
        <v>2019</v>
      </c>
      <c r="L376" s="1" t="s">
        <v>51</v>
      </c>
      <c r="M376" s="1" t="s">
        <v>41</v>
      </c>
      <c r="N376" s="7">
        <v>1.8256188411413228</v>
      </c>
      <c r="O376" t="str">
        <f>_xlfn.IFS(Analysis16[[#This Row],[Performance_Score]]&lt;=2, "Poor", Analysis16[[#This Row],[Performance_Score]]&gt;2, "Good", Analysis16[[#This Row],[Performance_Score]]&gt;4, "Excellent")</f>
        <v>Good</v>
      </c>
      <c r="P376" t="str">
        <f>LEFT(Analysis16[[#This Row],[Name]],FIND(" ",Analysis16[[#This Row],[Name]], 1))</f>
        <v xml:space="preserve">Jesse </v>
      </c>
    </row>
    <row r="377" spans="2:16" x14ac:dyDescent="0.35">
      <c r="B377" s="2" t="s">
        <v>761</v>
      </c>
      <c r="C377" s="2" t="s">
        <v>762</v>
      </c>
      <c r="D377" s="2" t="s">
        <v>22</v>
      </c>
      <c r="E377" s="11">
        <v>38</v>
      </c>
      <c r="F377" s="2" t="s">
        <v>16</v>
      </c>
      <c r="G377" s="2" t="s">
        <v>29</v>
      </c>
      <c r="H377" s="5">
        <v>99008</v>
      </c>
      <c r="I377" s="11">
        <v>5</v>
      </c>
      <c r="J377" s="11">
        <v>4</v>
      </c>
      <c r="K377" s="2">
        <v>2022</v>
      </c>
      <c r="L377" s="2" t="s">
        <v>51</v>
      </c>
      <c r="M377" s="2" t="s">
        <v>141</v>
      </c>
      <c r="N377" s="8">
        <v>1.9409223456946099</v>
      </c>
      <c r="O377" t="str">
        <f>_xlfn.IFS(Analysis16[[#This Row],[Performance_Score]]&lt;=2, "Poor", Analysis16[[#This Row],[Performance_Score]]&gt;2, "Good", Analysis16[[#This Row],[Performance_Score]]&gt;4, "Excellent")</f>
        <v>Good</v>
      </c>
      <c r="P377" t="str">
        <f>LEFT(Analysis16[[#This Row],[Name]],FIND(" ",Analysis16[[#This Row],[Name]], 1))</f>
        <v xml:space="preserve">Jimmy </v>
      </c>
    </row>
    <row r="378" spans="2:16" x14ac:dyDescent="0.35">
      <c r="B378" s="1" t="s">
        <v>763</v>
      </c>
      <c r="C378" s="1" t="s">
        <v>764</v>
      </c>
      <c r="D378" s="1" t="s">
        <v>15</v>
      </c>
      <c r="E378" s="10">
        <v>45</v>
      </c>
      <c r="F378" s="1" t="s">
        <v>16</v>
      </c>
      <c r="G378" s="1" t="s">
        <v>63</v>
      </c>
      <c r="H378" s="4">
        <v>57461</v>
      </c>
      <c r="I378" s="10">
        <v>28</v>
      </c>
      <c r="J378" s="10">
        <v>1</v>
      </c>
      <c r="K378" s="1">
        <v>2020</v>
      </c>
      <c r="L378" s="1" t="s">
        <v>30</v>
      </c>
      <c r="M378" s="1" t="s">
        <v>19</v>
      </c>
      <c r="N378" s="7">
        <v>4.5257983314813437</v>
      </c>
      <c r="O378" t="str">
        <f>_xlfn.IFS(Analysis16[[#This Row],[Performance_Score]]&lt;=2, "Poor", Analysis16[[#This Row],[Performance_Score]]&gt;2, "Good", Analysis16[[#This Row],[Performance_Score]]&gt;4, "Excellent")</f>
        <v>Poor</v>
      </c>
      <c r="P378" t="str">
        <f>LEFT(Analysis16[[#This Row],[Name]],FIND(" ",Analysis16[[#This Row],[Name]], 1))</f>
        <v xml:space="preserve">Christopher </v>
      </c>
    </row>
    <row r="379" spans="2:16" x14ac:dyDescent="0.35">
      <c r="B379" s="2" t="s">
        <v>765</v>
      </c>
      <c r="C379" s="2" t="s">
        <v>766</v>
      </c>
      <c r="D379" s="2" t="s">
        <v>46</v>
      </c>
      <c r="E379" s="11">
        <v>26</v>
      </c>
      <c r="F379" s="2" t="s">
        <v>23</v>
      </c>
      <c r="G379" s="2" t="s">
        <v>17</v>
      </c>
      <c r="H379" s="5">
        <v>94434</v>
      </c>
      <c r="I379" s="11">
        <v>3</v>
      </c>
      <c r="J379" s="11">
        <v>1</v>
      </c>
      <c r="K379" s="2">
        <v>2017</v>
      </c>
      <c r="L379" s="2" t="s">
        <v>34</v>
      </c>
      <c r="M379" s="2" t="s">
        <v>141</v>
      </c>
      <c r="N379" s="8">
        <v>4.2621843837360807</v>
      </c>
      <c r="O379" t="str">
        <f>_xlfn.IFS(Analysis16[[#This Row],[Performance_Score]]&lt;=2, "Poor", Analysis16[[#This Row],[Performance_Score]]&gt;2, "Good", Analysis16[[#This Row],[Performance_Score]]&gt;4, "Excellent")</f>
        <v>Poor</v>
      </c>
      <c r="P379" t="str">
        <f>LEFT(Analysis16[[#This Row],[Name]],FIND(" ",Analysis16[[#This Row],[Name]], 1))</f>
        <v xml:space="preserve">Sharon </v>
      </c>
    </row>
    <row r="380" spans="2:16" x14ac:dyDescent="0.35">
      <c r="B380" s="1" t="s">
        <v>767</v>
      </c>
      <c r="C380" s="1" t="s">
        <v>768</v>
      </c>
      <c r="D380" s="1" t="s">
        <v>58</v>
      </c>
      <c r="E380" s="10">
        <v>38</v>
      </c>
      <c r="F380" s="1" t="s">
        <v>72</v>
      </c>
      <c r="G380" s="1" t="s">
        <v>29</v>
      </c>
      <c r="H380" s="4">
        <v>69443</v>
      </c>
      <c r="I380" s="10">
        <v>27</v>
      </c>
      <c r="J380" s="10">
        <v>1</v>
      </c>
      <c r="K380" s="1">
        <v>2018</v>
      </c>
      <c r="L380" s="1" t="s">
        <v>34</v>
      </c>
      <c r="M380" s="1" t="s">
        <v>41</v>
      </c>
      <c r="N380" s="7">
        <v>2.0175835292559596</v>
      </c>
      <c r="O380" t="str">
        <f>_xlfn.IFS(Analysis16[[#This Row],[Performance_Score]]&lt;=2, "Poor", Analysis16[[#This Row],[Performance_Score]]&gt;2, "Good", Analysis16[[#This Row],[Performance_Score]]&gt;4, "Excellent")</f>
        <v>Poor</v>
      </c>
      <c r="P380" t="str">
        <f>LEFT(Analysis16[[#This Row],[Name]],FIND(" ",Analysis16[[#This Row],[Name]], 1))</f>
        <v xml:space="preserve">Scott </v>
      </c>
    </row>
    <row r="381" spans="2:16" x14ac:dyDescent="0.35">
      <c r="B381" s="2" t="s">
        <v>769</v>
      </c>
      <c r="C381" s="2" t="s">
        <v>770</v>
      </c>
      <c r="D381" s="2" t="s">
        <v>80</v>
      </c>
      <c r="E381" s="11">
        <v>59</v>
      </c>
      <c r="F381" s="2" t="s">
        <v>16</v>
      </c>
      <c r="G381" s="2" t="s">
        <v>29</v>
      </c>
      <c r="H381" s="5">
        <v>53291</v>
      </c>
      <c r="I381" s="11">
        <v>11</v>
      </c>
      <c r="J381" s="11">
        <v>5</v>
      </c>
      <c r="K381" s="2">
        <v>2018</v>
      </c>
      <c r="L381" s="2" t="s">
        <v>30</v>
      </c>
      <c r="M381" s="2" t="s">
        <v>19</v>
      </c>
      <c r="N381" s="8">
        <v>3.8607453249929797</v>
      </c>
      <c r="O381" t="str">
        <f>_xlfn.IFS(Analysis16[[#This Row],[Performance_Score]]&lt;=2, "Poor", Analysis16[[#This Row],[Performance_Score]]&gt;2, "Good", Analysis16[[#This Row],[Performance_Score]]&gt;4, "Excellent")</f>
        <v>Good</v>
      </c>
      <c r="P381" t="str">
        <f>LEFT(Analysis16[[#This Row],[Name]],FIND(" ",Analysis16[[#This Row],[Name]], 1))</f>
        <v xml:space="preserve">Dan </v>
      </c>
    </row>
    <row r="382" spans="2:16" x14ac:dyDescent="0.35">
      <c r="B382" s="1" t="s">
        <v>771</v>
      </c>
      <c r="C382" s="1" t="s">
        <v>772</v>
      </c>
      <c r="D382" s="1" t="s">
        <v>22</v>
      </c>
      <c r="E382" s="10">
        <v>34</v>
      </c>
      <c r="F382" s="1" t="s">
        <v>23</v>
      </c>
      <c r="G382" s="1" t="s">
        <v>39</v>
      </c>
      <c r="H382" s="4">
        <v>116774</v>
      </c>
      <c r="I382" s="10">
        <v>26</v>
      </c>
      <c r="J382" s="10">
        <v>2</v>
      </c>
      <c r="K382" s="1">
        <v>2018</v>
      </c>
      <c r="L382" s="1" t="s">
        <v>18</v>
      </c>
      <c r="M382" s="1" t="s">
        <v>41</v>
      </c>
      <c r="N382" s="7">
        <v>1.5073784092631048</v>
      </c>
      <c r="O382" t="str">
        <f>_xlfn.IFS(Analysis16[[#This Row],[Performance_Score]]&lt;=2, "Poor", Analysis16[[#This Row],[Performance_Score]]&gt;2, "Good", Analysis16[[#This Row],[Performance_Score]]&gt;4, "Excellent")</f>
        <v>Poor</v>
      </c>
      <c r="P382" t="str">
        <f>LEFT(Analysis16[[#This Row],[Name]],FIND(" ",Analysis16[[#This Row],[Name]], 1))</f>
        <v xml:space="preserve">Brenda </v>
      </c>
    </row>
    <row r="383" spans="2:16" x14ac:dyDescent="0.35">
      <c r="B383" s="2" t="s">
        <v>773</v>
      </c>
      <c r="C383" s="2" t="s">
        <v>774</v>
      </c>
      <c r="D383" s="2" t="s">
        <v>33</v>
      </c>
      <c r="E383" s="11">
        <v>25</v>
      </c>
      <c r="F383" s="2" t="s">
        <v>16</v>
      </c>
      <c r="G383" s="2" t="s">
        <v>17</v>
      </c>
      <c r="H383" s="5">
        <v>41291</v>
      </c>
      <c r="I383" s="11">
        <v>24</v>
      </c>
      <c r="J383" s="11">
        <v>4</v>
      </c>
      <c r="K383" s="2">
        <v>2024</v>
      </c>
      <c r="L383" s="2" t="s">
        <v>30</v>
      </c>
      <c r="M383" s="2" t="s">
        <v>26</v>
      </c>
      <c r="N383" s="8">
        <v>1.6136165718973832</v>
      </c>
      <c r="O383" t="str">
        <f>_xlfn.IFS(Analysis16[[#This Row],[Performance_Score]]&lt;=2, "Poor", Analysis16[[#This Row],[Performance_Score]]&gt;2, "Good", Analysis16[[#This Row],[Performance_Score]]&gt;4, "Excellent")</f>
        <v>Good</v>
      </c>
      <c r="P383" t="str">
        <f>LEFT(Analysis16[[#This Row],[Name]],FIND(" ",Analysis16[[#This Row],[Name]], 1))</f>
        <v xml:space="preserve">Edward </v>
      </c>
    </row>
    <row r="384" spans="2:16" x14ac:dyDescent="0.35">
      <c r="B384" s="1" t="s">
        <v>775</v>
      </c>
      <c r="C384" s="1" t="s">
        <v>776</v>
      </c>
      <c r="D384" s="1" t="s">
        <v>46</v>
      </c>
      <c r="E384" s="10">
        <v>54</v>
      </c>
      <c r="F384" s="1" t="s">
        <v>16</v>
      </c>
      <c r="G384" s="1" t="s">
        <v>63</v>
      </c>
      <c r="H384" s="4">
        <v>61753</v>
      </c>
      <c r="I384" s="10">
        <v>10</v>
      </c>
      <c r="J384" s="10">
        <v>1</v>
      </c>
      <c r="K384" s="1">
        <v>2017</v>
      </c>
      <c r="L384" s="1" t="s">
        <v>30</v>
      </c>
      <c r="M384" s="1" t="s">
        <v>26</v>
      </c>
      <c r="N384" s="7">
        <v>1.5573192133987335</v>
      </c>
      <c r="O384" t="str">
        <f>_xlfn.IFS(Analysis16[[#This Row],[Performance_Score]]&lt;=2, "Poor", Analysis16[[#This Row],[Performance_Score]]&gt;2, "Good", Analysis16[[#This Row],[Performance_Score]]&gt;4, "Excellent")</f>
        <v>Poor</v>
      </c>
      <c r="P384" t="str">
        <f>LEFT(Analysis16[[#This Row],[Name]],FIND(" ",Analysis16[[#This Row],[Name]], 1))</f>
        <v xml:space="preserve">Jason </v>
      </c>
    </row>
    <row r="385" spans="2:16" x14ac:dyDescent="0.35">
      <c r="B385" s="2" t="s">
        <v>777</v>
      </c>
      <c r="C385" s="2" t="s">
        <v>778</v>
      </c>
      <c r="D385" s="2" t="s">
        <v>33</v>
      </c>
      <c r="E385" s="11">
        <v>44</v>
      </c>
      <c r="F385" s="2" t="s">
        <v>23</v>
      </c>
      <c r="G385" s="2" t="s">
        <v>63</v>
      </c>
      <c r="H385" s="5">
        <v>89498</v>
      </c>
      <c r="I385" s="11">
        <v>14</v>
      </c>
      <c r="J385" s="11">
        <v>4</v>
      </c>
      <c r="K385" s="2">
        <v>2015</v>
      </c>
      <c r="L385" s="2" t="s">
        <v>18</v>
      </c>
      <c r="M385" s="2" t="s">
        <v>26</v>
      </c>
      <c r="N385" s="8">
        <v>1.1922404550575436</v>
      </c>
      <c r="O385" t="str">
        <f>_xlfn.IFS(Analysis16[[#This Row],[Performance_Score]]&lt;=2, "Poor", Analysis16[[#This Row],[Performance_Score]]&gt;2, "Good", Analysis16[[#This Row],[Performance_Score]]&gt;4, "Excellent")</f>
        <v>Good</v>
      </c>
      <c r="P385" t="str">
        <f>LEFT(Analysis16[[#This Row],[Name]],FIND(" ",Analysis16[[#This Row],[Name]], 1))</f>
        <v xml:space="preserve">Robert </v>
      </c>
    </row>
    <row r="386" spans="2:16" x14ac:dyDescent="0.35">
      <c r="B386" s="1" t="s">
        <v>779</v>
      </c>
      <c r="C386" s="1" t="s">
        <v>780</v>
      </c>
      <c r="D386" s="1" t="s">
        <v>80</v>
      </c>
      <c r="E386" s="10">
        <v>34</v>
      </c>
      <c r="F386" s="1" t="s">
        <v>23</v>
      </c>
      <c r="G386" s="1" t="s">
        <v>29</v>
      </c>
      <c r="H386" s="4">
        <v>62632</v>
      </c>
      <c r="I386" s="10">
        <v>27</v>
      </c>
      <c r="J386" s="10">
        <v>5</v>
      </c>
      <c r="K386" s="1">
        <v>2020</v>
      </c>
      <c r="L386" s="1" t="s">
        <v>18</v>
      </c>
      <c r="M386" s="1" t="s">
        <v>41</v>
      </c>
      <c r="N386" s="7">
        <v>4.1237913122767651</v>
      </c>
      <c r="O386" t="str">
        <f>_xlfn.IFS(Analysis16[[#This Row],[Performance_Score]]&lt;=2, "Poor", Analysis16[[#This Row],[Performance_Score]]&gt;2, "Good", Analysis16[[#This Row],[Performance_Score]]&gt;4, "Excellent")</f>
        <v>Good</v>
      </c>
      <c r="P386" t="str">
        <f>LEFT(Analysis16[[#This Row],[Name]],FIND(" ",Analysis16[[#This Row],[Name]], 1))</f>
        <v xml:space="preserve">Victor </v>
      </c>
    </row>
    <row r="387" spans="2:16" x14ac:dyDescent="0.35">
      <c r="B387" s="2" t="s">
        <v>781</v>
      </c>
      <c r="C387" s="2" t="s">
        <v>782</v>
      </c>
      <c r="D387" s="2" t="s">
        <v>46</v>
      </c>
      <c r="E387" s="11">
        <v>33</v>
      </c>
      <c r="F387" s="2" t="s">
        <v>23</v>
      </c>
      <c r="G387" s="2" t="s">
        <v>77</v>
      </c>
      <c r="H387" s="5">
        <v>36683</v>
      </c>
      <c r="I387" s="11">
        <v>28</v>
      </c>
      <c r="J387" s="11">
        <v>3</v>
      </c>
      <c r="K387" s="2">
        <v>2019</v>
      </c>
      <c r="L387" s="2" t="s">
        <v>18</v>
      </c>
      <c r="M387" s="2" t="s">
        <v>26</v>
      </c>
      <c r="N387" s="8">
        <v>3.9012812807586639</v>
      </c>
      <c r="O387" t="str">
        <f>_xlfn.IFS(Analysis16[[#This Row],[Performance_Score]]&lt;=2, "Poor", Analysis16[[#This Row],[Performance_Score]]&gt;2, "Good", Analysis16[[#This Row],[Performance_Score]]&gt;4, "Excellent")</f>
        <v>Good</v>
      </c>
      <c r="P387" t="str">
        <f>LEFT(Analysis16[[#This Row],[Name]],FIND(" ",Analysis16[[#This Row],[Name]], 1))</f>
        <v xml:space="preserve">Eric </v>
      </c>
    </row>
    <row r="388" spans="2:16" x14ac:dyDescent="0.35">
      <c r="B388" s="1" t="s">
        <v>783</v>
      </c>
      <c r="C388" s="1" t="s">
        <v>784</v>
      </c>
      <c r="D388" s="1" t="s">
        <v>33</v>
      </c>
      <c r="E388" s="10">
        <v>44</v>
      </c>
      <c r="F388" s="1" t="s">
        <v>23</v>
      </c>
      <c r="G388" s="1" t="s">
        <v>77</v>
      </c>
      <c r="H388" s="4">
        <v>80731</v>
      </c>
      <c r="I388" s="10">
        <v>25</v>
      </c>
      <c r="J388" s="10">
        <v>5</v>
      </c>
      <c r="K388" s="1">
        <v>2020</v>
      </c>
      <c r="L388" s="1" t="s">
        <v>51</v>
      </c>
      <c r="M388" s="1" t="s">
        <v>41</v>
      </c>
      <c r="N388" s="7">
        <v>3.6915616022305202</v>
      </c>
      <c r="O388" t="str">
        <f>_xlfn.IFS(Analysis16[[#This Row],[Performance_Score]]&lt;=2, "Poor", Analysis16[[#This Row],[Performance_Score]]&gt;2, "Good", Analysis16[[#This Row],[Performance_Score]]&gt;4, "Excellent")</f>
        <v>Good</v>
      </c>
      <c r="P388" t="str">
        <f>LEFT(Analysis16[[#This Row],[Name]],FIND(" ",Analysis16[[#This Row],[Name]], 1))</f>
        <v xml:space="preserve">Victor </v>
      </c>
    </row>
    <row r="389" spans="2:16" x14ac:dyDescent="0.35">
      <c r="B389" s="2" t="s">
        <v>785</v>
      </c>
      <c r="C389" s="2" t="s">
        <v>786</v>
      </c>
      <c r="D389" s="2" t="s">
        <v>15</v>
      </c>
      <c r="E389" s="11">
        <v>60</v>
      </c>
      <c r="F389" s="2" t="s">
        <v>23</v>
      </c>
      <c r="G389" s="2" t="s">
        <v>17</v>
      </c>
      <c r="H389" s="5">
        <v>78108</v>
      </c>
      <c r="I389" s="11">
        <v>33</v>
      </c>
      <c r="J389" s="11">
        <v>4</v>
      </c>
      <c r="K389" s="2">
        <v>2015</v>
      </c>
      <c r="L389" s="2" t="s">
        <v>34</v>
      </c>
      <c r="M389" s="2" t="s">
        <v>26</v>
      </c>
      <c r="N389" s="8">
        <v>2.4675120887931641</v>
      </c>
      <c r="O389" t="str">
        <f>_xlfn.IFS(Analysis16[[#This Row],[Performance_Score]]&lt;=2, "Poor", Analysis16[[#This Row],[Performance_Score]]&gt;2, "Good", Analysis16[[#This Row],[Performance_Score]]&gt;4, "Excellent")</f>
        <v>Good</v>
      </c>
      <c r="P389" t="str">
        <f>LEFT(Analysis16[[#This Row],[Name]],FIND(" ",Analysis16[[#This Row],[Name]], 1))</f>
        <v xml:space="preserve">Rachel </v>
      </c>
    </row>
    <row r="390" spans="2:16" x14ac:dyDescent="0.35">
      <c r="B390" s="1" t="s">
        <v>787</v>
      </c>
      <c r="C390" s="1" t="s">
        <v>788</v>
      </c>
      <c r="D390" s="1" t="s">
        <v>46</v>
      </c>
      <c r="E390" s="10">
        <v>34</v>
      </c>
      <c r="F390" s="1" t="s">
        <v>72</v>
      </c>
      <c r="G390" s="1" t="s">
        <v>24</v>
      </c>
      <c r="H390" s="4">
        <v>109177</v>
      </c>
      <c r="I390" s="10">
        <v>17</v>
      </c>
      <c r="J390" s="10">
        <v>4</v>
      </c>
      <c r="K390" s="1">
        <v>0</v>
      </c>
      <c r="L390" s="1" t="s">
        <v>40</v>
      </c>
      <c r="M390" s="1" t="s">
        <v>19</v>
      </c>
      <c r="N390" s="7">
        <v>1.0449589294834984</v>
      </c>
      <c r="O390" t="str">
        <f>_xlfn.IFS(Analysis16[[#This Row],[Performance_Score]]&lt;=2, "Poor", Analysis16[[#This Row],[Performance_Score]]&gt;2, "Good", Analysis16[[#This Row],[Performance_Score]]&gt;4, "Excellent")</f>
        <v>Good</v>
      </c>
      <c r="P390" t="str">
        <f>LEFT(Analysis16[[#This Row],[Name]],FIND(" ",Analysis16[[#This Row],[Name]], 1))</f>
        <v xml:space="preserve">Connie </v>
      </c>
    </row>
    <row r="391" spans="2:16" x14ac:dyDescent="0.35">
      <c r="B391" s="2" t="s">
        <v>789</v>
      </c>
      <c r="C391" s="2" t="s">
        <v>790</v>
      </c>
      <c r="D391" s="2" t="s">
        <v>80</v>
      </c>
      <c r="E391" s="11">
        <v>48</v>
      </c>
      <c r="F391" s="2" t="s">
        <v>23</v>
      </c>
      <c r="G391" s="2" t="s">
        <v>63</v>
      </c>
      <c r="H391" s="5">
        <v>87243</v>
      </c>
      <c r="I391" s="11">
        <v>7</v>
      </c>
      <c r="J391" s="11">
        <v>2</v>
      </c>
      <c r="K391" s="2">
        <v>2017</v>
      </c>
      <c r="L391" s="2" t="s">
        <v>40</v>
      </c>
      <c r="M391" s="2" t="s">
        <v>26</v>
      </c>
      <c r="N391" s="8">
        <v>3.0073511526273893</v>
      </c>
      <c r="O391" t="str">
        <f>_xlfn.IFS(Analysis16[[#This Row],[Performance_Score]]&lt;=2, "Poor", Analysis16[[#This Row],[Performance_Score]]&gt;2, "Good", Analysis16[[#This Row],[Performance_Score]]&gt;4, "Excellent")</f>
        <v>Poor</v>
      </c>
      <c r="P391" t="str">
        <f>LEFT(Analysis16[[#This Row],[Name]],FIND(" ",Analysis16[[#This Row],[Name]], 1))</f>
        <v xml:space="preserve">Joseph </v>
      </c>
    </row>
    <row r="392" spans="2:16" x14ac:dyDescent="0.35">
      <c r="B392" s="1" t="s">
        <v>791</v>
      </c>
      <c r="C392" s="1" t="s">
        <v>792</v>
      </c>
      <c r="D392" s="1" t="s">
        <v>15</v>
      </c>
      <c r="E392" s="10">
        <v>37</v>
      </c>
      <c r="F392" s="1" t="s">
        <v>23</v>
      </c>
      <c r="G392" s="1" t="s">
        <v>39</v>
      </c>
      <c r="H392" s="4">
        <v>84136</v>
      </c>
      <c r="I392" s="10">
        <v>3</v>
      </c>
      <c r="J392" s="10">
        <v>4</v>
      </c>
      <c r="K392" s="1">
        <v>0</v>
      </c>
      <c r="L392" s="1" t="s">
        <v>51</v>
      </c>
      <c r="M392" s="1" t="s">
        <v>26</v>
      </c>
      <c r="N392" s="7">
        <v>3.8957672198625297</v>
      </c>
      <c r="O392" t="str">
        <f>_xlfn.IFS(Analysis16[[#This Row],[Performance_Score]]&lt;=2, "Poor", Analysis16[[#This Row],[Performance_Score]]&gt;2, "Good", Analysis16[[#This Row],[Performance_Score]]&gt;4, "Excellent")</f>
        <v>Good</v>
      </c>
      <c r="P392" t="str">
        <f>LEFT(Analysis16[[#This Row],[Name]],FIND(" ",Analysis16[[#This Row],[Name]], 1))</f>
        <v xml:space="preserve">Derrick </v>
      </c>
    </row>
    <row r="393" spans="2:16" x14ac:dyDescent="0.35">
      <c r="B393" s="2" t="s">
        <v>793</v>
      </c>
      <c r="C393" s="2" t="s">
        <v>794</v>
      </c>
      <c r="D393" s="2" t="s">
        <v>80</v>
      </c>
      <c r="E393" s="11">
        <v>59</v>
      </c>
      <c r="F393" s="2" t="s">
        <v>16</v>
      </c>
      <c r="G393" s="2" t="s">
        <v>77</v>
      </c>
      <c r="H393" s="5">
        <v>97353</v>
      </c>
      <c r="I393" s="11">
        <v>21</v>
      </c>
      <c r="J393" s="11">
        <v>2</v>
      </c>
      <c r="K393" s="2">
        <v>2019</v>
      </c>
      <c r="L393" s="2" t="s">
        <v>30</v>
      </c>
      <c r="M393" s="2" t="s">
        <v>26</v>
      </c>
      <c r="N393" s="8">
        <v>3.9528830185073596</v>
      </c>
      <c r="O393" t="str">
        <f>_xlfn.IFS(Analysis16[[#This Row],[Performance_Score]]&lt;=2, "Poor", Analysis16[[#This Row],[Performance_Score]]&gt;2, "Good", Analysis16[[#This Row],[Performance_Score]]&gt;4, "Excellent")</f>
        <v>Poor</v>
      </c>
      <c r="P393" t="str">
        <f>LEFT(Analysis16[[#This Row],[Name]],FIND(" ",Analysis16[[#This Row],[Name]], 1))</f>
        <v xml:space="preserve">Bradley </v>
      </c>
    </row>
    <row r="394" spans="2:16" x14ac:dyDescent="0.35">
      <c r="B394" s="1" t="s">
        <v>795</v>
      </c>
      <c r="C394" s="1" t="s">
        <v>796</v>
      </c>
      <c r="D394" s="1" t="s">
        <v>33</v>
      </c>
      <c r="E394" s="10">
        <v>45</v>
      </c>
      <c r="F394" s="1" t="s">
        <v>16</v>
      </c>
      <c r="G394" s="1" t="s">
        <v>63</v>
      </c>
      <c r="H394" s="4">
        <v>76831</v>
      </c>
      <c r="I394" s="10">
        <v>33</v>
      </c>
      <c r="J394" s="10">
        <v>4</v>
      </c>
      <c r="K394" s="1">
        <v>0</v>
      </c>
      <c r="L394" s="1" t="s">
        <v>51</v>
      </c>
      <c r="M394" s="1" t="s">
        <v>41</v>
      </c>
      <c r="N394" s="7">
        <v>2.143582915679378</v>
      </c>
      <c r="O394" t="str">
        <f>_xlfn.IFS(Analysis16[[#This Row],[Performance_Score]]&lt;=2, "Poor", Analysis16[[#This Row],[Performance_Score]]&gt;2, "Good", Analysis16[[#This Row],[Performance_Score]]&gt;4, "Excellent")</f>
        <v>Good</v>
      </c>
      <c r="P394" t="str">
        <f>LEFT(Analysis16[[#This Row],[Name]],FIND(" ",Analysis16[[#This Row],[Name]], 1))</f>
        <v xml:space="preserve">Justin </v>
      </c>
    </row>
    <row r="395" spans="2:16" x14ac:dyDescent="0.35">
      <c r="B395" s="2" t="s">
        <v>797</v>
      </c>
      <c r="C395" s="2" t="s">
        <v>798</v>
      </c>
      <c r="D395" s="2" t="s">
        <v>80</v>
      </c>
      <c r="E395" s="11">
        <v>58</v>
      </c>
      <c r="F395" s="2" t="s">
        <v>23</v>
      </c>
      <c r="G395" s="2" t="s">
        <v>39</v>
      </c>
      <c r="H395" s="5">
        <v>110483</v>
      </c>
      <c r="I395" s="11">
        <v>12</v>
      </c>
      <c r="J395" s="11">
        <v>1</v>
      </c>
      <c r="K395" s="2">
        <v>2022</v>
      </c>
      <c r="L395" s="2" t="s">
        <v>34</v>
      </c>
      <c r="M395" s="2" t="s">
        <v>41</v>
      </c>
      <c r="N395" s="8">
        <v>1.8799790011211854</v>
      </c>
      <c r="O395" t="str">
        <f>_xlfn.IFS(Analysis16[[#This Row],[Performance_Score]]&lt;=2, "Poor", Analysis16[[#This Row],[Performance_Score]]&gt;2, "Good", Analysis16[[#This Row],[Performance_Score]]&gt;4, "Excellent")</f>
        <v>Poor</v>
      </c>
      <c r="P395" t="str">
        <f>LEFT(Analysis16[[#This Row],[Name]],FIND(" ",Analysis16[[#This Row],[Name]], 1))</f>
        <v xml:space="preserve">Jillian </v>
      </c>
    </row>
    <row r="396" spans="2:16" x14ac:dyDescent="0.35">
      <c r="B396" s="1" t="s">
        <v>799</v>
      </c>
      <c r="C396" s="1" t="s">
        <v>800</v>
      </c>
      <c r="D396" s="1" t="s">
        <v>80</v>
      </c>
      <c r="E396" s="10">
        <v>56</v>
      </c>
      <c r="F396" s="1" t="s">
        <v>23</v>
      </c>
      <c r="G396" s="1" t="s">
        <v>77</v>
      </c>
      <c r="H396" s="4">
        <v>86966</v>
      </c>
      <c r="I396" s="10">
        <v>32</v>
      </c>
      <c r="J396" s="10">
        <v>5</v>
      </c>
      <c r="K396" s="1">
        <v>0</v>
      </c>
      <c r="L396" s="1" t="s">
        <v>25</v>
      </c>
      <c r="M396" s="1" t="s">
        <v>26</v>
      </c>
      <c r="N396" s="7">
        <v>2.4699310774328138</v>
      </c>
      <c r="O396" t="str">
        <f>_xlfn.IFS(Analysis16[[#This Row],[Performance_Score]]&lt;=2, "Poor", Analysis16[[#This Row],[Performance_Score]]&gt;2, "Good", Analysis16[[#This Row],[Performance_Score]]&gt;4, "Excellent")</f>
        <v>Good</v>
      </c>
      <c r="P396" t="str">
        <f>LEFT(Analysis16[[#This Row],[Name]],FIND(" ",Analysis16[[#This Row],[Name]], 1))</f>
        <v xml:space="preserve">David </v>
      </c>
    </row>
    <row r="397" spans="2:16" x14ac:dyDescent="0.35">
      <c r="B397" s="2" t="s">
        <v>801</v>
      </c>
      <c r="C397" s="2" t="s">
        <v>802</v>
      </c>
      <c r="D397" s="2" t="s">
        <v>80</v>
      </c>
      <c r="E397" s="11">
        <v>46</v>
      </c>
      <c r="F397" s="2" t="s">
        <v>23</v>
      </c>
      <c r="G397" s="2" t="s">
        <v>77</v>
      </c>
      <c r="H397" s="5">
        <v>58761</v>
      </c>
      <c r="I397" s="11">
        <v>11</v>
      </c>
      <c r="J397" s="11">
        <v>2</v>
      </c>
      <c r="K397" s="2">
        <v>2018</v>
      </c>
      <c r="L397" s="2" t="s">
        <v>40</v>
      </c>
      <c r="M397" s="2" t="s">
        <v>26</v>
      </c>
      <c r="N397" s="8">
        <v>1.3154615420393014</v>
      </c>
      <c r="O397" t="str">
        <f>_xlfn.IFS(Analysis16[[#This Row],[Performance_Score]]&lt;=2, "Poor", Analysis16[[#This Row],[Performance_Score]]&gt;2, "Good", Analysis16[[#This Row],[Performance_Score]]&gt;4, "Excellent")</f>
        <v>Poor</v>
      </c>
      <c r="P397" t="str">
        <f>LEFT(Analysis16[[#This Row],[Name]],FIND(" ",Analysis16[[#This Row],[Name]], 1))</f>
        <v xml:space="preserve">Corey </v>
      </c>
    </row>
    <row r="398" spans="2:16" x14ac:dyDescent="0.35">
      <c r="B398" s="1" t="s">
        <v>803</v>
      </c>
      <c r="C398" s="1" t="s">
        <v>804</v>
      </c>
      <c r="D398" s="1" t="s">
        <v>46</v>
      </c>
      <c r="E398" s="10">
        <v>58</v>
      </c>
      <c r="F398" s="1" t="s">
        <v>23</v>
      </c>
      <c r="G398" s="1" t="s">
        <v>63</v>
      </c>
      <c r="H398" s="4">
        <v>78007</v>
      </c>
      <c r="I398" s="10">
        <v>21</v>
      </c>
      <c r="J398" s="10">
        <v>4</v>
      </c>
      <c r="K398" s="1">
        <v>2023</v>
      </c>
      <c r="L398" s="1" t="s">
        <v>18</v>
      </c>
      <c r="M398" s="1" t="s">
        <v>26</v>
      </c>
      <c r="N398" s="7">
        <v>2.090951607617245</v>
      </c>
      <c r="O398" t="str">
        <f>_xlfn.IFS(Analysis16[[#This Row],[Performance_Score]]&lt;=2, "Poor", Analysis16[[#This Row],[Performance_Score]]&gt;2, "Good", Analysis16[[#This Row],[Performance_Score]]&gt;4, "Excellent")</f>
        <v>Good</v>
      </c>
      <c r="P398" t="str">
        <f>LEFT(Analysis16[[#This Row],[Name]],FIND(" ",Analysis16[[#This Row],[Name]], 1))</f>
        <v xml:space="preserve">Janet </v>
      </c>
    </row>
    <row r="399" spans="2:16" x14ac:dyDescent="0.35">
      <c r="B399" s="2" t="s">
        <v>805</v>
      </c>
      <c r="C399" s="2" t="s">
        <v>806</v>
      </c>
      <c r="D399" s="2" t="s">
        <v>15</v>
      </c>
      <c r="E399" s="11">
        <v>24</v>
      </c>
      <c r="F399" s="2" t="s">
        <v>16</v>
      </c>
      <c r="G399" s="2" t="s">
        <v>77</v>
      </c>
      <c r="H399" s="5">
        <v>63994</v>
      </c>
      <c r="I399" s="11">
        <v>19</v>
      </c>
      <c r="J399" s="11">
        <v>2</v>
      </c>
      <c r="K399" s="2">
        <v>2018</v>
      </c>
      <c r="L399" s="2" t="s">
        <v>18</v>
      </c>
      <c r="M399" s="2" t="s">
        <v>141</v>
      </c>
      <c r="N399" s="8">
        <v>4.7124259186688073</v>
      </c>
      <c r="O399" t="str">
        <f>_xlfn.IFS(Analysis16[[#This Row],[Performance_Score]]&lt;=2, "Poor", Analysis16[[#This Row],[Performance_Score]]&gt;2, "Good", Analysis16[[#This Row],[Performance_Score]]&gt;4, "Excellent")</f>
        <v>Poor</v>
      </c>
      <c r="P399" t="str">
        <f>LEFT(Analysis16[[#This Row],[Name]],FIND(" ",Analysis16[[#This Row],[Name]], 1))</f>
        <v xml:space="preserve">Ashley </v>
      </c>
    </row>
    <row r="400" spans="2:16" x14ac:dyDescent="0.35">
      <c r="B400" s="1" t="s">
        <v>807</v>
      </c>
      <c r="C400" s="1" t="s">
        <v>808</v>
      </c>
      <c r="D400" s="1" t="s">
        <v>15</v>
      </c>
      <c r="E400" s="10">
        <v>59</v>
      </c>
      <c r="F400" s="1" t="s">
        <v>16</v>
      </c>
      <c r="G400" s="1" t="s">
        <v>63</v>
      </c>
      <c r="H400" s="4">
        <v>105491</v>
      </c>
      <c r="I400" s="10">
        <v>12</v>
      </c>
      <c r="J400" s="10">
        <v>2</v>
      </c>
      <c r="K400" s="1">
        <v>2017</v>
      </c>
      <c r="L400" s="1" t="s">
        <v>30</v>
      </c>
      <c r="M400" s="1" t="s">
        <v>41</v>
      </c>
      <c r="N400" s="7">
        <v>3.3391971013625792</v>
      </c>
      <c r="O400" t="str">
        <f>_xlfn.IFS(Analysis16[[#This Row],[Performance_Score]]&lt;=2, "Poor", Analysis16[[#This Row],[Performance_Score]]&gt;2, "Good", Analysis16[[#This Row],[Performance_Score]]&gt;4, "Excellent")</f>
        <v>Poor</v>
      </c>
      <c r="P400" t="str">
        <f>LEFT(Analysis16[[#This Row],[Name]],FIND(" ",Analysis16[[#This Row],[Name]], 1))</f>
        <v xml:space="preserve">Heidi </v>
      </c>
    </row>
    <row r="401" spans="2:16" x14ac:dyDescent="0.35">
      <c r="B401" s="2" t="s">
        <v>809</v>
      </c>
      <c r="C401" s="2" t="s">
        <v>810</v>
      </c>
      <c r="D401" s="2" t="s">
        <v>80</v>
      </c>
      <c r="E401" s="11">
        <v>47</v>
      </c>
      <c r="F401" s="2" t="s">
        <v>23</v>
      </c>
      <c r="G401" s="2" t="s">
        <v>39</v>
      </c>
      <c r="H401" s="5">
        <v>81965</v>
      </c>
      <c r="I401" s="11">
        <v>10</v>
      </c>
      <c r="J401" s="11">
        <v>2</v>
      </c>
      <c r="K401" s="2">
        <v>0</v>
      </c>
      <c r="L401" s="2" t="s">
        <v>25</v>
      </c>
      <c r="M401" s="2" t="s">
        <v>26</v>
      </c>
      <c r="N401" s="8">
        <v>2.43031373464986</v>
      </c>
      <c r="O401" t="str">
        <f>_xlfn.IFS(Analysis16[[#This Row],[Performance_Score]]&lt;=2, "Poor", Analysis16[[#This Row],[Performance_Score]]&gt;2, "Good", Analysis16[[#This Row],[Performance_Score]]&gt;4, "Excellent")</f>
        <v>Poor</v>
      </c>
      <c r="P401" t="str">
        <f>LEFT(Analysis16[[#This Row],[Name]],FIND(" ",Analysis16[[#This Row],[Name]], 1))</f>
        <v xml:space="preserve">Anita </v>
      </c>
    </row>
    <row r="402" spans="2:16" x14ac:dyDescent="0.35">
      <c r="B402" s="1" t="s">
        <v>811</v>
      </c>
      <c r="C402" s="1" t="s">
        <v>812</v>
      </c>
      <c r="D402" s="1" t="s">
        <v>15</v>
      </c>
      <c r="E402" s="10">
        <v>44</v>
      </c>
      <c r="F402" s="1" t="s">
        <v>16</v>
      </c>
      <c r="G402" s="1" t="s">
        <v>39</v>
      </c>
      <c r="H402" s="4">
        <v>47965</v>
      </c>
      <c r="I402" s="10">
        <v>19</v>
      </c>
      <c r="J402" s="10">
        <v>2</v>
      </c>
      <c r="K402" s="1">
        <v>2018</v>
      </c>
      <c r="L402" s="1" t="s">
        <v>30</v>
      </c>
      <c r="M402" s="1" t="s">
        <v>141</v>
      </c>
      <c r="N402" s="7">
        <v>3.1915860905104307</v>
      </c>
      <c r="O402" t="str">
        <f>_xlfn.IFS(Analysis16[[#This Row],[Performance_Score]]&lt;=2, "Poor", Analysis16[[#This Row],[Performance_Score]]&gt;2, "Good", Analysis16[[#This Row],[Performance_Score]]&gt;4, "Excellent")</f>
        <v>Poor</v>
      </c>
      <c r="P402" t="str">
        <f>LEFT(Analysis16[[#This Row],[Name]],FIND(" ",Analysis16[[#This Row],[Name]], 1))</f>
        <v xml:space="preserve">Tim </v>
      </c>
    </row>
    <row r="403" spans="2:16" x14ac:dyDescent="0.35">
      <c r="B403" s="2" t="s">
        <v>813</v>
      </c>
      <c r="C403" s="2" t="s">
        <v>814</v>
      </c>
      <c r="D403" s="2" t="s">
        <v>80</v>
      </c>
      <c r="E403" s="11">
        <v>50</v>
      </c>
      <c r="F403" s="2" t="s">
        <v>23</v>
      </c>
      <c r="G403" s="2" t="s">
        <v>39</v>
      </c>
      <c r="H403" s="5">
        <v>81621</v>
      </c>
      <c r="I403" s="11">
        <v>10</v>
      </c>
      <c r="J403" s="11">
        <v>1</v>
      </c>
      <c r="K403" s="2">
        <v>2015</v>
      </c>
      <c r="L403" s="2" t="s">
        <v>18</v>
      </c>
      <c r="M403" s="2" t="s">
        <v>26</v>
      </c>
      <c r="N403" s="8">
        <v>1.0595089025068685</v>
      </c>
      <c r="O403" t="str">
        <f>_xlfn.IFS(Analysis16[[#This Row],[Performance_Score]]&lt;=2, "Poor", Analysis16[[#This Row],[Performance_Score]]&gt;2, "Good", Analysis16[[#This Row],[Performance_Score]]&gt;4, "Excellent")</f>
        <v>Poor</v>
      </c>
      <c r="P403" t="str">
        <f>LEFT(Analysis16[[#This Row],[Name]],FIND(" ",Analysis16[[#This Row],[Name]], 1))</f>
        <v xml:space="preserve">Michael </v>
      </c>
    </row>
    <row r="404" spans="2:16" x14ac:dyDescent="0.35">
      <c r="B404" s="1" t="s">
        <v>815</v>
      </c>
      <c r="C404" s="1" t="s">
        <v>816</v>
      </c>
      <c r="D404" s="1" t="s">
        <v>22</v>
      </c>
      <c r="E404" s="10">
        <v>32</v>
      </c>
      <c r="F404" s="1" t="s">
        <v>23</v>
      </c>
      <c r="G404" s="1" t="s">
        <v>29</v>
      </c>
      <c r="H404" s="4">
        <v>90965</v>
      </c>
      <c r="I404" s="10">
        <v>13</v>
      </c>
      <c r="J404" s="10">
        <v>3</v>
      </c>
      <c r="K404" s="1">
        <v>2016</v>
      </c>
      <c r="L404" s="1" t="s">
        <v>18</v>
      </c>
      <c r="M404" s="1" t="s">
        <v>19</v>
      </c>
      <c r="N404" s="7">
        <v>4.1617990343059477</v>
      </c>
      <c r="O404" t="str">
        <f>_xlfn.IFS(Analysis16[[#This Row],[Performance_Score]]&lt;=2, "Poor", Analysis16[[#This Row],[Performance_Score]]&gt;2, "Good", Analysis16[[#This Row],[Performance_Score]]&gt;4, "Excellent")</f>
        <v>Good</v>
      </c>
      <c r="P404" t="str">
        <f>LEFT(Analysis16[[#This Row],[Name]],FIND(" ",Analysis16[[#This Row],[Name]], 1))</f>
        <v xml:space="preserve">Mandy </v>
      </c>
    </row>
    <row r="405" spans="2:16" x14ac:dyDescent="0.35">
      <c r="B405" s="2" t="s">
        <v>817</v>
      </c>
      <c r="C405" s="2" t="s">
        <v>818</v>
      </c>
      <c r="D405" s="2" t="s">
        <v>33</v>
      </c>
      <c r="E405" s="11">
        <v>34</v>
      </c>
      <c r="F405" s="2" t="s">
        <v>23</v>
      </c>
      <c r="G405" s="2" t="s">
        <v>29</v>
      </c>
      <c r="H405" s="5">
        <v>91671</v>
      </c>
      <c r="I405" s="11">
        <v>30</v>
      </c>
      <c r="J405" s="11">
        <v>1</v>
      </c>
      <c r="K405" s="2">
        <v>2018</v>
      </c>
      <c r="L405" s="2" t="s">
        <v>40</v>
      </c>
      <c r="M405" s="2" t="s">
        <v>19</v>
      </c>
      <c r="N405" s="8">
        <v>2.7803519085380151</v>
      </c>
      <c r="O405" t="str">
        <f>_xlfn.IFS(Analysis16[[#This Row],[Performance_Score]]&lt;=2, "Poor", Analysis16[[#This Row],[Performance_Score]]&gt;2, "Good", Analysis16[[#This Row],[Performance_Score]]&gt;4, "Excellent")</f>
        <v>Poor</v>
      </c>
      <c r="P405" t="str">
        <f>LEFT(Analysis16[[#This Row],[Name]],FIND(" ",Analysis16[[#This Row],[Name]], 1))</f>
        <v xml:space="preserve">Kenneth </v>
      </c>
    </row>
    <row r="406" spans="2:16" x14ac:dyDescent="0.35">
      <c r="B406" s="1" t="s">
        <v>819</v>
      </c>
      <c r="C406" s="1" t="s">
        <v>820</v>
      </c>
      <c r="D406" s="1" t="s">
        <v>15</v>
      </c>
      <c r="E406" s="10">
        <v>36</v>
      </c>
      <c r="F406" s="1" t="s">
        <v>23</v>
      </c>
      <c r="G406" s="1" t="s">
        <v>63</v>
      </c>
      <c r="H406" s="4">
        <v>98542</v>
      </c>
      <c r="I406" s="10">
        <v>16</v>
      </c>
      <c r="J406" s="10">
        <v>4</v>
      </c>
      <c r="K406" s="1">
        <v>2016</v>
      </c>
      <c r="L406" s="1" t="s">
        <v>34</v>
      </c>
      <c r="M406" s="1" t="s">
        <v>19</v>
      </c>
      <c r="N406" s="7">
        <v>1.2652213834585764</v>
      </c>
      <c r="O406" t="str">
        <f>_xlfn.IFS(Analysis16[[#This Row],[Performance_Score]]&lt;=2, "Poor", Analysis16[[#This Row],[Performance_Score]]&gt;2, "Good", Analysis16[[#This Row],[Performance_Score]]&gt;4, "Excellent")</f>
        <v>Good</v>
      </c>
      <c r="P406" t="str">
        <f>LEFT(Analysis16[[#This Row],[Name]],FIND(" ",Analysis16[[#This Row],[Name]], 1))</f>
        <v xml:space="preserve">Crystal </v>
      </c>
    </row>
    <row r="407" spans="2:16" x14ac:dyDescent="0.35">
      <c r="B407" s="2" t="s">
        <v>821</v>
      </c>
      <c r="C407" s="2" t="s">
        <v>822</v>
      </c>
      <c r="D407" s="2" t="s">
        <v>15</v>
      </c>
      <c r="E407" s="11">
        <v>24</v>
      </c>
      <c r="F407" s="2" t="s">
        <v>16</v>
      </c>
      <c r="G407" s="2" t="s">
        <v>63</v>
      </c>
      <c r="H407" s="5">
        <v>55826</v>
      </c>
      <c r="I407" s="11">
        <v>34</v>
      </c>
      <c r="J407" s="11">
        <v>1</v>
      </c>
      <c r="K407" s="2">
        <v>2019</v>
      </c>
      <c r="L407" s="2" t="s">
        <v>51</v>
      </c>
      <c r="M407" s="2" t="s">
        <v>26</v>
      </c>
      <c r="N407" s="8">
        <v>3.7190713958742951</v>
      </c>
      <c r="O407" t="str">
        <f>_xlfn.IFS(Analysis16[[#This Row],[Performance_Score]]&lt;=2, "Poor", Analysis16[[#This Row],[Performance_Score]]&gt;2, "Good", Analysis16[[#This Row],[Performance_Score]]&gt;4, "Excellent")</f>
        <v>Poor</v>
      </c>
      <c r="P407" t="str">
        <f>LEFT(Analysis16[[#This Row],[Name]],FIND(" ",Analysis16[[#This Row],[Name]], 1))</f>
        <v xml:space="preserve">Barbara </v>
      </c>
    </row>
    <row r="408" spans="2:16" x14ac:dyDescent="0.35">
      <c r="B408" s="1" t="s">
        <v>823</v>
      </c>
      <c r="C408" s="1" t="s">
        <v>824</v>
      </c>
      <c r="D408" s="1" t="s">
        <v>33</v>
      </c>
      <c r="E408" s="10">
        <v>59</v>
      </c>
      <c r="F408" s="1" t="s">
        <v>72</v>
      </c>
      <c r="G408" s="1" t="s">
        <v>63</v>
      </c>
      <c r="H408" s="4">
        <v>42519</v>
      </c>
      <c r="I408" s="10">
        <v>2</v>
      </c>
      <c r="J408" s="10">
        <v>3</v>
      </c>
      <c r="K408" s="1">
        <v>2021</v>
      </c>
      <c r="L408" s="1" t="s">
        <v>18</v>
      </c>
      <c r="M408" s="1" t="s">
        <v>26</v>
      </c>
      <c r="N408" s="7">
        <v>2.2080980231800464</v>
      </c>
      <c r="O408" t="str">
        <f>_xlfn.IFS(Analysis16[[#This Row],[Performance_Score]]&lt;=2, "Poor", Analysis16[[#This Row],[Performance_Score]]&gt;2, "Good", Analysis16[[#This Row],[Performance_Score]]&gt;4, "Excellent")</f>
        <v>Good</v>
      </c>
      <c r="P408" t="str">
        <f>LEFT(Analysis16[[#This Row],[Name]],FIND(" ",Analysis16[[#This Row],[Name]], 1))</f>
        <v xml:space="preserve">David </v>
      </c>
    </row>
    <row r="409" spans="2:16" x14ac:dyDescent="0.35">
      <c r="B409" s="2" t="s">
        <v>825</v>
      </c>
      <c r="C409" s="2" t="s">
        <v>826</v>
      </c>
      <c r="D409" s="2" t="s">
        <v>22</v>
      </c>
      <c r="E409" s="11">
        <v>52</v>
      </c>
      <c r="F409" s="2" t="s">
        <v>23</v>
      </c>
      <c r="G409" s="2" t="s">
        <v>63</v>
      </c>
      <c r="H409" s="5">
        <v>72670</v>
      </c>
      <c r="I409" s="11">
        <v>8</v>
      </c>
      <c r="J409" s="11">
        <v>5</v>
      </c>
      <c r="K409" s="2">
        <v>0</v>
      </c>
      <c r="L409" s="2" t="s">
        <v>18</v>
      </c>
      <c r="M409" s="2" t="s">
        <v>141</v>
      </c>
      <c r="N409" s="8">
        <v>3.7654302795754111</v>
      </c>
      <c r="O409" t="str">
        <f>_xlfn.IFS(Analysis16[[#This Row],[Performance_Score]]&lt;=2, "Poor", Analysis16[[#This Row],[Performance_Score]]&gt;2, "Good", Analysis16[[#This Row],[Performance_Score]]&gt;4, "Excellent")</f>
        <v>Good</v>
      </c>
      <c r="P409" t="str">
        <f>LEFT(Analysis16[[#This Row],[Name]],FIND(" ",Analysis16[[#This Row],[Name]], 1))</f>
        <v xml:space="preserve">Brittany </v>
      </c>
    </row>
    <row r="410" spans="2:16" x14ac:dyDescent="0.35">
      <c r="B410" s="1" t="s">
        <v>827</v>
      </c>
      <c r="C410" s="1" t="s">
        <v>828</v>
      </c>
      <c r="D410" s="1" t="s">
        <v>15</v>
      </c>
      <c r="E410" s="10">
        <v>40</v>
      </c>
      <c r="F410" s="1" t="s">
        <v>16</v>
      </c>
      <c r="G410" s="1" t="s">
        <v>29</v>
      </c>
      <c r="H410" s="4">
        <v>33484</v>
      </c>
      <c r="I410" s="10">
        <v>2</v>
      </c>
      <c r="J410" s="10">
        <v>3</v>
      </c>
      <c r="K410" s="1">
        <v>2022</v>
      </c>
      <c r="L410" s="1" t="s">
        <v>40</v>
      </c>
      <c r="M410" s="1" t="s">
        <v>26</v>
      </c>
      <c r="N410" s="7">
        <v>4.2248183763825686</v>
      </c>
      <c r="O410" t="str">
        <f>_xlfn.IFS(Analysis16[[#This Row],[Performance_Score]]&lt;=2, "Poor", Analysis16[[#This Row],[Performance_Score]]&gt;2, "Good", Analysis16[[#This Row],[Performance_Score]]&gt;4, "Excellent")</f>
        <v>Good</v>
      </c>
      <c r="P410" t="str">
        <f>LEFT(Analysis16[[#This Row],[Name]],FIND(" ",Analysis16[[#This Row],[Name]], 1))</f>
        <v xml:space="preserve">Annette </v>
      </c>
    </row>
    <row r="411" spans="2:16" x14ac:dyDescent="0.35">
      <c r="B411" s="2" t="s">
        <v>829</v>
      </c>
      <c r="C411" s="2" t="s">
        <v>830</v>
      </c>
      <c r="D411" s="2" t="s">
        <v>80</v>
      </c>
      <c r="E411" s="11">
        <v>33</v>
      </c>
      <c r="F411" s="2" t="s">
        <v>23</v>
      </c>
      <c r="G411" s="2" t="s">
        <v>17</v>
      </c>
      <c r="H411" s="5">
        <v>46625</v>
      </c>
      <c r="I411" s="11">
        <v>34</v>
      </c>
      <c r="J411" s="11">
        <v>3</v>
      </c>
      <c r="K411" s="2">
        <v>2015</v>
      </c>
      <c r="L411" s="2" t="s">
        <v>40</v>
      </c>
      <c r="M411" s="2" t="s">
        <v>19</v>
      </c>
      <c r="N411" s="8">
        <v>3.6342408812629499</v>
      </c>
      <c r="O411" t="str">
        <f>_xlfn.IFS(Analysis16[[#This Row],[Performance_Score]]&lt;=2, "Poor", Analysis16[[#This Row],[Performance_Score]]&gt;2, "Good", Analysis16[[#This Row],[Performance_Score]]&gt;4, "Excellent")</f>
        <v>Good</v>
      </c>
      <c r="P411" t="str">
        <f>LEFT(Analysis16[[#This Row],[Name]],FIND(" ",Analysis16[[#This Row],[Name]], 1))</f>
        <v xml:space="preserve">Tracey </v>
      </c>
    </row>
    <row r="412" spans="2:16" x14ac:dyDescent="0.35">
      <c r="B412" s="1" t="s">
        <v>831</v>
      </c>
      <c r="C412" s="1" t="s">
        <v>832</v>
      </c>
      <c r="D412" s="1" t="s">
        <v>80</v>
      </c>
      <c r="E412" s="10">
        <v>52</v>
      </c>
      <c r="F412" s="1" t="s">
        <v>72</v>
      </c>
      <c r="G412" s="1" t="s">
        <v>17</v>
      </c>
      <c r="H412" s="4">
        <v>110535</v>
      </c>
      <c r="I412" s="10">
        <v>17</v>
      </c>
      <c r="J412" s="10">
        <v>2</v>
      </c>
      <c r="K412" s="1">
        <v>2016</v>
      </c>
      <c r="L412" s="1" t="s">
        <v>51</v>
      </c>
      <c r="M412" s="1" t="s">
        <v>41</v>
      </c>
      <c r="N412" s="7">
        <v>2.5895807865994556</v>
      </c>
      <c r="O412" t="str">
        <f>_xlfn.IFS(Analysis16[[#This Row],[Performance_Score]]&lt;=2, "Poor", Analysis16[[#This Row],[Performance_Score]]&gt;2, "Good", Analysis16[[#This Row],[Performance_Score]]&gt;4, "Excellent")</f>
        <v>Poor</v>
      </c>
      <c r="P412" t="str">
        <f>LEFT(Analysis16[[#This Row],[Name]],FIND(" ",Analysis16[[#This Row],[Name]], 1))</f>
        <v xml:space="preserve">David </v>
      </c>
    </row>
    <row r="413" spans="2:16" x14ac:dyDescent="0.35">
      <c r="B413" s="2" t="s">
        <v>833</v>
      </c>
      <c r="C413" s="2" t="s">
        <v>834</v>
      </c>
      <c r="D413" s="2" t="s">
        <v>33</v>
      </c>
      <c r="E413" s="11">
        <v>58</v>
      </c>
      <c r="F413" s="2" t="s">
        <v>16</v>
      </c>
      <c r="G413" s="2" t="s">
        <v>29</v>
      </c>
      <c r="H413" s="5">
        <v>75799</v>
      </c>
      <c r="I413" s="11">
        <v>14</v>
      </c>
      <c r="J413" s="11">
        <v>2</v>
      </c>
      <c r="K413" s="2">
        <v>2024</v>
      </c>
      <c r="L413" s="2" t="s">
        <v>18</v>
      </c>
      <c r="M413" s="2" t="s">
        <v>19</v>
      </c>
      <c r="N413" s="8">
        <v>4.8554958634168122</v>
      </c>
      <c r="O413" t="str">
        <f>_xlfn.IFS(Analysis16[[#This Row],[Performance_Score]]&lt;=2, "Poor", Analysis16[[#This Row],[Performance_Score]]&gt;2, "Good", Analysis16[[#This Row],[Performance_Score]]&gt;4, "Excellent")</f>
        <v>Poor</v>
      </c>
      <c r="P413" t="str">
        <f>LEFT(Analysis16[[#This Row],[Name]],FIND(" ",Analysis16[[#This Row],[Name]], 1))</f>
        <v xml:space="preserve">Holly </v>
      </c>
    </row>
    <row r="414" spans="2:16" x14ac:dyDescent="0.35">
      <c r="B414" s="1" t="s">
        <v>835</v>
      </c>
      <c r="C414" s="1" t="s">
        <v>836</v>
      </c>
      <c r="D414" s="1" t="s">
        <v>58</v>
      </c>
      <c r="E414" s="10">
        <v>37</v>
      </c>
      <c r="F414" s="1" t="s">
        <v>23</v>
      </c>
      <c r="G414" s="1" t="s">
        <v>24</v>
      </c>
      <c r="H414" s="4">
        <v>84053</v>
      </c>
      <c r="I414" s="10">
        <v>34</v>
      </c>
      <c r="J414" s="10">
        <v>1</v>
      </c>
      <c r="K414" s="1">
        <v>2020</v>
      </c>
      <c r="L414" s="1" t="s">
        <v>34</v>
      </c>
      <c r="M414" s="1" t="s">
        <v>41</v>
      </c>
      <c r="N414" s="7">
        <v>3.6131878213656532</v>
      </c>
      <c r="O414" t="str">
        <f>_xlfn.IFS(Analysis16[[#This Row],[Performance_Score]]&lt;=2, "Poor", Analysis16[[#This Row],[Performance_Score]]&gt;2, "Good", Analysis16[[#This Row],[Performance_Score]]&gt;4, "Excellent")</f>
        <v>Poor</v>
      </c>
      <c r="P414" t="str">
        <f>LEFT(Analysis16[[#This Row],[Name]],FIND(" ",Analysis16[[#This Row],[Name]], 1))</f>
        <v xml:space="preserve">Brian </v>
      </c>
    </row>
    <row r="415" spans="2:16" x14ac:dyDescent="0.35">
      <c r="B415" s="2" t="s">
        <v>837</v>
      </c>
      <c r="C415" s="2" t="s">
        <v>838</v>
      </c>
      <c r="D415" s="2" t="s">
        <v>22</v>
      </c>
      <c r="E415" s="11">
        <v>38</v>
      </c>
      <c r="F415" s="2" t="s">
        <v>16</v>
      </c>
      <c r="G415" s="2" t="s">
        <v>77</v>
      </c>
      <c r="H415" s="5">
        <v>74871</v>
      </c>
      <c r="I415" s="11">
        <v>29</v>
      </c>
      <c r="J415" s="11">
        <v>4</v>
      </c>
      <c r="K415" s="2">
        <v>2020</v>
      </c>
      <c r="L415" s="2" t="s">
        <v>18</v>
      </c>
      <c r="M415" s="2" t="s">
        <v>26</v>
      </c>
      <c r="N415" s="8">
        <v>3.1277417126285161</v>
      </c>
      <c r="O415" t="str">
        <f>_xlfn.IFS(Analysis16[[#This Row],[Performance_Score]]&lt;=2, "Poor", Analysis16[[#This Row],[Performance_Score]]&gt;2, "Good", Analysis16[[#This Row],[Performance_Score]]&gt;4, "Excellent")</f>
        <v>Good</v>
      </c>
      <c r="P415" t="str">
        <f>LEFT(Analysis16[[#This Row],[Name]],FIND(" ",Analysis16[[#This Row],[Name]], 1))</f>
        <v xml:space="preserve">Kenneth </v>
      </c>
    </row>
    <row r="416" spans="2:16" x14ac:dyDescent="0.35">
      <c r="B416" s="1" t="s">
        <v>839</v>
      </c>
      <c r="C416" s="1" t="s">
        <v>840</v>
      </c>
      <c r="D416" s="1" t="s">
        <v>46</v>
      </c>
      <c r="E416" s="10">
        <v>26</v>
      </c>
      <c r="F416" s="1" t="s">
        <v>16</v>
      </c>
      <c r="G416" s="1" t="s">
        <v>39</v>
      </c>
      <c r="H416" s="4">
        <v>33615</v>
      </c>
      <c r="I416" s="10">
        <v>32</v>
      </c>
      <c r="J416" s="10">
        <v>3</v>
      </c>
      <c r="K416" s="1">
        <v>2024</v>
      </c>
      <c r="L416" s="1" t="s">
        <v>51</v>
      </c>
      <c r="M416" s="1" t="s">
        <v>141</v>
      </c>
      <c r="N416" s="7">
        <v>4.1727168879224692</v>
      </c>
      <c r="O416" t="str">
        <f>_xlfn.IFS(Analysis16[[#This Row],[Performance_Score]]&lt;=2, "Poor", Analysis16[[#This Row],[Performance_Score]]&gt;2, "Good", Analysis16[[#This Row],[Performance_Score]]&gt;4, "Excellent")</f>
        <v>Good</v>
      </c>
      <c r="P416" t="str">
        <f>LEFT(Analysis16[[#This Row],[Name]],FIND(" ",Analysis16[[#This Row],[Name]], 1))</f>
        <v xml:space="preserve">Jeffrey </v>
      </c>
    </row>
    <row r="417" spans="2:16" x14ac:dyDescent="0.35">
      <c r="B417" s="2" t="s">
        <v>841</v>
      </c>
      <c r="C417" s="2" t="s">
        <v>842</v>
      </c>
      <c r="D417" s="2" t="s">
        <v>22</v>
      </c>
      <c r="E417" s="11">
        <v>59</v>
      </c>
      <c r="F417" s="2" t="s">
        <v>16</v>
      </c>
      <c r="G417" s="2" t="s">
        <v>63</v>
      </c>
      <c r="H417" s="5">
        <v>46873</v>
      </c>
      <c r="I417" s="11">
        <v>17</v>
      </c>
      <c r="J417" s="11">
        <v>2</v>
      </c>
      <c r="K417" s="2">
        <v>2024</v>
      </c>
      <c r="L417" s="2" t="s">
        <v>51</v>
      </c>
      <c r="M417" s="2" t="s">
        <v>41</v>
      </c>
      <c r="N417" s="8">
        <v>2.1700953931906941</v>
      </c>
      <c r="O417" t="str">
        <f>_xlfn.IFS(Analysis16[[#This Row],[Performance_Score]]&lt;=2, "Poor", Analysis16[[#This Row],[Performance_Score]]&gt;2, "Good", Analysis16[[#This Row],[Performance_Score]]&gt;4, "Excellent")</f>
        <v>Poor</v>
      </c>
      <c r="P417" t="str">
        <f>LEFT(Analysis16[[#This Row],[Name]],FIND(" ",Analysis16[[#This Row],[Name]], 1))</f>
        <v xml:space="preserve">Melanie </v>
      </c>
    </row>
    <row r="418" spans="2:16" x14ac:dyDescent="0.35">
      <c r="B418" s="1" t="s">
        <v>843</v>
      </c>
      <c r="C418" s="1" t="s">
        <v>844</v>
      </c>
      <c r="D418" s="1" t="s">
        <v>15</v>
      </c>
      <c r="E418" s="10">
        <v>38</v>
      </c>
      <c r="F418" s="1" t="s">
        <v>23</v>
      </c>
      <c r="G418" s="1" t="s">
        <v>29</v>
      </c>
      <c r="H418" s="4">
        <v>112094</v>
      </c>
      <c r="I418" s="10">
        <v>31</v>
      </c>
      <c r="J418" s="10">
        <v>2</v>
      </c>
      <c r="K418" s="1">
        <v>2022</v>
      </c>
      <c r="L418" s="1" t="s">
        <v>34</v>
      </c>
      <c r="M418" s="1" t="s">
        <v>41</v>
      </c>
      <c r="N418" s="7">
        <v>4.6277196112178682</v>
      </c>
      <c r="O418" t="str">
        <f>_xlfn.IFS(Analysis16[[#This Row],[Performance_Score]]&lt;=2, "Poor", Analysis16[[#This Row],[Performance_Score]]&gt;2, "Good", Analysis16[[#This Row],[Performance_Score]]&gt;4, "Excellent")</f>
        <v>Poor</v>
      </c>
      <c r="P418" t="str">
        <f>LEFT(Analysis16[[#This Row],[Name]],FIND(" ",Analysis16[[#This Row],[Name]], 1))</f>
        <v xml:space="preserve">Katie </v>
      </c>
    </row>
    <row r="419" spans="2:16" x14ac:dyDescent="0.35">
      <c r="B419" s="2" t="s">
        <v>845</v>
      </c>
      <c r="C419" s="2" t="s">
        <v>846</v>
      </c>
      <c r="D419" s="2" t="s">
        <v>46</v>
      </c>
      <c r="E419" s="11">
        <v>58</v>
      </c>
      <c r="F419" s="2" t="s">
        <v>23</v>
      </c>
      <c r="G419" s="2" t="s">
        <v>17</v>
      </c>
      <c r="H419" s="5">
        <v>92578</v>
      </c>
      <c r="I419" s="11">
        <v>23</v>
      </c>
      <c r="J419" s="11">
        <v>4</v>
      </c>
      <c r="K419" s="2">
        <v>2017</v>
      </c>
      <c r="L419" s="2" t="s">
        <v>25</v>
      </c>
      <c r="M419" s="2" t="s">
        <v>41</v>
      </c>
      <c r="N419" s="8">
        <v>1.1317099662602494</v>
      </c>
      <c r="O419" t="str">
        <f>_xlfn.IFS(Analysis16[[#This Row],[Performance_Score]]&lt;=2, "Poor", Analysis16[[#This Row],[Performance_Score]]&gt;2, "Good", Analysis16[[#This Row],[Performance_Score]]&gt;4, "Excellent")</f>
        <v>Good</v>
      </c>
      <c r="P419" t="str">
        <f>LEFT(Analysis16[[#This Row],[Name]],FIND(" ",Analysis16[[#This Row],[Name]], 1))</f>
        <v xml:space="preserve">Troy </v>
      </c>
    </row>
    <row r="420" spans="2:16" x14ac:dyDescent="0.35">
      <c r="B420" s="1" t="s">
        <v>847</v>
      </c>
      <c r="C420" s="1" t="s">
        <v>848</v>
      </c>
      <c r="D420" s="1" t="s">
        <v>58</v>
      </c>
      <c r="E420" s="10">
        <v>35</v>
      </c>
      <c r="F420" s="1" t="s">
        <v>23</v>
      </c>
      <c r="G420" s="1" t="s">
        <v>77</v>
      </c>
      <c r="H420" s="4">
        <v>58626</v>
      </c>
      <c r="I420" s="10">
        <v>31</v>
      </c>
      <c r="J420" s="10">
        <v>1</v>
      </c>
      <c r="K420" s="1">
        <v>0</v>
      </c>
      <c r="L420" s="1" t="s">
        <v>18</v>
      </c>
      <c r="M420" s="1" t="s">
        <v>26</v>
      </c>
      <c r="N420" s="7">
        <v>3.8461423954406739</v>
      </c>
      <c r="O420" t="str">
        <f>_xlfn.IFS(Analysis16[[#This Row],[Performance_Score]]&lt;=2, "Poor", Analysis16[[#This Row],[Performance_Score]]&gt;2, "Good", Analysis16[[#This Row],[Performance_Score]]&gt;4, "Excellent")</f>
        <v>Poor</v>
      </c>
      <c r="P420" t="str">
        <f>LEFT(Analysis16[[#This Row],[Name]],FIND(" ",Analysis16[[#This Row],[Name]], 1))</f>
        <v xml:space="preserve">Nicole </v>
      </c>
    </row>
    <row r="421" spans="2:16" x14ac:dyDescent="0.35">
      <c r="B421" s="2" t="s">
        <v>849</v>
      </c>
      <c r="C421" s="2" t="s">
        <v>850</v>
      </c>
      <c r="D421" s="2" t="s">
        <v>15</v>
      </c>
      <c r="E421" s="11">
        <v>54</v>
      </c>
      <c r="F421" s="2" t="s">
        <v>16</v>
      </c>
      <c r="G421" s="2" t="s">
        <v>63</v>
      </c>
      <c r="H421" s="5">
        <v>78261</v>
      </c>
      <c r="I421" s="11">
        <v>16</v>
      </c>
      <c r="J421" s="11">
        <v>3</v>
      </c>
      <c r="K421" s="2">
        <v>0</v>
      </c>
      <c r="L421" s="2" t="s">
        <v>30</v>
      </c>
      <c r="M421" s="2" t="s">
        <v>26</v>
      </c>
      <c r="N421" s="8">
        <v>4.3166652315041949</v>
      </c>
      <c r="O421" t="str">
        <f>_xlfn.IFS(Analysis16[[#This Row],[Performance_Score]]&lt;=2, "Poor", Analysis16[[#This Row],[Performance_Score]]&gt;2, "Good", Analysis16[[#This Row],[Performance_Score]]&gt;4, "Excellent")</f>
        <v>Good</v>
      </c>
      <c r="P421" t="str">
        <f>LEFT(Analysis16[[#This Row],[Name]],FIND(" ",Analysis16[[#This Row],[Name]], 1))</f>
        <v xml:space="preserve">Jonathan </v>
      </c>
    </row>
    <row r="422" spans="2:16" x14ac:dyDescent="0.35">
      <c r="B422" s="1" t="s">
        <v>851</v>
      </c>
      <c r="C422" s="1" t="s">
        <v>852</v>
      </c>
      <c r="D422" s="1" t="s">
        <v>46</v>
      </c>
      <c r="E422" s="10">
        <v>56</v>
      </c>
      <c r="F422" s="1" t="s">
        <v>23</v>
      </c>
      <c r="G422" s="1" t="s">
        <v>63</v>
      </c>
      <c r="H422" s="4">
        <v>75740</v>
      </c>
      <c r="I422" s="10">
        <v>4</v>
      </c>
      <c r="J422" s="10">
        <v>5</v>
      </c>
      <c r="K422" s="1">
        <v>2018</v>
      </c>
      <c r="L422" s="1" t="s">
        <v>25</v>
      </c>
      <c r="M422" s="1" t="s">
        <v>26</v>
      </c>
      <c r="N422" s="7">
        <v>1.9930361724788015</v>
      </c>
      <c r="O422" t="str">
        <f>_xlfn.IFS(Analysis16[[#This Row],[Performance_Score]]&lt;=2, "Poor", Analysis16[[#This Row],[Performance_Score]]&gt;2, "Good", Analysis16[[#This Row],[Performance_Score]]&gt;4, "Excellent")</f>
        <v>Good</v>
      </c>
      <c r="P422" t="str">
        <f>LEFT(Analysis16[[#This Row],[Name]],FIND(" ",Analysis16[[#This Row],[Name]], 1))</f>
        <v xml:space="preserve">Crystal </v>
      </c>
    </row>
    <row r="423" spans="2:16" x14ac:dyDescent="0.35">
      <c r="B423" s="2" t="s">
        <v>853</v>
      </c>
      <c r="C423" s="2" t="s">
        <v>854</v>
      </c>
      <c r="D423" s="2" t="s">
        <v>22</v>
      </c>
      <c r="E423" s="11">
        <v>40</v>
      </c>
      <c r="F423" s="2" t="s">
        <v>23</v>
      </c>
      <c r="G423" s="2" t="s">
        <v>17</v>
      </c>
      <c r="H423" s="5">
        <v>51817</v>
      </c>
      <c r="I423" s="11">
        <v>27</v>
      </c>
      <c r="J423" s="11">
        <v>1</v>
      </c>
      <c r="K423" s="2">
        <v>0</v>
      </c>
      <c r="L423" s="2" t="s">
        <v>25</v>
      </c>
      <c r="M423" s="2" t="s">
        <v>141</v>
      </c>
      <c r="N423" s="8">
        <v>4.2699697418761922</v>
      </c>
      <c r="O423" t="str">
        <f>_xlfn.IFS(Analysis16[[#This Row],[Performance_Score]]&lt;=2, "Poor", Analysis16[[#This Row],[Performance_Score]]&gt;2, "Good", Analysis16[[#This Row],[Performance_Score]]&gt;4, "Excellent")</f>
        <v>Poor</v>
      </c>
      <c r="P423" t="str">
        <f>LEFT(Analysis16[[#This Row],[Name]],FIND(" ",Analysis16[[#This Row],[Name]], 1))</f>
        <v xml:space="preserve">Mary </v>
      </c>
    </row>
    <row r="424" spans="2:16" x14ac:dyDescent="0.35">
      <c r="B424" s="1" t="s">
        <v>855</v>
      </c>
      <c r="C424" s="1" t="s">
        <v>856</v>
      </c>
      <c r="D424" s="1" t="s">
        <v>33</v>
      </c>
      <c r="E424" s="10">
        <v>52</v>
      </c>
      <c r="F424" s="1" t="s">
        <v>23</v>
      </c>
      <c r="G424" s="1" t="s">
        <v>63</v>
      </c>
      <c r="H424" s="4">
        <v>32585</v>
      </c>
      <c r="I424" s="10">
        <v>24</v>
      </c>
      <c r="J424" s="10">
        <v>1</v>
      </c>
      <c r="K424" s="1">
        <v>2023</v>
      </c>
      <c r="L424" s="1" t="s">
        <v>40</v>
      </c>
      <c r="M424" s="1" t="s">
        <v>26</v>
      </c>
      <c r="N424" s="7">
        <v>1.6489804917294122</v>
      </c>
      <c r="O424" t="str">
        <f>_xlfn.IFS(Analysis16[[#This Row],[Performance_Score]]&lt;=2, "Poor", Analysis16[[#This Row],[Performance_Score]]&gt;2, "Good", Analysis16[[#This Row],[Performance_Score]]&gt;4, "Excellent")</f>
        <v>Poor</v>
      </c>
      <c r="P424" t="str">
        <f>LEFT(Analysis16[[#This Row],[Name]],FIND(" ",Analysis16[[#This Row],[Name]], 1))</f>
        <v xml:space="preserve">Randy </v>
      </c>
    </row>
    <row r="425" spans="2:16" x14ac:dyDescent="0.35">
      <c r="B425" s="2" t="s">
        <v>857</v>
      </c>
      <c r="C425" s="2" t="s">
        <v>858</v>
      </c>
      <c r="D425" s="2" t="s">
        <v>33</v>
      </c>
      <c r="E425" s="11">
        <v>49</v>
      </c>
      <c r="F425" s="2" t="s">
        <v>16</v>
      </c>
      <c r="G425" s="2" t="s">
        <v>39</v>
      </c>
      <c r="H425" s="5">
        <v>63828</v>
      </c>
      <c r="I425" s="11">
        <v>27</v>
      </c>
      <c r="J425" s="11">
        <v>2</v>
      </c>
      <c r="K425" s="2">
        <v>2015</v>
      </c>
      <c r="L425" s="2" t="s">
        <v>51</v>
      </c>
      <c r="M425" s="2" t="s">
        <v>26</v>
      </c>
      <c r="N425" s="8">
        <v>4.4427550395883397</v>
      </c>
      <c r="O425" t="str">
        <f>_xlfn.IFS(Analysis16[[#This Row],[Performance_Score]]&lt;=2, "Poor", Analysis16[[#This Row],[Performance_Score]]&gt;2, "Good", Analysis16[[#This Row],[Performance_Score]]&gt;4, "Excellent")</f>
        <v>Poor</v>
      </c>
      <c r="P425" t="str">
        <f>LEFT(Analysis16[[#This Row],[Name]],FIND(" ",Analysis16[[#This Row],[Name]], 1))</f>
        <v xml:space="preserve">Sara </v>
      </c>
    </row>
    <row r="426" spans="2:16" x14ac:dyDescent="0.35">
      <c r="B426" s="1" t="s">
        <v>859</v>
      </c>
      <c r="C426" s="1" t="s">
        <v>860</v>
      </c>
      <c r="D426" s="1" t="s">
        <v>22</v>
      </c>
      <c r="E426" s="10">
        <v>51</v>
      </c>
      <c r="F426" s="1" t="s">
        <v>23</v>
      </c>
      <c r="G426" s="1" t="s">
        <v>24</v>
      </c>
      <c r="H426" s="4">
        <v>35305</v>
      </c>
      <c r="I426" s="10">
        <v>23</v>
      </c>
      <c r="J426" s="10">
        <v>4</v>
      </c>
      <c r="K426" s="1">
        <v>2019</v>
      </c>
      <c r="L426" s="1" t="s">
        <v>30</v>
      </c>
      <c r="M426" s="1" t="s">
        <v>26</v>
      </c>
      <c r="N426" s="7">
        <v>4.5551869284359929</v>
      </c>
      <c r="O426" t="str">
        <f>_xlfn.IFS(Analysis16[[#This Row],[Performance_Score]]&lt;=2, "Poor", Analysis16[[#This Row],[Performance_Score]]&gt;2, "Good", Analysis16[[#This Row],[Performance_Score]]&gt;4, "Excellent")</f>
        <v>Good</v>
      </c>
      <c r="P426" t="str">
        <f>LEFT(Analysis16[[#This Row],[Name]],FIND(" ",Analysis16[[#This Row],[Name]], 1))</f>
        <v xml:space="preserve">Martin </v>
      </c>
    </row>
    <row r="427" spans="2:16" x14ac:dyDescent="0.35">
      <c r="B427" s="2" t="s">
        <v>861</v>
      </c>
      <c r="C427" s="2" t="s">
        <v>862</v>
      </c>
      <c r="D427" s="2" t="s">
        <v>15</v>
      </c>
      <c r="E427" s="11">
        <v>30</v>
      </c>
      <c r="F427" s="2" t="s">
        <v>16</v>
      </c>
      <c r="G427" s="2" t="s">
        <v>39</v>
      </c>
      <c r="H427" s="5">
        <v>98299</v>
      </c>
      <c r="I427" s="11">
        <v>8</v>
      </c>
      <c r="J427" s="11">
        <v>4</v>
      </c>
      <c r="K427" s="2">
        <v>0</v>
      </c>
      <c r="L427" s="2" t="s">
        <v>51</v>
      </c>
      <c r="M427" s="2" t="s">
        <v>41</v>
      </c>
      <c r="N427" s="8">
        <v>1.77065395769643</v>
      </c>
      <c r="O427" t="str">
        <f>_xlfn.IFS(Analysis16[[#This Row],[Performance_Score]]&lt;=2, "Poor", Analysis16[[#This Row],[Performance_Score]]&gt;2, "Good", Analysis16[[#This Row],[Performance_Score]]&gt;4, "Excellent")</f>
        <v>Good</v>
      </c>
      <c r="P427" t="str">
        <f>LEFT(Analysis16[[#This Row],[Name]],FIND(" ",Analysis16[[#This Row],[Name]], 1))</f>
        <v xml:space="preserve">Christopher </v>
      </c>
    </row>
    <row r="428" spans="2:16" x14ac:dyDescent="0.35">
      <c r="B428" s="1" t="s">
        <v>863</v>
      </c>
      <c r="C428" s="1" t="s">
        <v>864</v>
      </c>
      <c r="D428" s="1" t="s">
        <v>15</v>
      </c>
      <c r="E428" s="10">
        <v>48</v>
      </c>
      <c r="F428" s="1" t="s">
        <v>72</v>
      </c>
      <c r="G428" s="1" t="s">
        <v>29</v>
      </c>
      <c r="H428" s="4">
        <v>54592</v>
      </c>
      <c r="I428" s="10">
        <v>4</v>
      </c>
      <c r="J428" s="10">
        <v>4</v>
      </c>
      <c r="K428" s="1">
        <v>2020</v>
      </c>
      <c r="L428" s="1" t="s">
        <v>25</v>
      </c>
      <c r="M428" s="1" t="s">
        <v>19</v>
      </c>
      <c r="N428" s="7">
        <v>1.3146710047962884</v>
      </c>
      <c r="O428" t="str">
        <f>_xlfn.IFS(Analysis16[[#This Row],[Performance_Score]]&lt;=2, "Poor", Analysis16[[#This Row],[Performance_Score]]&gt;2, "Good", Analysis16[[#This Row],[Performance_Score]]&gt;4, "Excellent")</f>
        <v>Good</v>
      </c>
      <c r="P428" t="str">
        <f>LEFT(Analysis16[[#This Row],[Name]],FIND(" ",Analysis16[[#This Row],[Name]], 1))</f>
        <v xml:space="preserve">Joe </v>
      </c>
    </row>
    <row r="429" spans="2:16" x14ac:dyDescent="0.35">
      <c r="B429" s="2" t="s">
        <v>865</v>
      </c>
      <c r="C429" s="2" t="s">
        <v>866</v>
      </c>
      <c r="D429" s="2" t="s">
        <v>22</v>
      </c>
      <c r="E429" s="11">
        <v>47</v>
      </c>
      <c r="F429" s="2" t="s">
        <v>16</v>
      </c>
      <c r="G429" s="2" t="s">
        <v>29</v>
      </c>
      <c r="H429" s="5">
        <v>33699</v>
      </c>
      <c r="I429" s="11">
        <v>26</v>
      </c>
      <c r="J429" s="11">
        <v>1</v>
      </c>
      <c r="K429" s="2">
        <v>2018</v>
      </c>
      <c r="L429" s="2" t="s">
        <v>25</v>
      </c>
      <c r="M429" s="2" t="s">
        <v>41</v>
      </c>
      <c r="N429" s="8">
        <v>3.0687903911381311</v>
      </c>
      <c r="O429" t="str">
        <f>_xlfn.IFS(Analysis16[[#This Row],[Performance_Score]]&lt;=2, "Poor", Analysis16[[#This Row],[Performance_Score]]&gt;2, "Good", Analysis16[[#This Row],[Performance_Score]]&gt;4, "Excellent")</f>
        <v>Poor</v>
      </c>
      <c r="P429" t="str">
        <f>LEFT(Analysis16[[#This Row],[Name]],FIND(" ",Analysis16[[#This Row],[Name]], 1))</f>
        <v xml:space="preserve">Anthony </v>
      </c>
    </row>
    <row r="430" spans="2:16" x14ac:dyDescent="0.35">
      <c r="B430" s="1" t="s">
        <v>867</v>
      </c>
      <c r="C430" s="1" t="s">
        <v>868</v>
      </c>
      <c r="D430" s="1" t="s">
        <v>80</v>
      </c>
      <c r="E430" s="10">
        <v>36</v>
      </c>
      <c r="F430" s="1" t="s">
        <v>23</v>
      </c>
      <c r="G430" s="1" t="s">
        <v>17</v>
      </c>
      <c r="H430" s="4">
        <v>92195</v>
      </c>
      <c r="I430" s="10">
        <v>33</v>
      </c>
      <c r="J430" s="10">
        <v>1</v>
      </c>
      <c r="K430" s="1">
        <v>2024</v>
      </c>
      <c r="L430" s="1" t="s">
        <v>40</v>
      </c>
      <c r="M430" s="1" t="s">
        <v>41</v>
      </c>
      <c r="N430" s="7">
        <v>1.6452821315893886</v>
      </c>
      <c r="O430" t="str">
        <f>_xlfn.IFS(Analysis16[[#This Row],[Performance_Score]]&lt;=2, "Poor", Analysis16[[#This Row],[Performance_Score]]&gt;2, "Good", Analysis16[[#This Row],[Performance_Score]]&gt;4, "Excellent")</f>
        <v>Poor</v>
      </c>
      <c r="P430" t="str">
        <f>LEFT(Analysis16[[#This Row],[Name]],FIND(" ",Analysis16[[#This Row],[Name]], 1))</f>
        <v xml:space="preserve">Samantha </v>
      </c>
    </row>
    <row r="431" spans="2:16" x14ac:dyDescent="0.35">
      <c r="B431" s="2" t="s">
        <v>869</v>
      </c>
      <c r="C431" s="2" t="s">
        <v>870</v>
      </c>
      <c r="D431" s="2" t="s">
        <v>22</v>
      </c>
      <c r="E431" s="11">
        <v>30</v>
      </c>
      <c r="F431" s="2" t="s">
        <v>23</v>
      </c>
      <c r="G431" s="2" t="s">
        <v>77</v>
      </c>
      <c r="H431" s="5">
        <v>45669</v>
      </c>
      <c r="I431" s="11">
        <v>11</v>
      </c>
      <c r="J431" s="11">
        <v>4</v>
      </c>
      <c r="K431" s="2">
        <v>2021</v>
      </c>
      <c r="L431" s="2" t="s">
        <v>18</v>
      </c>
      <c r="M431" s="2" t="s">
        <v>26</v>
      </c>
      <c r="N431" s="8">
        <v>4.8964269744466682</v>
      </c>
      <c r="O431" t="str">
        <f>_xlfn.IFS(Analysis16[[#This Row],[Performance_Score]]&lt;=2, "Poor", Analysis16[[#This Row],[Performance_Score]]&gt;2, "Good", Analysis16[[#This Row],[Performance_Score]]&gt;4, "Excellent")</f>
        <v>Good</v>
      </c>
      <c r="P431" t="str">
        <f>LEFT(Analysis16[[#This Row],[Name]],FIND(" ",Analysis16[[#This Row],[Name]], 1))</f>
        <v xml:space="preserve">Kevin </v>
      </c>
    </row>
    <row r="432" spans="2:16" x14ac:dyDescent="0.35">
      <c r="B432" s="1" t="s">
        <v>871</v>
      </c>
      <c r="C432" s="1" t="s">
        <v>872</v>
      </c>
      <c r="D432" s="1" t="s">
        <v>22</v>
      </c>
      <c r="E432" s="10">
        <v>49</v>
      </c>
      <c r="F432" s="1" t="s">
        <v>23</v>
      </c>
      <c r="G432" s="1" t="s">
        <v>39</v>
      </c>
      <c r="H432" s="4">
        <v>62579</v>
      </c>
      <c r="I432" s="10">
        <v>9</v>
      </c>
      <c r="J432" s="10">
        <v>4</v>
      </c>
      <c r="K432" s="1">
        <v>2015</v>
      </c>
      <c r="L432" s="1" t="s">
        <v>51</v>
      </c>
      <c r="M432" s="1" t="s">
        <v>41</v>
      </c>
      <c r="N432" s="7">
        <v>3.5366002506158547</v>
      </c>
      <c r="O432" t="str">
        <f>_xlfn.IFS(Analysis16[[#This Row],[Performance_Score]]&lt;=2, "Poor", Analysis16[[#This Row],[Performance_Score]]&gt;2, "Good", Analysis16[[#This Row],[Performance_Score]]&gt;4, "Excellent")</f>
        <v>Good</v>
      </c>
      <c r="P432" t="str">
        <f>LEFT(Analysis16[[#This Row],[Name]],FIND(" ",Analysis16[[#This Row],[Name]], 1))</f>
        <v xml:space="preserve">Veronica </v>
      </c>
    </row>
    <row r="433" spans="2:16" x14ac:dyDescent="0.35">
      <c r="B433" s="2" t="s">
        <v>873</v>
      </c>
      <c r="C433" s="2" t="s">
        <v>874</v>
      </c>
      <c r="D433" s="2" t="s">
        <v>33</v>
      </c>
      <c r="E433" s="11">
        <v>43</v>
      </c>
      <c r="F433" s="2" t="s">
        <v>16</v>
      </c>
      <c r="G433" s="2" t="s">
        <v>24</v>
      </c>
      <c r="H433" s="5">
        <v>30464</v>
      </c>
      <c r="I433" s="11">
        <v>23</v>
      </c>
      <c r="J433" s="11">
        <v>1</v>
      </c>
      <c r="K433" s="2">
        <v>2017</v>
      </c>
      <c r="L433" s="2" t="s">
        <v>40</v>
      </c>
      <c r="M433" s="2" t="s">
        <v>26</v>
      </c>
      <c r="N433" s="8">
        <v>2.8432510980624275</v>
      </c>
      <c r="O433" t="str">
        <f>_xlfn.IFS(Analysis16[[#This Row],[Performance_Score]]&lt;=2, "Poor", Analysis16[[#This Row],[Performance_Score]]&gt;2, "Good", Analysis16[[#This Row],[Performance_Score]]&gt;4, "Excellent")</f>
        <v>Poor</v>
      </c>
      <c r="P433" t="str">
        <f>LEFT(Analysis16[[#This Row],[Name]],FIND(" ",Analysis16[[#This Row],[Name]], 1))</f>
        <v xml:space="preserve">Wesley </v>
      </c>
    </row>
    <row r="434" spans="2:16" x14ac:dyDescent="0.35">
      <c r="B434" s="1" t="s">
        <v>875</v>
      </c>
      <c r="C434" s="1" t="s">
        <v>876</v>
      </c>
      <c r="D434" s="1" t="s">
        <v>58</v>
      </c>
      <c r="E434" s="10">
        <v>44</v>
      </c>
      <c r="F434" s="1" t="s">
        <v>23</v>
      </c>
      <c r="G434" s="1" t="s">
        <v>24</v>
      </c>
      <c r="H434" s="4">
        <v>62434</v>
      </c>
      <c r="I434" s="10">
        <v>28</v>
      </c>
      <c r="J434" s="10">
        <v>3</v>
      </c>
      <c r="K434" s="1">
        <v>2023</v>
      </c>
      <c r="L434" s="1" t="s">
        <v>40</v>
      </c>
      <c r="M434" s="1" t="s">
        <v>26</v>
      </c>
      <c r="N434" s="7">
        <v>4.7678022244988565</v>
      </c>
      <c r="O434" t="str">
        <f>_xlfn.IFS(Analysis16[[#This Row],[Performance_Score]]&lt;=2, "Poor", Analysis16[[#This Row],[Performance_Score]]&gt;2, "Good", Analysis16[[#This Row],[Performance_Score]]&gt;4, "Excellent")</f>
        <v>Good</v>
      </c>
      <c r="P434" t="str">
        <f>LEFT(Analysis16[[#This Row],[Name]],FIND(" ",Analysis16[[#This Row],[Name]], 1))</f>
        <v xml:space="preserve">Shawn </v>
      </c>
    </row>
    <row r="435" spans="2:16" x14ac:dyDescent="0.35">
      <c r="B435" s="2" t="s">
        <v>877</v>
      </c>
      <c r="C435" s="2" t="s">
        <v>878</v>
      </c>
      <c r="D435" s="2" t="s">
        <v>33</v>
      </c>
      <c r="E435" s="11">
        <v>34</v>
      </c>
      <c r="F435" s="2" t="s">
        <v>16</v>
      </c>
      <c r="G435" s="2" t="s">
        <v>77</v>
      </c>
      <c r="H435" s="5">
        <v>77791</v>
      </c>
      <c r="I435" s="11">
        <v>20</v>
      </c>
      <c r="J435" s="11">
        <v>3</v>
      </c>
      <c r="K435" s="2">
        <v>2016</v>
      </c>
      <c r="L435" s="2" t="s">
        <v>25</v>
      </c>
      <c r="M435" s="2" t="s">
        <v>26</v>
      </c>
      <c r="N435" s="8">
        <v>3.9724435051118183</v>
      </c>
      <c r="O435" t="str">
        <f>_xlfn.IFS(Analysis16[[#This Row],[Performance_Score]]&lt;=2, "Poor", Analysis16[[#This Row],[Performance_Score]]&gt;2, "Good", Analysis16[[#This Row],[Performance_Score]]&gt;4, "Excellent")</f>
        <v>Good</v>
      </c>
      <c r="P435" t="str">
        <f>LEFT(Analysis16[[#This Row],[Name]],FIND(" ",Analysis16[[#This Row],[Name]], 1))</f>
        <v xml:space="preserve">Brittany </v>
      </c>
    </row>
    <row r="436" spans="2:16" x14ac:dyDescent="0.35">
      <c r="B436" s="1" t="s">
        <v>879</v>
      </c>
      <c r="C436" s="1" t="s">
        <v>880</v>
      </c>
      <c r="D436" s="1" t="s">
        <v>33</v>
      </c>
      <c r="E436" s="10">
        <v>58</v>
      </c>
      <c r="F436" s="1" t="s">
        <v>23</v>
      </c>
      <c r="G436" s="1" t="s">
        <v>39</v>
      </c>
      <c r="H436" s="4">
        <v>40830</v>
      </c>
      <c r="I436" s="10">
        <v>28</v>
      </c>
      <c r="J436" s="10">
        <v>2</v>
      </c>
      <c r="K436" s="1">
        <v>2018</v>
      </c>
      <c r="L436" s="1" t="s">
        <v>34</v>
      </c>
      <c r="M436" s="1" t="s">
        <v>141</v>
      </c>
      <c r="N436" s="7">
        <v>2.4175961937246755</v>
      </c>
      <c r="O436" t="str">
        <f>_xlfn.IFS(Analysis16[[#This Row],[Performance_Score]]&lt;=2, "Poor", Analysis16[[#This Row],[Performance_Score]]&gt;2, "Good", Analysis16[[#This Row],[Performance_Score]]&gt;4, "Excellent")</f>
        <v>Poor</v>
      </c>
      <c r="P436" t="str">
        <f>LEFT(Analysis16[[#This Row],[Name]],FIND(" ",Analysis16[[#This Row],[Name]], 1))</f>
        <v xml:space="preserve">David </v>
      </c>
    </row>
    <row r="437" spans="2:16" x14ac:dyDescent="0.35">
      <c r="B437" s="2" t="s">
        <v>881</v>
      </c>
      <c r="C437" s="2" t="s">
        <v>882</v>
      </c>
      <c r="D437" s="2" t="s">
        <v>22</v>
      </c>
      <c r="E437" s="11">
        <v>47</v>
      </c>
      <c r="F437" s="2" t="s">
        <v>23</v>
      </c>
      <c r="G437" s="2" t="s">
        <v>17</v>
      </c>
      <c r="H437" s="5">
        <v>80311</v>
      </c>
      <c r="I437" s="11">
        <v>28</v>
      </c>
      <c r="J437" s="11">
        <v>4</v>
      </c>
      <c r="K437" s="2">
        <v>2016</v>
      </c>
      <c r="L437" s="2" t="s">
        <v>34</v>
      </c>
      <c r="M437" s="2" t="s">
        <v>19</v>
      </c>
      <c r="N437" s="8">
        <v>1.5497855351474641</v>
      </c>
      <c r="O437" t="str">
        <f>_xlfn.IFS(Analysis16[[#This Row],[Performance_Score]]&lt;=2, "Poor", Analysis16[[#This Row],[Performance_Score]]&gt;2, "Good", Analysis16[[#This Row],[Performance_Score]]&gt;4, "Excellent")</f>
        <v>Good</v>
      </c>
      <c r="P437" t="str">
        <f>LEFT(Analysis16[[#This Row],[Name]],FIND(" ",Analysis16[[#This Row],[Name]], 1))</f>
        <v xml:space="preserve">Kenneth </v>
      </c>
    </row>
    <row r="438" spans="2:16" x14ac:dyDescent="0.35">
      <c r="B438" s="1" t="s">
        <v>883</v>
      </c>
      <c r="C438" s="1" t="s">
        <v>884</v>
      </c>
      <c r="D438" s="1" t="s">
        <v>80</v>
      </c>
      <c r="E438" s="10">
        <v>29</v>
      </c>
      <c r="F438" s="1" t="s">
        <v>23</v>
      </c>
      <c r="G438" s="1" t="s">
        <v>17</v>
      </c>
      <c r="H438" s="4">
        <v>54672</v>
      </c>
      <c r="I438" s="10">
        <v>30</v>
      </c>
      <c r="J438" s="10">
        <v>3</v>
      </c>
      <c r="K438" s="1">
        <v>2015</v>
      </c>
      <c r="L438" s="1" t="s">
        <v>30</v>
      </c>
      <c r="M438" s="1" t="s">
        <v>26</v>
      </c>
      <c r="N438" s="7">
        <v>3.4960281638424906</v>
      </c>
      <c r="O438" t="str">
        <f>_xlfn.IFS(Analysis16[[#This Row],[Performance_Score]]&lt;=2, "Poor", Analysis16[[#This Row],[Performance_Score]]&gt;2, "Good", Analysis16[[#This Row],[Performance_Score]]&gt;4, "Excellent")</f>
        <v>Good</v>
      </c>
      <c r="P438" t="str">
        <f>LEFT(Analysis16[[#This Row],[Name]],FIND(" ",Analysis16[[#This Row],[Name]], 1))</f>
        <v xml:space="preserve">Joseph </v>
      </c>
    </row>
    <row r="439" spans="2:16" x14ac:dyDescent="0.35">
      <c r="B439" s="2" t="s">
        <v>885</v>
      </c>
      <c r="C439" s="2" t="s">
        <v>886</v>
      </c>
      <c r="D439" s="2" t="s">
        <v>58</v>
      </c>
      <c r="E439" s="11">
        <v>36</v>
      </c>
      <c r="F439" s="2" t="s">
        <v>23</v>
      </c>
      <c r="G439" s="2" t="s">
        <v>24</v>
      </c>
      <c r="H439" s="5">
        <v>106672</v>
      </c>
      <c r="I439" s="11">
        <v>30</v>
      </c>
      <c r="J439" s="11">
        <v>1</v>
      </c>
      <c r="K439" s="2">
        <v>2016</v>
      </c>
      <c r="L439" s="2" t="s">
        <v>51</v>
      </c>
      <c r="M439" s="2" t="s">
        <v>26</v>
      </c>
      <c r="N439" s="8">
        <v>4.9723067159663898</v>
      </c>
      <c r="O439" t="str">
        <f>_xlfn.IFS(Analysis16[[#This Row],[Performance_Score]]&lt;=2, "Poor", Analysis16[[#This Row],[Performance_Score]]&gt;2, "Good", Analysis16[[#This Row],[Performance_Score]]&gt;4, "Excellent")</f>
        <v>Poor</v>
      </c>
      <c r="P439" t="str">
        <f>LEFT(Analysis16[[#This Row],[Name]],FIND(" ",Analysis16[[#This Row],[Name]], 1))</f>
        <v xml:space="preserve">Jacqueline </v>
      </c>
    </row>
    <row r="440" spans="2:16" x14ac:dyDescent="0.35">
      <c r="B440" s="1" t="s">
        <v>887</v>
      </c>
      <c r="C440" s="1" t="s">
        <v>888</v>
      </c>
      <c r="D440" s="1" t="s">
        <v>33</v>
      </c>
      <c r="E440" s="10">
        <v>59</v>
      </c>
      <c r="F440" s="1" t="s">
        <v>23</v>
      </c>
      <c r="G440" s="1" t="s">
        <v>24</v>
      </c>
      <c r="H440" s="4">
        <v>96106</v>
      </c>
      <c r="I440" s="10">
        <v>16</v>
      </c>
      <c r="J440" s="10">
        <v>1</v>
      </c>
      <c r="K440" s="1">
        <v>2016</v>
      </c>
      <c r="L440" s="1" t="s">
        <v>51</v>
      </c>
      <c r="M440" s="1" t="s">
        <v>141</v>
      </c>
      <c r="N440" s="7">
        <v>1.277536885965858</v>
      </c>
      <c r="O440" t="str">
        <f>_xlfn.IFS(Analysis16[[#This Row],[Performance_Score]]&lt;=2, "Poor", Analysis16[[#This Row],[Performance_Score]]&gt;2, "Good", Analysis16[[#This Row],[Performance_Score]]&gt;4, "Excellent")</f>
        <v>Poor</v>
      </c>
      <c r="P440" t="str">
        <f>LEFT(Analysis16[[#This Row],[Name]],FIND(" ",Analysis16[[#This Row],[Name]], 1))</f>
        <v xml:space="preserve">Karina </v>
      </c>
    </row>
    <row r="441" spans="2:16" x14ac:dyDescent="0.35">
      <c r="B441" s="2" t="s">
        <v>889</v>
      </c>
      <c r="C441" s="2" t="s">
        <v>890</v>
      </c>
      <c r="D441" s="2" t="s">
        <v>46</v>
      </c>
      <c r="E441" s="11">
        <v>56</v>
      </c>
      <c r="F441" s="2" t="s">
        <v>16</v>
      </c>
      <c r="G441" s="2" t="s">
        <v>17</v>
      </c>
      <c r="H441" s="5">
        <v>89588</v>
      </c>
      <c r="I441" s="11">
        <v>26</v>
      </c>
      <c r="J441" s="11">
        <v>4</v>
      </c>
      <c r="K441" s="2">
        <v>2020</v>
      </c>
      <c r="L441" s="2" t="s">
        <v>34</v>
      </c>
      <c r="M441" s="2" t="s">
        <v>41</v>
      </c>
      <c r="N441" s="8">
        <v>1.9820310525365663</v>
      </c>
      <c r="O441" t="str">
        <f>_xlfn.IFS(Analysis16[[#This Row],[Performance_Score]]&lt;=2, "Poor", Analysis16[[#This Row],[Performance_Score]]&gt;2, "Good", Analysis16[[#This Row],[Performance_Score]]&gt;4, "Excellent")</f>
        <v>Good</v>
      </c>
      <c r="P441" t="str">
        <f>LEFT(Analysis16[[#This Row],[Name]],FIND(" ",Analysis16[[#This Row],[Name]], 1))</f>
        <v xml:space="preserve">Bradley </v>
      </c>
    </row>
    <row r="442" spans="2:16" x14ac:dyDescent="0.35">
      <c r="B442" s="1" t="s">
        <v>891</v>
      </c>
      <c r="C442" s="1" t="s">
        <v>892</v>
      </c>
      <c r="D442" s="1" t="s">
        <v>22</v>
      </c>
      <c r="E442" s="10">
        <v>44</v>
      </c>
      <c r="F442" s="1" t="s">
        <v>16</v>
      </c>
      <c r="G442" s="1" t="s">
        <v>77</v>
      </c>
      <c r="H442" s="4">
        <v>104494</v>
      </c>
      <c r="I442" s="10">
        <v>26</v>
      </c>
      <c r="J442" s="10">
        <v>3</v>
      </c>
      <c r="K442" s="1">
        <v>2016</v>
      </c>
      <c r="L442" s="1" t="s">
        <v>30</v>
      </c>
      <c r="M442" s="1" t="s">
        <v>26</v>
      </c>
      <c r="N442" s="7">
        <v>4.3303416078316861</v>
      </c>
      <c r="O442" t="str">
        <f>_xlfn.IFS(Analysis16[[#This Row],[Performance_Score]]&lt;=2, "Poor", Analysis16[[#This Row],[Performance_Score]]&gt;2, "Good", Analysis16[[#This Row],[Performance_Score]]&gt;4, "Excellent")</f>
        <v>Good</v>
      </c>
      <c r="P442" t="str">
        <f>LEFT(Analysis16[[#This Row],[Name]],FIND(" ",Analysis16[[#This Row],[Name]], 1))</f>
        <v xml:space="preserve">Derek </v>
      </c>
    </row>
    <row r="443" spans="2:16" x14ac:dyDescent="0.35">
      <c r="B443" s="2" t="s">
        <v>893</v>
      </c>
      <c r="C443" s="2" t="s">
        <v>894</v>
      </c>
      <c r="D443" s="2" t="s">
        <v>46</v>
      </c>
      <c r="E443" s="11">
        <v>60</v>
      </c>
      <c r="F443" s="2" t="s">
        <v>23</v>
      </c>
      <c r="G443" s="2" t="s">
        <v>77</v>
      </c>
      <c r="H443" s="5">
        <v>63677</v>
      </c>
      <c r="I443" s="11">
        <v>19</v>
      </c>
      <c r="J443" s="11">
        <v>4</v>
      </c>
      <c r="K443" s="2">
        <v>2021</v>
      </c>
      <c r="L443" s="2" t="s">
        <v>30</v>
      </c>
      <c r="M443" s="2" t="s">
        <v>41</v>
      </c>
      <c r="N443" s="8">
        <v>4.8645053992591256</v>
      </c>
      <c r="O443" t="str">
        <f>_xlfn.IFS(Analysis16[[#This Row],[Performance_Score]]&lt;=2, "Poor", Analysis16[[#This Row],[Performance_Score]]&gt;2, "Good", Analysis16[[#This Row],[Performance_Score]]&gt;4, "Excellent")</f>
        <v>Good</v>
      </c>
      <c r="P443" t="str">
        <f>LEFT(Analysis16[[#This Row],[Name]],FIND(" ",Analysis16[[#This Row],[Name]], 1))</f>
        <v xml:space="preserve">Andrew </v>
      </c>
    </row>
    <row r="444" spans="2:16" x14ac:dyDescent="0.35">
      <c r="B444" s="1" t="s">
        <v>895</v>
      </c>
      <c r="C444" s="1" t="s">
        <v>896</v>
      </c>
      <c r="D444" s="1" t="s">
        <v>15</v>
      </c>
      <c r="E444" s="10">
        <v>44</v>
      </c>
      <c r="F444" s="1" t="s">
        <v>23</v>
      </c>
      <c r="G444" s="1" t="s">
        <v>39</v>
      </c>
      <c r="H444" s="4">
        <v>40667</v>
      </c>
      <c r="I444" s="10">
        <v>22</v>
      </c>
      <c r="J444" s="10">
        <v>5</v>
      </c>
      <c r="K444" s="1">
        <v>2016</v>
      </c>
      <c r="L444" s="1" t="s">
        <v>30</v>
      </c>
      <c r="M444" s="1" t="s">
        <v>19</v>
      </c>
      <c r="N444" s="7">
        <v>3.6667261217634652</v>
      </c>
      <c r="O444" t="str">
        <f>_xlfn.IFS(Analysis16[[#This Row],[Performance_Score]]&lt;=2, "Poor", Analysis16[[#This Row],[Performance_Score]]&gt;2, "Good", Analysis16[[#This Row],[Performance_Score]]&gt;4, "Excellent")</f>
        <v>Good</v>
      </c>
      <c r="P444" t="str">
        <f>LEFT(Analysis16[[#This Row],[Name]],FIND(" ",Analysis16[[#This Row],[Name]], 1))</f>
        <v xml:space="preserve">Lisa </v>
      </c>
    </row>
    <row r="445" spans="2:16" x14ac:dyDescent="0.35">
      <c r="B445" s="2" t="s">
        <v>897</v>
      </c>
      <c r="C445" s="2" t="s">
        <v>898</v>
      </c>
      <c r="D445" s="2" t="s">
        <v>15</v>
      </c>
      <c r="E445" s="11">
        <v>35</v>
      </c>
      <c r="F445" s="2" t="s">
        <v>16</v>
      </c>
      <c r="G445" s="2" t="s">
        <v>39</v>
      </c>
      <c r="H445" s="5">
        <v>49346</v>
      </c>
      <c r="I445" s="11">
        <v>26</v>
      </c>
      <c r="J445" s="11">
        <v>3</v>
      </c>
      <c r="K445" s="2">
        <v>2015</v>
      </c>
      <c r="L445" s="2" t="s">
        <v>18</v>
      </c>
      <c r="M445" s="2" t="s">
        <v>26</v>
      </c>
      <c r="N445" s="8">
        <v>2.5397566555477415</v>
      </c>
      <c r="O445" t="str">
        <f>_xlfn.IFS(Analysis16[[#This Row],[Performance_Score]]&lt;=2, "Poor", Analysis16[[#This Row],[Performance_Score]]&gt;2, "Good", Analysis16[[#This Row],[Performance_Score]]&gt;4, "Excellent")</f>
        <v>Good</v>
      </c>
      <c r="P445" t="str">
        <f>LEFT(Analysis16[[#This Row],[Name]],FIND(" ",Analysis16[[#This Row],[Name]], 1))</f>
        <v xml:space="preserve">Peggy </v>
      </c>
    </row>
    <row r="446" spans="2:16" x14ac:dyDescent="0.35">
      <c r="B446" s="1" t="s">
        <v>899</v>
      </c>
      <c r="C446" s="1" t="s">
        <v>900</v>
      </c>
      <c r="D446" s="1" t="s">
        <v>22</v>
      </c>
      <c r="E446" s="10">
        <v>47</v>
      </c>
      <c r="F446" s="1" t="s">
        <v>16</v>
      </c>
      <c r="G446" s="1" t="s">
        <v>39</v>
      </c>
      <c r="H446" s="4">
        <v>58024</v>
      </c>
      <c r="I446" s="10">
        <v>20</v>
      </c>
      <c r="J446" s="10">
        <v>4</v>
      </c>
      <c r="K446" s="1">
        <v>2020</v>
      </c>
      <c r="L446" s="1" t="s">
        <v>30</v>
      </c>
      <c r="M446" s="1" t="s">
        <v>26</v>
      </c>
      <c r="N446" s="7">
        <v>4.0456834424354096</v>
      </c>
      <c r="O446" t="str">
        <f>_xlfn.IFS(Analysis16[[#This Row],[Performance_Score]]&lt;=2, "Poor", Analysis16[[#This Row],[Performance_Score]]&gt;2, "Good", Analysis16[[#This Row],[Performance_Score]]&gt;4, "Excellent")</f>
        <v>Good</v>
      </c>
      <c r="P446" t="str">
        <f>LEFT(Analysis16[[#This Row],[Name]],FIND(" ",Analysis16[[#This Row],[Name]], 1))</f>
        <v xml:space="preserve">Penny </v>
      </c>
    </row>
    <row r="447" spans="2:16" x14ac:dyDescent="0.35">
      <c r="B447" s="2" t="s">
        <v>901</v>
      </c>
      <c r="C447" s="2" t="s">
        <v>902</v>
      </c>
      <c r="D447" s="2" t="s">
        <v>15</v>
      </c>
      <c r="E447" s="11">
        <v>53</v>
      </c>
      <c r="F447" s="2" t="s">
        <v>23</v>
      </c>
      <c r="G447" s="2" t="s">
        <v>39</v>
      </c>
      <c r="H447" s="5">
        <v>44534</v>
      </c>
      <c r="I447" s="11">
        <v>9</v>
      </c>
      <c r="J447" s="11">
        <v>4</v>
      </c>
      <c r="K447" s="2">
        <v>0</v>
      </c>
      <c r="L447" s="2" t="s">
        <v>25</v>
      </c>
      <c r="M447" s="2" t="s">
        <v>19</v>
      </c>
      <c r="N447" s="8">
        <v>3.0152762427190827</v>
      </c>
      <c r="O447" t="str">
        <f>_xlfn.IFS(Analysis16[[#This Row],[Performance_Score]]&lt;=2, "Poor", Analysis16[[#This Row],[Performance_Score]]&gt;2, "Good", Analysis16[[#This Row],[Performance_Score]]&gt;4, "Excellent")</f>
        <v>Good</v>
      </c>
      <c r="P447" t="str">
        <f>LEFT(Analysis16[[#This Row],[Name]],FIND(" ",Analysis16[[#This Row],[Name]], 1))</f>
        <v xml:space="preserve">Bryan </v>
      </c>
    </row>
    <row r="448" spans="2:16" x14ac:dyDescent="0.35">
      <c r="B448" s="1" t="s">
        <v>903</v>
      </c>
      <c r="C448" s="1" t="s">
        <v>904</v>
      </c>
      <c r="D448" s="1" t="s">
        <v>46</v>
      </c>
      <c r="E448" s="10">
        <v>39</v>
      </c>
      <c r="F448" s="1" t="s">
        <v>23</v>
      </c>
      <c r="G448" s="1" t="s">
        <v>24</v>
      </c>
      <c r="H448" s="4">
        <v>36184</v>
      </c>
      <c r="I448" s="10">
        <v>20</v>
      </c>
      <c r="J448" s="10">
        <v>2</v>
      </c>
      <c r="K448" s="1">
        <v>2018</v>
      </c>
      <c r="L448" s="1" t="s">
        <v>25</v>
      </c>
      <c r="M448" s="1" t="s">
        <v>26</v>
      </c>
      <c r="N448" s="7">
        <v>1.5206824308888183</v>
      </c>
      <c r="O448" t="str">
        <f>_xlfn.IFS(Analysis16[[#This Row],[Performance_Score]]&lt;=2, "Poor", Analysis16[[#This Row],[Performance_Score]]&gt;2, "Good", Analysis16[[#This Row],[Performance_Score]]&gt;4, "Excellent")</f>
        <v>Poor</v>
      </c>
      <c r="P448" t="str">
        <f>LEFT(Analysis16[[#This Row],[Name]],FIND(" ",Analysis16[[#This Row],[Name]], 1))</f>
        <v xml:space="preserve">Michael </v>
      </c>
    </row>
    <row r="449" spans="2:16" x14ac:dyDescent="0.35">
      <c r="B449" s="2" t="s">
        <v>905</v>
      </c>
      <c r="C449" s="2" t="s">
        <v>906</v>
      </c>
      <c r="D449" s="2" t="s">
        <v>46</v>
      </c>
      <c r="E449" s="11">
        <v>51</v>
      </c>
      <c r="F449" s="2" t="s">
        <v>23</v>
      </c>
      <c r="G449" s="2" t="s">
        <v>63</v>
      </c>
      <c r="H449" s="5">
        <v>37415</v>
      </c>
      <c r="I449" s="11">
        <v>30</v>
      </c>
      <c r="J449" s="11">
        <v>3</v>
      </c>
      <c r="K449" s="2">
        <v>0</v>
      </c>
      <c r="L449" s="2" t="s">
        <v>18</v>
      </c>
      <c r="M449" s="2" t="s">
        <v>141</v>
      </c>
      <c r="N449" s="8">
        <v>3.3891992807730764</v>
      </c>
      <c r="O449" t="str">
        <f>_xlfn.IFS(Analysis16[[#This Row],[Performance_Score]]&lt;=2, "Poor", Analysis16[[#This Row],[Performance_Score]]&gt;2, "Good", Analysis16[[#This Row],[Performance_Score]]&gt;4, "Excellent")</f>
        <v>Good</v>
      </c>
      <c r="P449" t="str">
        <f>LEFT(Analysis16[[#This Row],[Name]],FIND(" ",Analysis16[[#This Row],[Name]], 1))</f>
        <v xml:space="preserve">Rodney </v>
      </c>
    </row>
    <row r="450" spans="2:16" x14ac:dyDescent="0.35">
      <c r="B450" s="1" t="s">
        <v>907</v>
      </c>
      <c r="C450" s="1" t="s">
        <v>908</v>
      </c>
      <c r="D450" s="1" t="s">
        <v>33</v>
      </c>
      <c r="E450" s="10">
        <v>56</v>
      </c>
      <c r="F450" s="1" t="s">
        <v>16</v>
      </c>
      <c r="G450" s="1" t="s">
        <v>63</v>
      </c>
      <c r="H450" s="4">
        <v>42269</v>
      </c>
      <c r="I450" s="10">
        <v>11</v>
      </c>
      <c r="J450" s="10">
        <v>4</v>
      </c>
      <c r="K450" s="1">
        <v>2019</v>
      </c>
      <c r="L450" s="1" t="s">
        <v>18</v>
      </c>
      <c r="M450" s="1" t="s">
        <v>26</v>
      </c>
      <c r="N450" s="7">
        <v>4.6424843120428978</v>
      </c>
      <c r="O450" t="str">
        <f>_xlfn.IFS(Analysis16[[#This Row],[Performance_Score]]&lt;=2, "Poor", Analysis16[[#This Row],[Performance_Score]]&gt;2, "Good", Analysis16[[#This Row],[Performance_Score]]&gt;4, "Excellent")</f>
        <v>Good</v>
      </c>
      <c r="P450" t="str">
        <f>LEFT(Analysis16[[#This Row],[Name]],FIND(" ",Analysis16[[#This Row],[Name]], 1))</f>
        <v xml:space="preserve">Jordan </v>
      </c>
    </row>
    <row r="451" spans="2:16" x14ac:dyDescent="0.35">
      <c r="B451" s="2" t="s">
        <v>909</v>
      </c>
      <c r="C451" s="2" t="s">
        <v>910</v>
      </c>
      <c r="D451" s="2" t="s">
        <v>15</v>
      </c>
      <c r="E451" s="11">
        <v>36</v>
      </c>
      <c r="F451" s="2" t="s">
        <v>23</v>
      </c>
      <c r="G451" s="2" t="s">
        <v>63</v>
      </c>
      <c r="H451" s="5">
        <v>85450</v>
      </c>
      <c r="I451" s="11">
        <v>26</v>
      </c>
      <c r="J451" s="11">
        <v>1</v>
      </c>
      <c r="K451" s="2">
        <v>2015</v>
      </c>
      <c r="L451" s="2" t="s">
        <v>51</v>
      </c>
      <c r="M451" s="2" t="s">
        <v>26</v>
      </c>
      <c r="N451" s="8">
        <v>1.2486527430876113</v>
      </c>
      <c r="O451" t="str">
        <f>_xlfn.IFS(Analysis16[[#This Row],[Performance_Score]]&lt;=2, "Poor", Analysis16[[#This Row],[Performance_Score]]&gt;2, "Good", Analysis16[[#This Row],[Performance_Score]]&gt;4, "Excellent")</f>
        <v>Poor</v>
      </c>
      <c r="P451" t="str">
        <f>LEFT(Analysis16[[#This Row],[Name]],FIND(" ",Analysis16[[#This Row],[Name]], 1))</f>
        <v xml:space="preserve">Angela </v>
      </c>
    </row>
    <row r="452" spans="2:16" x14ac:dyDescent="0.35">
      <c r="B452" s="1" t="s">
        <v>911</v>
      </c>
      <c r="C452" s="1" t="s">
        <v>912</v>
      </c>
      <c r="D452" s="1" t="s">
        <v>22</v>
      </c>
      <c r="E452" s="10">
        <v>39</v>
      </c>
      <c r="F452" s="1" t="s">
        <v>16</v>
      </c>
      <c r="G452" s="1" t="s">
        <v>63</v>
      </c>
      <c r="H452" s="4">
        <v>42608</v>
      </c>
      <c r="I452" s="10">
        <v>16</v>
      </c>
      <c r="J452" s="10">
        <v>2</v>
      </c>
      <c r="K452" s="1">
        <v>0</v>
      </c>
      <c r="L452" s="1" t="s">
        <v>51</v>
      </c>
      <c r="M452" s="1" t="s">
        <v>41</v>
      </c>
      <c r="N452" s="7">
        <v>4.2279084639232423</v>
      </c>
      <c r="O452" t="str">
        <f>_xlfn.IFS(Analysis16[[#This Row],[Performance_Score]]&lt;=2, "Poor", Analysis16[[#This Row],[Performance_Score]]&gt;2, "Good", Analysis16[[#This Row],[Performance_Score]]&gt;4, "Excellent")</f>
        <v>Poor</v>
      </c>
      <c r="P452" t="str">
        <f>LEFT(Analysis16[[#This Row],[Name]],FIND(" ",Analysis16[[#This Row],[Name]], 1))</f>
        <v xml:space="preserve">Brittany </v>
      </c>
    </row>
    <row r="453" spans="2:16" x14ac:dyDescent="0.35">
      <c r="B453" s="2" t="s">
        <v>913</v>
      </c>
      <c r="C453" s="2" t="s">
        <v>914</v>
      </c>
      <c r="D453" s="2" t="s">
        <v>58</v>
      </c>
      <c r="E453" s="11">
        <v>45</v>
      </c>
      <c r="F453" s="2" t="s">
        <v>23</v>
      </c>
      <c r="G453" s="2" t="s">
        <v>63</v>
      </c>
      <c r="H453" s="5">
        <v>33396</v>
      </c>
      <c r="I453" s="11">
        <v>12</v>
      </c>
      <c r="J453" s="11">
        <v>3</v>
      </c>
      <c r="K453" s="2">
        <v>0</v>
      </c>
      <c r="L453" s="2" t="s">
        <v>30</v>
      </c>
      <c r="M453" s="2" t="s">
        <v>26</v>
      </c>
      <c r="N453" s="8">
        <v>2.7133914967930197</v>
      </c>
      <c r="O453" t="str">
        <f>_xlfn.IFS(Analysis16[[#This Row],[Performance_Score]]&lt;=2, "Poor", Analysis16[[#This Row],[Performance_Score]]&gt;2, "Good", Analysis16[[#This Row],[Performance_Score]]&gt;4, "Excellent")</f>
        <v>Good</v>
      </c>
      <c r="P453" t="str">
        <f>LEFT(Analysis16[[#This Row],[Name]],FIND(" ",Analysis16[[#This Row],[Name]], 1))</f>
        <v xml:space="preserve">Melinda </v>
      </c>
    </row>
    <row r="454" spans="2:16" x14ac:dyDescent="0.35">
      <c r="B454" s="1" t="s">
        <v>915</v>
      </c>
      <c r="C454" s="1" t="s">
        <v>916</v>
      </c>
      <c r="D454" s="1" t="s">
        <v>15</v>
      </c>
      <c r="E454" s="10">
        <v>49</v>
      </c>
      <c r="F454" s="1" t="s">
        <v>23</v>
      </c>
      <c r="G454" s="1" t="s">
        <v>29</v>
      </c>
      <c r="H454" s="4">
        <v>69478</v>
      </c>
      <c r="I454" s="10">
        <v>6</v>
      </c>
      <c r="J454" s="10">
        <v>5</v>
      </c>
      <c r="K454" s="1">
        <v>2023</v>
      </c>
      <c r="L454" s="1" t="s">
        <v>18</v>
      </c>
      <c r="M454" s="1" t="s">
        <v>141</v>
      </c>
      <c r="N454" s="7">
        <v>2.1958031146905479</v>
      </c>
      <c r="O454" t="str">
        <f>_xlfn.IFS(Analysis16[[#This Row],[Performance_Score]]&lt;=2, "Poor", Analysis16[[#This Row],[Performance_Score]]&gt;2, "Good", Analysis16[[#This Row],[Performance_Score]]&gt;4, "Excellent")</f>
        <v>Good</v>
      </c>
      <c r="P454" t="str">
        <f>LEFT(Analysis16[[#This Row],[Name]],FIND(" ",Analysis16[[#This Row],[Name]], 1))</f>
        <v xml:space="preserve">Joshua </v>
      </c>
    </row>
    <row r="455" spans="2:16" x14ac:dyDescent="0.35">
      <c r="B455" s="2" t="s">
        <v>917</v>
      </c>
      <c r="C455" s="2" t="s">
        <v>918</v>
      </c>
      <c r="D455" s="2" t="s">
        <v>46</v>
      </c>
      <c r="E455" s="11">
        <v>26</v>
      </c>
      <c r="F455" s="2" t="s">
        <v>16</v>
      </c>
      <c r="G455" s="2" t="s">
        <v>39</v>
      </c>
      <c r="H455" s="5">
        <v>83677</v>
      </c>
      <c r="I455" s="11">
        <v>11</v>
      </c>
      <c r="J455" s="11">
        <v>2</v>
      </c>
      <c r="K455" s="2">
        <v>2018</v>
      </c>
      <c r="L455" s="2" t="s">
        <v>25</v>
      </c>
      <c r="M455" s="2" t="s">
        <v>41</v>
      </c>
      <c r="N455" s="8">
        <v>4.7452316639175764</v>
      </c>
      <c r="O455" t="str">
        <f>_xlfn.IFS(Analysis16[[#This Row],[Performance_Score]]&lt;=2, "Poor", Analysis16[[#This Row],[Performance_Score]]&gt;2, "Good", Analysis16[[#This Row],[Performance_Score]]&gt;4, "Excellent")</f>
        <v>Poor</v>
      </c>
      <c r="P455" t="str">
        <f>LEFT(Analysis16[[#This Row],[Name]],FIND(" ",Analysis16[[#This Row],[Name]], 1))</f>
        <v xml:space="preserve">Steven </v>
      </c>
    </row>
    <row r="456" spans="2:16" x14ac:dyDescent="0.35">
      <c r="B456" s="1" t="s">
        <v>919</v>
      </c>
      <c r="C456" s="1" t="s">
        <v>920</v>
      </c>
      <c r="D456" s="1" t="s">
        <v>58</v>
      </c>
      <c r="E456" s="10">
        <v>32</v>
      </c>
      <c r="F456" s="1" t="s">
        <v>16</v>
      </c>
      <c r="G456" s="1" t="s">
        <v>39</v>
      </c>
      <c r="H456" s="4">
        <v>45144</v>
      </c>
      <c r="I456" s="10">
        <v>15</v>
      </c>
      <c r="J456" s="10">
        <v>1</v>
      </c>
      <c r="K456" s="1">
        <v>2021</v>
      </c>
      <c r="L456" s="1" t="s">
        <v>25</v>
      </c>
      <c r="M456" s="1" t="s">
        <v>19</v>
      </c>
      <c r="N456" s="7">
        <v>1.4205442552343004</v>
      </c>
      <c r="O456" t="str">
        <f>_xlfn.IFS(Analysis16[[#This Row],[Performance_Score]]&lt;=2, "Poor", Analysis16[[#This Row],[Performance_Score]]&gt;2, "Good", Analysis16[[#This Row],[Performance_Score]]&gt;4, "Excellent")</f>
        <v>Poor</v>
      </c>
      <c r="P456" t="str">
        <f>LEFT(Analysis16[[#This Row],[Name]],FIND(" ",Analysis16[[#This Row],[Name]], 1))</f>
        <v xml:space="preserve">Ashley </v>
      </c>
    </row>
    <row r="457" spans="2:16" x14ac:dyDescent="0.35">
      <c r="B457" s="2" t="s">
        <v>921</v>
      </c>
      <c r="C457" s="2" t="s">
        <v>922</v>
      </c>
      <c r="D457" s="2" t="s">
        <v>33</v>
      </c>
      <c r="E457" s="11">
        <v>52</v>
      </c>
      <c r="F457" s="2" t="s">
        <v>72</v>
      </c>
      <c r="G457" s="2" t="s">
        <v>29</v>
      </c>
      <c r="H457" s="5">
        <v>90536</v>
      </c>
      <c r="I457" s="11">
        <v>4</v>
      </c>
      <c r="J457" s="11">
        <v>3</v>
      </c>
      <c r="K457" s="2">
        <v>2018</v>
      </c>
      <c r="L457" s="2" t="s">
        <v>34</v>
      </c>
      <c r="M457" s="2" t="s">
        <v>41</v>
      </c>
      <c r="N457" s="8">
        <v>3.7006328745877379</v>
      </c>
      <c r="O457" t="str">
        <f>_xlfn.IFS(Analysis16[[#This Row],[Performance_Score]]&lt;=2, "Poor", Analysis16[[#This Row],[Performance_Score]]&gt;2, "Good", Analysis16[[#This Row],[Performance_Score]]&gt;4, "Excellent")</f>
        <v>Good</v>
      </c>
      <c r="P457" t="str">
        <f>LEFT(Analysis16[[#This Row],[Name]],FIND(" ",Analysis16[[#This Row],[Name]], 1))</f>
        <v xml:space="preserve">Lisa </v>
      </c>
    </row>
    <row r="458" spans="2:16" x14ac:dyDescent="0.35">
      <c r="B458" s="1" t="s">
        <v>923</v>
      </c>
      <c r="C458" s="1" t="s">
        <v>924</v>
      </c>
      <c r="D458" s="1" t="s">
        <v>80</v>
      </c>
      <c r="E458" s="10">
        <v>30</v>
      </c>
      <c r="F458" s="1" t="s">
        <v>23</v>
      </c>
      <c r="G458" s="1" t="s">
        <v>17</v>
      </c>
      <c r="H458" s="4">
        <v>35325</v>
      </c>
      <c r="I458" s="10">
        <v>4</v>
      </c>
      <c r="J458" s="10">
        <v>5</v>
      </c>
      <c r="K458" s="1">
        <v>2019</v>
      </c>
      <c r="L458" s="1" t="s">
        <v>51</v>
      </c>
      <c r="M458" s="1" t="s">
        <v>26</v>
      </c>
      <c r="N458" s="7">
        <v>4.3264316144473796</v>
      </c>
      <c r="O458" t="str">
        <f>_xlfn.IFS(Analysis16[[#This Row],[Performance_Score]]&lt;=2, "Poor", Analysis16[[#This Row],[Performance_Score]]&gt;2, "Good", Analysis16[[#This Row],[Performance_Score]]&gt;4, "Excellent")</f>
        <v>Good</v>
      </c>
      <c r="P458" t="str">
        <f>LEFT(Analysis16[[#This Row],[Name]],FIND(" ",Analysis16[[#This Row],[Name]], 1))</f>
        <v xml:space="preserve">Michael </v>
      </c>
    </row>
    <row r="459" spans="2:16" x14ac:dyDescent="0.35">
      <c r="B459" s="2" t="s">
        <v>925</v>
      </c>
      <c r="C459" s="2" t="s">
        <v>926</v>
      </c>
      <c r="D459" s="2" t="s">
        <v>58</v>
      </c>
      <c r="E459" s="11">
        <v>23</v>
      </c>
      <c r="F459" s="2" t="s">
        <v>16</v>
      </c>
      <c r="G459" s="2" t="s">
        <v>24</v>
      </c>
      <c r="H459" s="5">
        <v>95172</v>
      </c>
      <c r="I459" s="11">
        <v>29</v>
      </c>
      <c r="J459" s="11">
        <v>5</v>
      </c>
      <c r="K459" s="2">
        <v>2021</v>
      </c>
      <c r="L459" s="2" t="s">
        <v>18</v>
      </c>
      <c r="M459" s="2" t="s">
        <v>41</v>
      </c>
      <c r="N459" s="8">
        <v>1.5775724423284299</v>
      </c>
      <c r="O459" t="str">
        <f>_xlfn.IFS(Analysis16[[#This Row],[Performance_Score]]&lt;=2, "Poor", Analysis16[[#This Row],[Performance_Score]]&gt;2, "Good", Analysis16[[#This Row],[Performance_Score]]&gt;4, "Excellent")</f>
        <v>Good</v>
      </c>
      <c r="P459" t="str">
        <f>LEFT(Analysis16[[#This Row],[Name]],FIND(" ",Analysis16[[#This Row],[Name]], 1))</f>
        <v xml:space="preserve">Kristen </v>
      </c>
    </row>
    <row r="460" spans="2:16" x14ac:dyDescent="0.35">
      <c r="B460" s="1" t="s">
        <v>927</v>
      </c>
      <c r="C460" s="1" t="s">
        <v>928</v>
      </c>
      <c r="D460" s="1" t="s">
        <v>46</v>
      </c>
      <c r="E460" s="10">
        <v>48</v>
      </c>
      <c r="F460" s="1" t="s">
        <v>16</v>
      </c>
      <c r="G460" s="1" t="s">
        <v>29</v>
      </c>
      <c r="H460" s="4">
        <v>33501</v>
      </c>
      <c r="I460" s="10">
        <v>31</v>
      </c>
      <c r="J460" s="10">
        <v>1</v>
      </c>
      <c r="K460" s="1">
        <v>0</v>
      </c>
      <c r="L460" s="1" t="s">
        <v>51</v>
      </c>
      <c r="M460" s="1" t="s">
        <v>26</v>
      </c>
      <c r="N460" s="7">
        <v>1.5239041126225432</v>
      </c>
      <c r="O460" t="str">
        <f>_xlfn.IFS(Analysis16[[#This Row],[Performance_Score]]&lt;=2, "Poor", Analysis16[[#This Row],[Performance_Score]]&gt;2, "Good", Analysis16[[#This Row],[Performance_Score]]&gt;4, "Excellent")</f>
        <v>Poor</v>
      </c>
      <c r="P460" t="str">
        <f>LEFT(Analysis16[[#This Row],[Name]],FIND(" ",Analysis16[[#This Row],[Name]], 1))</f>
        <v xml:space="preserve">Mark </v>
      </c>
    </row>
    <row r="461" spans="2:16" x14ac:dyDescent="0.35">
      <c r="B461" s="2" t="s">
        <v>929</v>
      </c>
      <c r="C461" s="2" t="s">
        <v>930</v>
      </c>
      <c r="D461" s="2" t="s">
        <v>80</v>
      </c>
      <c r="E461" s="11">
        <v>57</v>
      </c>
      <c r="F461" s="2" t="s">
        <v>23</v>
      </c>
      <c r="G461" s="2" t="s">
        <v>24</v>
      </c>
      <c r="H461" s="5">
        <v>82008</v>
      </c>
      <c r="I461" s="11">
        <v>10</v>
      </c>
      <c r="J461" s="11">
        <v>4</v>
      </c>
      <c r="K461" s="2">
        <v>2021</v>
      </c>
      <c r="L461" s="2" t="s">
        <v>40</v>
      </c>
      <c r="M461" s="2" t="s">
        <v>19</v>
      </c>
      <c r="N461" s="8">
        <v>1.7561058654754969</v>
      </c>
      <c r="O461" t="str">
        <f>_xlfn.IFS(Analysis16[[#This Row],[Performance_Score]]&lt;=2, "Poor", Analysis16[[#This Row],[Performance_Score]]&gt;2, "Good", Analysis16[[#This Row],[Performance_Score]]&gt;4, "Excellent")</f>
        <v>Good</v>
      </c>
      <c r="P461" t="str">
        <f>LEFT(Analysis16[[#This Row],[Name]],FIND(" ",Analysis16[[#This Row],[Name]], 1))</f>
        <v xml:space="preserve">Shawn </v>
      </c>
    </row>
    <row r="462" spans="2:16" x14ac:dyDescent="0.35">
      <c r="B462" s="1" t="s">
        <v>931</v>
      </c>
      <c r="C462" s="1" t="s">
        <v>932</v>
      </c>
      <c r="D462" s="1" t="s">
        <v>15</v>
      </c>
      <c r="E462" s="10">
        <v>43</v>
      </c>
      <c r="F462" s="1" t="s">
        <v>23</v>
      </c>
      <c r="G462" s="1" t="s">
        <v>17</v>
      </c>
      <c r="H462" s="4">
        <v>31099</v>
      </c>
      <c r="I462" s="10">
        <v>32</v>
      </c>
      <c r="J462" s="10">
        <v>5</v>
      </c>
      <c r="K462" s="1">
        <v>2016</v>
      </c>
      <c r="L462" s="1" t="s">
        <v>18</v>
      </c>
      <c r="M462" s="1" t="s">
        <v>41</v>
      </c>
      <c r="N462" s="7">
        <v>1.1777078142997288</v>
      </c>
      <c r="O462" t="str">
        <f>_xlfn.IFS(Analysis16[[#This Row],[Performance_Score]]&lt;=2, "Poor", Analysis16[[#This Row],[Performance_Score]]&gt;2, "Good", Analysis16[[#This Row],[Performance_Score]]&gt;4, "Excellent")</f>
        <v>Good</v>
      </c>
      <c r="P462" t="str">
        <f>LEFT(Analysis16[[#This Row],[Name]],FIND(" ",Analysis16[[#This Row],[Name]], 1))</f>
        <v xml:space="preserve">Catherine </v>
      </c>
    </row>
    <row r="463" spans="2:16" x14ac:dyDescent="0.35">
      <c r="B463" s="2" t="s">
        <v>933</v>
      </c>
      <c r="C463" s="2" t="s">
        <v>934</v>
      </c>
      <c r="D463" s="2" t="s">
        <v>80</v>
      </c>
      <c r="E463" s="11">
        <v>42</v>
      </c>
      <c r="F463" s="2" t="s">
        <v>16</v>
      </c>
      <c r="G463" s="2" t="s">
        <v>63</v>
      </c>
      <c r="H463" s="5">
        <v>60856</v>
      </c>
      <c r="I463" s="11">
        <v>30</v>
      </c>
      <c r="J463" s="11">
        <v>5</v>
      </c>
      <c r="K463" s="2">
        <v>0</v>
      </c>
      <c r="L463" s="2" t="s">
        <v>34</v>
      </c>
      <c r="M463" s="2" t="s">
        <v>26</v>
      </c>
      <c r="N463" s="8">
        <v>4.449299129159459</v>
      </c>
      <c r="O463" t="str">
        <f>_xlfn.IFS(Analysis16[[#This Row],[Performance_Score]]&lt;=2, "Poor", Analysis16[[#This Row],[Performance_Score]]&gt;2, "Good", Analysis16[[#This Row],[Performance_Score]]&gt;4, "Excellent")</f>
        <v>Good</v>
      </c>
      <c r="P463" t="str">
        <f>LEFT(Analysis16[[#This Row],[Name]],FIND(" ",Analysis16[[#This Row],[Name]], 1))</f>
        <v xml:space="preserve">Nancy </v>
      </c>
    </row>
    <row r="464" spans="2:16" x14ac:dyDescent="0.35">
      <c r="B464" s="1" t="s">
        <v>935</v>
      </c>
      <c r="C464" s="1" t="s">
        <v>936</v>
      </c>
      <c r="D464" s="1" t="s">
        <v>33</v>
      </c>
      <c r="E464" s="10">
        <v>42</v>
      </c>
      <c r="F464" s="1" t="s">
        <v>16</v>
      </c>
      <c r="G464" s="1" t="s">
        <v>39</v>
      </c>
      <c r="H464" s="4">
        <v>80330</v>
      </c>
      <c r="I464" s="10">
        <v>14</v>
      </c>
      <c r="J464" s="10">
        <v>5</v>
      </c>
      <c r="K464" s="1">
        <v>0</v>
      </c>
      <c r="L464" s="1" t="s">
        <v>40</v>
      </c>
      <c r="M464" s="1" t="s">
        <v>26</v>
      </c>
      <c r="N464" s="7">
        <v>3.5129673847188547</v>
      </c>
      <c r="O464" t="str">
        <f>_xlfn.IFS(Analysis16[[#This Row],[Performance_Score]]&lt;=2, "Poor", Analysis16[[#This Row],[Performance_Score]]&gt;2, "Good", Analysis16[[#This Row],[Performance_Score]]&gt;4, "Excellent")</f>
        <v>Good</v>
      </c>
      <c r="P464" t="str">
        <f>LEFT(Analysis16[[#This Row],[Name]],FIND(" ",Analysis16[[#This Row],[Name]], 1))</f>
        <v xml:space="preserve">Sarah </v>
      </c>
    </row>
    <row r="465" spans="2:16" x14ac:dyDescent="0.35">
      <c r="B465" s="2" t="s">
        <v>937</v>
      </c>
      <c r="C465" s="2" t="s">
        <v>938</v>
      </c>
      <c r="D465" s="2" t="s">
        <v>15</v>
      </c>
      <c r="E465" s="11">
        <v>35</v>
      </c>
      <c r="F465" s="2" t="s">
        <v>16</v>
      </c>
      <c r="G465" s="2" t="s">
        <v>77</v>
      </c>
      <c r="H465" s="5">
        <v>97917</v>
      </c>
      <c r="I465" s="11">
        <v>3</v>
      </c>
      <c r="J465" s="11">
        <v>5</v>
      </c>
      <c r="K465" s="2">
        <v>0</v>
      </c>
      <c r="L465" s="2" t="s">
        <v>40</v>
      </c>
      <c r="M465" s="2" t="s">
        <v>26</v>
      </c>
      <c r="N465" s="8">
        <v>1.8665909736854784</v>
      </c>
      <c r="O465" t="str">
        <f>_xlfn.IFS(Analysis16[[#This Row],[Performance_Score]]&lt;=2, "Poor", Analysis16[[#This Row],[Performance_Score]]&gt;2, "Good", Analysis16[[#This Row],[Performance_Score]]&gt;4, "Excellent")</f>
        <v>Good</v>
      </c>
      <c r="P465" t="str">
        <f>LEFT(Analysis16[[#This Row],[Name]],FIND(" ",Analysis16[[#This Row],[Name]], 1))</f>
        <v xml:space="preserve">Taylor </v>
      </c>
    </row>
    <row r="466" spans="2:16" x14ac:dyDescent="0.35">
      <c r="B466" s="1" t="s">
        <v>939</v>
      </c>
      <c r="C466" s="1" t="s">
        <v>940</v>
      </c>
      <c r="D466" s="1" t="s">
        <v>46</v>
      </c>
      <c r="E466" s="10">
        <v>52</v>
      </c>
      <c r="F466" s="1" t="s">
        <v>16</v>
      </c>
      <c r="G466" s="1" t="s">
        <v>77</v>
      </c>
      <c r="H466" s="4">
        <v>75719</v>
      </c>
      <c r="I466" s="10">
        <v>32</v>
      </c>
      <c r="J466" s="10">
        <v>1</v>
      </c>
      <c r="K466" s="1">
        <v>0</v>
      </c>
      <c r="L466" s="1" t="s">
        <v>40</v>
      </c>
      <c r="M466" s="1" t="s">
        <v>26</v>
      </c>
      <c r="N466" s="7">
        <v>3.2290426871180915</v>
      </c>
      <c r="O466" t="str">
        <f>_xlfn.IFS(Analysis16[[#This Row],[Performance_Score]]&lt;=2, "Poor", Analysis16[[#This Row],[Performance_Score]]&gt;2, "Good", Analysis16[[#This Row],[Performance_Score]]&gt;4, "Excellent")</f>
        <v>Poor</v>
      </c>
      <c r="P466" t="str">
        <f>LEFT(Analysis16[[#This Row],[Name]],FIND(" ",Analysis16[[#This Row],[Name]], 1))</f>
        <v xml:space="preserve">Dawn </v>
      </c>
    </row>
    <row r="467" spans="2:16" x14ac:dyDescent="0.35">
      <c r="B467" s="2" t="s">
        <v>941</v>
      </c>
      <c r="C467" s="2" t="s">
        <v>942</v>
      </c>
      <c r="D467" s="2" t="s">
        <v>58</v>
      </c>
      <c r="E467" s="11">
        <v>39</v>
      </c>
      <c r="F467" s="2" t="s">
        <v>16</v>
      </c>
      <c r="G467" s="2" t="s">
        <v>63</v>
      </c>
      <c r="H467" s="5">
        <v>106813</v>
      </c>
      <c r="I467" s="11">
        <v>1</v>
      </c>
      <c r="J467" s="11">
        <v>5</v>
      </c>
      <c r="K467" s="2">
        <v>2021</v>
      </c>
      <c r="L467" s="2" t="s">
        <v>51</v>
      </c>
      <c r="M467" s="2" t="s">
        <v>26</v>
      </c>
      <c r="N467" s="8">
        <v>4.405632620663372</v>
      </c>
      <c r="O467" t="str">
        <f>_xlfn.IFS(Analysis16[[#This Row],[Performance_Score]]&lt;=2, "Poor", Analysis16[[#This Row],[Performance_Score]]&gt;2, "Good", Analysis16[[#This Row],[Performance_Score]]&gt;4, "Excellent")</f>
        <v>Good</v>
      </c>
      <c r="P467" t="str">
        <f>LEFT(Analysis16[[#This Row],[Name]],FIND(" ",Analysis16[[#This Row],[Name]], 1))</f>
        <v xml:space="preserve">Steven </v>
      </c>
    </row>
    <row r="468" spans="2:16" x14ac:dyDescent="0.35">
      <c r="B468" s="1" t="s">
        <v>943</v>
      </c>
      <c r="C468" s="1" t="s">
        <v>944</v>
      </c>
      <c r="D468" s="1" t="s">
        <v>22</v>
      </c>
      <c r="E468" s="10">
        <v>54</v>
      </c>
      <c r="F468" s="1" t="s">
        <v>16</v>
      </c>
      <c r="G468" s="1" t="s">
        <v>77</v>
      </c>
      <c r="H468" s="4">
        <v>72661</v>
      </c>
      <c r="I468" s="10">
        <v>6</v>
      </c>
      <c r="J468" s="10">
        <v>1</v>
      </c>
      <c r="K468" s="1">
        <v>2020</v>
      </c>
      <c r="L468" s="1" t="s">
        <v>18</v>
      </c>
      <c r="M468" s="1" t="s">
        <v>26</v>
      </c>
      <c r="N468" s="7">
        <v>4.989517865171873</v>
      </c>
      <c r="O468" t="str">
        <f>_xlfn.IFS(Analysis16[[#This Row],[Performance_Score]]&lt;=2, "Poor", Analysis16[[#This Row],[Performance_Score]]&gt;2, "Good", Analysis16[[#This Row],[Performance_Score]]&gt;4, "Excellent")</f>
        <v>Poor</v>
      </c>
      <c r="P468" t="str">
        <f>LEFT(Analysis16[[#This Row],[Name]],FIND(" ",Analysis16[[#This Row],[Name]], 1))</f>
        <v xml:space="preserve">Daniel </v>
      </c>
    </row>
    <row r="469" spans="2:16" x14ac:dyDescent="0.35">
      <c r="B469" s="2" t="s">
        <v>945</v>
      </c>
      <c r="C469" s="2" t="s">
        <v>946</v>
      </c>
      <c r="D469" s="2" t="s">
        <v>58</v>
      </c>
      <c r="E469" s="11">
        <v>28</v>
      </c>
      <c r="F469" s="2" t="s">
        <v>16</v>
      </c>
      <c r="G469" s="2" t="s">
        <v>77</v>
      </c>
      <c r="H469" s="5">
        <v>72798</v>
      </c>
      <c r="I469" s="11">
        <v>3</v>
      </c>
      <c r="J469" s="11">
        <v>4</v>
      </c>
      <c r="K469" s="2">
        <v>2023</v>
      </c>
      <c r="L469" s="2" t="s">
        <v>51</v>
      </c>
      <c r="M469" s="2" t="s">
        <v>26</v>
      </c>
      <c r="N469" s="8">
        <v>3.4749247761910085</v>
      </c>
      <c r="O469" t="str">
        <f>_xlfn.IFS(Analysis16[[#This Row],[Performance_Score]]&lt;=2, "Poor", Analysis16[[#This Row],[Performance_Score]]&gt;2, "Good", Analysis16[[#This Row],[Performance_Score]]&gt;4, "Excellent")</f>
        <v>Good</v>
      </c>
      <c r="P469" t="str">
        <f>LEFT(Analysis16[[#This Row],[Name]],FIND(" ",Analysis16[[#This Row],[Name]], 1))</f>
        <v xml:space="preserve">Brandon </v>
      </c>
    </row>
    <row r="470" spans="2:16" x14ac:dyDescent="0.35">
      <c r="B470" s="1" t="s">
        <v>947</v>
      </c>
      <c r="C470" s="1" t="s">
        <v>305</v>
      </c>
      <c r="D470" s="1" t="s">
        <v>80</v>
      </c>
      <c r="E470" s="10">
        <v>39</v>
      </c>
      <c r="F470" s="1" t="s">
        <v>16</v>
      </c>
      <c r="G470" s="1" t="s">
        <v>39</v>
      </c>
      <c r="H470" s="4">
        <v>72542</v>
      </c>
      <c r="I470" s="10">
        <v>26</v>
      </c>
      <c r="J470" s="10">
        <v>1</v>
      </c>
      <c r="K470" s="1">
        <v>2018</v>
      </c>
      <c r="L470" s="1" t="s">
        <v>25</v>
      </c>
      <c r="M470" s="1" t="s">
        <v>19</v>
      </c>
      <c r="N470" s="7">
        <v>3.5453411063710685</v>
      </c>
      <c r="O470" t="str">
        <f>_xlfn.IFS(Analysis16[[#This Row],[Performance_Score]]&lt;=2, "Poor", Analysis16[[#This Row],[Performance_Score]]&gt;2, "Good", Analysis16[[#This Row],[Performance_Score]]&gt;4, "Excellent")</f>
        <v>Poor</v>
      </c>
      <c r="P470" t="str">
        <f>LEFT(Analysis16[[#This Row],[Name]],FIND(" ",Analysis16[[#This Row],[Name]], 1))</f>
        <v xml:space="preserve">James </v>
      </c>
    </row>
    <row r="471" spans="2:16" x14ac:dyDescent="0.35">
      <c r="B471" s="2" t="s">
        <v>948</v>
      </c>
      <c r="C471" s="2" t="s">
        <v>949</v>
      </c>
      <c r="D471" s="2" t="s">
        <v>46</v>
      </c>
      <c r="E471" s="11">
        <v>49</v>
      </c>
      <c r="F471" s="2" t="s">
        <v>23</v>
      </c>
      <c r="G471" s="2" t="s">
        <v>39</v>
      </c>
      <c r="H471" s="5">
        <v>74820</v>
      </c>
      <c r="I471" s="11">
        <v>25</v>
      </c>
      <c r="J471" s="11">
        <v>2</v>
      </c>
      <c r="K471" s="2">
        <v>2021</v>
      </c>
      <c r="L471" s="2" t="s">
        <v>30</v>
      </c>
      <c r="M471" s="2" t="s">
        <v>26</v>
      </c>
      <c r="N471" s="8">
        <v>4.1741440018689859</v>
      </c>
      <c r="O471" t="str">
        <f>_xlfn.IFS(Analysis16[[#This Row],[Performance_Score]]&lt;=2, "Poor", Analysis16[[#This Row],[Performance_Score]]&gt;2, "Good", Analysis16[[#This Row],[Performance_Score]]&gt;4, "Excellent")</f>
        <v>Poor</v>
      </c>
      <c r="P471" t="str">
        <f>LEFT(Analysis16[[#This Row],[Name]],FIND(" ",Analysis16[[#This Row],[Name]], 1))</f>
        <v xml:space="preserve">Lindsey </v>
      </c>
    </row>
    <row r="472" spans="2:16" x14ac:dyDescent="0.35">
      <c r="B472" s="1" t="s">
        <v>950</v>
      </c>
      <c r="C472" s="1" t="s">
        <v>951</v>
      </c>
      <c r="D472" s="1" t="s">
        <v>15</v>
      </c>
      <c r="E472" s="10">
        <v>54</v>
      </c>
      <c r="F472" s="1" t="s">
        <v>16</v>
      </c>
      <c r="G472" s="1" t="s">
        <v>29</v>
      </c>
      <c r="H472" s="4">
        <v>33347</v>
      </c>
      <c r="I472" s="10">
        <v>3</v>
      </c>
      <c r="J472" s="10">
        <v>3</v>
      </c>
      <c r="K472" s="1">
        <v>0</v>
      </c>
      <c r="L472" s="1" t="s">
        <v>51</v>
      </c>
      <c r="M472" s="1" t="s">
        <v>141</v>
      </c>
      <c r="N472" s="7">
        <v>2.8273179396401988</v>
      </c>
      <c r="O472" t="str">
        <f>_xlfn.IFS(Analysis16[[#This Row],[Performance_Score]]&lt;=2, "Poor", Analysis16[[#This Row],[Performance_Score]]&gt;2, "Good", Analysis16[[#This Row],[Performance_Score]]&gt;4, "Excellent")</f>
        <v>Good</v>
      </c>
      <c r="P472" t="str">
        <f>LEFT(Analysis16[[#This Row],[Name]],FIND(" ",Analysis16[[#This Row],[Name]], 1))</f>
        <v xml:space="preserve">Sandra </v>
      </c>
    </row>
    <row r="473" spans="2:16" x14ac:dyDescent="0.35">
      <c r="B473" s="2" t="s">
        <v>952</v>
      </c>
      <c r="C473" s="2" t="s">
        <v>953</v>
      </c>
      <c r="D473" s="2" t="s">
        <v>80</v>
      </c>
      <c r="E473" s="11">
        <v>58</v>
      </c>
      <c r="F473" s="2" t="s">
        <v>23</v>
      </c>
      <c r="G473" s="2" t="s">
        <v>24</v>
      </c>
      <c r="H473" s="5">
        <v>90129</v>
      </c>
      <c r="I473" s="11">
        <v>3</v>
      </c>
      <c r="J473" s="11">
        <v>1</v>
      </c>
      <c r="K473" s="2">
        <v>2017</v>
      </c>
      <c r="L473" s="2" t="s">
        <v>30</v>
      </c>
      <c r="M473" s="2" t="s">
        <v>41</v>
      </c>
      <c r="N473" s="8">
        <v>1.8225647048798486</v>
      </c>
      <c r="O473" t="str">
        <f>_xlfn.IFS(Analysis16[[#This Row],[Performance_Score]]&lt;=2, "Poor", Analysis16[[#This Row],[Performance_Score]]&gt;2, "Good", Analysis16[[#This Row],[Performance_Score]]&gt;4, "Excellent")</f>
        <v>Poor</v>
      </c>
      <c r="P473" t="str">
        <f>LEFT(Analysis16[[#This Row],[Name]],FIND(" ",Analysis16[[#This Row],[Name]], 1))</f>
        <v xml:space="preserve">Sarah </v>
      </c>
    </row>
    <row r="474" spans="2:16" x14ac:dyDescent="0.35">
      <c r="B474" s="1" t="s">
        <v>954</v>
      </c>
      <c r="C474" s="1" t="s">
        <v>955</v>
      </c>
      <c r="D474" s="1" t="s">
        <v>80</v>
      </c>
      <c r="E474" s="10">
        <v>37</v>
      </c>
      <c r="F474" s="1" t="s">
        <v>16</v>
      </c>
      <c r="G474" s="1" t="s">
        <v>17</v>
      </c>
      <c r="H474" s="4">
        <v>93898</v>
      </c>
      <c r="I474" s="10">
        <v>27</v>
      </c>
      <c r="J474" s="10">
        <v>1</v>
      </c>
      <c r="K474" s="1">
        <v>0</v>
      </c>
      <c r="L474" s="1" t="s">
        <v>51</v>
      </c>
      <c r="M474" s="1" t="s">
        <v>26</v>
      </c>
      <c r="N474" s="7">
        <v>3.3199185829795161</v>
      </c>
      <c r="O474" t="str">
        <f>_xlfn.IFS(Analysis16[[#This Row],[Performance_Score]]&lt;=2, "Poor", Analysis16[[#This Row],[Performance_Score]]&gt;2, "Good", Analysis16[[#This Row],[Performance_Score]]&gt;4, "Excellent")</f>
        <v>Poor</v>
      </c>
      <c r="P474" t="str">
        <f>LEFT(Analysis16[[#This Row],[Name]],FIND(" ",Analysis16[[#This Row],[Name]], 1))</f>
        <v xml:space="preserve">Hannah </v>
      </c>
    </row>
    <row r="475" spans="2:16" x14ac:dyDescent="0.35">
      <c r="B475" s="2" t="s">
        <v>956</v>
      </c>
      <c r="C475" s="2" t="s">
        <v>957</v>
      </c>
      <c r="D475" s="2" t="s">
        <v>46</v>
      </c>
      <c r="E475" s="11">
        <v>41</v>
      </c>
      <c r="F475" s="2" t="s">
        <v>16</v>
      </c>
      <c r="G475" s="2" t="s">
        <v>39</v>
      </c>
      <c r="H475" s="5">
        <v>65187</v>
      </c>
      <c r="I475" s="11">
        <v>3</v>
      </c>
      <c r="J475" s="11">
        <v>5</v>
      </c>
      <c r="K475" s="2">
        <v>2020</v>
      </c>
      <c r="L475" s="2" t="s">
        <v>40</v>
      </c>
      <c r="M475" s="2" t="s">
        <v>26</v>
      </c>
      <c r="N475" s="8">
        <v>1.7744034468757568</v>
      </c>
      <c r="O475" t="str">
        <f>_xlfn.IFS(Analysis16[[#This Row],[Performance_Score]]&lt;=2, "Poor", Analysis16[[#This Row],[Performance_Score]]&gt;2, "Good", Analysis16[[#This Row],[Performance_Score]]&gt;4, "Excellent")</f>
        <v>Good</v>
      </c>
      <c r="P475" t="str">
        <f>LEFT(Analysis16[[#This Row],[Name]],FIND(" ",Analysis16[[#This Row],[Name]], 1))</f>
        <v xml:space="preserve">Erik </v>
      </c>
    </row>
    <row r="476" spans="2:16" x14ac:dyDescent="0.35">
      <c r="B476" s="1" t="s">
        <v>958</v>
      </c>
      <c r="C476" s="1" t="s">
        <v>959</v>
      </c>
      <c r="D476" s="1" t="s">
        <v>15</v>
      </c>
      <c r="E476" s="10">
        <v>38</v>
      </c>
      <c r="F476" s="1" t="s">
        <v>16</v>
      </c>
      <c r="G476" s="1" t="s">
        <v>39</v>
      </c>
      <c r="H476" s="4">
        <v>117642</v>
      </c>
      <c r="I476" s="10">
        <v>17</v>
      </c>
      <c r="J476" s="10">
        <v>3</v>
      </c>
      <c r="K476" s="1">
        <v>2019</v>
      </c>
      <c r="L476" s="1" t="s">
        <v>18</v>
      </c>
      <c r="M476" s="1" t="s">
        <v>26</v>
      </c>
      <c r="N476" s="7">
        <v>1.0215541452515109</v>
      </c>
      <c r="O476" t="str">
        <f>_xlfn.IFS(Analysis16[[#This Row],[Performance_Score]]&lt;=2, "Poor", Analysis16[[#This Row],[Performance_Score]]&gt;2, "Good", Analysis16[[#This Row],[Performance_Score]]&gt;4, "Excellent")</f>
        <v>Good</v>
      </c>
      <c r="P476" t="str">
        <f>LEFT(Analysis16[[#This Row],[Name]],FIND(" ",Analysis16[[#This Row],[Name]], 1))</f>
        <v xml:space="preserve">Jennifer </v>
      </c>
    </row>
    <row r="477" spans="2:16" x14ac:dyDescent="0.35">
      <c r="B477" s="2" t="s">
        <v>960</v>
      </c>
      <c r="C477" s="2" t="s">
        <v>961</v>
      </c>
      <c r="D477" s="2" t="s">
        <v>80</v>
      </c>
      <c r="E477" s="11">
        <v>48</v>
      </c>
      <c r="F477" s="2" t="s">
        <v>72</v>
      </c>
      <c r="G477" s="2" t="s">
        <v>77</v>
      </c>
      <c r="H477" s="5">
        <v>112869</v>
      </c>
      <c r="I477" s="11">
        <v>21</v>
      </c>
      <c r="J477" s="11">
        <v>1</v>
      </c>
      <c r="K477" s="2">
        <v>2018</v>
      </c>
      <c r="L477" s="2" t="s">
        <v>25</v>
      </c>
      <c r="M477" s="2" t="s">
        <v>26</v>
      </c>
      <c r="N477" s="8">
        <v>4.7864612540338491</v>
      </c>
      <c r="O477" t="str">
        <f>_xlfn.IFS(Analysis16[[#This Row],[Performance_Score]]&lt;=2, "Poor", Analysis16[[#This Row],[Performance_Score]]&gt;2, "Good", Analysis16[[#This Row],[Performance_Score]]&gt;4, "Excellent")</f>
        <v>Poor</v>
      </c>
      <c r="P477" t="str">
        <f>LEFT(Analysis16[[#This Row],[Name]],FIND(" ",Analysis16[[#This Row],[Name]], 1))</f>
        <v xml:space="preserve">Donna </v>
      </c>
    </row>
    <row r="478" spans="2:16" x14ac:dyDescent="0.35">
      <c r="B478" s="1" t="s">
        <v>962</v>
      </c>
      <c r="C478" s="1" t="s">
        <v>963</v>
      </c>
      <c r="D478" s="1" t="s">
        <v>46</v>
      </c>
      <c r="E478" s="10">
        <v>30</v>
      </c>
      <c r="F478" s="1" t="s">
        <v>23</v>
      </c>
      <c r="G478" s="1" t="s">
        <v>29</v>
      </c>
      <c r="H478" s="4">
        <v>113277</v>
      </c>
      <c r="I478" s="10">
        <v>32</v>
      </c>
      <c r="J478" s="10">
        <v>4</v>
      </c>
      <c r="K478" s="1">
        <v>2019</v>
      </c>
      <c r="L478" s="1" t="s">
        <v>51</v>
      </c>
      <c r="M478" s="1" t="s">
        <v>26</v>
      </c>
      <c r="N478" s="7">
        <v>2.8207199114961421</v>
      </c>
      <c r="O478" t="str">
        <f>_xlfn.IFS(Analysis16[[#This Row],[Performance_Score]]&lt;=2, "Poor", Analysis16[[#This Row],[Performance_Score]]&gt;2, "Good", Analysis16[[#This Row],[Performance_Score]]&gt;4, "Excellent")</f>
        <v>Good</v>
      </c>
      <c r="P478" t="str">
        <f>LEFT(Analysis16[[#This Row],[Name]],FIND(" ",Analysis16[[#This Row],[Name]], 1))</f>
        <v xml:space="preserve">Victoria </v>
      </c>
    </row>
    <row r="479" spans="2:16" x14ac:dyDescent="0.35">
      <c r="B479" s="2" t="s">
        <v>964</v>
      </c>
      <c r="C479" s="2" t="s">
        <v>965</v>
      </c>
      <c r="D479" s="2" t="s">
        <v>15</v>
      </c>
      <c r="E479" s="11">
        <v>41</v>
      </c>
      <c r="F479" s="2" t="s">
        <v>23</v>
      </c>
      <c r="G479" s="2" t="s">
        <v>63</v>
      </c>
      <c r="H479" s="5">
        <v>74279</v>
      </c>
      <c r="I479" s="11">
        <v>27</v>
      </c>
      <c r="J479" s="11">
        <v>3</v>
      </c>
      <c r="K479" s="2">
        <v>2024</v>
      </c>
      <c r="L479" s="2" t="s">
        <v>34</v>
      </c>
      <c r="M479" s="2" t="s">
        <v>141</v>
      </c>
      <c r="N479" s="8">
        <v>4.5978008876036025</v>
      </c>
      <c r="O479" t="str">
        <f>_xlfn.IFS(Analysis16[[#This Row],[Performance_Score]]&lt;=2, "Poor", Analysis16[[#This Row],[Performance_Score]]&gt;2, "Good", Analysis16[[#This Row],[Performance_Score]]&gt;4, "Excellent")</f>
        <v>Good</v>
      </c>
      <c r="P479" t="str">
        <f>LEFT(Analysis16[[#This Row],[Name]],FIND(" ",Analysis16[[#This Row],[Name]], 1))</f>
        <v xml:space="preserve">David </v>
      </c>
    </row>
    <row r="480" spans="2:16" x14ac:dyDescent="0.35">
      <c r="B480" s="1" t="s">
        <v>966</v>
      </c>
      <c r="C480" s="1" t="s">
        <v>967</v>
      </c>
      <c r="D480" s="1" t="s">
        <v>22</v>
      </c>
      <c r="E480" s="10">
        <v>37</v>
      </c>
      <c r="F480" s="1" t="s">
        <v>23</v>
      </c>
      <c r="G480" s="1" t="s">
        <v>63</v>
      </c>
      <c r="H480" s="4">
        <v>30039</v>
      </c>
      <c r="I480" s="10">
        <v>27</v>
      </c>
      <c r="J480" s="10">
        <v>4</v>
      </c>
      <c r="K480" s="1">
        <v>0</v>
      </c>
      <c r="L480" s="1" t="s">
        <v>25</v>
      </c>
      <c r="M480" s="1" t="s">
        <v>41</v>
      </c>
      <c r="N480" s="7">
        <v>4.6606408213819464</v>
      </c>
      <c r="O480" t="str">
        <f>_xlfn.IFS(Analysis16[[#This Row],[Performance_Score]]&lt;=2, "Poor", Analysis16[[#This Row],[Performance_Score]]&gt;2, "Good", Analysis16[[#This Row],[Performance_Score]]&gt;4, "Excellent")</f>
        <v>Good</v>
      </c>
      <c r="P480" t="str">
        <f>LEFT(Analysis16[[#This Row],[Name]],FIND(" ",Analysis16[[#This Row],[Name]], 1))</f>
        <v xml:space="preserve">Edward </v>
      </c>
    </row>
    <row r="481" spans="2:16" x14ac:dyDescent="0.35">
      <c r="B481" s="2" t="s">
        <v>968</v>
      </c>
      <c r="C481" s="2" t="s">
        <v>969</v>
      </c>
      <c r="D481" s="2" t="s">
        <v>15</v>
      </c>
      <c r="E481" s="11">
        <v>25</v>
      </c>
      <c r="F481" s="2" t="s">
        <v>16</v>
      </c>
      <c r="G481" s="2" t="s">
        <v>77</v>
      </c>
      <c r="H481" s="5">
        <v>112923</v>
      </c>
      <c r="I481" s="11">
        <v>14</v>
      </c>
      <c r="J481" s="11">
        <v>4</v>
      </c>
      <c r="K481" s="2">
        <v>2022</v>
      </c>
      <c r="L481" s="2" t="s">
        <v>34</v>
      </c>
      <c r="M481" s="2" t="s">
        <v>26</v>
      </c>
      <c r="N481" s="8">
        <v>3.152743324405114</v>
      </c>
      <c r="O481" t="str">
        <f>_xlfn.IFS(Analysis16[[#This Row],[Performance_Score]]&lt;=2, "Poor", Analysis16[[#This Row],[Performance_Score]]&gt;2, "Good", Analysis16[[#This Row],[Performance_Score]]&gt;4, "Excellent")</f>
        <v>Good</v>
      </c>
      <c r="P481" t="str">
        <f>LEFT(Analysis16[[#This Row],[Name]],FIND(" ",Analysis16[[#This Row],[Name]], 1))</f>
        <v xml:space="preserve">Jason </v>
      </c>
    </row>
    <row r="482" spans="2:16" x14ac:dyDescent="0.35">
      <c r="B482" s="1" t="s">
        <v>970</v>
      </c>
      <c r="C482" s="1" t="s">
        <v>971</v>
      </c>
      <c r="D482" s="1" t="s">
        <v>33</v>
      </c>
      <c r="E482" s="10">
        <v>38</v>
      </c>
      <c r="F482" s="1" t="s">
        <v>23</v>
      </c>
      <c r="G482" s="1" t="s">
        <v>39</v>
      </c>
      <c r="H482" s="4">
        <v>64923</v>
      </c>
      <c r="I482" s="10">
        <v>33</v>
      </c>
      <c r="J482" s="10">
        <v>2</v>
      </c>
      <c r="K482" s="1">
        <v>2019</v>
      </c>
      <c r="L482" s="1" t="s">
        <v>18</v>
      </c>
      <c r="M482" s="1" t="s">
        <v>26</v>
      </c>
      <c r="N482" s="7">
        <v>1.0575556546647511</v>
      </c>
      <c r="O482" t="str">
        <f>_xlfn.IFS(Analysis16[[#This Row],[Performance_Score]]&lt;=2, "Poor", Analysis16[[#This Row],[Performance_Score]]&gt;2, "Good", Analysis16[[#This Row],[Performance_Score]]&gt;4, "Excellent")</f>
        <v>Poor</v>
      </c>
      <c r="P482" t="str">
        <f>LEFT(Analysis16[[#This Row],[Name]],FIND(" ",Analysis16[[#This Row],[Name]], 1))</f>
        <v xml:space="preserve">Andrea </v>
      </c>
    </row>
    <row r="483" spans="2:16" x14ac:dyDescent="0.35">
      <c r="B483" s="2" t="s">
        <v>972</v>
      </c>
      <c r="C483" s="2" t="s">
        <v>973</v>
      </c>
      <c r="D483" s="2" t="s">
        <v>80</v>
      </c>
      <c r="E483" s="11">
        <v>60</v>
      </c>
      <c r="F483" s="2" t="s">
        <v>23</v>
      </c>
      <c r="G483" s="2" t="s">
        <v>39</v>
      </c>
      <c r="H483" s="5">
        <v>41184</v>
      </c>
      <c r="I483" s="11">
        <v>13</v>
      </c>
      <c r="J483" s="11">
        <v>1</v>
      </c>
      <c r="K483" s="2">
        <v>2023</v>
      </c>
      <c r="L483" s="2" t="s">
        <v>30</v>
      </c>
      <c r="M483" s="2" t="s">
        <v>41</v>
      </c>
      <c r="N483" s="8">
        <v>4.0399862920426486</v>
      </c>
      <c r="O483" t="str">
        <f>_xlfn.IFS(Analysis16[[#This Row],[Performance_Score]]&lt;=2, "Poor", Analysis16[[#This Row],[Performance_Score]]&gt;2, "Good", Analysis16[[#This Row],[Performance_Score]]&gt;4, "Excellent")</f>
        <v>Poor</v>
      </c>
      <c r="P483" t="str">
        <f>LEFT(Analysis16[[#This Row],[Name]],FIND(" ",Analysis16[[#This Row],[Name]], 1))</f>
        <v xml:space="preserve">Gavin </v>
      </c>
    </row>
    <row r="484" spans="2:16" x14ac:dyDescent="0.35">
      <c r="B484" s="1" t="s">
        <v>974</v>
      </c>
      <c r="C484" s="1" t="s">
        <v>975</v>
      </c>
      <c r="D484" s="1" t="s">
        <v>80</v>
      </c>
      <c r="E484" s="10">
        <v>58</v>
      </c>
      <c r="F484" s="1" t="s">
        <v>23</v>
      </c>
      <c r="G484" s="1" t="s">
        <v>63</v>
      </c>
      <c r="H484" s="4">
        <v>45929</v>
      </c>
      <c r="I484" s="10">
        <v>6</v>
      </c>
      <c r="J484" s="10">
        <v>2</v>
      </c>
      <c r="K484" s="1">
        <v>2024</v>
      </c>
      <c r="L484" s="1" t="s">
        <v>34</v>
      </c>
      <c r="M484" s="1" t="s">
        <v>19</v>
      </c>
      <c r="N484" s="7">
        <v>3.9914829039639237</v>
      </c>
      <c r="O484" t="str">
        <f>_xlfn.IFS(Analysis16[[#This Row],[Performance_Score]]&lt;=2, "Poor", Analysis16[[#This Row],[Performance_Score]]&gt;2, "Good", Analysis16[[#This Row],[Performance_Score]]&gt;4, "Excellent")</f>
        <v>Poor</v>
      </c>
      <c r="P484" t="str">
        <f>LEFT(Analysis16[[#This Row],[Name]],FIND(" ",Analysis16[[#This Row],[Name]], 1))</f>
        <v xml:space="preserve">Deborah </v>
      </c>
    </row>
    <row r="485" spans="2:16" x14ac:dyDescent="0.35">
      <c r="B485" s="2" t="s">
        <v>976</v>
      </c>
      <c r="C485" s="2" t="s">
        <v>977</v>
      </c>
      <c r="D485" s="2" t="s">
        <v>80</v>
      </c>
      <c r="E485" s="11">
        <v>38</v>
      </c>
      <c r="F485" s="2" t="s">
        <v>23</v>
      </c>
      <c r="G485" s="2" t="s">
        <v>77</v>
      </c>
      <c r="H485" s="5">
        <v>94763</v>
      </c>
      <c r="I485" s="11">
        <v>12</v>
      </c>
      <c r="J485" s="11">
        <v>4</v>
      </c>
      <c r="K485" s="2">
        <v>0</v>
      </c>
      <c r="L485" s="2" t="s">
        <v>51</v>
      </c>
      <c r="M485" s="2" t="s">
        <v>26</v>
      </c>
      <c r="N485" s="8">
        <v>1.7846642142822318</v>
      </c>
      <c r="O485" t="str">
        <f>_xlfn.IFS(Analysis16[[#This Row],[Performance_Score]]&lt;=2, "Poor", Analysis16[[#This Row],[Performance_Score]]&gt;2, "Good", Analysis16[[#This Row],[Performance_Score]]&gt;4, "Excellent")</f>
        <v>Good</v>
      </c>
      <c r="P485" t="str">
        <f>LEFT(Analysis16[[#This Row],[Name]],FIND(" ",Analysis16[[#This Row],[Name]], 1))</f>
        <v xml:space="preserve">Joshua </v>
      </c>
    </row>
    <row r="486" spans="2:16" x14ac:dyDescent="0.35">
      <c r="B486" s="1" t="s">
        <v>978</v>
      </c>
      <c r="C486" s="1" t="s">
        <v>979</v>
      </c>
      <c r="D486" s="1" t="s">
        <v>15</v>
      </c>
      <c r="E486" s="10">
        <v>54</v>
      </c>
      <c r="F486" s="1" t="s">
        <v>23</v>
      </c>
      <c r="G486" s="1" t="s">
        <v>29</v>
      </c>
      <c r="H486" s="4">
        <v>49537</v>
      </c>
      <c r="I486" s="10">
        <v>17</v>
      </c>
      <c r="J486" s="10">
        <v>3</v>
      </c>
      <c r="K486" s="1">
        <v>0</v>
      </c>
      <c r="L486" s="1" t="s">
        <v>25</v>
      </c>
      <c r="M486" s="1" t="s">
        <v>26</v>
      </c>
      <c r="N486" s="7">
        <v>3.9677180792945332</v>
      </c>
      <c r="O486" t="str">
        <f>_xlfn.IFS(Analysis16[[#This Row],[Performance_Score]]&lt;=2, "Poor", Analysis16[[#This Row],[Performance_Score]]&gt;2, "Good", Analysis16[[#This Row],[Performance_Score]]&gt;4, "Excellent")</f>
        <v>Good</v>
      </c>
      <c r="P486" t="str">
        <f>LEFT(Analysis16[[#This Row],[Name]],FIND(" ",Analysis16[[#This Row],[Name]], 1))</f>
        <v xml:space="preserve">Crystal </v>
      </c>
    </row>
    <row r="487" spans="2:16" x14ac:dyDescent="0.35">
      <c r="B487" s="2" t="s">
        <v>980</v>
      </c>
      <c r="C487" s="2" t="s">
        <v>981</v>
      </c>
      <c r="D487" s="2" t="s">
        <v>22</v>
      </c>
      <c r="E487" s="11">
        <v>25</v>
      </c>
      <c r="F487" s="2" t="s">
        <v>72</v>
      </c>
      <c r="G487" s="2" t="s">
        <v>39</v>
      </c>
      <c r="H487" s="5">
        <v>87887</v>
      </c>
      <c r="I487" s="11">
        <v>5</v>
      </c>
      <c r="J487" s="11">
        <v>4</v>
      </c>
      <c r="K487" s="2">
        <v>2015</v>
      </c>
      <c r="L487" s="2" t="s">
        <v>34</v>
      </c>
      <c r="M487" s="2" t="s">
        <v>41</v>
      </c>
      <c r="N487" s="8">
        <v>1.3160506260125002</v>
      </c>
      <c r="O487" t="str">
        <f>_xlfn.IFS(Analysis16[[#This Row],[Performance_Score]]&lt;=2, "Poor", Analysis16[[#This Row],[Performance_Score]]&gt;2, "Good", Analysis16[[#This Row],[Performance_Score]]&gt;4, "Excellent")</f>
        <v>Good</v>
      </c>
      <c r="P487" t="str">
        <f>LEFT(Analysis16[[#This Row],[Name]],FIND(" ",Analysis16[[#This Row],[Name]], 1))</f>
        <v xml:space="preserve">Kim </v>
      </c>
    </row>
    <row r="488" spans="2:16" x14ac:dyDescent="0.35">
      <c r="B488" s="1" t="s">
        <v>982</v>
      </c>
      <c r="C488" s="1" t="s">
        <v>983</v>
      </c>
      <c r="D488" s="1" t="s">
        <v>80</v>
      </c>
      <c r="E488" s="10">
        <v>57</v>
      </c>
      <c r="F488" s="1" t="s">
        <v>23</v>
      </c>
      <c r="G488" s="1" t="s">
        <v>29</v>
      </c>
      <c r="H488" s="4">
        <v>34180</v>
      </c>
      <c r="I488" s="10">
        <v>2</v>
      </c>
      <c r="J488" s="10">
        <v>1</v>
      </c>
      <c r="K488" s="1">
        <v>2017</v>
      </c>
      <c r="L488" s="1" t="s">
        <v>18</v>
      </c>
      <c r="M488" s="1" t="s">
        <v>26</v>
      </c>
      <c r="N488" s="7">
        <v>1.9856502084758243</v>
      </c>
      <c r="O488" t="str">
        <f>_xlfn.IFS(Analysis16[[#This Row],[Performance_Score]]&lt;=2, "Poor", Analysis16[[#This Row],[Performance_Score]]&gt;2, "Good", Analysis16[[#This Row],[Performance_Score]]&gt;4, "Excellent")</f>
        <v>Poor</v>
      </c>
      <c r="P488" t="str">
        <f>LEFT(Analysis16[[#This Row],[Name]],FIND(" ",Analysis16[[#This Row],[Name]], 1))</f>
        <v xml:space="preserve">Mr. </v>
      </c>
    </row>
    <row r="489" spans="2:16" x14ac:dyDescent="0.35">
      <c r="B489" s="2" t="s">
        <v>984</v>
      </c>
      <c r="C489" s="2" t="s">
        <v>985</v>
      </c>
      <c r="D489" s="2" t="s">
        <v>22</v>
      </c>
      <c r="E489" s="11">
        <v>26</v>
      </c>
      <c r="F489" s="2" t="s">
        <v>16</v>
      </c>
      <c r="G489" s="2" t="s">
        <v>39</v>
      </c>
      <c r="H489" s="5">
        <v>91097</v>
      </c>
      <c r="I489" s="11">
        <v>22</v>
      </c>
      <c r="J489" s="11">
        <v>4</v>
      </c>
      <c r="K489" s="2">
        <v>2020</v>
      </c>
      <c r="L489" s="2" t="s">
        <v>30</v>
      </c>
      <c r="M489" s="2" t="s">
        <v>26</v>
      </c>
      <c r="N489" s="8">
        <v>3.0558638578698809</v>
      </c>
      <c r="O489" t="str">
        <f>_xlfn.IFS(Analysis16[[#This Row],[Performance_Score]]&lt;=2, "Poor", Analysis16[[#This Row],[Performance_Score]]&gt;2, "Good", Analysis16[[#This Row],[Performance_Score]]&gt;4, "Excellent")</f>
        <v>Good</v>
      </c>
      <c r="P489" t="str">
        <f>LEFT(Analysis16[[#This Row],[Name]],FIND(" ",Analysis16[[#This Row],[Name]], 1))</f>
        <v xml:space="preserve">Brandy </v>
      </c>
    </row>
    <row r="490" spans="2:16" x14ac:dyDescent="0.35">
      <c r="B490" s="1" t="s">
        <v>986</v>
      </c>
      <c r="C490" s="1" t="s">
        <v>987</v>
      </c>
      <c r="D490" s="1" t="s">
        <v>80</v>
      </c>
      <c r="E490" s="10">
        <v>33</v>
      </c>
      <c r="F490" s="1" t="s">
        <v>16</v>
      </c>
      <c r="G490" s="1" t="s">
        <v>63</v>
      </c>
      <c r="H490" s="4">
        <v>65242</v>
      </c>
      <c r="I490" s="10">
        <v>11</v>
      </c>
      <c r="J490" s="10">
        <v>3</v>
      </c>
      <c r="K490" s="1">
        <v>2020</v>
      </c>
      <c r="L490" s="1" t="s">
        <v>34</v>
      </c>
      <c r="M490" s="1" t="s">
        <v>26</v>
      </c>
      <c r="N490" s="7">
        <v>1.664847946991717</v>
      </c>
      <c r="O490" t="str">
        <f>_xlfn.IFS(Analysis16[[#This Row],[Performance_Score]]&lt;=2, "Poor", Analysis16[[#This Row],[Performance_Score]]&gt;2, "Good", Analysis16[[#This Row],[Performance_Score]]&gt;4, "Excellent")</f>
        <v>Good</v>
      </c>
      <c r="P490" t="str">
        <f>LEFT(Analysis16[[#This Row],[Name]],FIND(" ",Analysis16[[#This Row],[Name]], 1))</f>
        <v xml:space="preserve">Morgan </v>
      </c>
    </row>
    <row r="491" spans="2:16" x14ac:dyDescent="0.35">
      <c r="B491" s="2" t="s">
        <v>988</v>
      </c>
      <c r="C491" s="2" t="s">
        <v>989</v>
      </c>
      <c r="D491" s="2" t="s">
        <v>15</v>
      </c>
      <c r="E491" s="11">
        <v>47</v>
      </c>
      <c r="F491" s="2" t="s">
        <v>16</v>
      </c>
      <c r="G491" s="2" t="s">
        <v>39</v>
      </c>
      <c r="H491" s="5">
        <v>111133</v>
      </c>
      <c r="I491" s="11">
        <v>11</v>
      </c>
      <c r="J491" s="11">
        <v>5</v>
      </c>
      <c r="K491" s="2">
        <v>2023</v>
      </c>
      <c r="L491" s="2" t="s">
        <v>34</v>
      </c>
      <c r="M491" s="2" t="s">
        <v>26</v>
      </c>
      <c r="N491" s="8">
        <v>2.5798835369583655</v>
      </c>
      <c r="O491" t="str">
        <f>_xlfn.IFS(Analysis16[[#This Row],[Performance_Score]]&lt;=2, "Poor", Analysis16[[#This Row],[Performance_Score]]&gt;2, "Good", Analysis16[[#This Row],[Performance_Score]]&gt;4, "Excellent")</f>
        <v>Good</v>
      </c>
      <c r="P491" t="str">
        <f>LEFT(Analysis16[[#This Row],[Name]],FIND(" ",Analysis16[[#This Row],[Name]], 1))</f>
        <v xml:space="preserve">Mark </v>
      </c>
    </row>
    <row r="492" spans="2:16" x14ac:dyDescent="0.35">
      <c r="B492" s="1" t="s">
        <v>990</v>
      </c>
      <c r="C492" s="1" t="s">
        <v>991</v>
      </c>
      <c r="D492" s="1" t="s">
        <v>33</v>
      </c>
      <c r="E492" s="10">
        <v>54</v>
      </c>
      <c r="F492" s="1" t="s">
        <v>16</v>
      </c>
      <c r="G492" s="1" t="s">
        <v>24</v>
      </c>
      <c r="H492" s="4">
        <v>40030</v>
      </c>
      <c r="I492" s="10">
        <v>27</v>
      </c>
      <c r="J492" s="10">
        <v>1</v>
      </c>
      <c r="K492" s="1">
        <v>2024</v>
      </c>
      <c r="L492" s="1" t="s">
        <v>51</v>
      </c>
      <c r="M492" s="1" t="s">
        <v>26</v>
      </c>
      <c r="N492" s="7">
        <v>3.1806518154562866</v>
      </c>
      <c r="O492" t="str">
        <f>_xlfn.IFS(Analysis16[[#This Row],[Performance_Score]]&lt;=2, "Poor", Analysis16[[#This Row],[Performance_Score]]&gt;2, "Good", Analysis16[[#This Row],[Performance_Score]]&gt;4, "Excellent")</f>
        <v>Poor</v>
      </c>
      <c r="P492" t="str">
        <f>LEFT(Analysis16[[#This Row],[Name]],FIND(" ",Analysis16[[#This Row],[Name]], 1))</f>
        <v xml:space="preserve">Tanya </v>
      </c>
    </row>
    <row r="493" spans="2:16" x14ac:dyDescent="0.35">
      <c r="B493" s="2" t="s">
        <v>992</v>
      </c>
      <c r="C493" s="2" t="s">
        <v>993</v>
      </c>
      <c r="D493" s="2" t="s">
        <v>15</v>
      </c>
      <c r="E493" s="11">
        <v>42</v>
      </c>
      <c r="F493" s="2" t="s">
        <v>23</v>
      </c>
      <c r="G493" s="2" t="s">
        <v>29</v>
      </c>
      <c r="H493" s="5">
        <v>69300</v>
      </c>
      <c r="I493" s="11">
        <v>28</v>
      </c>
      <c r="J493" s="11">
        <v>2</v>
      </c>
      <c r="K493" s="2">
        <v>2018</v>
      </c>
      <c r="L493" s="2" t="s">
        <v>25</v>
      </c>
      <c r="M493" s="2" t="s">
        <v>26</v>
      </c>
      <c r="N493" s="8">
        <v>2.6277516042581519</v>
      </c>
      <c r="O493" t="str">
        <f>_xlfn.IFS(Analysis16[[#This Row],[Performance_Score]]&lt;=2, "Poor", Analysis16[[#This Row],[Performance_Score]]&gt;2, "Good", Analysis16[[#This Row],[Performance_Score]]&gt;4, "Excellent")</f>
        <v>Poor</v>
      </c>
      <c r="P493" t="str">
        <f>LEFT(Analysis16[[#This Row],[Name]],FIND(" ",Analysis16[[#This Row],[Name]], 1))</f>
        <v xml:space="preserve">Arthur </v>
      </c>
    </row>
    <row r="494" spans="2:16" x14ac:dyDescent="0.35">
      <c r="B494" s="1" t="s">
        <v>994</v>
      </c>
      <c r="C494" s="1" t="s">
        <v>14</v>
      </c>
      <c r="D494" s="1" t="s">
        <v>33</v>
      </c>
      <c r="E494" s="10">
        <v>50</v>
      </c>
      <c r="F494" s="1" t="s">
        <v>16</v>
      </c>
      <c r="G494" s="1" t="s">
        <v>39</v>
      </c>
      <c r="H494" s="4">
        <v>96105</v>
      </c>
      <c r="I494" s="10">
        <v>14</v>
      </c>
      <c r="J494" s="10">
        <v>1</v>
      </c>
      <c r="K494" s="1">
        <v>2021</v>
      </c>
      <c r="L494" s="1" t="s">
        <v>51</v>
      </c>
      <c r="M494" s="1" t="s">
        <v>41</v>
      </c>
      <c r="N494" s="7">
        <v>4.3736192103444065</v>
      </c>
      <c r="O494" t="str">
        <f>_xlfn.IFS(Analysis16[[#This Row],[Performance_Score]]&lt;=2, "Poor", Analysis16[[#This Row],[Performance_Score]]&gt;2, "Good", Analysis16[[#This Row],[Performance_Score]]&gt;4, "Excellent")</f>
        <v>Poor</v>
      </c>
      <c r="P494" t="str">
        <f>LEFT(Analysis16[[#This Row],[Name]],FIND(" ",Analysis16[[#This Row],[Name]], 1))</f>
        <v xml:space="preserve">Stephanie </v>
      </c>
    </row>
    <row r="495" spans="2:16" x14ac:dyDescent="0.35">
      <c r="B495" s="2" t="s">
        <v>995</v>
      </c>
      <c r="C495" s="2" t="s">
        <v>996</v>
      </c>
      <c r="D495" s="2" t="s">
        <v>33</v>
      </c>
      <c r="E495" s="11">
        <v>33</v>
      </c>
      <c r="F495" s="2" t="s">
        <v>23</v>
      </c>
      <c r="G495" s="2" t="s">
        <v>63</v>
      </c>
      <c r="H495" s="5">
        <v>35510</v>
      </c>
      <c r="I495" s="11">
        <v>24</v>
      </c>
      <c r="J495" s="11">
        <v>5</v>
      </c>
      <c r="K495" s="2">
        <v>2019</v>
      </c>
      <c r="L495" s="2" t="s">
        <v>51</v>
      </c>
      <c r="M495" s="2" t="s">
        <v>41</v>
      </c>
      <c r="N495" s="8">
        <v>2.1524329481436864</v>
      </c>
      <c r="O495" t="str">
        <f>_xlfn.IFS(Analysis16[[#This Row],[Performance_Score]]&lt;=2, "Poor", Analysis16[[#This Row],[Performance_Score]]&gt;2, "Good", Analysis16[[#This Row],[Performance_Score]]&gt;4, "Excellent")</f>
        <v>Good</v>
      </c>
      <c r="P495" t="str">
        <f>LEFT(Analysis16[[#This Row],[Name]],FIND(" ",Analysis16[[#This Row],[Name]], 1))</f>
        <v xml:space="preserve">Nathan </v>
      </c>
    </row>
    <row r="496" spans="2:16" x14ac:dyDescent="0.35">
      <c r="B496" s="1" t="s">
        <v>997</v>
      </c>
      <c r="C496" s="1" t="s">
        <v>998</v>
      </c>
      <c r="D496" s="1" t="s">
        <v>80</v>
      </c>
      <c r="E496" s="10">
        <v>30</v>
      </c>
      <c r="F496" s="1" t="s">
        <v>23</v>
      </c>
      <c r="G496" s="1" t="s">
        <v>77</v>
      </c>
      <c r="H496" s="4">
        <v>73819</v>
      </c>
      <c r="I496" s="10">
        <v>20</v>
      </c>
      <c r="J496" s="10">
        <v>5</v>
      </c>
      <c r="K496" s="1">
        <v>2017</v>
      </c>
      <c r="L496" s="1" t="s">
        <v>18</v>
      </c>
      <c r="M496" s="1" t="s">
        <v>26</v>
      </c>
      <c r="N496" s="7">
        <v>3.1337847898125606</v>
      </c>
      <c r="O496" t="str">
        <f>_xlfn.IFS(Analysis16[[#This Row],[Performance_Score]]&lt;=2, "Poor", Analysis16[[#This Row],[Performance_Score]]&gt;2, "Good", Analysis16[[#This Row],[Performance_Score]]&gt;4, "Excellent")</f>
        <v>Good</v>
      </c>
      <c r="P496" t="str">
        <f>LEFT(Analysis16[[#This Row],[Name]],FIND(" ",Analysis16[[#This Row],[Name]], 1))</f>
        <v xml:space="preserve">Jeffery </v>
      </c>
    </row>
    <row r="497" spans="2:16" x14ac:dyDescent="0.35">
      <c r="B497" s="2" t="s">
        <v>999</v>
      </c>
      <c r="C497" s="2" t="s">
        <v>1000</v>
      </c>
      <c r="D497" s="2" t="s">
        <v>33</v>
      </c>
      <c r="E497" s="11">
        <v>23</v>
      </c>
      <c r="F497" s="2" t="s">
        <v>16</v>
      </c>
      <c r="G497" s="2" t="s">
        <v>63</v>
      </c>
      <c r="H497" s="5">
        <v>81344</v>
      </c>
      <c r="I497" s="11">
        <v>9</v>
      </c>
      <c r="J497" s="11">
        <v>5</v>
      </c>
      <c r="K497" s="2">
        <v>2022</v>
      </c>
      <c r="L497" s="2" t="s">
        <v>30</v>
      </c>
      <c r="M497" s="2" t="s">
        <v>141</v>
      </c>
      <c r="N497" s="8">
        <v>1.3007667732374424</v>
      </c>
      <c r="O497" t="str">
        <f>_xlfn.IFS(Analysis16[[#This Row],[Performance_Score]]&lt;=2, "Poor", Analysis16[[#This Row],[Performance_Score]]&gt;2, "Good", Analysis16[[#This Row],[Performance_Score]]&gt;4, "Excellent")</f>
        <v>Good</v>
      </c>
      <c r="P497" t="str">
        <f>LEFT(Analysis16[[#This Row],[Name]],FIND(" ",Analysis16[[#This Row],[Name]], 1))</f>
        <v xml:space="preserve">Tamara </v>
      </c>
    </row>
    <row r="498" spans="2:16" x14ac:dyDescent="0.35">
      <c r="B498" s="1" t="s">
        <v>1001</v>
      </c>
      <c r="C498" s="1" t="s">
        <v>1002</v>
      </c>
      <c r="D498" s="1" t="s">
        <v>80</v>
      </c>
      <c r="E498" s="10">
        <v>60</v>
      </c>
      <c r="F498" s="1" t="s">
        <v>16</v>
      </c>
      <c r="G498" s="1" t="s">
        <v>24</v>
      </c>
      <c r="H498" s="4">
        <v>86673</v>
      </c>
      <c r="I498" s="10">
        <v>18</v>
      </c>
      <c r="J498" s="10">
        <v>4</v>
      </c>
      <c r="K498" s="1">
        <v>2016</v>
      </c>
      <c r="L498" s="1" t="s">
        <v>51</v>
      </c>
      <c r="M498" s="1" t="s">
        <v>26</v>
      </c>
      <c r="N498" s="7">
        <v>2.795303416281278</v>
      </c>
      <c r="O498" t="str">
        <f>_xlfn.IFS(Analysis16[[#This Row],[Performance_Score]]&lt;=2, "Poor", Analysis16[[#This Row],[Performance_Score]]&gt;2, "Good", Analysis16[[#This Row],[Performance_Score]]&gt;4, "Excellent")</f>
        <v>Good</v>
      </c>
      <c r="P498" t="str">
        <f>LEFT(Analysis16[[#This Row],[Name]],FIND(" ",Analysis16[[#This Row],[Name]], 1))</f>
        <v xml:space="preserve">Vanessa </v>
      </c>
    </row>
    <row r="499" spans="2:16" x14ac:dyDescent="0.35">
      <c r="B499" s="2" t="s">
        <v>1003</v>
      </c>
      <c r="C499" s="2" t="s">
        <v>1004</v>
      </c>
      <c r="D499" s="2" t="s">
        <v>22</v>
      </c>
      <c r="E499" s="11">
        <v>27</v>
      </c>
      <c r="F499" s="2" t="s">
        <v>16</v>
      </c>
      <c r="G499" s="2" t="s">
        <v>29</v>
      </c>
      <c r="H499" s="5">
        <v>45013</v>
      </c>
      <c r="I499" s="11">
        <v>10</v>
      </c>
      <c r="J499" s="11">
        <v>5</v>
      </c>
      <c r="K499" s="2">
        <v>2016</v>
      </c>
      <c r="L499" s="2" t="s">
        <v>51</v>
      </c>
      <c r="M499" s="2" t="s">
        <v>26</v>
      </c>
      <c r="N499" s="8">
        <v>2.871146356870875</v>
      </c>
      <c r="O499" t="str">
        <f>_xlfn.IFS(Analysis16[[#This Row],[Performance_Score]]&lt;=2, "Poor", Analysis16[[#This Row],[Performance_Score]]&gt;2, "Good", Analysis16[[#This Row],[Performance_Score]]&gt;4, "Excellent")</f>
        <v>Good</v>
      </c>
      <c r="P499" t="str">
        <f>LEFT(Analysis16[[#This Row],[Name]],FIND(" ",Analysis16[[#This Row],[Name]], 1))</f>
        <v xml:space="preserve">Elizabeth </v>
      </c>
    </row>
    <row r="500" spans="2:16" x14ac:dyDescent="0.35">
      <c r="B500" s="1" t="s">
        <v>1005</v>
      </c>
      <c r="C500" s="1" t="s">
        <v>1006</v>
      </c>
      <c r="D500" s="1" t="s">
        <v>33</v>
      </c>
      <c r="E500" s="10">
        <v>40</v>
      </c>
      <c r="F500" s="1" t="s">
        <v>23</v>
      </c>
      <c r="G500" s="1" t="s">
        <v>77</v>
      </c>
      <c r="H500" s="4">
        <v>31977</v>
      </c>
      <c r="I500" s="10">
        <v>15</v>
      </c>
      <c r="J500" s="10">
        <v>4</v>
      </c>
      <c r="K500" s="1">
        <v>2021</v>
      </c>
      <c r="L500" s="1" t="s">
        <v>34</v>
      </c>
      <c r="M500" s="1" t="s">
        <v>19</v>
      </c>
      <c r="N500" s="7">
        <v>3.9506336473178743</v>
      </c>
      <c r="O500" t="str">
        <f>_xlfn.IFS(Analysis16[[#This Row],[Performance_Score]]&lt;=2, "Poor", Analysis16[[#This Row],[Performance_Score]]&gt;2, "Good", Analysis16[[#This Row],[Performance_Score]]&gt;4, "Excellent")</f>
        <v>Good</v>
      </c>
      <c r="P500" t="str">
        <f>LEFT(Analysis16[[#This Row],[Name]],FIND(" ",Analysis16[[#This Row],[Name]], 1))</f>
        <v xml:space="preserve">Jonathan </v>
      </c>
    </row>
    <row r="501" spans="2:16" x14ac:dyDescent="0.35">
      <c r="B501" s="2" t="s">
        <v>1007</v>
      </c>
      <c r="C501" s="2" t="s">
        <v>1008</v>
      </c>
      <c r="D501" s="2" t="s">
        <v>46</v>
      </c>
      <c r="E501" s="11">
        <v>34</v>
      </c>
      <c r="F501" s="2" t="s">
        <v>16</v>
      </c>
      <c r="G501" s="2" t="s">
        <v>29</v>
      </c>
      <c r="H501" s="5">
        <v>35053</v>
      </c>
      <c r="I501" s="11">
        <v>7</v>
      </c>
      <c r="J501" s="11">
        <v>3</v>
      </c>
      <c r="K501" s="2">
        <v>0</v>
      </c>
      <c r="L501" s="2" t="s">
        <v>18</v>
      </c>
      <c r="M501" s="2" t="s">
        <v>41</v>
      </c>
      <c r="N501" s="8">
        <v>1.4779813480857418</v>
      </c>
      <c r="O501" t="str">
        <f>_xlfn.IFS(Analysis16[[#This Row],[Performance_Score]]&lt;=2, "Poor", Analysis16[[#This Row],[Performance_Score]]&gt;2, "Good", Analysis16[[#This Row],[Performance_Score]]&gt;4, "Excellent")</f>
        <v>Good</v>
      </c>
      <c r="P501" t="str">
        <f>LEFT(Analysis16[[#This Row],[Name]],FIND(" ",Analysis16[[#This Row],[Name]], 1))</f>
        <v xml:space="preserve">Johnathan </v>
      </c>
    </row>
    <row r="502" spans="2:16" x14ac:dyDescent="0.35">
      <c r="B502" s="1" t="s">
        <v>1009</v>
      </c>
      <c r="C502" s="1" t="s">
        <v>1010</v>
      </c>
      <c r="D502" s="1" t="s">
        <v>46</v>
      </c>
      <c r="E502" s="10">
        <v>36</v>
      </c>
      <c r="F502" s="1" t="s">
        <v>16</v>
      </c>
      <c r="G502" s="1" t="s">
        <v>17</v>
      </c>
      <c r="H502" s="4">
        <v>97695</v>
      </c>
      <c r="I502" s="10">
        <v>6</v>
      </c>
      <c r="J502" s="10">
        <v>3</v>
      </c>
      <c r="K502" s="1">
        <v>2021</v>
      </c>
      <c r="L502" s="1" t="s">
        <v>30</v>
      </c>
      <c r="M502" s="1" t="s">
        <v>26</v>
      </c>
      <c r="N502" s="7">
        <v>3.4146855819239423</v>
      </c>
      <c r="O502" t="str">
        <f>_xlfn.IFS(Analysis16[[#This Row],[Performance_Score]]&lt;=2, "Poor", Analysis16[[#This Row],[Performance_Score]]&gt;2, "Good", Analysis16[[#This Row],[Performance_Score]]&gt;4, "Excellent")</f>
        <v>Good</v>
      </c>
      <c r="P502" t="str">
        <f>LEFT(Analysis16[[#This Row],[Name]],FIND(" ",Analysis16[[#This Row],[Name]], 1))</f>
        <v xml:space="preserve">Vincent </v>
      </c>
    </row>
    <row r="503" spans="2:16" x14ac:dyDescent="0.35">
      <c r="B503" s="2" t="s">
        <v>1011</v>
      </c>
      <c r="C503" s="2" t="s">
        <v>1012</v>
      </c>
      <c r="D503" s="2" t="s">
        <v>80</v>
      </c>
      <c r="E503" s="11">
        <v>52</v>
      </c>
      <c r="F503" s="2" t="s">
        <v>23</v>
      </c>
      <c r="G503" s="2" t="s">
        <v>63</v>
      </c>
      <c r="H503" s="5">
        <v>117893</v>
      </c>
      <c r="I503" s="11">
        <v>7</v>
      </c>
      <c r="J503" s="11">
        <v>2</v>
      </c>
      <c r="K503" s="2">
        <v>2023</v>
      </c>
      <c r="L503" s="2" t="s">
        <v>25</v>
      </c>
      <c r="M503" s="2" t="s">
        <v>26</v>
      </c>
      <c r="N503" s="8">
        <v>2.5035755367695511</v>
      </c>
      <c r="O503" t="str">
        <f>_xlfn.IFS(Analysis16[[#This Row],[Performance_Score]]&lt;=2, "Poor", Analysis16[[#This Row],[Performance_Score]]&gt;2, "Good", Analysis16[[#This Row],[Performance_Score]]&gt;4, "Excellent")</f>
        <v>Poor</v>
      </c>
      <c r="P503" t="str">
        <f>LEFT(Analysis16[[#This Row],[Name]],FIND(" ",Analysis16[[#This Row],[Name]], 1))</f>
        <v xml:space="preserve">Sherry </v>
      </c>
    </row>
    <row r="504" spans="2:16" x14ac:dyDescent="0.35">
      <c r="B504" s="1" t="s">
        <v>1013</v>
      </c>
      <c r="C504" s="1" t="s">
        <v>1014</v>
      </c>
      <c r="D504" s="1" t="s">
        <v>22</v>
      </c>
      <c r="E504" s="10">
        <v>34</v>
      </c>
      <c r="F504" s="1" t="s">
        <v>16</v>
      </c>
      <c r="G504" s="1" t="s">
        <v>24</v>
      </c>
      <c r="H504" s="4">
        <v>96187</v>
      </c>
      <c r="I504" s="10">
        <v>33</v>
      </c>
      <c r="J504" s="10">
        <v>5</v>
      </c>
      <c r="K504" s="1">
        <v>2015</v>
      </c>
      <c r="L504" s="1" t="s">
        <v>25</v>
      </c>
      <c r="M504" s="1" t="s">
        <v>26</v>
      </c>
      <c r="N504" s="7">
        <v>2.7931297571005635</v>
      </c>
      <c r="O504" t="str">
        <f>_xlfn.IFS(Analysis16[[#This Row],[Performance_Score]]&lt;=2, "Poor", Analysis16[[#This Row],[Performance_Score]]&gt;2, "Good", Analysis16[[#This Row],[Performance_Score]]&gt;4, "Excellent")</f>
        <v>Good</v>
      </c>
      <c r="P504" t="str">
        <f>LEFT(Analysis16[[#This Row],[Name]],FIND(" ",Analysis16[[#This Row],[Name]], 1))</f>
        <v xml:space="preserve">Logan </v>
      </c>
    </row>
    <row r="505" spans="2:16" x14ac:dyDescent="0.35">
      <c r="B505" s="2" t="s">
        <v>1015</v>
      </c>
      <c r="C505" s="2" t="s">
        <v>1016</v>
      </c>
      <c r="D505" s="2" t="s">
        <v>46</v>
      </c>
      <c r="E505" s="11">
        <v>51</v>
      </c>
      <c r="F505" s="2" t="s">
        <v>16</v>
      </c>
      <c r="G505" s="2" t="s">
        <v>63</v>
      </c>
      <c r="H505" s="5">
        <v>34163</v>
      </c>
      <c r="I505" s="11">
        <v>1</v>
      </c>
      <c r="J505" s="11">
        <v>1</v>
      </c>
      <c r="K505" s="2">
        <v>2015</v>
      </c>
      <c r="L505" s="2" t="s">
        <v>40</v>
      </c>
      <c r="M505" s="2" t="s">
        <v>41</v>
      </c>
      <c r="N505" s="8">
        <v>3.6450452268684903</v>
      </c>
      <c r="O505" t="str">
        <f>_xlfn.IFS(Analysis16[[#This Row],[Performance_Score]]&lt;=2, "Poor", Analysis16[[#This Row],[Performance_Score]]&gt;2, "Good", Analysis16[[#This Row],[Performance_Score]]&gt;4, "Excellent")</f>
        <v>Poor</v>
      </c>
      <c r="P505" t="str">
        <f>LEFT(Analysis16[[#This Row],[Name]],FIND(" ",Analysis16[[#This Row],[Name]], 1))</f>
        <v xml:space="preserve">Jesse </v>
      </c>
    </row>
    <row r="506" spans="2:16" x14ac:dyDescent="0.35">
      <c r="B506" s="1" t="s">
        <v>1017</v>
      </c>
      <c r="C506" s="1" t="s">
        <v>1018</v>
      </c>
      <c r="D506" s="1" t="s">
        <v>22</v>
      </c>
      <c r="E506" s="10">
        <v>43</v>
      </c>
      <c r="F506" s="1" t="s">
        <v>16</v>
      </c>
      <c r="G506" s="1" t="s">
        <v>77</v>
      </c>
      <c r="H506" s="4">
        <v>84926</v>
      </c>
      <c r="I506" s="10">
        <v>4</v>
      </c>
      <c r="J506" s="10">
        <v>5</v>
      </c>
      <c r="K506" s="1">
        <v>2018</v>
      </c>
      <c r="L506" s="1" t="s">
        <v>18</v>
      </c>
      <c r="M506" s="1" t="s">
        <v>26</v>
      </c>
      <c r="N506" s="7">
        <v>4.0365391641341457</v>
      </c>
      <c r="O506" t="str">
        <f>_xlfn.IFS(Analysis16[[#This Row],[Performance_Score]]&lt;=2, "Poor", Analysis16[[#This Row],[Performance_Score]]&gt;2, "Good", Analysis16[[#This Row],[Performance_Score]]&gt;4, "Excellent")</f>
        <v>Good</v>
      </c>
      <c r="P506" t="str">
        <f>LEFT(Analysis16[[#This Row],[Name]],FIND(" ",Analysis16[[#This Row],[Name]], 1))</f>
        <v xml:space="preserve">Sylvia </v>
      </c>
    </row>
    <row r="507" spans="2:16" x14ac:dyDescent="0.35">
      <c r="B507" s="2" t="s">
        <v>1019</v>
      </c>
      <c r="C507" s="2" t="s">
        <v>1020</v>
      </c>
      <c r="D507" s="2" t="s">
        <v>15</v>
      </c>
      <c r="E507" s="11">
        <v>57</v>
      </c>
      <c r="F507" s="2" t="s">
        <v>16</v>
      </c>
      <c r="G507" s="2" t="s">
        <v>63</v>
      </c>
      <c r="H507" s="5">
        <v>90499</v>
      </c>
      <c r="I507" s="11">
        <v>29</v>
      </c>
      <c r="J507" s="11">
        <v>2</v>
      </c>
      <c r="K507" s="2">
        <v>2024</v>
      </c>
      <c r="L507" s="2" t="s">
        <v>40</v>
      </c>
      <c r="M507" s="2" t="s">
        <v>26</v>
      </c>
      <c r="N507" s="8">
        <v>3.2667285899767982</v>
      </c>
      <c r="O507" t="str">
        <f>_xlfn.IFS(Analysis16[[#This Row],[Performance_Score]]&lt;=2, "Poor", Analysis16[[#This Row],[Performance_Score]]&gt;2, "Good", Analysis16[[#This Row],[Performance_Score]]&gt;4, "Excellent")</f>
        <v>Poor</v>
      </c>
      <c r="P507" t="str">
        <f>LEFT(Analysis16[[#This Row],[Name]],FIND(" ",Analysis16[[#This Row],[Name]], 1))</f>
        <v xml:space="preserve">Jason </v>
      </c>
    </row>
    <row r="508" spans="2:16" x14ac:dyDescent="0.35">
      <c r="B508" s="1" t="s">
        <v>1021</v>
      </c>
      <c r="C508" s="1" t="s">
        <v>1022</v>
      </c>
      <c r="D508" s="1" t="s">
        <v>80</v>
      </c>
      <c r="E508" s="10">
        <v>55</v>
      </c>
      <c r="F508" s="1" t="s">
        <v>16</v>
      </c>
      <c r="G508" s="1" t="s">
        <v>17</v>
      </c>
      <c r="H508" s="4">
        <v>98003</v>
      </c>
      <c r="I508" s="10">
        <v>13</v>
      </c>
      <c r="J508" s="10">
        <v>1</v>
      </c>
      <c r="K508" s="1">
        <v>2015</v>
      </c>
      <c r="L508" s="1" t="s">
        <v>40</v>
      </c>
      <c r="M508" s="1" t="s">
        <v>26</v>
      </c>
      <c r="N508" s="7">
        <v>3.088797017246848</v>
      </c>
      <c r="O508" t="str">
        <f>_xlfn.IFS(Analysis16[[#This Row],[Performance_Score]]&lt;=2, "Poor", Analysis16[[#This Row],[Performance_Score]]&gt;2, "Good", Analysis16[[#This Row],[Performance_Score]]&gt;4, "Excellent")</f>
        <v>Poor</v>
      </c>
      <c r="P508" t="str">
        <f>LEFT(Analysis16[[#This Row],[Name]],FIND(" ",Analysis16[[#This Row],[Name]], 1))</f>
        <v xml:space="preserve">Amy </v>
      </c>
    </row>
    <row r="509" spans="2:16" x14ac:dyDescent="0.35">
      <c r="B509" s="2" t="s">
        <v>1023</v>
      </c>
      <c r="C509" s="2" t="s">
        <v>1024</v>
      </c>
      <c r="D509" s="2" t="s">
        <v>15</v>
      </c>
      <c r="E509" s="11">
        <v>27</v>
      </c>
      <c r="F509" s="2" t="s">
        <v>16</v>
      </c>
      <c r="G509" s="2" t="s">
        <v>39</v>
      </c>
      <c r="H509" s="5">
        <v>34850</v>
      </c>
      <c r="I509" s="11">
        <v>27</v>
      </c>
      <c r="J509" s="11">
        <v>2</v>
      </c>
      <c r="K509" s="2">
        <v>2024</v>
      </c>
      <c r="L509" s="2" t="s">
        <v>18</v>
      </c>
      <c r="M509" s="2" t="s">
        <v>26</v>
      </c>
      <c r="N509" s="8">
        <v>3.3870117996734721</v>
      </c>
      <c r="O509" t="str">
        <f>_xlfn.IFS(Analysis16[[#This Row],[Performance_Score]]&lt;=2, "Poor", Analysis16[[#This Row],[Performance_Score]]&gt;2, "Good", Analysis16[[#This Row],[Performance_Score]]&gt;4, "Excellent")</f>
        <v>Poor</v>
      </c>
      <c r="P509" t="str">
        <f>LEFT(Analysis16[[#This Row],[Name]],FIND(" ",Analysis16[[#This Row],[Name]], 1))</f>
        <v xml:space="preserve">Katherine </v>
      </c>
    </row>
    <row r="510" spans="2:16" x14ac:dyDescent="0.35">
      <c r="B510" s="1" t="s">
        <v>1025</v>
      </c>
      <c r="C510" s="1" t="s">
        <v>1026</v>
      </c>
      <c r="D510" s="1" t="s">
        <v>15</v>
      </c>
      <c r="E510" s="10">
        <v>53</v>
      </c>
      <c r="F510" s="1" t="s">
        <v>16</v>
      </c>
      <c r="G510" s="1" t="s">
        <v>63</v>
      </c>
      <c r="H510" s="4">
        <v>45909</v>
      </c>
      <c r="I510" s="10">
        <v>26</v>
      </c>
      <c r="J510" s="10">
        <v>1</v>
      </c>
      <c r="K510" s="1">
        <v>2020</v>
      </c>
      <c r="L510" s="1" t="s">
        <v>30</v>
      </c>
      <c r="M510" s="1" t="s">
        <v>26</v>
      </c>
      <c r="N510" s="7">
        <v>2.5374686916818989</v>
      </c>
      <c r="O510" t="str">
        <f>_xlfn.IFS(Analysis16[[#This Row],[Performance_Score]]&lt;=2, "Poor", Analysis16[[#This Row],[Performance_Score]]&gt;2, "Good", Analysis16[[#This Row],[Performance_Score]]&gt;4, "Excellent")</f>
        <v>Poor</v>
      </c>
      <c r="P510" t="str">
        <f>LEFT(Analysis16[[#This Row],[Name]],FIND(" ",Analysis16[[#This Row],[Name]], 1))</f>
        <v xml:space="preserve">Eric </v>
      </c>
    </row>
    <row r="511" spans="2:16" x14ac:dyDescent="0.35">
      <c r="B511" s="2" t="s">
        <v>1027</v>
      </c>
      <c r="C511" s="2" t="s">
        <v>1028</v>
      </c>
      <c r="D511" s="2" t="s">
        <v>15</v>
      </c>
      <c r="E511" s="11">
        <v>47</v>
      </c>
      <c r="F511" s="2" t="s">
        <v>23</v>
      </c>
      <c r="G511" s="2" t="s">
        <v>17</v>
      </c>
      <c r="H511" s="5">
        <v>101225</v>
      </c>
      <c r="I511" s="11">
        <v>27</v>
      </c>
      <c r="J511" s="11">
        <v>2</v>
      </c>
      <c r="K511" s="2">
        <v>2015</v>
      </c>
      <c r="L511" s="2" t="s">
        <v>18</v>
      </c>
      <c r="M511" s="2" t="s">
        <v>26</v>
      </c>
      <c r="N511" s="8">
        <v>4.3382337629297165</v>
      </c>
      <c r="O511" t="str">
        <f>_xlfn.IFS(Analysis16[[#This Row],[Performance_Score]]&lt;=2, "Poor", Analysis16[[#This Row],[Performance_Score]]&gt;2, "Good", Analysis16[[#This Row],[Performance_Score]]&gt;4, "Excellent")</f>
        <v>Poor</v>
      </c>
      <c r="P511" t="str">
        <f>LEFT(Analysis16[[#This Row],[Name]],FIND(" ",Analysis16[[#This Row],[Name]], 1))</f>
        <v xml:space="preserve">Caleb </v>
      </c>
    </row>
    <row r="512" spans="2:16" x14ac:dyDescent="0.35">
      <c r="B512" s="1" t="s">
        <v>1029</v>
      </c>
      <c r="C512" s="1" t="s">
        <v>1030</v>
      </c>
      <c r="D512" s="1" t="s">
        <v>22</v>
      </c>
      <c r="E512" s="10">
        <v>54</v>
      </c>
      <c r="F512" s="1" t="s">
        <v>23</v>
      </c>
      <c r="G512" s="1" t="s">
        <v>77</v>
      </c>
      <c r="H512" s="4">
        <v>111061</v>
      </c>
      <c r="I512" s="10">
        <v>25</v>
      </c>
      <c r="J512" s="10">
        <v>2</v>
      </c>
      <c r="K512" s="1">
        <v>2021</v>
      </c>
      <c r="L512" s="1" t="s">
        <v>51</v>
      </c>
      <c r="M512" s="1" t="s">
        <v>19</v>
      </c>
      <c r="N512" s="7">
        <v>1.3369214387544028</v>
      </c>
      <c r="O512" t="str">
        <f>_xlfn.IFS(Analysis16[[#This Row],[Performance_Score]]&lt;=2, "Poor", Analysis16[[#This Row],[Performance_Score]]&gt;2, "Good", Analysis16[[#This Row],[Performance_Score]]&gt;4, "Excellent")</f>
        <v>Poor</v>
      </c>
      <c r="P512" t="str">
        <f>LEFT(Analysis16[[#This Row],[Name]],FIND(" ",Analysis16[[#This Row],[Name]], 1))</f>
        <v xml:space="preserve">Krista </v>
      </c>
    </row>
    <row r="513" spans="2:16" x14ac:dyDescent="0.35">
      <c r="B513" s="2" t="s">
        <v>1031</v>
      </c>
      <c r="C513" s="2" t="s">
        <v>1032</v>
      </c>
      <c r="D513" s="2" t="s">
        <v>15</v>
      </c>
      <c r="E513" s="11">
        <v>53</v>
      </c>
      <c r="F513" s="2" t="s">
        <v>23</v>
      </c>
      <c r="G513" s="2" t="s">
        <v>63</v>
      </c>
      <c r="H513" s="5">
        <v>52790</v>
      </c>
      <c r="I513" s="11">
        <v>6</v>
      </c>
      <c r="J513" s="11">
        <v>1</v>
      </c>
      <c r="K513" s="2">
        <v>2017</v>
      </c>
      <c r="L513" s="2" t="s">
        <v>18</v>
      </c>
      <c r="M513" s="2" t="s">
        <v>26</v>
      </c>
      <c r="N513" s="8">
        <v>1.6518306300071726</v>
      </c>
      <c r="O513" t="str">
        <f>_xlfn.IFS(Analysis16[[#This Row],[Performance_Score]]&lt;=2, "Poor", Analysis16[[#This Row],[Performance_Score]]&gt;2, "Good", Analysis16[[#This Row],[Performance_Score]]&gt;4, "Excellent")</f>
        <v>Poor</v>
      </c>
      <c r="P513" t="str">
        <f>LEFT(Analysis16[[#This Row],[Name]],FIND(" ",Analysis16[[#This Row],[Name]], 1))</f>
        <v xml:space="preserve">Lindsey </v>
      </c>
    </row>
    <row r="514" spans="2:16" x14ac:dyDescent="0.35">
      <c r="B514" s="1" t="s">
        <v>1033</v>
      </c>
      <c r="C514" s="1" t="s">
        <v>1034</v>
      </c>
      <c r="D514" s="1" t="s">
        <v>15</v>
      </c>
      <c r="E514" s="10">
        <v>60</v>
      </c>
      <c r="F514" s="1" t="s">
        <v>23</v>
      </c>
      <c r="G514" s="1" t="s">
        <v>63</v>
      </c>
      <c r="H514" s="4">
        <v>46658</v>
      </c>
      <c r="I514" s="10">
        <v>24</v>
      </c>
      <c r="J514" s="10">
        <v>3</v>
      </c>
      <c r="K514" s="1">
        <v>2024</v>
      </c>
      <c r="L514" s="1" t="s">
        <v>40</v>
      </c>
      <c r="M514" s="1" t="s">
        <v>41</v>
      </c>
      <c r="N514" s="7">
        <v>4.3377949578567403</v>
      </c>
      <c r="O514" t="str">
        <f>_xlfn.IFS(Analysis16[[#This Row],[Performance_Score]]&lt;=2, "Poor", Analysis16[[#This Row],[Performance_Score]]&gt;2, "Good", Analysis16[[#This Row],[Performance_Score]]&gt;4, "Excellent")</f>
        <v>Good</v>
      </c>
      <c r="P514" t="str">
        <f>LEFT(Analysis16[[#This Row],[Name]],FIND(" ",Analysis16[[#This Row],[Name]], 1))</f>
        <v xml:space="preserve">Carol </v>
      </c>
    </row>
    <row r="515" spans="2:16" x14ac:dyDescent="0.35">
      <c r="B515" s="2" t="s">
        <v>1035</v>
      </c>
      <c r="C515" s="2" t="s">
        <v>1036</v>
      </c>
      <c r="D515" s="2" t="s">
        <v>58</v>
      </c>
      <c r="E515" s="11">
        <v>55</v>
      </c>
      <c r="F515" s="2" t="s">
        <v>16</v>
      </c>
      <c r="G515" s="2" t="s">
        <v>17</v>
      </c>
      <c r="H515" s="5">
        <v>95820</v>
      </c>
      <c r="I515" s="11">
        <v>24</v>
      </c>
      <c r="J515" s="11">
        <v>4</v>
      </c>
      <c r="K515" s="2">
        <v>2019</v>
      </c>
      <c r="L515" s="2" t="s">
        <v>40</v>
      </c>
      <c r="M515" s="2" t="s">
        <v>41</v>
      </c>
      <c r="N515" s="8">
        <v>3.1573030854098003</v>
      </c>
      <c r="O515" t="str">
        <f>_xlfn.IFS(Analysis16[[#This Row],[Performance_Score]]&lt;=2, "Poor", Analysis16[[#This Row],[Performance_Score]]&gt;2, "Good", Analysis16[[#This Row],[Performance_Score]]&gt;4, "Excellent")</f>
        <v>Good</v>
      </c>
      <c r="P515" t="str">
        <f>LEFT(Analysis16[[#This Row],[Name]],FIND(" ",Analysis16[[#This Row],[Name]], 1))</f>
        <v xml:space="preserve">Joseph </v>
      </c>
    </row>
    <row r="516" spans="2:16" x14ac:dyDescent="0.35">
      <c r="B516" s="1" t="s">
        <v>1037</v>
      </c>
      <c r="C516" s="1" t="s">
        <v>1038</v>
      </c>
      <c r="D516" s="1" t="s">
        <v>58</v>
      </c>
      <c r="E516" s="10">
        <v>59</v>
      </c>
      <c r="F516" s="1" t="s">
        <v>23</v>
      </c>
      <c r="G516" s="1" t="s">
        <v>29</v>
      </c>
      <c r="H516" s="4">
        <v>62011</v>
      </c>
      <c r="I516" s="10">
        <v>10</v>
      </c>
      <c r="J516" s="10">
        <v>2</v>
      </c>
      <c r="K516" s="1">
        <v>2021</v>
      </c>
      <c r="L516" s="1" t="s">
        <v>18</v>
      </c>
      <c r="M516" s="1" t="s">
        <v>26</v>
      </c>
      <c r="N516" s="7">
        <v>3.3523381318778758</v>
      </c>
      <c r="O516" t="str">
        <f>_xlfn.IFS(Analysis16[[#This Row],[Performance_Score]]&lt;=2, "Poor", Analysis16[[#This Row],[Performance_Score]]&gt;2, "Good", Analysis16[[#This Row],[Performance_Score]]&gt;4, "Excellent")</f>
        <v>Poor</v>
      </c>
      <c r="P516" t="str">
        <f>LEFT(Analysis16[[#This Row],[Name]],FIND(" ",Analysis16[[#This Row],[Name]], 1))</f>
        <v xml:space="preserve">Maureen </v>
      </c>
    </row>
    <row r="517" spans="2:16" x14ac:dyDescent="0.35">
      <c r="B517" s="2" t="s">
        <v>1039</v>
      </c>
      <c r="C517" s="2" t="s">
        <v>1040</v>
      </c>
      <c r="D517" s="2" t="s">
        <v>58</v>
      </c>
      <c r="E517" s="11">
        <v>52</v>
      </c>
      <c r="F517" s="2" t="s">
        <v>16</v>
      </c>
      <c r="G517" s="2" t="s">
        <v>63</v>
      </c>
      <c r="H517" s="5">
        <v>111695</v>
      </c>
      <c r="I517" s="11">
        <v>9</v>
      </c>
      <c r="J517" s="11">
        <v>4</v>
      </c>
      <c r="K517" s="2">
        <v>2020</v>
      </c>
      <c r="L517" s="2" t="s">
        <v>25</v>
      </c>
      <c r="M517" s="2" t="s">
        <v>26</v>
      </c>
      <c r="N517" s="8">
        <v>2.0374031595012769</v>
      </c>
      <c r="O517" t="str">
        <f>_xlfn.IFS(Analysis16[[#This Row],[Performance_Score]]&lt;=2, "Poor", Analysis16[[#This Row],[Performance_Score]]&gt;2, "Good", Analysis16[[#This Row],[Performance_Score]]&gt;4, "Excellent")</f>
        <v>Good</v>
      </c>
      <c r="P517" t="str">
        <f>LEFT(Analysis16[[#This Row],[Name]],FIND(" ",Analysis16[[#This Row],[Name]], 1))</f>
        <v xml:space="preserve">Stephanie </v>
      </c>
    </row>
    <row r="518" spans="2:16" x14ac:dyDescent="0.35">
      <c r="B518" s="1" t="s">
        <v>1041</v>
      </c>
      <c r="C518" s="1" t="s">
        <v>1042</v>
      </c>
      <c r="D518" s="1" t="s">
        <v>46</v>
      </c>
      <c r="E518" s="10">
        <v>34</v>
      </c>
      <c r="F518" s="1" t="s">
        <v>16</v>
      </c>
      <c r="G518" s="1" t="s">
        <v>39</v>
      </c>
      <c r="H518" s="4">
        <v>89697</v>
      </c>
      <c r="I518" s="10">
        <v>2</v>
      </c>
      <c r="J518" s="10">
        <v>5</v>
      </c>
      <c r="K518" s="1">
        <v>2015</v>
      </c>
      <c r="L518" s="1" t="s">
        <v>18</v>
      </c>
      <c r="M518" s="1" t="s">
        <v>41</v>
      </c>
      <c r="N518" s="7">
        <v>1.48949990140573</v>
      </c>
      <c r="O518" t="str">
        <f>_xlfn.IFS(Analysis16[[#This Row],[Performance_Score]]&lt;=2, "Poor", Analysis16[[#This Row],[Performance_Score]]&gt;2, "Good", Analysis16[[#This Row],[Performance_Score]]&gt;4, "Excellent")</f>
        <v>Good</v>
      </c>
      <c r="P518" t="str">
        <f>LEFT(Analysis16[[#This Row],[Name]],FIND(" ",Analysis16[[#This Row],[Name]], 1))</f>
        <v xml:space="preserve">Katherine </v>
      </c>
    </row>
    <row r="519" spans="2:16" x14ac:dyDescent="0.35">
      <c r="B519" s="2" t="s">
        <v>1043</v>
      </c>
      <c r="C519" s="2" t="s">
        <v>1044</v>
      </c>
      <c r="D519" s="2" t="s">
        <v>33</v>
      </c>
      <c r="E519" s="11">
        <v>23</v>
      </c>
      <c r="F519" s="2" t="s">
        <v>16</v>
      </c>
      <c r="G519" s="2" t="s">
        <v>39</v>
      </c>
      <c r="H519" s="5">
        <v>65451</v>
      </c>
      <c r="I519" s="11">
        <v>1</v>
      </c>
      <c r="J519" s="11">
        <v>3</v>
      </c>
      <c r="K519" s="2">
        <v>2020</v>
      </c>
      <c r="L519" s="2" t="s">
        <v>40</v>
      </c>
      <c r="M519" s="2" t="s">
        <v>26</v>
      </c>
      <c r="N519" s="8">
        <v>2.127173032887284</v>
      </c>
      <c r="O519" t="str">
        <f>_xlfn.IFS(Analysis16[[#This Row],[Performance_Score]]&lt;=2, "Poor", Analysis16[[#This Row],[Performance_Score]]&gt;2, "Good", Analysis16[[#This Row],[Performance_Score]]&gt;4, "Excellent")</f>
        <v>Good</v>
      </c>
      <c r="P519" t="str">
        <f>LEFT(Analysis16[[#This Row],[Name]],FIND(" ",Analysis16[[#This Row],[Name]], 1))</f>
        <v xml:space="preserve">Riley </v>
      </c>
    </row>
    <row r="520" spans="2:16" x14ac:dyDescent="0.35">
      <c r="B520" s="1" t="s">
        <v>1045</v>
      </c>
      <c r="C520" s="1" t="s">
        <v>1046</v>
      </c>
      <c r="D520" s="1" t="s">
        <v>80</v>
      </c>
      <c r="E520" s="10">
        <v>27</v>
      </c>
      <c r="F520" s="1" t="s">
        <v>16</v>
      </c>
      <c r="G520" s="1" t="s">
        <v>63</v>
      </c>
      <c r="H520" s="4">
        <v>55464</v>
      </c>
      <c r="I520" s="10">
        <v>25</v>
      </c>
      <c r="J520" s="10">
        <v>5</v>
      </c>
      <c r="K520" s="1">
        <v>2017</v>
      </c>
      <c r="L520" s="1" t="s">
        <v>25</v>
      </c>
      <c r="M520" s="1" t="s">
        <v>26</v>
      </c>
      <c r="N520" s="7">
        <v>2.6141917067114195</v>
      </c>
      <c r="O520" t="str">
        <f>_xlfn.IFS(Analysis16[[#This Row],[Performance_Score]]&lt;=2, "Poor", Analysis16[[#This Row],[Performance_Score]]&gt;2, "Good", Analysis16[[#This Row],[Performance_Score]]&gt;4, "Excellent")</f>
        <v>Good</v>
      </c>
      <c r="P520" t="str">
        <f>LEFT(Analysis16[[#This Row],[Name]],FIND(" ",Analysis16[[#This Row],[Name]], 1))</f>
        <v xml:space="preserve">Mr. </v>
      </c>
    </row>
    <row r="521" spans="2:16" x14ac:dyDescent="0.35">
      <c r="B521" s="2" t="s">
        <v>1047</v>
      </c>
      <c r="C521" s="2" t="s">
        <v>1048</v>
      </c>
      <c r="D521" s="2" t="s">
        <v>15</v>
      </c>
      <c r="E521" s="11">
        <v>50</v>
      </c>
      <c r="F521" s="2" t="s">
        <v>23</v>
      </c>
      <c r="G521" s="2" t="s">
        <v>24</v>
      </c>
      <c r="H521" s="5">
        <v>31616</v>
      </c>
      <c r="I521" s="11">
        <v>22</v>
      </c>
      <c r="J521" s="11">
        <v>5</v>
      </c>
      <c r="K521" s="2">
        <v>0</v>
      </c>
      <c r="L521" s="2" t="s">
        <v>51</v>
      </c>
      <c r="M521" s="2" t="s">
        <v>41</v>
      </c>
      <c r="N521" s="8">
        <v>1.0394674964797117</v>
      </c>
      <c r="O521" t="str">
        <f>_xlfn.IFS(Analysis16[[#This Row],[Performance_Score]]&lt;=2, "Poor", Analysis16[[#This Row],[Performance_Score]]&gt;2, "Good", Analysis16[[#This Row],[Performance_Score]]&gt;4, "Excellent")</f>
        <v>Good</v>
      </c>
      <c r="P521" t="str">
        <f>LEFT(Analysis16[[#This Row],[Name]],FIND(" ",Analysis16[[#This Row],[Name]], 1))</f>
        <v xml:space="preserve">Sally </v>
      </c>
    </row>
    <row r="522" spans="2:16" x14ac:dyDescent="0.35">
      <c r="B522" s="1" t="s">
        <v>1049</v>
      </c>
      <c r="C522" s="1" t="s">
        <v>1050</v>
      </c>
      <c r="D522" s="1" t="s">
        <v>58</v>
      </c>
      <c r="E522" s="10">
        <v>47</v>
      </c>
      <c r="F522" s="1" t="s">
        <v>23</v>
      </c>
      <c r="G522" s="1" t="s">
        <v>77</v>
      </c>
      <c r="H522" s="4">
        <v>55046</v>
      </c>
      <c r="I522" s="10">
        <v>4</v>
      </c>
      <c r="J522" s="10">
        <v>2</v>
      </c>
      <c r="K522" s="1">
        <v>0</v>
      </c>
      <c r="L522" s="1" t="s">
        <v>40</v>
      </c>
      <c r="M522" s="1" t="s">
        <v>26</v>
      </c>
      <c r="N522" s="7">
        <v>1.2874943740005804</v>
      </c>
      <c r="O522" t="str">
        <f>_xlfn.IFS(Analysis16[[#This Row],[Performance_Score]]&lt;=2, "Poor", Analysis16[[#This Row],[Performance_Score]]&gt;2, "Good", Analysis16[[#This Row],[Performance_Score]]&gt;4, "Excellent")</f>
        <v>Poor</v>
      </c>
      <c r="P522" t="str">
        <f>LEFT(Analysis16[[#This Row],[Name]],FIND(" ",Analysis16[[#This Row],[Name]], 1))</f>
        <v xml:space="preserve">Mr. </v>
      </c>
    </row>
    <row r="523" spans="2:16" x14ac:dyDescent="0.35">
      <c r="B523" s="2" t="s">
        <v>1051</v>
      </c>
      <c r="C523" s="2" t="s">
        <v>1052</v>
      </c>
      <c r="D523" s="2" t="s">
        <v>33</v>
      </c>
      <c r="E523" s="11">
        <v>33</v>
      </c>
      <c r="F523" s="2" t="s">
        <v>16</v>
      </c>
      <c r="G523" s="2" t="s">
        <v>77</v>
      </c>
      <c r="H523" s="5">
        <v>112425</v>
      </c>
      <c r="I523" s="11">
        <v>12</v>
      </c>
      <c r="J523" s="11">
        <v>5</v>
      </c>
      <c r="K523" s="2">
        <v>2018</v>
      </c>
      <c r="L523" s="2" t="s">
        <v>34</v>
      </c>
      <c r="M523" s="2" t="s">
        <v>19</v>
      </c>
      <c r="N523" s="8">
        <v>4.4321045927229017</v>
      </c>
      <c r="O523" t="str">
        <f>_xlfn.IFS(Analysis16[[#This Row],[Performance_Score]]&lt;=2, "Poor", Analysis16[[#This Row],[Performance_Score]]&gt;2, "Good", Analysis16[[#This Row],[Performance_Score]]&gt;4, "Excellent")</f>
        <v>Good</v>
      </c>
      <c r="P523" t="str">
        <f>LEFT(Analysis16[[#This Row],[Name]],FIND(" ",Analysis16[[#This Row],[Name]], 1))</f>
        <v xml:space="preserve">Elizabeth </v>
      </c>
    </row>
    <row r="524" spans="2:16" x14ac:dyDescent="0.35">
      <c r="B524" s="1" t="s">
        <v>1053</v>
      </c>
      <c r="C524" s="1" t="s">
        <v>1054</v>
      </c>
      <c r="D524" s="1" t="s">
        <v>58</v>
      </c>
      <c r="E524" s="10">
        <v>27</v>
      </c>
      <c r="F524" s="1" t="s">
        <v>16</v>
      </c>
      <c r="G524" s="1" t="s">
        <v>24</v>
      </c>
      <c r="H524" s="4">
        <v>32051</v>
      </c>
      <c r="I524" s="10">
        <v>20</v>
      </c>
      <c r="J524" s="10">
        <v>1</v>
      </c>
      <c r="K524" s="1">
        <v>2024</v>
      </c>
      <c r="L524" s="1" t="s">
        <v>51</v>
      </c>
      <c r="M524" s="1" t="s">
        <v>41</v>
      </c>
      <c r="N524" s="7">
        <v>3.0466036265121463</v>
      </c>
      <c r="O524" t="str">
        <f>_xlfn.IFS(Analysis16[[#This Row],[Performance_Score]]&lt;=2, "Poor", Analysis16[[#This Row],[Performance_Score]]&gt;2, "Good", Analysis16[[#This Row],[Performance_Score]]&gt;4, "Excellent")</f>
        <v>Poor</v>
      </c>
      <c r="P524" t="str">
        <f>LEFT(Analysis16[[#This Row],[Name]],FIND(" ",Analysis16[[#This Row],[Name]], 1))</f>
        <v xml:space="preserve">Lisa </v>
      </c>
    </row>
    <row r="525" spans="2:16" x14ac:dyDescent="0.35">
      <c r="B525" s="2" t="s">
        <v>1055</v>
      </c>
      <c r="C525" s="2" t="s">
        <v>1056</v>
      </c>
      <c r="D525" s="2" t="s">
        <v>46</v>
      </c>
      <c r="E525" s="11">
        <v>27</v>
      </c>
      <c r="F525" s="2" t="s">
        <v>23</v>
      </c>
      <c r="G525" s="2" t="s">
        <v>63</v>
      </c>
      <c r="H525" s="5">
        <v>109885</v>
      </c>
      <c r="I525" s="11">
        <v>31</v>
      </c>
      <c r="J525" s="11">
        <v>2</v>
      </c>
      <c r="K525" s="2">
        <v>2017</v>
      </c>
      <c r="L525" s="2" t="s">
        <v>18</v>
      </c>
      <c r="M525" s="2" t="s">
        <v>26</v>
      </c>
      <c r="N525" s="8">
        <v>3.6227865151044032</v>
      </c>
      <c r="O525" t="str">
        <f>_xlfn.IFS(Analysis16[[#This Row],[Performance_Score]]&lt;=2, "Poor", Analysis16[[#This Row],[Performance_Score]]&gt;2, "Good", Analysis16[[#This Row],[Performance_Score]]&gt;4, "Excellent")</f>
        <v>Poor</v>
      </c>
      <c r="P525" t="str">
        <f>LEFT(Analysis16[[#This Row],[Name]],FIND(" ",Analysis16[[#This Row],[Name]], 1))</f>
        <v xml:space="preserve">Jessica </v>
      </c>
    </row>
    <row r="526" spans="2:16" x14ac:dyDescent="0.35">
      <c r="B526" s="1" t="s">
        <v>1057</v>
      </c>
      <c r="C526" s="1" t="s">
        <v>1058</v>
      </c>
      <c r="D526" s="1" t="s">
        <v>80</v>
      </c>
      <c r="E526" s="10">
        <v>55</v>
      </c>
      <c r="F526" s="1" t="s">
        <v>16</v>
      </c>
      <c r="G526" s="1" t="s">
        <v>77</v>
      </c>
      <c r="H526" s="4">
        <v>94071</v>
      </c>
      <c r="I526" s="10">
        <v>25</v>
      </c>
      <c r="J526" s="10">
        <v>3</v>
      </c>
      <c r="K526" s="1">
        <v>2021</v>
      </c>
      <c r="L526" s="1" t="s">
        <v>34</v>
      </c>
      <c r="M526" s="1" t="s">
        <v>41</v>
      </c>
      <c r="N526" s="7">
        <v>3.9272260768602765</v>
      </c>
      <c r="O526" t="str">
        <f>_xlfn.IFS(Analysis16[[#This Row],[Performance_Score]]&lt;=2, "Poor", Analysis16[[#This Row],[Performance_Score]]&gt;2, "Good", Analysis16[[#This Row],[Performance_Score]]&gt;4, "Excellent")</f>
        <v>Good</v>
      </c>
      <c r="P526" t="str">
        <f>LEFT(Analysis16[[#This Row],[Name]],FIND(" ",Analysis16[[#This Row],[Name]], 1))</f>
        <v xml:space="preserve">David </v>
      </c>
    </row>
    <row r="527" spans="2:16" x14ac:dyDescent="0.35">
      <c r="B527" s="2" t="s">
        <v>1059</v>
      </c>
      <c r="C527" s="2" t="s">
        <v>1060</v>
      </c>
      <c r="D527" s="2" t="s">
        <v>80</v>
      </c>
      <c r="E527" s="11">
        <v>25</v>
      </c>
      <c r="F527" s="2" t="s">
        <v>23</v>
      </c>
      <c r="G527" s="2" t="s">
        <v>24</v>
      </c>
      <c r="H527" s="5">
        <v>85518</v>
      </c>
      <c r="I527" s="11">
        <v>25</v>
      </c>
      <c r="J527" s="11">
        <v>1</v>
      </c>
      <c r="K527" s="2">
        <v>2016</v>
      </c>
      <c r="L527" s="2" t="s">
        <v>25</v>
      </c>
      <c r="M527" s="2" t="s">
        <v>141</v>
      </c>
      <c r="N527" s="8">
        <v>1.4430642504874953</v>
      </c>
      <c r="O527" t="str">
        <f>_xlfn.IFS(Analysis16[[#This Row],[Performance_Score]]&lt;=2, "Poor", Analysis16[[#This Row],[Performance_Score]]&gt;2, "Good", Analysis16[[#This Row],[Performance_Score]]&gt;4, "Excellent")</f>
        <v>Poor</v>
      </c>
      <c r="P527" t="str">
        <f>LEFT(Analysis16[[#This Row],[Name]],FIND(" ",Analysis16[[#This Row],[Name]], 1))</f>
        <v xml:space="preserve">Debbie </v>
      </c>
    </row>
    <row r="528" spans="2:16" x14ac:dyDescent="0.35">
      <c r="B528" s="1" t="s">
        <v>1061</v>
      </c>
      <c r="C528" s="1" t="s">
        <v>1062</v>
      </c>
      <c r="D528" s="1" t="s">
        <v>80</v>
      </c>
      <c r="E528" s="10">
        <v>24</v>
      </c>
      <c r="F528" s="1" t="s">
        <v>16</v>
      </c>
      <c r="G528" s="1" t="s">
        <v>63</v>
      </c>
      <c r="H528" s="4">
        <v>99500</v>
      </c>
      <c r="I528" s="10">
        <v>33</v>
      </c>
      <c r="J528" s="10">
        <v>5</v>
      </c>
      <c r="K528" s="1">
        <v>0</v>
      </c>
      <c r="L528" s="1" t="s">
        <v>34</v>
      </c>
      <c r="M528" s="1" t="s">
        <v>26</v>
      </c>
      <c r="N528" s="7">
        <v>2.1613703436610638</v>
      </c>
      <c r="O528" t="str">
        <f>_xlfn.IFS(Analysis16[[#This Row],[Performance_Score]]&lt;=2, "Poor", Analysis16[[#This Row],[Performance_Score]]&gt;2, "Good", Analysis16[[#This Row],[Performance_Score]]&gt;4, "Excellent")</f>
        <v>Good</v>
      </c>
      <c r="P528" t="str">
        <f>LEFT(Analysis16[[#This Row],[Name]],FIND(" ",Analysis16[[#This Row],[Name]], 1))</f>
        <v xml:space="preserve">Beth </v>
      </c>
    </row>
    <row r="529" spans="2:16" x14ac:dyDescent="0.35">
      <c r="B529" s="2" t="s">
        <v>1063</v>
      </c>
      <c r="C529" s="2" t="s">
        <v>1064</v>
      </c>
      <c r="D529" s="2" t="s">
        <v>58</v>
      </c>
      <c r="E529" s="11">
        <v>29</v>
      </c>
      <c r="F529" s="2" t="s">
        <v>23</v>
      </c>
      <c r="G529" s="2" t="s">
        <v>39</v>
      </c>
      <c r="H529" s="5">
        <v>48810</v>
      </c>
      <c r="I529" s="11">
        <v>24</v>
      </c>
      <c r="J529" s="11">
        <v>3</v>
      </c>
      <c r="K529" s="2">
        <v>2022</v>
      </c>
      <c r="L529" s="2" t="s">
        <v>30</v>
      </c>
      <c r="M529" s="2" t="s">
        <v>26</v>
      </c>
      <c r="N529" s="8">
        <v>1.2150860781170518</v>
      </c>
      <c r="O529" t="str">
        <f>_xlfn.IFS(Analysis16[[#This Row],[Performance_Score]]&lt;=2, "Poor", Analysis16[[#This Row],[Performance_Score]]&gt;2, "Good", Analysis16[[#This Row],[Performance_Score]]&gt;4, "Excellent")</f>
        <v>Good</v>
      </c>
      <c r="P529" t="str">
        <f>LEFT(Analysis16[[#This Row],[Name]],FIND(" ",Analysis16[[#This Row],[Name]], 1))</f>
        <v xml:space="preserve">Timothy </v>
      </c>
    </row>
    <row r="530" spans="2:16" x14ac:dyDescent="0.35">
      <c r="B530" s="1" t="s">
        <v>1065</v>
      </c>
      <c r="C530" s="1" t="s">
        <v>1066</v>
      </c>
      <c r="D530" s="1" t="s">
        <v>22</v>
      </c>
      <c r="E530" s="10">
        <v>56</v>
      </c>
      <c r="F530" s="1" t="s">
        <v>23</v>
      </c>
      <c r="G530" s="1" t="s">
        <v>24</v>
      </c>
      <c r="H530" s="4">
        <v>101907</v>
      </c>
      <c r="I530" s="10">
        <v>19</v>
      </c>
      <c r="J530" s="10">
        <v>2</v>
      </c>
      <c r="K530" s="1">
        <v>2020</v>
      </c>
      <c r="L530" s="1" t="s">
        <v>30</v>
      </c>
      <c r="M530" s="1" t="s">
        <v>141</v>
      </c>
      <c r="N530" s="7">
        <v>1.311419401449772</v>
      </c>
      <c r="O530" t="str">
        <f>_xlfn.IFS(Analysis16[[#This Row],[Performance_Score]]&lt;=2, "Poor", Analysis16[[#This Row],[Performance_Score]]&gt;2, "Good", Analysis16[[#This Row],[Performance_Score]]&gt;4, "Excellent")</f>
        <v>Poor</v>
      </c>
      <c r="P530" t="str">
        <f>LEFT(Analysis16[[#This Row],[Name]],FIND(" ",Analysis16[[#This Row],[Name]], 1))</f>
        <v xml:space="preserve">Gary </v>
      </c>
    </row>
    <row r="531" spans="2:16" x14ac:dyDescent="0.35">
      <c r="B531" s="2" t="s">
        <v>1067</v>
      </c>
      <c r="C531" s="2" t="s">
        <v>1068</v>
      </c>
      <c r="D531" s="2" t="s">
        <v>46</v>
      </c>
      <c r="E531" s="11">
        <v>59</v>
      </c>
      <c r="F531" s="2" t="s">
        <v>16</v>
      </c>
      <c r="G531" s="2" t="s">
        <v>77</v>
      </c>
      <c r="H531" s="5">
        <v>71704</v>
      </c>
      <c r="I531" s="11">
        <v>25</v>
      </c>
      <c r="J531" s="11">
        <v>2</v>
      </c>
      <c r="K531" s="2">
        <v>2015</v>
      </c>
      <c r="L531" s="2" t="s">
        <v>34</v>
      </c>
      <c r="M531" s="2" t="s">
        <v>26</v>
      </c>
      <c r="N531" s="8">
        <v>2.1980600323129207</v>
      </c>
      <c r="O531" t="str">
        <f>_xlfn.IFS(Analysis16[[#This Row],[Performance_Score]]&lt;=2, "Poor", Analysis16[[#This Row],[Performance_Score]]&gt;2, "Good", Analysis16[[#This Row],[Performance_Score]]&gt;4, "Excellent")</f>
        <v>Poor</v>
      </c>
      <c r="P531" t="str">
        <f>LEFT(Analysis16[[#This Row],[Name]],FIND(" ",Analysis16[[#This Row],[Name]], 1))</f>
        <v xml:space="preserve">Melissa </v>
      </c>
    </row>
    <row r="532" spans="2:16" x14ac:dyDescent="0.35">
      <c r="B532" s="1" t="s">
        <v>1069</v>
      </c>
      <c r="C532" s="1" t="s">
        <v>1070</v>
      </c>
      <c r="D532" s="1" t="s">
        <v>46</v>
      </c>
      <c r="E532" s="10">
        <v>23</v>
      </c>
      <c r="F532" s="1" t="s">
        <v>16</v>
      </c>
      <c r="G532" s="1" t="s">
        <v>24</v>
      </c>
      <c r="H532" s="4">
        <v>49344</v>
      </c>
      <c r="I532" s="10">
        <v>29</v>
      </c>
      <c r="J532" s="10">
        <v>5</v>
      </c>
      <c r="K532" s="1">
        <v>2022</v>
      </c>
      <c r="L532" s="1" t="s">
        <v>40</v>
      </c>
      <c r="M532" s="1" t="s">
        <v>26</v>
      </c>
      <c r="N532" s="7">
        <v>1.6683064126923761</v>
      </c>
      <c r="O532" t="str">
        <f>_xlfn.IFS(Analysis16[[#This Row],[Performance_Score]]&lt;=2, "Poor", Analysis16[[#This Row],[Performance_Score]]&gt;2, "Good", Analysis16[[#This Row],[Performance_Score]]&gt;4, "Excellent")</f>
        <v>Good</v>
      </c>
      <c r="P532" t="str">
        <f>LEFT(Analysis16[[#This Row],[Name]],FIND(" ",Analysis16[[#This Row],[Name]], 1))</f>
        <v xml:space="preserve">David </v>
      </c>
    </row>
    <row r="533" spans="2:16" x14ac:dyDescent="0.35">
      <c r="B533" s="2" t="s">
        <v>1071</v>
      </c>
      <c r="C533" s="2" t="s">
        <v>1072</v>
      </c>
      <c r="D533" s="2" t="s">
        <v>46</v>
      </c>
      <c r="E533" s="11">
        <v>32</v>
      </c>
      <c r="F533" s="2" t="s">
        <v>16</v>
      </c>
      <c r="G533" s="2" t="s">
        <v>17</v>
      </c>
      <c r="H533" s="5">
        <v>91678</v>
      </c>
      <c r="I533" s="11">
        <v>12</v>
      </c>
      <c r="J533" s="11">
        <v>3</v>
      </c>
      <c r="K533" s="2">
        <v>0</v>
      </c>
      <c r="L533" s="2" t="s">
        <v>40</v>
      </c>
      <c r="M533" s="2" t="s">
        <v>26</v>
      </c>
      <c r="N533" s="8">
        <v>4.4078238248688377</v>
      </c>
      <c r="O533" t="str">
        <f>_xlfn.IFS(Analysis16[[#This Row],[Performance_Score]]&lt;=2, "Poor", Analysis16[[#This Row],[Performance_Score]]&gt;2, "Good", Analysis16[[#This Row],[Performance_Score]]&gt;4, "Excellent")</f>
        <v>Good</v>
      </c>
      <c r="P533" t="str">
        <f>LEFT(Analysis16[[#This Row],[Name]],FIND(" ",Analysis16[[#This Row],[Name]], 1))</f>
        <v xml:space="preserve">Crystal </v>
      </c>
    </row>
    <row r="534" spans="2:16" x14ac:dyDescent="0.35">
      <c r="B534" s="1" t="s">
        <v>1073</v>
      </c>
      <c r="C534" s="1" t="s">
        <v>1074</v>
      </c>
      <c r="D534" s="1" t="s">
        <v>46</v>
      </c>
      <c r="E534" s="10">
        <v>46</v>
      </c>
      <c r="F534" s="1" t="s">
        <v>23</v>
      </c>
      <c r="G534" s="1" t="s">
        <v>39</v>
      </c>
      <c r="H534" s="4">
        <v>36135</v>
      </c>
      <c r="I534" s="10">
        <v>2</v>
      </c>
      <c r="J534" s="10">
        <v>4</v>
      </c>
      <c r="K534" s="1">
        <v>2021</v>
      </c>
      <c r="L534" s="1" t="s">
        <v>51</v>
      </c>
      <c r="M534" s="1" t="s">
        <v>26</v>
      </c>
      <c r="N534" s="7">
        <v>1.1304203096849545</v>
      </c>
      <c r="O534" t="str">
        <f>_xlfn.IFS(Analysis16[[#This Row],[Performance_Score]]&lt;=2, "Poor", Analysis16[[#This Row],[Performance_Score]]&gt;2, "Good", Analysis16[[#This Row],[Performance_Score]]&gt;4, "Excellent")</f>
        <v>Good</v>
      </c>
      <c r="P534" t="str">
        <f>LEFT(Analysis16[[#This Row],[Name]],FIND(" ",Analysis16[[#This Row],[Name]], 1))</f>
        <v xml:space="preserve">Matthew </v>
      </c>
    </row>
    <row r="535" spans="2:16" x14ac:dyDescent="0.35">
      <c r="B535" s="2" t="s">
        <v>1075</v>
      </c>
      <c r="C535" s="2" t="s">
        <v>1076</v>
      </c>
      <c r="D535" s="2" t="s">
        <v>22</v>
      </c>
      <c r="E535" s="11">
        <v>29</v>
      </c>
      <c r="F535" s="2" t="s">
        <v>72</v>
      </c>
      <c r="G535" s="2" t="s">
        <v>17</v>
      </c>
      <c r="H535" s="5">
        <v>55883</v>
      </c>
      <c r="I535" s="11">
        <v>12</v>
      </c>
      <c r="J535" s="11">
        <v>4</v>
      </c>
      <c r="K535" s="2">
        <v>2020</v>
      </c>
      <c r="L535" s="2" t="s">
        <v>30</v>
      </c>
      <c r="M535" s="2" t="s">
        <v>141</v>
      </c>
      <c r="N535" s="8">
        <v>4.4882798744783798</v>
      </c>
      <c r="O535" t="str">
        <f>_xlfn.IFS(Analysis16[[#This Row],[Performance_Score]]&lt;=2, "Poor", Analysis16[[#This Row],[Performance_Score]]&gt;2, "Good", Analysis16[[#This Row],[Performance_Score]]&gt;4, "Excellent")</f>
        <v>Good</v>
      </c>
      <c r="P535" t="str">
        <f>LEFT(Analysis16[[#This Row],[Name]],FIND(" ",Analysis16[[#This Row],[Name]], 1))</f>
        <v xml:space="preserve">Traci </v>
      </c>
    </row>
    <row r="536" spans="2:16" x14ac:dyDescent="0.35">
      <c r="B536" s="1" t="s">
        <v>1077</v>
      </c>
      <c r="C536" s="1" t="s">
        <v>1078</v>
      </c>
      <c r="D536" s="1" t="s">
        <v>15</v>
      </c>
      <c r="E536" s="10">
        <v>48</v>
      </c>
      <c r="F536" s="1" t="s">
        <v>16</v>
      </c>
      <c r="G536" s="1" t="s">
        <v>17</v>
      </c>
      <c r="H536" s="4">
        <v>82949</v>
      </c>
      <c r="I536" s="10">
        <v>32</v>
      </c>
      <c r="J536" s="10">
        <v>3</v>
      </c>
      <c r="K536" s="1">
        <v>2021</v>
      </c>
      <c r="L536" s="1" t="s">
        <v>40</v>
      </c>
      <c r="M536" s="1" t="s">
        <v>19</v>
      </c>
      <c r="N536" s="7">
        <v>3.776696886294916</v>
      </c>
      <c r="O536" t="str">
        <f>_xlfn.IFS(Analysis16[[#This Row],[Performance_Score]]&lt;=2, "Poor", Analysis16[[#This Row],[Performance_Score]]&gt;2, "Good", Analysis16[[#This Row],[Performance_Score]]&gt;4, "Excellent")</f>
        <v>Good</v>
      </c>
      <c r="P536" t="str">
        <f>LEFT(Analysis16[[#This Row],[Name]],FIND(" ",Analysis16[[#This Row],[Name]], 1))</f>
        <v xml:space="preserve">Mary </v>
      </c>
    </row>
    <row r="537" spans="2:16" x14ac:dyDescent="0.35">
      <c r="B537" s="2" t="s">
        <v>1079</v>
      </c>
      <c r="C537" s="2" t="s">
        <v>1080</v>
      </c>
      <c r="D537" s="2" t="s">
        <v>58</v>
      </c>
      <c r="E537" s="11">
        <v>41</v>
      </c>
      <c r="F537" s="2" t="s">
        <v>16</v>
      </c>
      <c r="G537" s="2" t="s">
        <v>24</v>
      </c>
      <c r="H537" s="5">
        <v>52975</v>
      </c>
      <c r="I537" s="11">
        <v>26</v>
      </c>
      <c r="J537" s="11">
        <v>1</v>
      </c>
      <c r="K537" s="2">
        <v>2015</v>
      </c>
      <c r="L537" s="2" t="s">
        <v>34</v>
      </c>
      <c r="M537" s="2" t="s">
        <v>41</v>
      </c>
      <c r="N537" s="8">
        <v>1.5199913764698567</v>
      </c>
      <c r="O537" t="str">
        <f>_xlfn.IFS(Analysis16[[#This Row],[Performance_Score]]&lt;=2, "Poor", Analysis16[[#This Row],[Performance_Score]]&gt;2, "Good", Analysis16[[#This Row],[Performance_Score]]&gt;4, "Excellent")</f>
        <v>Poor</v>
      </c>
      <c r="P537" t="str">
        <f>LEFT(Analysis16[[#This Row],[Name]],FIND(" ",Analysis16[[#This Row],[Name]], 1))</f>
        <v xml:space="preserve">Raven </v>
      </c>
    </row>
    <row r="538" spans="2:16" x14ac:dyDescent="0.35">
      <c r="B538" s="1" t="s">
        <v>1081</v>
      </c>
      <c r="C538" s="1" t="s">
        <v>1082</v>
      </c>
      <c r="D538" s="1" t="s">
        <v>58</v>
      </c>
      <c r="E538" s="10">
        <v>54</v>
      </c>
      <c r="F538" s="1" t="s">
        <v>23</v>
      </c>
      <c r="G538" s="1" t="s">
        <v>17</v>
      </c>
      <c r="H538" s="4">
        <v>97949</v>
      </c>
      <c r="I538" s="10">
        <v>27</v>
      </c>
      <c r="J538" s="10">
        <v>5</v>
      </c>
      <c r="K538" s="1">
        <v>2017</v>
      </c>
      <c r="L538" s="1" t="s">
        <v>34</v>
      </c>
      <c r="M538" s="1" t="s">
        <v>26</v>
      </c>
      <c r="N538" s="7">
        <v>1.8187428826909673</v>
      </c>
      <c r="O538" t="str">
        <f>_xlfn.IFS(Analysis16[[#This Row],[Performance_Score]]&lt;=2, "Poor", Analysis16[[#This Row],[Performance_Score]]&gt;2, "Good", Analysis16[[#This Row],[Performance_Score]]&gt;4, "Excellent")</f>
        <v>Good</v>
      </c>
      <c r="P538" t="str">
        <f>LEFT(Analysis16[[#This Row],[Name]],FIND(" ",Analysis16[[#This Row],[Name]], 1))</f>
        <v xml:space="preserve">Amanda </v>
      </c>
    </row>
    <row r="539" spans="2:16" x14ac:dyDescent="0.35">
      <c r="B539" s="2" t="s">
        <v>1083</v>
      </c>
      <c r="C539" s="2" t="s">
        <v>1084</v>
      </c>
      <c r="D539" s="2" t="s">
        <v>46</v>
      </c>
      <c r="E539" s="11">
        <v>31</v>
      </c>
      <c r="F539" s="2" t="s">
        <v>23</v>
      </c>
      <c r="G539" s="2" t="s">
        <v>29</v>
      </c>
      <c r="H539" s="5">
        <v>43208</v>
      </c>
      <c r="I539" s="11">
        <v>4</v>
      </c>
      <c r="J539" s="11">
        <v>4</v>
      </c>
      <c r="K539" s="2">
        <v>2017</v>
      </c>
      <c r="L539" s="2" t="s">
        <v>18</v>
      </c>
      <c r="M539" s="2" t="s">
        <v>26</v>
      </c>
      <c r="N539" s="8">
        <v>3.9779576784721598</v>
      </c>
      <c r="O539" t="str">
        <f>_xlfn.IFS(Analysis16[[#This Row],[Performance_Score]]&lt;=2, "Poor", Analysis16[[#This Row],[Performance_Score]]&gt;2, "Good", Analysis16[[#This Row],[Performance_Score]]&gt;4, "Excellent")</f>
        <v>Good</v>
      </c>
      <c r="P539" t="str">
        <f>LEFT(Analysis16[[#This Row],[Name]],FIND(" ",Analysis16[[#This Row],[Name]], 1))</f>
        <v xml:space="preserve">Kelly </v>
      </c>
    </row>
    <row r="540" spans="2:16" x14ac:dyDescent="0.35">
      <c r="B540" s="1" t="s">
        <v>1085</v>
      </c>
      <c r="C540" s="1" t="s">
        <v>1086</v>
      </c>
      <c r="D540" s="1" t="s">
        <v>80</v>
      </c>
      <c r="E540" s="10">
        <v>51</v>
      </c>
      <c r="F540" s="1" t="s">
        <v>23</v>
      </c>
      <c r="G540" s="1" t="s">
        <v>39</v>
      </c>
      <c r="H540" s="4">
        <v>83777</v>
      </c>
      <c r="I540" s="10">
        <v>10</v>
      </c>
      <c r="J540" s="10">
        <v>5</v>
      </c>
      <c r="K540" s="1">
        <v>2021</v>
      </c>
      <c r="L540" s="1" t="s">
        <v>25</v>
      </c>
      <c r="M540" s="1" t="s">
        <v>41</v>
      </c>
      <c r="N540" s="7">
        <v>4.178804912516906</v>
      </c>
      <c r="O540" t="str">
        <f>_xlfn.IFS(Analysis16[[#This Row],[Performance_Score]]&lt;=2, "Poor", Analysis16[[#This Row],[Performance_Score]]&gt;2, "Good", Analysis16[[#This Row],[Performance_Score]]&gt;4, "Excellent")</f>
        <v>Good</v>
      </c>
      <c r="P540" t="str">
        <f>LEFT(Analysis16[[#This Row],[Name]],FIND(" ",Analysis16[[#This Row],[Name]], 1))</f>
        <v xml:space="preserve">Courtney </v>
      </c>
    </row>
    <row r="541" spans="2:16" x14ac:dyDescent="0.35">
      <c r="B541" s="2" t="s">
        <v>1087</v>
      </c>
      <c r="C541" s="2" t="s">
        <v>1088</v>
      </c>
      <c r="D541" s="2" t="s">
        <v>22</v>
      </c>
      <c r="E541" s="11">
        <v>57</v>
      </c>
      <c r="F541" s="2" t="s">
        <v>23</v>
      </c>
      <c r="G541" s="2" t="s">
        <v>29</v>
      </c>
      <c r="H541" s="5">
        <v>78703</v>
      </c>
      <c r="I541" s="11">
        <v>34</v>
      </c>
      <c r="J541" s="11">
        <v>5</v>
      </c>
      <c r="K541" s="2">
        <v>2017</v>
      </c>
      <c r="L541" s="2" t="s">
        <v>34</v>
      </c>
      <c r="M541" s="2" t="s">
        <v>41</v>
      </c>
      <c r="N541" s="8">
        <v>4.9479286440383872</v>
      </c>
      <c r="O541" t="str">
        <f>_xlfn.IFS(Analysis16[[#This Row],[Performance_Score]]&lt;=2, "Poor", Analysis16[[#This Row],[Performance_Score]]&gt;2, "Good", Analysis16[[#This Row],[Performance_Score]]&gt;4, "Excellent")</f>
        <v>Good</v>
      </c>
      <c r="P541" t="str">
        <f>LEFT(Analysis16[[#This Row],[Name]],FIND(" ",Analysis16[[#This Row],[Name]], 1))</f>
        <v xml:space="preserve">Laura </v>
      </c>
    </row>
    <row r="542" spans="2:16" x14ac:dyDescent="0.35">
      <c r="B542" s="1" t="s">
        <v>1089</v>
      </c>
      <c r="C542" s="1" t="s">
        <v>1090</v>
      </c>
      <c r="D542" s="1" t="s">
        <v>46</v>
      </c>
      <c r="E542" s="10">
        <v>39</v>
      </c>
      <c r="F542" s="1" t="s">
        <v>16</v>
      </c>
      <c r="G542" s="1" t="s">
        <v>39</v>
      </c>
      <c r="H542" s="4">
        <v>69268</v>
      </c>
      <c r="I542" s="10">
        <v>28</v>
      </c>
      <c r="J542" s="10">
        <v>1</v>
      </c>
      <c r="K542" s="1">
        <v>0</v>
      </c>
      <c r="L542" s="1" t="s">
        <v>40</v>
      </c>
      <c r="M542" s="1" t="s">
        <v>26</v>
      </c>
      <c r="N542" s="7">
        <v>1.7311715493155226</v>
      </c>
      <c r="O542" t="str">
        <f>_xlfn.IFS(Analysis16[[#This Row],[Performance_Score]]&lt;=2, "Poor", Analysis16[[#This Row],[Performance_Score]]&gt;2, "Good", Analysis16[[#This Row],[Performance_Score]]&gt;4, "Excellent")</f>
        <v>Poor</v>
      </c>
      <c r="P542" t="str">
        <f>LEFT(Analysis16[[#This Row],[Name]],FIND(" ",Analysis16[[#This Row],[Name]], 1))</f>
        <v xml:space="preserve">Bobby </v>
      </c>
    </row>
    <row r="543" spans="2:16" x14ac:dyDescent="0.35">
      <c r="B543" s="2" t="s">
        <v>1091</v>
      </c>
      <c r="C543" s="2" t="s">
        <v>1092</v>
      </c>
      <c r="D543" s="2" t="s">
        <v>46</v>
      </c>
      <c r="E543" s="11">
        <v>24</v>
      </c>
      <c r="F543" s="2" t="s">
        <v>16</v>
      </c>
      <c r="G543" s="2" t="s">
        <v>77</v>
      </c>
      <c r="H543" s="5">
        <v>101277</v>
      </c>
      <c r="I543" s="11">
        <v>16</v>
      </c>
      <c r="J543" s="11">
        <v>4</v>
      </c>
      <c r="K543" s="2">
        <v>2018</v>
      </c>
      <c r="L543" s="2" t="s">
        <v>25</v>
      </c>
      <c r="M543" s="2" t="s">
        <v>26</v>
      </c>
      <c r="N543" s="8">
        <v>1.644762624363957</v>
      </c>
      <c r="O543" t="str">
        <f>_xlfn.IFS(Analysis16[[#This Row],[Performance_Score]]&lt;=2, "Poor", Analysis16[[#This Row],[Performance_Score]]&gt;2, "Good", Analysis16[[#This Row],[Performance_Score]]&gt;4, "Excellent")</f>
        <v>Good</v>
      </c>
      <c r="P543" t="str">
        <f>LEFT(Analysis16[[#This Row],[Name]],FIND(" ",Analysis16[[#This Row],[Name]], 1))</f>
        <v xml:space="preserve">Christina </v>
      </c>
    </row>
    <row r="544" spans="2:16" x14ac:dyDescent="0.35">
      <c r="B544" s="1" t="s">
        <v>1093</v>
      </c>
      <c r="C544" s="1" t="s">
        <v>1094</v>
      </c>
      <c r="D544" s="1" t="s">
        <v>22</v>
      </c>
      <c r="E544" s="10">
        <v>46</v>
      </c>
      <c r="F544" s="1" t="s">
        <v>16</v>
      </c>
      <c r="G544" s="1" t="s">
        <v>63</v>
      </c>
      <c r="H544" s="4">
        <v>74371</v>
      </c>
      <c r="I544" s="10">
        <v>4</v>
      </c>
      <c r="J544" s="10">
        <v>3</v>
      </c>
      <c r="K544" s="1">
        <v>2019</v>
      </c>
      <c r="L544" s="1" t="s">
        <v>34</v>
      </c>
      <c r="M544" s="1" t="s">
        <v>26</v>
      </c>
      <c r="N544" s="7">
        <v>4.1214072839906297</v>
      </c>
      <c r="O544" t="str">
        <f>_xlfn.IFS(Analysis16[[#This Row],[Performance_Score]]&lt;=2, "Poor", Analysis16[[#This Row],[Performance_Score]]&gt;2, "Good", Analysis16[[#This Row],[Performance_Score]]&gt;4, "Excellent")</f>
        <v>Good</v>
      </c>
      <c r="P544" t="str">
        <f>LEFT(Analysis16[[#This Row],[Name]],FIND(" ",Analysis16[[#This Row],[Name]], 1))</f>
        <v xml:space="preserve">Larry </v>
      </c>
    </row>
    <row r="545" spans="2:16" x14ac:dyDescent="0.35">
      <c r="B545" s="2" t="s">
        <v>1095</v>
      </c>
      <c r="C545" s="2" t="s">
        <v>1096</v>
      </c>
      <c r="D545" s="2" t="s">
        <v>22</v>
      </c>
      <c r="E545" s="11">
        <v>33</v>
      </c>
      <c r="F545" s="2" t="s">
        <v>23</v>
      </c>
      <c r="G545" s="2" t="s">
        <v>77</v>
      </c>
      <c r="H545" s="5">
        <v>101984</v>
      </c>
      <c r="I545" s="11">
        <v>17</v>
      </c>
      <c r="J545" s="11">
        <v>1</v>
      </c>
      <c r="K545" s="2">
        <v>0</v>
      </c>
      <c r="L545" s="2" t="s">
        <v>40</v>
      </c>
      <c r="M545" s="2" t="s">
        <v>41</v>
      </c>
      <c r="N545" s="8">
        <v>2.5384837965259885</v>
      </c>
      <c r="O545" t="str">
        <f>_xlfn.IFS(Analysis16[[#This Row],[Performance_Score]]&lt;=2, "Poor", Analysis16[[#This Row],[Performance_Score]]&gt;2, "Good", Analysis16[[#This Row],[Performance_Score]]&gt;4, "Excellent")</f>
        <v>Poor</v>
      </c>
      <c r="P545" t="str">
        <f>LEFT(Analysis16[[#This Row],[Name]],FIND(" ",Analysis16[[#This Row],[Name]], 1))</f>
        <v xml:space="preserve">Tracey </v>
      </c>
    </row>
    <row r="546" spans="2:16" x14ac:dyDescent="0.35">
      <c r="B546" s="1" t="s">
        <v>1097</v>
      </c>
      <c r="C546" s="1" t="s">
        <v>1098</v>
      </c>
      <c r="D546" s="1" t="s">
        <v>22</v>
      </c>
      <c r="E546" s="10">
        <v>46</v>
      </c>
      <c r="F546" s="1" t="s">
        <v>16</v>
      </c>
      <c r="G546" s="1" t="s">
        <v>24</v>
      </c>
      <c r="H546" s="4">
        <v>64212</v>
      </c>
      <c r="I546" s="10">
        <v>23</v>
      </c>
      <c r="J546" s="10">
        <v>2</v>
      </c>
      <c r="K546" s="1">
        <v>2021</v>
      </c>
      <c r="L546" s="1" t="s">
        <v>30</v>
      </c>
      <c r="M546" s="1" t="s">
        <v>26</v>
      </c>
      <c r="N546" s="7">
        <v>4.2039546187193508</v>
      </c>
      <c r="O546" t="str">
        <f>_xlfn.IFS(Analysis16[[#This Row],[Performance_Score]]&lt;=2, "Poor", Analysis16[[#This Row],[Performance_Score]]&gt;2, "Good", Analysis16[[#This Row],[Performance_Score]]&gt;4, "Excellent")</f>
        <v>Poor</v>
      </c>
      <c r="P546" t="str">
        <f>LEFT(Analysis16[[#This Row],[Name]],FIND(" ",Analysis16[[#This Row],[Name]], 1))</f>
        <v xml:space="preserve">Devin </v>
      </c>
    </row>
    <row r="547" spans="2:16" x14ac:dyDescent="0.35">
      <c r="B547" s="2" t="s">
        <v>1099</v>
      </c>
      <c r="C547" s="2" t="s">
        <v>1100</v>
      </c>
      <c r="D547" s="2" t="s">
        <v>58</v>
      </c>
      <c r="E547" s="11">
        <v>36</v>
      </c>
      <c r="F547" s="2" t="s">
        <v>16</v>
      </c>
      <c r="G547" s="2" t="s">
        <v>24</v>
      </c>
      <c r="H547" s="5">
        <v>97016</v>
      </c>
      <c r="I547" s="11">
        <v>2</v>
      </c>
      <c r="J547" s="11">
        <v>1</v>
      </c>
      <c r="K547" s="2">
        <v>2022</v>
      </c>
      <c r="L547" s="2" t="s">
        <v>30</v>
      </c>
      <c r="M547" s="2" t="s">
        <v>19</v>
      </c>
      <c r="N547" s="8">
        <v>2.6539203226745776</v>
      </c>
      <c r="O547" t="str">
        <f>_xlfn.IFS(Analysis16[[#This Row],[Performance_Score]]&lt;=2, "Poor", Analysis16[[#This Row],[Performance_Score]]&gt;2, "Good", Analysis16[[#This Row],[Performance_Score]]&gt;4, "Excellent")</f>
        <v>Poor</v>
      </c>
      <c r="P547" t="str">
        <f>LEFT(Analysis16[[#This Row],[Name]],FIND(" ",Analysis16[[#This Row],[Name]], 1))</f>
        <v xml:space="preserve">Gina </v>
      </c>
    </row>
    <row r="548" spans="2:16" x14ac:dyDescent="0.35">
      <c r="B548" s="1" t="s">
        <v>1101</v>
      </c>
      <c r="C548" s="1" t="s">
        <v>1102</v>
      </c>
      <c r="D548" s="1" t="s">
        <v>80</v>
      </c>
      <c r="E548" s="10">
        <v>35</v>
      </c>
      <c r="F548" s="1" t="s">
        <v>23</v>
      </c>
      <c r="G548" s="1" t="s">
        <v>77</v>
      </c>
      <c r="H548" s="4">
        <v>59044</v>
      </c>
      <c r="I548" s="10">
        <v>28</v>
      </c>
      <c r="J548" s="10">
        <v>2</v>
      </c>
      <c r="K548" s="1">
        <v>2017</v>
      </c>
      <c r="L548" s="1" t="s">
        <v>51</v>
      </c>
      <c r="M548" s="1" t="s">
        <v>141</v>
      </c>
      <c r="N548" s="7">
        <v>3.3143508677908491</v>
      </c>
      <c r="O548" t="str">
        <f>_xlfn.IFS(Analysis16[[#This Row],[Performance_Score]]&lt;=2, "Poor", Analysis16[[#This Row],[Performance_Score]]&gt;2, "Good", Analysis16[[#This Row],[Performance_Score]]&gt;4, "Excellent")</f>
        <v>Poor</v>
      </c>
      <c r="P548" t="str">
        <f>LEFT(Analysis16[[#This Row],[Name]],FIND(" ",Analysis16[[#This Row],[Name]], 1))</f>
        <v xml:space="preserve">Michelle </v>
      </c>
    </row>
    <row r="549" spans="2:16" x14ac:dyDescent="0.35">
      <c r="B549" s="2" t="s">
        <v>1103</v>
      </c>
      <c r="C549" s="2" t="s">
        <v>1104</v>
      </c>
      <c r="D549" s="2" t="s">
        <v>80</v>
      </c>
      <c r="E549" s="11">
        <v>48</v>
      </c>
      <c r="F549" s="2" t="s">
        <v>16</v>
      </c>
      <c r="G549" s="2" t="s">
        <v>63</v>
      </c>
      <c r="H549" s="5">
        <v>45491</v>
      </c>
      <c r="I549" s="11">
        <v>26</v>
      </c>
      <c r="J549" s="11">
        <v>4</v>
      </c>
      <c r="K549" s="2">
        <v>0</v>
      </c>
      <c r="L549" s="2" t="s">
        <v>40</v>
      </c>
      <c r="M549" s="2" t="s">
        <v>141</v>
      </c>
      <c r="N549" s="8">
        <v>4.0644398050146613</v>
      </c>
      <c r="O549" t="str">
        <f>_xlfn.IFS(Analysis16[[#This Row],[Performance_Score]]&lt;=2, "Poor", Analysis16[[#This Row],[Performance_Score]]&gt;2, "Good", Analysis16[[#This Row],[Performance_Score]]&gt;4, "Excellent")</f>
        <v>Good</v>
      </c>
      <c r="P549" t="str">
        <f>LEFT(Analysis16[[#This Row],[Name]],FIND(" ",Analysis16[[#This Row],[Name]], 1))</f>
        <v xml:space="preserve">Sandra </v>
      </c>
    </row>
    <row r="550" spans="2:16" x14ac:dyDescent="0.35">
      <c r="B550" s="1" t="s">
        <v>1105</v>
      </c>
      <c r="C550" s="1" t="s">
        <v>1106</v>
      </c>
      <c r="D550" s="1" t="s">
        <v>22</v>
      </c>
      <c r="E550" s="10">
        <v>32</v>
      </c>
      <c r="F550" s="1" t="s">
        <v>23</v>
      </c>
      <c r="G550" s="1" t="s">
        <v>77</v>
      </c>
      <c r="H550" s="4">
        <v>67792</v>
      </c>
      <c r="I550" s="10">
        <v>35</v>
      </c>
      <c r="J550" s="10">
        <v>5</v>
      </c>
      <c r="K550" s="1">
        <v>2015</v>
      </c>
      <c r="L550" s="1" t="s">
        <v>40</v>
      </c>
      <c r="M550" s="1" t="s">
        <v>141</v>
      </c>
      <c r="N550" s="7">
        <v>2.2743825339986943</v>
      </c>
      <c r="O550" t="str">
        <f>_xlfn.IFS(Analysis16[[#This Row],[Performance_Score]]&lt;=2, "Poor", Analysis16[[#This Row],[Performance_Score]]&gt;2, "Good", Analysis16[[#This Row],[Performance_Score]]&gt;4, "Excellent")</f>
        <v>Good</v>
      </c>
      <c r="P550" t="str">
        <f>LEFT(Analysis16[[#This Row],[Name]],FIND(" ",Analysis16[[#This Row],[Name]], 1))</f>
        <v xml:space="preserve">Christopher </v>
      </c>
    </row>
    <row r="551" spans="2:16" x14ac:dyDescent="0.35">
      <c r="B551" s="2" t="s">
        <v>1107</v>
      </c>
      <c r="C551" s="2" t="s">
        <v>1108</v>
      </c>
      <c r="D551" s="2" t="s">
        <v>58</v>
      </c>
      <c r="E551" s="11">
        <v>41</v>
      </c>
      <c r="F551" s="2" t="s">
        <v>16</v>
      </c>
      <c r="G551" s="2" t="s">
        <v>24</v>
      </c>
      <c r="H551" s="5">
        <v>105087</v>
      </c>
      <c r="I551" s="11">
        <v>32</v>
      </c>
      <c r="J551" s="11">
        <v>3</v>
      </c>
      <c r="K551" s="2">
        <v>2019</v>
      </c>
      <c r="L551" s="2" t="s">
        <v>25</v>
      </c>
      <c r="M551" s="2" t="s">
        <v>41</v>
      </c>
      <c r="N551" s="8">
        <v>4.5181109547748193</v>
      </c>
      <c r="O551" t="str">
        <f>_xlfn.IFS(Analysis16[[#This Row],[Performance_Score]]&lt;=2, "Poor", Analysis16[[#This Row],[Performance_Score]]&gt;2, "Good", Analysis16[[#This Row],[Performance_Score]]&gt;4, "Excellent")</f>
        <v>Good</v>
      </c>
      <c r="P551" t="str">
        <f>LEFT(Analysis16[[#This Row],[Name]],FIND(" ",Analysis16[[#This Row],[Name]], 1))</f>
        <v xml:space="preserve">Carmen </v>
      </c>
    </row>
    <row r="552" spans="2:16" x14ac:dyDescent="0.35">
      <c r="B552" s="1" t="s">
        <v>1109</v>
      </c>
      <c r="C552" s="1" t="s">
        <v>1110</v>
      </c>
      <c r="D552" s="1" t="s">
        <v>15</v>
      </c>
      <c r="E552" s="10">
        <v>53</v>
      </c>
      <c r="F552" s="1" t="s">
        <v>23</v>
      </c>
      <c r="G552" s="1" t="s">
        <v>39</v>
      </c>
      <c r="H552" s="4">
        <v>42902</v>
      </c>
      <c r="I552" s="10">
        <v>17</v>
      </c>
      <c r="J552" s="10">
        <v>4</v>
      </c>
      <c r="K552" s="1">
        <v>0</v>
      </c>
      <c r="L552" s="1" t="s">
        <v>51</v>
      </c>
      <c r="M552" s="1" t="s">
        <v>19</v>
      </c>
      <c r="N552" s="7">
        <v>2.0733970839028721</v>
      </c>
      <c r="O552" t="str">
        <f>_xlfn.IFS(Analysis16[[#This Row],[Performance_Score]]&lt;=2, "Poor", Analysis16[[#This Row],[Performance_Score]]&gt;2, "Good", Analysis16[[#This Row],[Performance_Score]]&gt;4, "Excellent")</f>
        <v>Good</v>
      </c>
      <c r="P552" t="str">
        <f>LEFT(Analysis16[[#This Row],[Name]],FIND(" ",Analysis16[[#This Row],[Name]], 1))</f>
        <v xml:space="preserve">Victoria </v>
      </c>
    </row>
    <row r="553" spans="2:16" x14ac:dyDescent="0.35">
      <c r="B553" s="2" t="s">
        <v>1111</v>
      </c>
      <c r="C553" s="2" t="s">
        <v>1112</v>
      </c>
      <c r="D553" s="2" t="s">
        <v>33</v>
      </c>
      <c r="E553" s="11">
        <v>36</v>
      </c>
      <c r="F553" s="2" t="s">
        <v>16</v>
      </c>
      <c r="G553" s="2" t="s">
        <v>24</v>
      </c>
      <c r="H553" s="5">
        <v>98479</v>
      </c>
      <c r="I553" s="11">
        <v>29</v>
      </c>
      <c r="J553" s="11">
        <v>1</v>
      </c>
      <c r="K553" s="2">
        <v>2019</v>
      </c>
      <c r="L553" s="2" t="s">
        <v>51</v>
      </c>
      <c r="M553" s="2" t="s">
        <v>26</v>
      </c>
      <c r="N553" s="8">
        <v>1.7620924353730687</v>
      </c>
      <c r="O553" t="str">
        <f>_xlfn.IFS(Analysis16[[#This Row],[Performance_Score]]&lt;=2, "Poor", Analysis16[[#This Row],[Performance_Score]]&gt;2, "Good", Analysis16[[#This Row],[Performance_Score]]&gt;4, "Excellent")</f>
        <v>Poor</v>
      </c>
      <c r="P553" t="str">
        <f>LEFT(Analysis16[[#This Row],[Name]],FIND(" ",Analysis16[[#This Row],[Name]], 1))</f>
        <v xml:space="preserve">Connie </v>
      </c>
    </row>
    <row r="554" spans="2:16" x14ac:dyDescent="0.35">
      <c r="B554" s="1" t="s">
        <v>1113</v>
      </c>
      <c r="C554" s="1" t="s">
        <v>1114</v>
      </c>
      <c r="D554" s="1" t="s">
        <v>22</v>
      </c>
      <c r="E554" s="10">
        <v>34</v>
      </c>
      <c r="F554" s="1" t="s">
        <v>23</v>
      </c>
      <c r="G554" s="1" t="s">
        <v>39</v>
      </c>
      <c r="H554" s="4">
        <v>115088</v>
      </c>
      <c r="I554" s="10">
        <v>23</v>
      </c>
      <c r="J554" s="10">
        <v>2</v>
      </c>
      <c r="K554" s="1">
        <v>0</v>
      </c>
      <c r="L554" s="1" t="s">
        <v>40</v>
      </c>
      <c r="M554" s="1" t="s">
        <v>41</v>
      </c>
      <c r="N554" s="7">
        <v>2.8334310270721428</v>
      </c>
      <c r="O554" t="str">
        <f>_xlfn.IFS(Analysis16[[#This Row],[Performance_Score]]&lt;=2, "Poor", Analysis16[[#This Row],[Performance_Score]]&gt;2, "Good", Analysis16[[#This Row],[Performance_Score]]&gt;4, "Excellent")</f>
        <v>Poor</v>
      </c>
      <c r="P554" t="str">
        <f>LEFT(Analysis16[[#This Row],[Name]],FIND(" ",Analysis16[[#This Row],[Name]], 1))</f>
        <v xml:space="preserve">Theresa </v>
      </c>
    </row>
    <row r="555" spans="2:16" x14ac:dyDescent="0.35">
      <c r="B555" s="2" t="s">
        <v>1115</v>
      </c>
      <c r="C555" s="2" t="s">
        <v>1116</v>
      </c>
      <c r="D555" s="2" t="s">
        <v>15</v>
      </c>
      <c r="E555" s="11">
        <v>56</v>
      </c>
      <c r="F555" s="2" t="s">
        <v>16</v>
      </c>
      <c r="G555" s="2" t="s">
        <v>63</v>
      </c>
      <c r="H555" s="5">
        <v>61236</v>
      </c>
      <c r="I555" s="11">
        <v>16</v>
      </c>
      <c r="J555" s="11">
        <v>3</v>
      </c>
      <c r="K555" s="2">
        <v>2024</v>
      </c>
      <c r="L555" s="2" t="s">
        <v>18</v>
      </c>
      <c r="M555" s="2" t="s">
        <v>26</v>
      </c>
      <c r="N555" s="8">
        <v>1.881977595147549</v>
      </c>
      <c r="O555" t="str">
        <f>_xlfn.IFS(Analysis16[[#This Row],[Performance_Score]]&lt;=2, "Poor", Analysis16[[#This Row],[Performance_Score]]&gt;2, "Good", Analysis16[[#This Row],[Performance_Score]]&gt;4, "Excellent")</f>
        <v>Good</v>
      </c>
      <c r="P555" t="str">
        <f>LEFT(Analysis16[[#This Row],[Name]],FIND(" ",Analysis16[[#This Row],[Name]], 1))</f>
        <v xml:space="preserve">Jonathan </v>
      </c>
    </row>
    <row r="556" spans="2:16" x14ac:dyDescent="0.35">
      <c r="B556" s="1" t="s">
        <v>1117</v>
      </c>
      <c r="C556" s="1" t="s">
        <v>957</v>
      </c>
      <c r="D556" s="1" t="s">
        <v>46</v>
      </c>
      <c r="E556" s="10">
        <v>48</v>
      </c>
      <c r="F556" s="1" t="s">
        <v>72</v>
      </c>
      <c r="G556" s="1" t="s">
        <v>17</v>
      </c>
      <c r="H556" s="4">
        <v>87068</v>
      </c>
      <c r="I556" s="10">
        <v>24</v>
      </c>
      <c r="J556" s="10">
        <v>2</v>
      </c>
      <c r="K556" s="1">
        <v>2024</v>
      </c>
      <c r="L556" s="1" t="s">
        <v>25</v>
      </c>
      <c r="M556" s="1" t="s">
        <v>41</v>
      </c>
      <c r="N556" s="7">
        <v>3.9864421980541187</v>
      </c>
      <c r="O556" t="str">
        <f>_xlfn.IFS(Analysis16[[#This Row],[Performance_Score]]&lt;=2, "Poor", Analysis16[[#This Row],[Performance_Score]]&gt;2, "Good", Analysis16[[#This Row],[Performance_Score]]&gt;4, "Excellent")</f>
        <v>Poor</v>
      </c>
      <c r="P556" t="str">
        <f>LEFT(Analysis16[[#This Row],[Name]],FIND(" ",Analysis16[[#This Row],[Name]], 1))</f>
        <v xml:space="preserve">Erik </v>
      </c>
    </row>
    <row r="557" spans="2:16" x14ac:dyDescent="0.35">
      <c r="B557" s="2" t="s">
        <v>1118</v>
      </c>
      <c r="C557" s="2" t="s">
        <v>1119</v>
      </c>
      <c r="D557" s="2" t="s">
        <v>58</v>
      </c>
      <c r="E557" s="11">
        <v>36</v>
      </c>
      <c r="F557" s="2" t="s">
        <v>16</v>
      </c>
      <c r="G557" s="2" t="s">
        <v>63</v>
      </c>
      <c r="H557" s="5">
        <v>78993</v>
      </c>
      <c r="I557" s="11">
        <v>23</v>
      </c>
      <c r="J557" s="11">
        <v>3</v>
      </c>
      <c r="K557" s="2">
        <v>2018</v>
      </c>
      <c r="L557" s="2" t="s">
        <v>30</v>
      </c>
      <c r="M557" s="2" t="s">
        <v>26</v>
      </c>
      <c r="N557" s="8">
        <v>3.2065824950377411</v>
      </c>
      <c r="O557" t="str">
        <f>_xlfn.IFS(Analysis16[[#This Row],[Performance_Score]]&lt;=2, "Poor", Analysis16[[#This Row],[Performance_Score]]&gt;2, "Good", Analysis16[[#This Row],[Performance_Score]]&gt;4, "Excellent")</f>
        <v>Good</v>
      </c>
      <c r="P557" t="str">
        <f>LEFT(Analysis16[[#This Row],[Name]],FIND(" ",Analysis16[[#This Row],[Name]], 1))</f>
        <v xml:space="preserve">Jill </v>
      </c>
    </row>
    <row r="558" spans="2:16" x14ac:dyDescent="0.35">
      <c r="B558" s="1" t="s">
        <v>1120</v>
      </c>
      <c r="C558" s="1" t="s">
        <v>1121</v>
      </c>
      <c r="D558" s="1" t="s">
        <v>33</v>
      </c>
      <c r="E558" s="10">
        <v>37</v>
      </c>
      <c r="F558" s="1" t="s">
        <v>23</v>
      </c>
      <c r="G558" s="1" t="s">
        <v>77</v>
      </c>
      <c r="H558" s="4">
        <v>65920</v>
      </c>
      <c r="I558" s="10">
        <v>14</v>
      </c>
      <c r="J558" s="10">
        <v>4</v>
      </c>
      <c r="K558" s="1">
        <v>2021</v>
      </c>
      <c r="L558" s="1" t="s">
        <v>34</v>
      </c>
      <c r="M558" s="1" t="s">
        <v>41</v>
      </c>
      <c r="N558" s="7">
        <v>4.7126205928569469</v>
      </c>
      <c r="O558" t="str">
        <f>_xlfn.IFS(Analysis16[[#This Row],[Performance_Score]]&lt;=2, "Poor", Analysis16[[#This Row],[Performance_Score]]&gt;2, "Good", Analysis16[[#This Row],[Performance_Score]]&gt;4, "Excellent")</f>
        <v>Good</v>
      </c>
      <c r="P558" t="str">
        <f>LEFT(Analysis16[[#This Row],[Name]],FIND(" ",Analysis16[[#This Row],[Name]], 1))</f>
        <v xml:space="preserve">Donna </v>
      </c>
    </row>
    <row r="559" spans="2:16" x14ac:dyDescent="0.35">
      <c r="B559" s="2" t="s">
        <v>1122</v>
      </c>
      <c r="C559" s="2" t="s">
        <v>1123</v>
      </c>
      <c r="D559" s="2" t="s">
        <v>15</v>
      </c>
      <c r="E559" s="11">
        <v>27</v>
      </c>
      <c r="F559" s="2" t="s">
        <v>16</v>
      </c>
      <c r="G559" s="2" t="s">
        <v>39</v>
      </c>
      <c r="H559" s="5">
        <v>36016</v>
      </c>
      <c r="I559" s="11">
        <v>22</v>
      </c>
      <c r="J559" s="11">
        <v>4</v>
      </c>
      <c r="K559" s="2">
        <v>0</v>
      </c>
      <c r="L559" s="2" t="s">
        <v>40</v>
      </c>
      <c r="M559" s="2" t="s">
        <v>41</v>
      </c>
      <c r="N559" s="8">
        <v>4.1670767152380428</v>
      </c>
      <c r="O559" t="str">
        <f>_xlfn.IFS(Analysis16[[#This Row],[Performance_Score]]&lt;=2, "Poor", Analysis16[[#This Row],[Performance_Score]]&gt;2, "Good", Analysis16[[#This Row],[Performance_Score]]&gt;4, "Excellent")</f>
        <v>Good</v>
      </c>
      <c r="P559" t="str">
        <f>LEFT(Analysis16[[#This Row],[Name]],FIND(" ",Analysis16[[#This Row],[Name]], 1))</f>
        <v xml:space="preserve">Kendra </v>
      </c>
    </row>
    <row r="560" spans="2:16" x14ac:dyDescent="0.35">
      <c r="B560" s="1" t="s">
        <v>1124</v>
      </c>
      <c r="C560" s="1" t="s">
        <v>1125</v>
      </c>
      <c r="D560" s="1" t="s">
        <v>33</v>
      </c>
      <c r="E560" s="10">
        <v>22</v>
      </c>
      <c r="F560" s="1" t="s">
        <v>16</v>
      </c>
      <c r="G560" s="1" t="s">
        <v>77</v>
      </c>
      <c r="H560" s="4">
        <v>111688</v>
      </c>
      <c r="I560" s="10">
        <v>3</v>
      </c>
      <c r="J560" s="10">
        <v>4</v>
      </c>
      <c r="K560" s="1">
        <v>2016</v>
      </c>
      <c r="L560" s="1" t="s">
        <v>34</v>
      </c>
      <c r="M560" s="1" t="s">
        <v>141</v>
      </c>
      <c r="N560" s="7">
        <v>3.7782050547573989</v>
      </c>
      <c r="O560" t="str">
        <f>_xlfn.IFS(Analysis16[[#This Row],[Performance_Score]]&lt;=2, "Poor", Analysis16[[#This Row],[Performance_Score]]&gt;2, "Good", Analysis16[[#This Row],[Performance_Score]]&gt;4, "Excellent")</f>
        <v>Good</v>
      </c>
      <c r="P560" t="str">
        <f>LEFT(Analysis16[[#This Row],[Name]],FIND(" ",Analysis16[[#This Row],[Name]], 1))</f>
        <v xml:space="preserve">Sarah </v>
      </c>
    </row>
    <row r="561" spans="2:16" x14ac:dyDescent="0.35">
      <c r="B561" s="2" t="s">
        <v>1126</v>
      </c>
      <c r="C561" s="2" t="s">
        <v>1127</v>
      </c>
      <c r="D561" s="2" t="s">
        <v>33</v>
      </c>
      <c r="E561" s="11">
        <v>34</v>
      </c>
      <c r="F561" s="2" t="s">
        <v>16</v>
      </c>
      <c r="G561" s="2" t="s">
        <v>39</v>
      </c>
      <c r="H561" s="5">
        <v>32206</v>
      </c>
      <c r="I561" s="11">
        <v>9</v>
      </c>
      <c r="J561" s="11">
        <v>5</v>
      </c>
      <c r="K561" s="2">
        <v>2020</v>
      </c>
      <c r="L561" s="2" t="s">
        <v>25</v>
      </c>
      <c r="M561" s="2" t="s">
        <v>41</v>
      </c>
      <c r="N561" s="8">
        <v>3.1160270336821472</v>
      </c>
      <c r="O561" t="str">
        <f>_xlfn.IFS(Analysis16[[#This Row],[Performance_Score]]&lt;=2, "Poor", Analysis16[[#This Row],[Performance_Score]]&gt;2, "Good", Analysis16[[#This Row],[Performance_Score]]&gt;4, "Excellent")</f>
        <v>Good</v>
      </c>
      <c r="P561" t="str">
        <f>LEFT(Analysis16[[#This Row],[Name]],FIND(" ",Analysis16[[#This Row],[Name]], 1))</f>
        <v xml:space="preserve">Laura </v>
      </c>
    </row>
    <row r="562" spans="2:16" x14ac:dyDescent="0.35">
      <c r="B562" s="1" t="s">
        <v>1128</v>
      </c>
      <c r="C562" s="1" t="s">
        <v>1129</v>
      </c>
      <c r="D562" s="1" t="s">
        <v>22</v>
      </c>
      <c r="E562" s="10">
        <v>56</v>
      </c>
      <c r="F562" s="1" t="s">
        <v>23</v>
      </c>
      <c r="G562" s="1" t="s">
        <v>17</v>
      </c>
      <c r="H562" s="4">
        <v>36662</v>
      </c>
      <c r="I562" s="10">
        <v>10</v>
      </c>
      <c r="J562" s="10">
        <v>4</v>
      </c>
      <c r="K562" s="1">
        <v>2018</v>
      </c>
      <c r="L562" s="1" t="s">
        <v>51</v>
      </c>
      <c r="M562" s="1" t="s">
        <v>26</v>
      </c>
      <c r="N562" s="7">
        <v>3.5231091221905939</v>
      </c>
      <c r="O562" t="str">
        <f>_xlfn.IFS(Analysis16[[#This Row],[Performance_Score]]&lt;=2, "Poor", Analysis16[[#This Row],[Performance_Score]]&gt;2, "Good", Analysis16[[#This Row],[Performance_Score]]&gt;4, "Excellent")</f>
        <v>Good</v>
      </c>
      <c r="P562" t="str">
        <f>LEFT(Analysis16[[#This Row],[Name]],FIND(" ",Analysis16[[#This Row],[Name]], 1))</f>
        <v xml:space="preserve">Daniel </v>
      </c>
    </row>
    <row r="563" spans="2:16" x14ac:dyDescent="0.35">
      <c r="B563" s="2" t="s">
        <v>1130</v>
      </c>
      <c r="C563" s="2" t="s">
        <v>1131</v>
      </c>
      <c r="D563" s="2" t="s">
        <v>46</v>
      </c>
      <c r="E563" s="11">
        <v>24</v>
      </c>
      <c r="F563" s="2" t="s">
        <v>16</v>
      </c>
      <c r="G563" s="2" t="s">
        <v>24</v>
      </c>
      <c r="H563" s="5">
        <v>74506</v>
      </c>
      <c r="I563" s="11">
        <v>10</v>
      </c>
      <c r="J563" s="11">
        <v>4</v>
      </c>
      <c r="K563" s="2">
        <v>2015</v>
      </c>
      <c r="L563" s="2" t="s">
        <v>34</v>
      </c>
      <c r="M563" s="2" t="s">
        <v>26</v>
      </c>
      <c r="N563" s="8">
        <v>4.4234778106163652</v>
      </c>
      <c r="O563" t="str">
        <f>_xlfn.IFS(Analysis16[[#This Row],[Performance_Score]]&lt;=2, "Poor", Analysis16[[#This Row],[Performance_Score]]&gt;2, "Good", Analysis16[[#This Row],[Performance_Score]]&gt;4, "Excellent")</f>
        <v>Good</v>
      </c>
      <c r="P563" t="str">
        <f>LEFT(Analysis16[[#This Row],[Name]],FIND(" ",Analysis16[[#This Row],[Name]], 1))</f>
        <v xml:space="preserve">Chloe </v>
      </c>
    </row>
    <row r="564" spans="2:16" x14ac:dyDescent="0.35">
      <c r="B564" s="1" t="s">
        <v>1132</v>
      </c>
      <c r="C564" s="1" t="s">
        <v>1133</v>
      </c>
      <c r="D564" s="1" t="s">
        <v>58</v>
      </c>
      <c r="E564" s="10">
        <v>39</v>
      </c>
      <c r="F564" s="1" t="s">
        <v>16</v>
      </c>
      <c r="G564" s="1" t="s">
        <v>17</v>
      </c>
      <c r="H564" s="4">
        <v>89440</v>
      </c>
      <c r="I564" s="10">
        <v>19</v>
      </c>
      <c r="J564" s="10">
        <v>3</v>
      </c>
      <c r="K564" s="1">
        <v>0</v>
      </c>
      <c r="L564" s="1" t="s">
        <v>51</v>
      </c>
      <c r="M564" s="1" t="s">
        <v>41</v>
      </c>
      <c r="N564" s="7">
        <v>1.5918779455919823</v>
      </c>
      <c r="O564" t="str">
        <f>_xlfn.IFS(Analysis16[[#This Row],[Performance_Score]]&lt;=2, "Poor", Analysis16[[#This Row],[Performance_Score]]&gt;2, "Good", Analysis16[[#This Row],[Performance_Score]]&gt;4, "Excellent")</f>
        <v>Good</v>
      </c>
      <c r="P564" t="str">
        <f>LEFT(Analysis16[[#This Row],[Name]],FIND(" ",Analysis16[[#This Row],[Name]], 1))</f>
        <v xml:space="preserve">Michelle </v>
      </c>
    </row>
    <row r="565" spans="2:16" x14ac:dyDescent="0.35">
      <c r="B565" s="2" t="s">
        <v>1134</v>
      </c>
      <c r="C565" s="2" t="s">
        <v>1135</v>
      </c>
      <c r="D565" s="2" t="s">
        <v>58</v>
      </c>
      <c r="E565" s="11">
        <v>50</v>
      </c>
      <c r="F565" s="2" t="s">
        <v>16</v>
      </c>
      <c r="G565" s="2" t="s">
        <v>39</v>
      </c>
      <c r="H565" s="5">
        <v>45234</v>
      </c>
      <c r="I565" s="11">
        <v>13</v>
      </c>
      <c r="J565" s="11">
        <v>4</v>
      </c>
      <c r="K565" s="2">
        <v>2016</v>
      </c>
      <c r="L565" s="2" t="s">
        <v>40</v>
      </c>
      <c r="M565" s="2" t="s">
        <v>41</v>
      </c>
      <c r="N565" s="8">
        <v>4.0428757549115915</v>
      </c>
      <c r="O565" t="str">
        <f>_xlfn.IFS(Analysis16[[#This Row],[Performance_Score]]&lt;=2, "Poor", Analysis16[[#This Row],[Performance_Score]]&gt;2, "Good", Analysis16[[#This Row],[Performance_Score]]&gt;4, "Excellent")</f>
        <v>Good</v>
      </c>
      <c r="P565" t="str">
        <f>LEFT(Analysis16[[#This Row],[Name]],FIND(" ",Analysis16[[#This Row],[Name]], 1))</f>
        <v xml:space="preserve">Ronald </v>
      </c>
    </row>
    <row r="566" spans="2:16" x14ac:dyDescent="0.35">
      <c r="B566" s="1" t="s">
        <v>1136</v>
      </c>
      <c r="C566" s="1" t="s">
        <v>1137</v>
      </c>
      <c r="D566" s="1" t="s">
        <v>15</v>
      </c>
      <c r="E566" s="10">
        <v>49</v>
      </c>
      <c r="F566" s="1" t="s">
        <v>23</v>
      </c>
      <c r="G566" s="1" t="s">
        <v>17</v>
      </c>
      <c r="H566" s="4">
        <v>62125</v>
      </c>
      <c r="I566" s="10">
        <v>9</v>
      </c>
      <c r="J566" s="10">
        <v>4</v>
      </c>
      <c r="K566" s="1">
        <v>2024</v>
      </c>
      <c r="L566" s="1" t="s">
        <v>34</v>
      </c>
      <c r="M566" s="1" t="s">
        <v>41</v>
      </c>
      <c r="N566" s="7">
        <v>3.984784339199301</v>
      </c>
      <c r="O566" t="str">
        <f>_xlfn.IFS(Analysis16[[#This Row],[Performance_Score]]&lt;=2, "Poor", Analysis16[[#This Row],[Performance_Score]]&gt;2, "Good", Analysis16[[#This Row],[Performance_Score]]&gt;4, "Excellent")</f>
        <v>Good</v>
      </c>
      <c r="P566" t="str">
        <f>LEFT(Analysis16[[#This Row],[Name]],FIND(" ",Analysis16[[#This Row],[Name]], 1))</f>
        <v xml:space="preserve">Mary </v>
      </c>
    </row>
    <row r="567" spans="2:16" x14ac:dyDescent="0.35">
      <c r="B567" s="2" t="s">
        <v>1138</v>
      </c>
      <c r="C567" s="2" t="s">
        <v>1139</v>
      </c>
      <c r="D567" s="2" t="s">
        <v>80</v>
      </c>
      <c r="E567" s="11">
        <v>58</v>
      </c>
      <c r="F567" s="2" t="s">
        <v>23</v>
      </c>
      <c r="G567" s="2" t="s">
        <v>77</v>
      </c>
      <c r="H567" s="5">
        <v>60600</v>
      </c>
      <c r="I567" s="11">
        <v>18</v>
      </c>
      <c r="J567" s="11">
        <v>1</v>
      </c>
      <c r="K567" s="2">
        <v>2018</v>
      </c>
      <c r="L567" s="2" t="s">
        <v>34</v>
      </c>
      <c r="M567" s="2" t="s">
        <v>26</v>
      </c>
      <c r="N567" s="8">
        <v>1.1925716153379873</v>
      </c>
      <c r="O567" t="str">
        <f>_xlfn.IFS(Analysis16[[#This Row],[Performance_Score]]&lt;=2, "Poor", Analysis16[[#This Row],[Performance_Score]]&gt;2, "Good", Analysis16[[#This Row],[Performance_Score]]&gt;4, "Excellent")</f>
        <v>Poor</v>
      </c>
      <c r="P567" t="str">
        <f>LEFT(Analysis16[[#This Row],[Name]],FIND(" ",Analysis16[[#This Row],[Name]], 1))</f>
        <v xml:space="preserve">Trevor </v>
      </c>
    </row>
    <row r="568" spans="2:16" x14ac:dyDescent="0.35">
      <c r="B568" s="1" t="s">
        <v>1140</v>
      </c>
      <c r="C568" s="1" t="s">
        <v>1141</v>
      </c>
      <c r="D568" s="1" t="s">
        <v>33</v>
      </c>
      <c r="E568" s="10">
        <v>43</v>
      </c>
      <c r="F568" s="1" t="s">
        <v>23</v>
      </c>
      <c r="G568" s="1" t="s">
        <v>17</v>
      </c>
      <c r="H568" s="4">
        <v>37001</v>
      </c>
      <c r="I568" s="10">
        <v>24</v>
      </c>
      <c r="J568" s="10">
        <v>2</v>
      </c>
      <c r="K568" s="1">
        <v>2021</v>
      </c>
      <c r="L568" s="1" t="s">
        <v>34</v>
      </c>
      <c r="M568" s="1" t="s">
        <v>19</v>
      </c>
      <c r="N568" s="7">
        <v>1.0943297997537766</v>
      </c>
      <c r="O568" t="str">
        <f>_xlfn.IFS(Analysis16[[#This Row],[Performance_Score]]&lt;=2, "Poor", Analysis16[[#This Row],[Performance_Score]]&gt;2, "Good", Analysis16[[#This Row],[Performance_Score]]&gt;4, "Excellent")</f>
        <v>Poor</v>
      </c>
      <c r="P568" t="str">
        <f>LEFT(Analysis16[[#This Row],[Name]],FIND(" ",Analysis16[[#This Row],[Name]], 1))</f>
        <v xml:space="preserve">Sandra </v>
      </c>
    </row>
    <row r="569" spans="2:16" x14ac:dyDescent="0.35">
      <c r="B569" s="2" t="s">
        <v>1142</v>
      </c>
      <c r="C569" s="2" t="s">
        <v>1143</v>
      </c>
      <c r="D569" s="2" t="s">
        <v>15</v>
      </c>
      <c r="E569" s="11">
        <v>48</v>
      </c>
      <c r="F569" s="2" t="s">
        <v>23</v>
      </c>
      <c r="G569" s="2" t="s">
        <v>77</v>
      </c>
      <c r="H569" s="5">
        <v>48416</v>
      </c>
      <c r="I569" s="11">
        <v>18</v>
      </c>
      <c r="J569" s="11">
        <v>1</v>
      </c>
      <c r="K569" s="2">
        <v>2015</v>
      </c>
      <c r="L569" s="2" t="s">
        <v>34</v>
      </c>
      <c r="M569" s="2" t="s">
        <v>26</v>
      </c>
      <c r="N569" s="8">
        <v>1.0013457484410311</v>
      </c>
      <c r="O569" t="str">
        <f>_xlfn.IFS(Analysis16[[#This Row],[Performance_Score]]&lt;=2, "Poor", Analysis16[[#This Row],[Performance_Score]]&gt;2, "Good", Analysis16[[#This Row],[Performance_Score]]&gt;4, "Excellent")</f>
        <v>Poor</v>
      </c>
      <c r="P569" t="str">
        <f>LEFT(Analysis16[[#This Row],[Name]],FIND(" ",Analysis16[[#This Row],[Name]], 1))</f>
        <v xml:space="preserve">Sheila </v>
      </c>
    </row>
    <row r="570" spans="2:16" x14ac:dyDescent="0.35">
      <c r="B570" s="1" t="s">
        <v>1144</v>
      </c>
      <c r="C570" s="1" t="s">
        <v>1145</v>
      </c>
      <c r="D570" s="1" t="s">
        <v>58</v>
      </c>
      <c r="E570" s="10">
        <v>59</v>
      </c>
      <c r="F570" s="1" t="s">
        <v>23</v>
      </c>
      <c r="G570" s="1" t="s">
        <v>63</v>
      </c>
      <c r="H570" s="4">
        <v>89731</v>
      </c>
      <c r="I570" s="10">
        <v>9</v>
      </c>
      <c r="J570" s="10">
        <v>4</v>
      </c>
      <c r="K570" s="1">
        <v>2020</v>
      </c>
      <c r="L570" s="1" t="s">
        <v>51</v>
      </c>
      <c r="M570" s="1" t="s">
        <v>41</v>
      </c>
      <c r="N570" s="7">
        <v>3.6207540904815034</v>
      </c>
      <c r="O570" t="str">
        <f>_xlfn.IFS(Analysis16[[#This Row],[Performance_Score]]&lt;=2, "Poor", Analysis16[[#This Row],[Performance_Score]]&gt;2, "Good", Analysis16[[#This Row],[Performance_Score]]&gt;4, "Excellent")</f>
        <v>Good</v>
      </c>
      <c r="P570" t="str">
        <f>LEFT(Analysis16[[#This Row],[Name]],FIND(" ",Analysis16[[#This Row],[Name]], 1))</f>
        <v xml:space="preserve">Cameron </v>
      </c>
    </row>
    <row r="571" spans="2:16" x14ac:dyDescent="0.35">
      <c r="B571" s="2" t="s">
        <v>1146</v>
      </c>
      <c r="C571" s="2" t="s">
        <v>1147</v>
      </c>
      <c r="D571" s="2" t="s">
        <v>80</v>
      </c>
      <c r="E571" s="11">
        <v>34</v>
      </c>
      <c r="F571" s="2" t="s">
        <v>23</v>
      </c>
      <c r="G571" s="2" t="s">
        <v>29</v>
      </c>
      <c r="H571" s="5">
        <v>46508</v>
      </c>
      <c r="I571" s="11">
        <v>13</v>
      </c>
      <c r="J571" s="11">
        <v>2</v>
      </c>
      <c r="K571" s="2">
        <v>0</v>
      </c>
      <c r="L571" s="2" t="s">
        <v>18</v>
      </c>
      <c r="M571" s="2" t="s">
        <v>26</v>
      </c>
      <c r="N571" s="8">
        <v>3.985059681086133</v>
      </c>
      <c r="O571" t="str">
        <f>_xlfn.IFS(Analysis16[[#This Row],[Performance_Score]]&lt;=2, "Poor", Analysis16[[#This Row],[Performance_Score]]&gt;2, "Good", Analysis16[[#This Row],[Performance_Score]]&gt;4, "Excellent")</f>
        <v>Poor</v>
      </c>
      <c r="P571" t="str">
        <f>LEFT(Analysis16[[#This Row],[Name]],FIND(" ",Analysis16[[#This Row],[Name]], 1))</f>
        <v xml:space="preserve">Vincent </v>
      </c>
    </row>
    <row r="572" spans="2:16" x14ac:dyDescent="0.35">
      <c r="B572" s="1" t="s">
        <v>1148</v>
      </c>
      <c r="C572" s="1" t="s">
        <v>1149</v>
      </c>
      <c r="D572" s="1" t="s">
        <v>46</v>
      </c>
      <c r="E572" s="10">
        <v>45</v>
      </c>
      <c r="F572" s="1" t="s">
        <v>16</v>
      </c>
      <c r="G572" s="1" t="s">
        <v>39</v>
      </c>
      <c r="H572" s="4">
        <v>51720</v>
      </c>
      <c r="I572" s="10">
        <v>6</v>
      </c>
      <c r="J572" s="10">
        <v>4</v>
      </c>
      <c r="K572" s="1">
        <v>0</v>
      </c>
      <c r="L572" s="1" t="s">
        <v>40</v>
      </c>
      <c r="M572" s="1" t="s">
        <v>141</v>
      </c>
      <c r="N572" s="7">
        <v>4.8965121321483149</v>
      </c>
      <c r="O572" t="str">
        <f>_xlfn.IFS(Analysis16[[#This Row],[Performance_Score]]&lt;=2, "Poor", Analysis16[[#This Row],[Performance_Score]]&gt;2, "Good", Analysis16[[#This Row],[Performance_Score]]&gt;4, "Excellent")</f>
        <v>Good</v>
      </c>
      <c r="P572" t="str">
        <f>LEFT(Analysis16[[#This Row],[Name]],FIND(" ",Analysis16[[#This Row],[Name]], 1))</f>
        <v xml:space="preserve">Amanda </v>
      </c>
    </row>
    <row r="573" spans="2:16" x14ac:dyDescent="0.35">
      <c r="B573" s="2" t="s">
        <v>1150</v>
      </c>
      <c r="C573" s="2" t="s">
        <v>1151</v>
      </c>
      <c r="D573" s="2" t="s">
        <v>80</v>
      </c>
      <c r="E573" s="11">
        <v>41</v>
      </c>
      <c r="F573" s="2" t="s">
        <v>16</v>
      </c>
      <c r="G573" s="2" t="s">
        <v>77</v>
      </c>
      <c r="H573" s="5">
        <v>85946</v>
      </c>
      <c r="I573" s="11">
        <v>16</v>
      </c>
      <c r="J573" s="11">
        <v>1</v>
      </c>
      <c r="K573" s="2">
        <v>2024</v>
      </c>
      <c r="L573" s="2" t="s">
        <v>40</v>
      </c>
      <c r="M573" s="2" t="s">
        <v>141</v>
      </c>
      <c r="N573" s="8">
        <v>3.4586145090532838</v>
      </c>
      <c r="O573" t="str">
        <f>_xlfn.IFS(Analysis16[[#This Row],[Performance_Score]]&lt;=2, "Poor", Analysis16[[#This Row],[Performance_Score]]&gt;2, "Good", Analysis16[[#This Row],[Performance_Score]]&gt;4, "Excellent")</f>
        <v>Poor</v>
      </c>
      <c r="P573" t="str">
        <f>LEFT(Analysis16[[#This Row],[Name]],FIND(" ",Analysis16[[#This Row],[Name]], 1))</f>
        <v xml:space="preserve">Sarah </v>
      </c>
    </row>
    <row r="574" spans="2:16" x14ac:dyDescent="0.35">
      <c r="B574" s="1" t="s">
        <v>1152</v>
      </c>
      <c r="C574" s="1" t="s">
        <v>1153</v>
      </c>
      <c r="D574" s="1" t="s">
        <v>15</v>
      </c>
      <c r="E574" s="10">
        <v>23</v>
      </c>
      <c r="F574" s="1" t="s">
        <v>23</v>
      </c>
      <c r="G574" s="1" t="s">
        <v>39</v>
      </c>
      <c r="H574" s="4">
        <v>85032</v>
      </c>
      <c r="I574" s="10">
        <v>17</v>
      </c>
      <c r="J574" s="10">
        <v>4</v>
      </c>
      <c r="K574" s="1">
        <v>2021</v>
      </c>
      <c r="L574" s="1" t="s">
        <v>40</v>
      </c>
      <c r="M574" s="1" t="s">
        <v>26</v>
      </c>
      <c r="N574" s="7">
        <v>4.263292588679227</v>
      </c>
      <c r="O574" t="str">
        <f>_xlfn.IFS(Analysis16[[#This Row],[Performance_Score]]&lt;=2, "Poor", Analysis16[[#This Row],[Performance_Score]]&gt;2, "Good", Analysis16[[#This Row],[Performance_Score]]&gt;4, "Excellent")</f>
        <v>Good</v>
      </c>
      <c r="P574" t="str">
        <f>LEFT(Analysis16[[#This Row],[Name]],FIND(" ",Analysis16[[#This Row],[Name]], 1))</f>
        <v xml:space="preserve">Monica </v>
      </c>
    </row>
    <row r="575" spans="2:16" x14ac:dyDescent="0.35">
      <c r="B575" s="2" t="s">
        <v>1154</v>
      </c>
      <c r="C575" s="2" t="s">
        <v>1155</v>
      </c>
      <c r="D575" s="2" t="s">
        <v>33</v>
      </c>
      <c r="E575" s="11">
        <v>25</v>
      </c>
      <c r="F575" s="2" t="s">
        <v>16</v>
      </c>
      <c r="G575" s="2" t="s">
        <v>63</v>
      </c>
      <c r="H575" s="5">
        <v>89614</v>
      </c>
      <c r="I575" s="11">
        <v>28</v>
      </c>
      <c r="J575" s="11">
        <v>2</v>
      </c>
      <c r="K575" s="2">
        <v>0</v>
      </c>
      <c r="L575" s="2" t="s">
        <v>18</v>
      </c>
      <c r="M575" s="2" t="s">
        <v>41</v>
      </c>
      <c r="N575" s="8">
        <v>1.1645097133590885</v>
      </c>
      <c r="O575" t="str">
        <f>_xlfn.IFS(Analysis16[[#This Row],[Performance_Score]]&lt;=2, "Poor", Analysis16[[#This Row],[Performance_Score]]&gt;2, "Good", Analysis16[[#This Row],[Performance_Score]]&gt;4, "Excellent")</f>
        <v>Poor</v>
      </c>
      <c r="P575" t="str">
        <f>LEFT(Analysis16[[#This Row],[Name]],FIND(" ",Analysis16[[#This Row],[Name]], 1))</f>
        <v xml:space="preserve">Aaron </v>
      </c>
    </row>
    <row r="576" spans="2:16" x14ac:dyDescent="0.35">
      <c r="B576" s="1" t="s">
        <v>1156</v>
      </c>
      <c r="C576" s="1" t="s">
        <v>1157</v>
      </c>
      <c r="D576" s="1" t="s">
        <v>46</v>
      </c>
      <c r="E576" s="10">
        <v>32</v>
      </c>
      <c r="F576" s="1" t="s">
        <v>23</v>
      </c>
      <c r="G576" s="1" t="s">
        <v>63</v>
      </c>
      <c r="H576" s="4">
        <v>33193</v>
      </c>
      <c r="I576" s="10">
        <v>21</v>
      </c>
      <c r="J576" s="10">
        <v>5</v>
      </c>
      <c r="K576" s="1">
        <v>2024</v>
      </c>
      <c r="L576" s="1" t="s">
        <v>18</v>
      </c>
      <c r="M576" s="1" t="s">
        <v>41</v>
      </c>
      <c r="N576" s="7">
        <v>1.971083189462504</v>
      </c>
      <c r="O576" t="str">
        <f>_xlfn.IFS(Analysis16[[#This Row],[Performance_Score]]&lt;=2, "Poor", Analysis16[[#This Row],[Performance_Score]]&gt;2, "Good", Analysis16[[#This Row],[Performance_Score]]&gt;4, "Excellent")</f>
        <v>Good</v>
      </c>
      <c r="P576" t="str">
        <f>LEFT(Analysis16[[#This Row],[Name]],FIND(" ",Analysis16[[#This Row],[Name]], 1))</f>
        <v xml:space="preserve">Kathryn </v>
      </c>
    </row>
    <row r="577" spans="2:16" x14ac:dyDescent="0.35">
      <c r="B577" s="2" t="s">
        <v>1158</v>
      </c>
      <c r="C577" s="2" t="s">
        <v>1159</v>
      </c>
      <c r="D577" s="2" t="s">
        <v>58</v>
      </c>
      <c r="E577" s="11">
        <v>54</v>
      </c>
      <c r="F577" s="2" t="s">
        <v>23</v>
      </c>
      <c r="G577" s="2" t="s">
        <v>17</v>
      </c>
      <c r="H577" s="5">
        <v>67625</v>
      </c>
      <c r="I577" s="11">
        <v>14</v>
      </c>
      <c r="J577" s="11">
        <v>2</v>
      </c>
      <c r="K577" s="2">
        <v>2018</v>
      </c>
      <c r="L577" s="2" t="s">
        <v>18</v>
      </c>
      <c r="M577" s="2" t="s">
        <v>19</v>
      </c>
      <c r="N577" s="8">
        <v>3.0352658939627846</v>
      </c>
      <c r="O577" t="str">
        <f>_xlfn.IFS(Analysis16[[#This Row],[Performance_Score]]&lt;=2, "Poor", Analysis16[[#This Row],[Performance_Score]]&gt;2, "Good", Analysis16[[#This Row],[Performance_Score]]&gt;4, "Excellent")</f>
        <v>Poor</v>
      </c>
      <c r="P577" t="str">
        <f>LEFT(Analysis16[[#This Row],[Name]],FIND(" ",Analysis16[[#This Row],[Name]], 1))</f>
        <v xml:space="preserve">Douglas </v>
      </c>
    </row>
    <row r="578" spans="2:16" x14ac:dyDescent="0.35">
      <c r="B578" s="1" t="s">
        <v>1160</v>
      </c>
      <c r="C578" s="1" t="s">
        <v>1161</v>
      </c>
      <c r="D578" s="1" t="s">
        <v>33</v>
      </c>
      <c r="E578" s="10">
        <v>56</v>
      </c>
      <c r="F578" s="1" t="s">
        <v>16</v>
      </c>
      <c r="G578" s="1" t="s">
        <v>77</v>
      </c>
      <c r="H578" s="4">
        <v>78291</v>
      </c>
      <c r="I578" s="10">
        <v>2</v>
      </c>
      <c r="J578" s="10">
        <v>3</v>
      </c>
      <c r="K578" s="1">
        <v>2016</v>
      </c>
      <c r="L578" s="1" t="s">
        <v>25</v>
      </c>
      <c r="M578" s="1" t="s">
        <v>141</v>
      </c>
      <c r="N578" s="7">
        <v>2.6756458986479386</v>
      </c>
      <c r="O578" t="str">
        <f>_xlfn.IFS(Analysis16[[#This Row],[Performance_Score]]&lt;=2, "Poor", Analysis16[[#This Row],[Performance_Score]]&gt;2, "Good", Analysis16[[#This Row],[Performance_Score]]&gt;4, "Excellent")</f>
        <v>Good</v>
      </c>
      <c r="P578" t="str">
        <f>LEFT(Analysis16[[#This Row],[Name]],FIND(" ",Analysis16[[#This Row],[Name]], 1))</f>
        <v xml:space="preserve">Mary </v>
      </c>
    </row>
    <row r="579" spans="2:16" x14ac:dyDescent="0.35">
      <c r="B579" s="2" t="s">
        <v>1162</v>
      </c>
      <c r="C579" s="2" t="s">
        <v>1163</v>
      </c>
      <c r="D579" s="2" t="s">
        <v>58</v>
      </c>
      <c r="E579" s="11">
        <v>55</v>
      </c>
      <c r="F579" s="2" t="s">
        <v>23</v>
      </c>
      <c r="G579" s="2" t="s">
        <v>77</v>
      </c>
      <c r="H579" s="5">
        <v>112039</v>
      </c>
      <c r="I579" s="11">
        <v>5</v>
      </c>
      <c r="J579" s="11">
        <v>4</v>
      </c>
      <c r="K579" s="2">
        <v>0</v>
      </c>
      <c r="L579" s="2" t="s">
        <v>40</v>
      </c>
      <c r="M579" s="2" t="s">
        <v>26</v>
      </c>
      <c r="N579" s="8">
        <v>4.8055474569509933</v>
      </c>
      <c r="O579" t="str">
        <f>_xlfn.IFS(Analysis16[[#This Row],[Performance_Score]]&lt;=2, "Poor", Analysis16[[#This Row],[Performance_Score]]&gt;2, "Good", Analysis16[[#This Row],[Performance_Score]]&gt;4, "Excellent")</f>
        <v>Good</v>
      </c>
      <c r="P579" t="str">
        <f>LEFT(Analysis16[[#This Row],[Name]],FIND(" ",Analysis16[[#This Row],[Name]], 1))</f>
        <v xml:space="preserve">Travis </v>
      </c>
    </row>
    <row r="580" spans="2:16" x14ac:dyDescent="0.35">
      <c r="B580" s="1" t="s">
        <v>1164</v>
      </c>
      <c r="C580" s="1" t="s">
        <v>1165</v>
      </c>
      <c r="D580" s="1" t="s">
        <v>46</v>
      </c>
      <c r="E580" s="10">
        <v>43</v>
      </c>
      <c r="F580" s="1" t="s">
        <v>23</v>
      </c>
      <c r="G580" s="1" t="s">
        <v>24</v>
      </c>
      <c r="H580" s="4">
        <v>71423</v>
      </c>
      <c r="I580" s="10">
        <v>30</v>
      </c>
      <c r="J580" s="10">
        <v>1</v>
      </c>
      <c r="K580" s="1">
        <v>2017</v>
      </c>
      <c r="L580" s="1" t="s">
        <v>34</v>
      </c>
      <c r="M580" s="1" t="s">
        <v>41</v>
      </c>
      <c r="N580" s="7">
        <v>2.5110712260467731</v>
      </c>
      <c r="O580" t="str">
        <f>_xlfn.IFS(Analysis16[[#This Row],[Performance_Score]]&lt;=2, "Poor", Analysis16[[#This Row],[Performance_Score]]&gt;2, "Good", Analysis16[[#This Row],[Performance_Score]]&gt;4, "Excellent")</f>
        <v>Poor</v>
      </c>
      <c r="P580" t="str">
        <f>LEFT(Analysis16[[#This Row],[Name]],FIND(" ",Analysis16[[#This Row],[Name]], 1))</f>
        <v xml:space="preserve">Christopher </v>
      </c>
    </row>
    <row r="581" spans="2:16" x14ac:dyDescent="0.35">
      <c r="B581" s="2" t="s">
        <v>1166</v>
      </c>
      <c r="C581" s="2" t="s">
        <v>1167</v>
      </c>
      <c r="D581" s="2" t="s">
        <v>80</v>
      </c>
      <c r="E581" s="11">
        <v>53</v>
      </c>
      <c r="F581" s="2" t="s">
        <v>16</v>
      </c>
      <c r="G581" s="2" t="s">
        <v>24</v>
      </c>
      <c r="H581" s="5">
        <v>68304</v>
      </c>
      <c r="I581" s="11">
        <v>5</v>
      </c>
      <c r="J581" s="11">
        <v>5</v>
      </c>
      <c r="K581" s="2">
        <v>2022</v>
      </c>
      <c r="L581" s="2" t="s">
        <v>30</v>
      </c>
      <c r="M581" s="2" t="s">
        <v>19</v>
      </c>
      <c r="N581" s="8">
        <v>3.3751933566850716</v>
      </c>
      <c r="O581" t="str">
        <f>_xlfn.IFS(Analysis16[[#This Row],[Performance_Score]]&lt;=2, "Poor", Analysis16[[#This Row],[Performance_Score]]&gt;2, "Good", Analysis16[[#This Row],[Performance_Score]]&gt;4, "Excellent")</f>
        <v>Good</v>
      </c>
      <c r="P581" t="str">
        <f>LEFT(Analysis16[[#This Row],[Name]],FIND(" ",Analysis16[[#This Row],[Name]], 1))</f>
        <v xml:space="preserve">Perry </v>
      </c>
    </row>
    <row r="582" spans="2:16" x14ac:dyDescent="0.35">
      <c r="B582" s="1" t="s">
        <v>1168</v>
      </c>
      <c r="C582" s="1" t="s">
        <v>1169</v>
      </c>
      <c r="D582" s="1" t="s">
        <v>46</v>
      </c>
      <c r="E582" s="10">
        <v>55</v>
      </c>
      <c r="F582" s="1" t="s">
        <v>16</v>
      </c>
      <c r="G582" s="1" t="s">
        <v>77</v>
      </c>
      <c r="H582" s="4">
        <v>69816</v>
      </c>
      <c r="I582" s="10">
        <v>18</v>
      </c>
      <c r="J582" s="10">
        <v>1</v>
      </c>
      <c r="K582" s="1">
        <v>0</v>
      </c>
      <c r="L582" s="1" t="s">
        <v>25</v>
      </c>
      <c r="M582" s="1" t="s">
        <v>26</v>
      </c>
      <c r="N582" s="7">
        <v>2.7910132466530975</v>
      </c>
      <c r="O582" t="str">
        <f>_xlfn.IFS(Analysis16[[#This Row],[Performance_Score]]&lt;=2, "Poor", Analysis16[[#This Row],[Performance_Score]]&gt;2, "Good", Analysis16[[#This Row],[Performance_Score]]&gt;4, "Excellent")</f>
        <v>Poor</v>
      </c>
      <c r="P582" t="str">
        <f>LEFT(Analysis16[[#This Row],[Name]],FIND(" ",Analysis16[[#This Row],[Name]], 1))</f>
        <v xml:space="preserve">Jesus </v>
      </c>
    </row>
    <row r="583" spans="2:16" x14ac:dyDescent="0.35">
      <c r="B583" s="2" t="s">
        <v>1170</v>
      </c>
      <c r="C583" s="2" t="s">
        <v>1171</v>
      </c>
      <c r="D583" s="2" t="s">
        <v>80</v>
      </c>
      <c r="E583" s="11">
        <v>34</v>
      </c>
      <c r="F583" s="2" t="s">
        <v>23</v>
      </c>
      <c r="G583" s="2" t="s">
        <v>77</v>
      </c>
      <c r="H583" s="5">
        <v>59806</v>
      </c>
      <c r="I583" s="11">
        <v>11</v>
      </c>
      <c r="J583" s="11">
        <v>2</v>
      </c>
      <c r="K583" s="2">
        <v>2018</v>
      </c>
      <c r="L583" s="2" t="s">
        <v>18</v>
      </c>
      <c r="M583" s="2" t="s">
        <v>26</v>
      </c>
      <c r="N583" s="8">
        <v>2.9652527430897542</v>
      </c>
      <c r="O583" t="str">
        <f>_xlfn.IFS(Analysis16[[#This Row],[Performance_Score]]&lt;=2, "Poor", Analysis16[[#This Row],[Performance_Score]]&gt;2, "Good", Analysis16[[#This Row],[Performance_Score]]&gt;4, "Excellent")</f>
        <v>Poor</v>
      </c>
      <c r="P583" t="str">
        <f>LEFT(Analysis16[[#This Row],[Name]],FIND(" ",Analysis16[[#This Row],[Name]], 1))</f>
        <v xml:space="preserve">Katherine </v>
      </c>
    </row>
    <row r="584" spans="2:16" x14ac:dyDescent="0.35">
      <c r="B584" s="1" t="s">
        <v>1172</v>
      </c>
      <c r="C584" s="1" t="s">
        <v>1173</v>
      </c>
      <c r="D584" s="1" t="s">
        <v>80</v>
      </c>
      <c r="E584" s="10">
        <v>23</v>
      </c>
      <c r="F584" s="1" t="s">
        <v>16</v>
      </c>
      <c r="G584" s="1" t="s">
        <v>63</v>
      </c>
      <c r="H584" s="4">
        <v>118816</v>
      </c>
      <c r="I584" s="10">
        <v>12</v>
      </c>
      <c r="J584" s="10">
        <v>1</v>
      </c>
      <c r="K584" s="1">
        <v>2016</v>
      </c>
      <c r="L584" s="1" t="s">
        <v>40</v>
      </c>
      <c r="M584" s="1" t="s">
        <v>26</v>
      </c>
      <c r="N584" s="7">
        <v>2.2659381327969754</v>
      </c>
      <c r="O584" t="str">
        <f>_xlfn.IFS(Analysis16[[#This Row],[Performance_Score]]&lt;=2, "Poor", Analysis16[[#This Row],[Performance_Score]]&gt;2, "Good", Analysis16[[#This Row],[Performance_Score]]&gt;4, "Excellent")</f>
        <v>Poor</v>
      </c>
      <c r="P584" t="str">
        <f>LEFT(Analysis16[[#This Row],[Name]],FIND(" ",Analysis16[[#This Row],[Name]], 1))</f>
        <v xml:space="preserve">Daniel </v>
      </c>
    </row>
    <row r="585" spans="2:16" x14ac:dyDescent="0.35">
      <c r="B585" s="2" t="s">
        <v>1174</v>
      </c>
      <c r="C585" s="2" t="s">
        <v>1175</v>
      </c>
      <c r="D585" s="2" t="s">
        <v>33</v>
      </c>
      <c r="E585" s="11">
        <v>27</v>
      </c>
      <c r="F585" s="2" t="s">
        <v>16</v>
      </c>
      <c r="G585" s="2" t="s">
        <v>63</v>
      </c>
      <c r="H585" s="5">
        <v>71930</v>
      </c>
      <c r="I585" s="11">
        <v>30</v>
      </c>
      <c r="J585" s="11">
        <v>3</v>
      </c>
      <c r="K585" s="2">
        <v>2021</v>
      </c>
      <c r="L585" s="2" t="s">
        <v>25</v>
      </c>
      <c r="M585" s="2" t="s">
        <v>41</v>
      </c>
      <c r="N585" s="8">
        <v>2.4716756889350173</v>
      </c>
      <c r="O585" t="str">
        <f>_xlfn.IFS(Analysis16[[#This Row],[Performance_Score]]&lt;=2, "Poor", Analysis16[[#This Row],[Performance_Score]]&gt;2, "Good", Analysis16[[#This Row],[Performance_Score]]&gt;4, "Excellent")</f>
        <v>Good</v>
      </c>
      <c r="P585" t="str">
        <f>LEFT(Analysis16[[#This Row],[Name]],FIND(" ",Analysis16[[#This Row],[Name]], 1))</f>
        <v xml:space="preserve">Jason </v>
      </c>
    </row>
    <row r="586" spans="2:16" x14ac:dyDescent="0.35">
      <c r="B586" s="1" t="s">
        <v>1176</v>
      </c>
      <c r="C586" s="1" t="s">
        <v>1177</v>
      </c>
      <c r="D586" s="1" t="s">
        <v>58</v>
      </c>
      <c r="E586" s="10">
        <v>38</v>
      </c>
      <c r="F586" s="1" t="s">
        <v>16</v>
      </c>
      <c r="G586" s="1" t="s">
        <v>39</v>
      </c>
      <c r="H586" s="4">
        <v>49877</v>
      </c>
      <c r="I586" s="10">
        <v>3</v>
      </c>
      <c r="J586" s="10">
        <v>3</v>
      </c>
      <c r="K586" s="1">
        <v>0</v>
      </c>
      <c r="L586" s="1" t="s">
        <v>18</v>
      </c>
      <c r="M586" s="1" t="s">
        <v>26</v>
      </c>
      <c r="N586" s="7">
        <v>1.0221168834775338</v>
      </c>
      <c r="O586" t="str">
        <f>_xlfn.IFS(Analysis16[[#This Row],[Performance_Score]]&lt;=2, "Poor", Analysis16[[#This Row],[Performance_Score]]&gt;2, "Good", Analysis16[[#This Row],[Performance_Score]]&gt;4, "Excellent")</f>
        <v>Good</v>
      </c>
      <c r="P586" t="str">
        <f>LEFT(Analysis16[[#This Row],[Name]],FIND(" ",Analysis16[[#This Row],[Name]], 1))</f>
        <v xml:space="preserve">Anthony </v>
      </c>
    </row>
    <row r="587" spans="2:16" x14ac:dyDescent="0.35">
      <c r="B587" s="2" t="s">
        <v>1178</v>
      </c>
      <c r="C587" s="2" t="s">
        <v>1179</v>
      </c>
      <c r="D587" s="2" t="s">
        <v>46</v>
      </c>
      <c r="E587" s="11">
        <v>25</v>
      </c>
      <c r="F587" s="2" t="s">
        <v>16</v>
      </c>
      <c r="G587" s="2" t="s">
        <v>39</v>
      </c>
      <c r="H587" s="5">
        <v>48127</v>
      </c>
      <c r="I587" s="11">
        <v>35</v>
      </c>
      <c r="J587" s="11">
        <v>5</v>
      </c>
      <c r="K587" s="2">
        <v>2021</v>
      </c>
      <c r="L587" s="2" t="s">
        <v>40</v>
      </c>
      <c r="M587" s="2" t="s">
        <v>41</v>
      </c>
      <c r="N587" s="8">
        <v>2.6674285129887556</v>
      </c>
      <c r="O587" t="str">
        <f>_xlfn.IFS(Analysis16[[#This Row],[Performance_Score]]&lt;=2, "Poor", Analysis16[[#This Row],[Performance_Score]]&gt;2, "Good", Analysis16[[#This Row],[Performance_Score]]&gt;4, "Excellent")</f>
        <v>Good</v>
      </c>
      <c r="P587" t="str">
        <f>LEFT(Analysis16[[#This Row],[Name]],FIND(" ",Analysis16[[#This Row],[Name]], 1))</f>
        <v xml:space="preserve">Joshua </v>
      </c>
    </row>
    <row r="588" spans="2:16" x14ac:dyDescent="0.35">
      <c r="B588" s="1" t="s">
        <v>1180</v>
      </c>
      <c r="C588" s="1" t="s">
        <v>1181</v>
      </c>
      <c r="D588" s="1" t="s">
        <v>33</v>
      </c>
      <c r="E588" s="10">
        <v>59</v>
      </c>
      <c r="F588" s="1" t="s">
        <v>23</v>
      </c>
      <c r="G588" s="1" t="s">
        <v>39</v>
      </c>
      <c r="H588" s="4">
        <v>46184</v>
      </c>
      <c r="I588" s="10">
        <v>2</v>
      </c>
      <c r="J588" s="10">
        <v>2</v>
      </c>
      <c r="K588" s="1">
        <v>2020</v>
      </c>
      <c r="L588" s="1" t="s">
        <v>25</v>
      </c>
      <c r="M588" s="1" t="s">
        <v>26</v>
      </c>
      <c r="N588" s="7">
        <v>3.5687069260561817</v>
      </c>
      <c r="O588" t="str">
        <f>_xlfn.IFS(Analysis16[[#This Row],[Performance_Score]]&lt;=2, "Poor", Analysis16[[#This Row],[Performance_Score]]&gt;2, "Good", Analysis16[[#This Row],[Performance_Score]]&gt;4, "Excellent")</f>
        <v>Poor</v>
      </c>
      <c r="P588" t="str">
        <f>LEFT(Analysis16[[#This Row],[Name]],FIND(" ",Analysis16[[#This Row],[Name]], 1))</f>
        <v xml:space="preserve">Molly </v>
      </c>
    </row>
    <row r="589" spans="2:16" x14ac:dyDescent="0.35">
      <c r="B589" s="2" t="s">
        <v>1182</v>
      </c>
      <c r="C589" s="2" t="s">
        <v>1183</v>
      </c>
      <c r="D589" s="2" t="s">
        <v>46</v>
      </c>
      <c r="E589" s="11">
        <v>23</v>
      </c>
      <c r="F589" s="2" t="s">
        <v>23</v>
      </c>
      <c r="G589" s="2" t="s">
        <v>39</v>
      </c>
      <c r="H589" s="5">
        <v>76427</v>
      </c>
      <c r="I589" s="11">
        <v>14</v>
      </c>
      <c r="J589" s="11">
        <v>2</v>
      </c>
      <c r="K589" s="2">
        <v>2015</v>
      </c>
      <c r="L589" s="2" t="s">
        <v>30</v>
      </c>
      <c r="M589" s="2" t="s">
        <v>26</v>
      </c>
      <c r="N589" s="8">
        <v>1.3806393414437834</v>
      </c>
      <c r="O589" t="str">
        <f>_xlfn.IFS(Analysis16[[#This Row],[Performance_Score]]&lt;=2, "Poor", Analysis16[[#This Row],[Performance_Score]]&gt;2, "Good", Analysis16[[#This Row],[Performance_Score]]&gt;4, "Excellent")</f>
        <v>Poor</v>
      </c>
      <c r="P589" t="str">
        <f>LEFT(Analysis16[[#This Row],[Name]],FIND(" ",Analysis16[[#This Row],[Name]], 1))</f>
        <v xml:space="preserve">Theresa </v>
      </c>
    </row>
    <row r="590" spans="2:16" x14ac:dyDescent="0.35">
      <c r="B590" s="1" t="s">
        <v>1184</v>
      </c>
      <c r="C590" s="1" t="s">
        <v>1185</v>
      </c>
      <c r="D590" s="1" t="s">
        <v>58</v>
      </c>
      <c r="E590" s="10">
        <v>53</v>
      </c>
      <c r="F590" s="1" t="s">
        <v>72</v>
      </c>
      <c r="G590" s="1" t="s">
        <v>29</v>
      </c>
      <c r="H590" s="4">
        <v>76026</v>
      </c>
      <c r="I590" s="10">
        <v>33</v>
      </c>
      <c r="J590" s="10">
        <v>2</v>
      </c>
      <c r="K590" s="1">
        <v>0</v>
      </c>
      <c r="L590" s="1" t="s">
        <v>34</v>
      </c>
      <c r="M590" s="1" t="s">
        <v>19</v>
      </c>
      <c r="N590" s="7">
        <v>3.6565568465737042</v>
      </c>
      <c r="O590" t="str">
        <f>_xlfn.IFS(Analysis16[[#This Row],[Performance_Score]]&lt;=2, "Poor", Analysis16[[#This Row],[Performance_Score]]&gt;2, "Good", Analysis16[[#This Row],[Performance_Score]]&gt;4, "Excellent")</f>
        <v>Poor</v>
      </c>
      <c r="P590" t="str">
        <f>LEFT(Analysis16[[#This Row],[Name]],FIND(" ",Analysis16[[#This Row],[Name]], 1))</f>
        <v xml:space="preserve">Brian </v>
      </c>
    </row>
    <row r="591" spans="2:16" x14ac:dyDescent="0.35">
      <c r="B591" s="2" t="s">
        <v>1186</v>
      </c>
      <c r="C591" s="2" t="s">
        <v>1187</v>
      </c>
      <c r="D591" s="2" t="s">
        <v>80</v>
      </c>
      <c r="E591" s="11">
        <v>28</v>
      </c>
      <c r="F591" s="2" t="s">
        <v>16</v>
      </c>
      <c r="G591" s="2" t="s">
        <v>17</v>
      </c>
      <c r="H591" s="5">
        <v>72914</v>
      </c>
      <c r="I591" s="11">
        <v>22</v>
      </c>
      <c r="J591" s="11">
        <v>3</v>
      </c>
      <c r="K591" s="2">
        <v>0</v>
      </c>
      <c r="L591" s="2" t="s">
        <v>18</v>
      </c>
      <c r="M591" s="2" t="s">
        <v>19</v>
      </c>
      <c r="N591" s="8">
        <v>1.6380569827548515</v>
      </c>
      <c r="O591" t="str">
        <f>_xlfn.IFS(Analysis16[[#This Row],[Performance_Score]]&lt;=2, "Poor", Analysis16[[#This Row],[Performance_Score]]&gt;2, "Good", Analysis16[[#This Row],[Performance_Score]]&gt;4, "Excellent")</f>
        <v>Good</v>
      </c>
      <c r="P591" t="str">
        <f>LEFT(Analysis16[[#This Row],[Name]],FIND(" ",Analysis16[[#This Row],[Name]], 1))</f>
        <v xml:space="preserve">Jason </v>
      </c>
    </row>
    <row r="592" spans="2:16" x14ac:dyDescent="0.35">
      <c r="B592" s="1" t="s">
        <v>1188</v>
      </c>
      <c r="C592" s="1" t="s">
        <v>1189</v>
      </c>
      <c r="D592" s="1" t="s">
        <v>58</v>
      </c>
      <c r="E592" s="10">
        <v>49</v>
      </c>
      <c r="F592" s="1" t="s">
        <v>23</v>
      </c>
      <c r="G592" s="1" t="s">
        <v>77</v>
      </c>
      <c r="H592" s="4">
        <v>67846</v>
      </c>
      <c r="I592" s="10">
        <v>27</v>
      </c>
      <c r="J592" s="10">
        <v>3</v>
      </c>
      <c r="K592" s="1">
        <v>2023</v>
      </c>
      <c r="L592" s="1" t="s">
        <v>18</v>
      </c>
      <c r="M592" s="1" t="s">
        <v>26</v>
      </c>
      <c r="N592" s="7">
        <v>4.3930788650003336</v>
      </c>
      <c r="O592" t="str">
        <f>_xlfn.IFS(Analysis16[[#This Row],[Performance_Score]]&lt;=2, "Poor", Analysis16[[#This Row],[Performance_Score]]&gt;2, "Good", Analysis16[[#This Row],[Performance_Score]]&gt;4, "Excellent")</f>
        <v>Good</v>
      </c>
      <c r="P592" t="str">
        <f>LEFT(Analysis16[[#This Row],[Name]],FIND(" ",Analysis16[[#This Row],[Name]], 1))</f>
        <v xml:space="preserve">Corey </v>
      </c>
    </row>
    <row r="593" spans="2:16" x14ac:dyDescent="0.35">
      <c r="B593" s="2" t="s">
        <v>1190</v>
      </c>
      <c r="C593" s="2" t="s">
        <v>1191</v>
      </c>
      <c r="D593" s="2" t="s">
        <v>15</v>
      </c>
      <c r="E593" s="11">
        <v>57</v>
      </c>
      <c r="F593" s="2" t="s">
        <v>23</v>
      </c>
      <c r="G593" s="2" t="s">
        <v>17</v>
      </c>
      <c r="H593" s="5">
        <v>91699</v>
      </c>
      <c r="I593" s="11">
        <v>15</v>
      </c>
      <c r="J593" s="11">
        <v>5</v>
      </c>
      <c r="K593" s="2">
        <v>2023</v>
      </c>
      <c r="L593" s="2" t="s">
        <v>25</v>
      </c>
      <c r="M593" s="2" t="s">
        <v>41</v>
      </c>
      <c r="N593" s="8">
        <v>1.6108032825756968</v>
      </c>
      <c r="O593" t="str">
        <f>_xlfn.IFS(Analysis16[[#This Row],[Performance_Score]]&lt;=2, "Poor", Analysis16[[#This Row],[Performance_Score]]&gt;2, "Good", Analysis16[[#This Row],[Performance_Score]]&gt;4, "Excellent")</f>
        <v>Good</v>
      </c>
      <c r="P593" t="str">
        <f>LEFT(Analysis16[[#This Row],[Name]],FIND(" ",Analysis16[[#This Row],[Name]], 1))</f>
        <v xml:space="preserve">Autumn </v>
      </c>
    </row>
    <row r="594" spans="2:16" x14ac:dyDescent="0.35">
      <c r="B594" s="1" t="s">
        <v>1192</v>
      </c>
      <c r="C594" s="1" t="s">
        <v>1193</v>
      </c>
      <c r="D594" s="1" t="s">
        <v>46</v>
      </c>
      <c r="E594" s="10">
        <v>36</v>
      </c>
      <c r="F594" s="1" t="s">
        <v>72</v>
      </c>
      <c r="G594" s="1" t="s">
        <v>39</v>
      </c>
      <c r="H594" s="4">
        <v>92013</v>
      </c>
      <c r="I594" s="10">
        <v>15</v>
      </c>
      <c r="J594" s="10">
        <v>5</v>
      </c>
      <c r="K594" s="1">
        <v>2021</v>
      </c>
      <c r="L594" s="1" t="s">
        <v>51</v>
      </c>
      <c r="M594" s="1" t="s">
        <v>26</v>
      </c>
      <c r="N594" s="7">
        <v>3.4304875857916288</v>
      </c>
      <c r="O594" t="str">
        <f>_xlfn.IFS(Analysis16[[#This Row],[Performance_Score]]&lt;=2, "Poor", Analysis16[[#This Row],[Performance_Score]]&gt;2, "Good", Analysis16[[#This Row],[Performance_Score]]&gt;4, "Excellent")</f>
        <v>Good</v>
      </c>
      <c r="P594" t="str">
        <f>LEFT(Analysis16[[#This Row],[Name]],FIND(" ",Analysis16[[#This Row],[Name]], 1))</f>
        <v xml:space="preserve">Tony </v>
      </c>
    </row>
    <row r="595" spans="2:16" x14ac:dyDescent="0.35">
      <c r="B595" s="2" t="s">
        <v>1194</v>
      </c>
      <c r="C595" s="2" t="s">
        <v>1195</v>
      </c>
      <c r="D595" s="2" t="s">
        <v>15</v>
      </c>
      <c r="E595" s="11">
        <v>25</v>
      </c>
      <c r="F595" s="2" t="s">
        <v>23</v>
      </c>
      <c r="G595" s="2" t="s">
        <v>29</v>
      </c>
      <c r="H595" s="5">
        <v>71027</v>
      </c>
      <c r="I595" s="11">
        <v>30</v>
      </c>
      <c r="J595" s="11">
        <v>4</v>
      </c>
      <c r="K595" s="2">
        <v>0</v>
      </c>
      <c r="L595" s="2" t="s">
        <v>25</v>
      </c>
      <c r="M595" s="2" t="s">
        <v>26</v>
      </c>
      <c r="N595" s="8">
        <v>4.9494256692400427</v>
      </c>
      <c r="O595" t="str">
        <f>_xlfn.IFS(Analysis16[[#This Row],[Performance_Score]]&lt;=2, "Poor", Analysis16[[#This Row],[Performance_Score]]&gt;2, "Good", Analysis16[[#This Row],[Performance_Score]]&gt;4, "Excellent")</f>
        <v>Good</v>
      </c>
      <c r="P595" t="str">
        <f>LEFT(Analysis16[[#This Row],[Name]],FIND(" ",Analysis16[[#This Row],[Name]], 1))</f>
        <v xml:space="preserve">Edward </v>
      </c>
    </row>
    <row r="596" spans="2:16" x14ac:dyDescent="0.35">
      <c r="B596" s="1" t="s">
        <v>1196</v>
      </c>
      <c r="C596" s="1" t="s">
        <v>1197</v>
      </c>
      <c r="D596" s="1" t="s">
        <v>15</v>
      </c>
      <c r="E596" s="10">
        <v>31</v>
      </c>
      <c r="F596" s="1" t="s">
        <v>16</v>
      </c>
      <c r="G596" s="1" t="s">
        <v>29</v>
      </c>
      <c r="H596" s="4">
        <v>51089</v>
      </c>
      <c r="I596" s="10">
        <v>9</v>
      </c>
      <c r="J596" s="10">
        <v>3</v>
      </c>
      <c r="K596" s="1">
        <v>2016</v>
      </c>
      <c r="L596" s="1" t="s">
        <v>40</v>
      </c>
      <c r="M596" s="1" t="s">
        <v>26</v>
      </c>
      <c r="N596" s="7">
        <v>4.3776723316996549</v>
      </c>
      <c r="O596" t="str">
        <f>_xlfn.IFS(Analysis16[[#This Row],[Performance_Score]]&lt;=2, "Poor", Analysis16[[#This Row],[Performance_Score]]&gt;2, "Good", Analysis16[[#This Row],[Performance_Score]]&gt;4, "Excellent")</f>
        <v>Good</v>
      </c>
      <c r="P596" t="str">
        <f>LEFT(Analysis16[[#This Row],[Name]],FIND(" ",Analysis16[[#This Row],[Name]], 1))</f>
        <v xml:space="preserve">Joshua </v>
      </c>
    </row>
    <row r="597" spans="2:16" x14ac:dyDescent="0.35">
      <c r="B597" s="2" t="s">
        <v>1198</v>
      </c>
      <c r="C597" s="2" t="s">
        <v>1199</v>
      </c>
      <c r="D597" s="2" t="s">
        <v>22</v>
      </c>
      <c r="E597" s="11">
        <v>51</v>
      </c>
      <c r="F597" s="2" t="s">
        <v>16</v>
      </c>
      <c r="G597" s="2" t="s">
        <v>17</v>
      </c>
      <c r="H597" s="5">
        <v>76057</v>
      </c>
      <c r="I597" s="11">
        <v>28</v>
      </c>
      <c r="J597" s="11">
        <v>3</v>
      </c>
      <c r="K597" s="2">
        <v>2016</v>
      </c>
      <c r="L597" s="2" t="s">
        <v>25</v>
      </c>
      <c r="M597" s="2" t="s">
        <v>26</v>
      </c>
      <c r="N597" s="8">
        <v>4.5044477232492213</v>
      </c>
      <c r="O597" t="str">
        <f>_xlfn.IFS(Analysis16[[#This Row],[Performance_Score]]&lt;=2, "Poor", Analysis16[[#This Row],[Performance_Score]]&gt;2, "Good", Analysis16[[#This Row],[Performance_Score]]&gt;4, "Excellent")</f>
        <v>Good</v>
      </c>
      <c r="P597" t="str">
        <f>LEFT(Analysis16[[#This Row],[Name]],FIND(" ",Analysis16[[#This Row],[Name]], 1))</f>
        <v xml:space="preserve">Mark </v>
      </c>
    </row>
    <row r="598" spans="2:16" x14ac:dyDescent="0.35">
      <c r="B598" s="1" t="s">
        <v>1200</v>
      </c>
      <c r="C598" s="1" t="s">
        <v>1201</v>
      </c>
      <c r="D598" s="1" t="s">
        <v>15</v>
      </c>
      <c r="E598" s="10">
        <v>36</v>
      </c>
      <c r="F598" s="1" t="s">
        <v>16</v>
      </c>
      <c r="G598" s="1" t="s">
        <v>29</v>
      </c>
      <c r="H598" s="4">
        <v>67416</v>
      </c>
      <c r="I598" s="10">
        <v>34</v>
      </c>
      <c r="J598" s="10">
        <v>2</v>
      </c>
      <c r="K598" s="1">
        <v>2015</v>
      </c>
      <c r="L598" s="1" t="s">
        <v>51</v>
      </c>
      <c r="M598" s="1" t="s">
        <v>26</v>
      </c>
      <c r="N598" s="7">
        <v>3.2081356327547441</v>
      </c>
      <c r="O598" t="str">
        <f>_xlfn.IFS(Analysis16[[#This Row],[Performance_Score]]&lt;=2, "Poor", Analysis16[[#This Row],[Performance_Score]]&gt;2, "Good", Analysis16[[#This Row],[Performance_Score]]&gt;4, "Excellent")</f>
        <v>Poor</v>
      </c>
      <c r="P598" t="str">
        <f>LEFT(Analysis16[[#This Row],[Name]],FIND(" ",Analysis16[[#This Row],[Name]], 1))</f>
        <v xml:space="preserve">Johnny </v>
      </c>
    </row>
    <row r="599" spans="2:16" x14ac:dyDescent="0.35">
      <c r="B599" s="2" t="s">
        <v>1202</v>
      </c>
      <c r="C599" s="2" t="s">
        <v>1203</v>
      </c>
      <c r="D599" s="2" t="s">
        <v>22</v>
      </c>
      <c r="E599" s="11">
        <v>47</v>
      </c>
      <c r="F599" s="2" t="s">
        <v>23</v>
      </c>
      <c r="G599" s="2" t="s">
        <v>77</v>
      </c>
      <c r="H599" s="5">
        <v>47495</v>
      </c>
      <c r="I599" s="11">
        <v>3</v>
      </c>
      <c r="J599" s="11">
        <v>1</v>
      </c>
      <c r="K599" s="2">
        <v>2018</v>
      </c>
      <c r="L599" s="2" t="s">
        <v>30</v>
      </c>
      <c r="M599" s="2" t="s">
        <v>26</v>
      </c>
      <c r="N599" s="8">
        <v>3.9586797405445009</v>
      </c>
      <c r="O599" t="str">
        <f>_xlfn.IFS(Analysis16[[#This Row],[Performance_Score]]&lt;=2, "Poor", Analysis16[[#This Row],[Performance_Score]]&gt;2, "Good", Analysis16[[#This Row],[Performance_Score]]&gt;4, "Excellent")</f>
        <v>Poor</v>
      </c>
      <c r="P599" t="str">
        <f>LEFT(Analysis16[[#This Row],[Name]],FIND(" ",Analysis16[[#This Row],[Name]], 1))</f>
        <v xml:space="preserve">Christina </v>
      </c>
    </row>
    <row r="600" spans="2:16" x14ac:dyDescent="0.35">
      <c r="B600" s="1" t="s">
        <v>1204</v>
      </c>
      <c r="C600" s="1" t="s">
        <v>1205</v>
      </c>
      <c r="D600" s="1" t="s">
        <v>22</v>
      </c>
      <c r="E600" s="10">
        <v>25</v>
      </c>
      <c r="F600" s="1" t="s">
        <v>16</v>
      </c>
      <c r="G600" s="1" t="s">
        <v>63</v>
      </c>
      <c r="H600" s="4">
        <v>119024</v>
      </c>
      <c r="I600" s="10">
        <v>12</v>
      </c>
      <c r="J600" s="10">
        <v>4</v>
      </c>
      <c r="K600" s="1">
        <v>2022</v>
      </c>
      <c r="L600" s="1" t="s">
        <v>30</v>
      </c>
      <c r="M600" s="1" t="s">
        <v>41</v>
      </c>
      <c r="N600" s="7">
        <v>4.8483396360023514</v>
      </c>
      <c r="O600" t="str">
        <f>_xlfn.IFS(Analysis16[[#This Row],[Performance_Score]]&lt;=2, "Poor", Analysis16[[#This Row],[Performance_Score]]&gt;2, "Good", Analysis16[[#This Row],[Performance_Score]]&gt;4, "Excellent")</f>
        <v>Good</v>
      </c>
      <c r="P600" t="str">
        <f>LEFT(Analysis16[[#This Row],[Name]],FIND(" ",Analysis16[[#This Row],[Name]], 1))</f>
        <v xml:space="preserve">Kimberly </v>
      </c>
    </row>
    <row r="601" spans="2:16" x14ac:dyDescent="0.35">
      <c r="B601" s="2" t="s">
        <v>1206</v>
      </c>
      <c r="C601" s="2" t="s">
        <v>1207</v>
      </c>
      <c r="D601" s="2" t="s">
        <v>58</v>
      </c>
      <c r="E601" s="11">
        <v>27</v>
      </c>
      <c r="F601" s="2" t="s">
        <v>23</v>
      </c>
      <c r="G601" s="2" t="s">
        <v>77</v>
      </c>
      <c r="H601" s="5">
        <v>51583</v>
      </c>
      <c r="I601" s="11">
        <v>18</v>
      </c>
      <c r="J601" s="11">
        <v>1</v>
      </c>
      <c r="K601" s="2">
        <v>2021</v>
      </c>
      <c r="L601" s="2" t="s">
        <v>18</v>
      </c>
      <c r="M601" s="2" t="s">
        <v>141</v>
      </c>
      <c r="N601" s="8">
        <v>3.9697138290612446</v>
      </c>
      <c r="O601" t="str">
        <f>_xlfn.IFS(Analysis16[[#This Row],[Performance_Score]]&lt;=2, "Poor", Analysis16[[#This Row],[Performance_Score]]&gt;2, "Good", Analysis16[[#This Row],[Performance_Score]]&gt;4, "Excellent")</f>
        <v>Poor</v>
      </c>
      <c r="P601" t="str">
        <f>LEFT(Analysis16[[#This Row],[Name]],FIND(" ",Analysis16[[#This Row],[Name]], 1))</f>
        <v xml:space="preserve">Ivan </v>
      </c>
    </row>
    <row r="602" spans="2:16" x14ac:dyDescent="0.35">
      <c r="B602" s="1" t="s">
        <v>1208</v>
      </c>
      <c r="C602" s="1" t="s">
        <v>1209</v>
      </c>
      <c r="D602" s="1" t="s">
        <v>80</v>
      </c>
      <c r="E602" s="10">
        <v>56</v>
      </c>
      <c r="F602" s="1" t="s">
        <v>23</v>
      </c>
      <c r="G602" s="1" t="s">
        <v>17</v>
      </c>
      <c r="H602" s="4">
        <v>64804</v>
      </c>
      <c r="I602" s="10">
        <v>26</v>
      </c>
      <c r="J602" s="10">
        <v>5</v>
      </c>
      <c r="K602" s="1">
        <v>2018</v>
      </c>
      <c r="L602" s="1" t="s">
        <v>34</v>
      </c>
      <c r="M602" s="1" t="s">
        <v>26</v>
      </c>
      <c r="N602" s="7">
        <v>3.5578905045237419</v>
      </c>
      <c r="O602" t="str">
        <f>_xlfn.IFS(Analysis16[[#This Row],[Performance_Score]]&lt;=2, "Poor", Analysis16[[#This Row],[Performance_Score]]&gt;2, "Good", Analysis16[[#This Row],[Performance_Score]]&gt;4, "Excellent")</f>
        <v>Good</v>
      </c>
      <c r="P602" t="str">
        <f>LEFT(Analysis16[[#This Row],[Name]],FIND(" ",Analysis16[[#This Row],[Name]], 1))</f>
        <v xml:space="preserve">Tiffany </v>
      </c>
    </row>
    <row r="603" spans="2:16" x14ac:dyDescent="0.35">
      <c r="B603" s="2" t="s">
        <v>1210</v>
      </c>
      <c r="C603" s="2" t="s">
        <v>1211</v>
      </c>
      <c r="D603" s="2" t="s">
        <v>46</v>
      </c>
      <c r="E603" s="11">
        <v>35</v>
      </c>
      <c r="F603" s="2" t="s">
        <v>16</v>
      </c>
      <c r="G603" s="2" t="s">
        <v>29</v>
      </c>
      <c r="H603" s="5">
        <v>106898</v>
      </c>
      <c r="I603" s="11">
        <v>31</v>
      </c>
      <c r="J603" s="11">
        <v>1</v>
      </c>
      <c r="K603" s="2">
        <v>2020</v>
      </c>
      <c r="L603" s="2" t="s">
        <v>34</v>
      </c>
      <c r="M603" s="2" t="s">
        <v>26</v>
      </c>
      <c r="N603" s="8">
        <v>2.5741966305914747</v>
      </c>
      <c r="O603" t="str">
        <f>_xlfn.IFS(Analysis16[[#This Row],[Performance_Score]]&lt;=2, "Poor", Analysis16[[#This Row],[Performance_Score]]&gt;2, "Good", Analysis16[[#This Row],[Performance_Score]]&gt;4, "Excellent")</f>
        <v>Poor</v>
      </c>
      <c r="P603" t="str">
        <f>LEFT(Analysis16[[#This Row],[Name]],FIND(" ",Analysis16[[#This Row],[Name]], 1))</f>
        <v xml:space="preserve">Nathan </v>
      </c>
    </row>
    <row r="604" spans="2:16" x14ac:dyDescent="0.35">
      <c r="B604" s="1" t="s">
        <v>1212</v>
      </c>
      <c r="C604" s="1" t="s">
        <v>1213</v>
      </c>
      <c r="D604" s="1" t="s">
        <v>46</v>
      </c>
      <c r="E604" s="10">
        <v>53</v>
      </c>
      <c r="F604" s="1" t="s">
        <v>23</v>
      </c>
      <c r="G604" s="1" t="s">
        <v>29</v>
      </c>
      <c r="H604" s="4">
        <v>79967</v>
      </c>
      <c r="I604" s="10">
        <v>4</v>
      </c>
      <c r="J604" s="10">
        <v>2</v>
      </c>
      <c r="K604" s="1">
        <v>2015</v>
      </c>
      <c r="L604" s="1" t="s">
        <v>34</v>
      </c>
      <c r="M604" s="1" t="s">
        <v>19</v>
      </c>
      <c r="N604" s="7">
        <v>4.9918843210464434</v>
      </c>
      <c r="O604" t="str">
        <f>_xlfn.IFS(Analysis16[[#This Row],[Performance_Score]]&lt;=2, "Poor", Analysis16[[#This Row],[Performance_Score]]&gt;2, "Good", Analysis16[[#This Row],[Performance_Score]]&gt;4, "Excellent")</f>
        <v>Poor</v>
      </c>
      <c r="P604" t="str">
        <f>LEFT(Analysis16[[#This Row],[Name]],FIND(" ",Analysis16[[#This Row],[Name]], 1))</f>
        <v xml:space="preserve">Dylan </v>
      </c>
    </row>
    <row r="605" spans="2:16" x14ac:dyDescent="0.35">
      <c r="B605" s="2" t="s">
        <v>1214</v>
      </c>
      <c r="C605" s="2" t="s">
        <v>1215</v>
      </c>
      <c r="D605" s="2" t="s">
        <v>58</v>
      </c>
      <c r="E605" s="11">
        <v>43</v>
      </c>
      <c r="F605" s="2" t="s">
        <v>16</v>
      </c>
      <c r="G605" s="2" t="s">
        <v>63</v>
      </c>
      <c r="H605" s="5">
        <v>30020</v>
      </c>
      <c r="I605" s="11">
        <v>3</v>
      </c>
      <c r="J605" s="11">
        <v>3</v>
      </c>
      <c r="K605" s="2">
        <v>2024</v>
      </c>
      <c r="L605" s="2" t="s">
        <v>25</v>
      </c>
      <c r="M605" s="2" t="s">
        <v>141</v>
      </c>
      <c r="N605" s="8">
        <v>2.7522748833438899</v>
      </c>
      <c r="O605" t="str">
        <f>_xlfn.IFS(Analysis16[[#This Row],[Performance_Score]]&lt;=2, "Poor", Analysis16[[#This Row],[Performance_Score]]&gt;2, "Good", Analysis16[[#This Row],[Performance_Score]]&gt;4, "Excellent")</f>
        <v>Good</v>
      </c>
      <c r="P605" t="str">
        <f>LEFT(Analysis16[[#This Row],[Name]],FIND(" ",Analysis16[[#This Row],[Name]], 1))</f>
        <v xml:space="preserve">Robert </v>
      </c>
    </row>
    <row r="606" spans="2:16" x14ac:dyDescent="0.35">
      <c r="B606" s="1" t="s">
        <v>1216</v>
      </c>
      <c r="C606" s="1" t="s">
        <v>1217</v>
      </c>
      <c r="D606" s="1" t="s">
        <v>33</v>
      </c>
      <c r="E606" s="10">
        <v>46</v>
      </c>
      <c r="F606" s="1" t="s">
        <v>23</v>
      </c>
      <c r="G606" s="1" t="s">
        <v>24</v>
      </c>
      <c r="H606" s="4">
        <v>67450</v>
      </c>
      <c r="I606" s="10">
        <v>23</v>
      </c>
      <c r="J606" s="10">
        <v>2</v>
      </c>
      <c r="K606" s="1">
        <v>2016</v>
      </c>
      <c r="L606" s="1" t="s">
        <v>34</v>
      </c>
      <c r="M606" s="1" t="s">
        <v>26</v>
      </c>
      <c r="N606" s="7">
        <v>1.8000938094066794</v>
      </c>
      <c r="O606" t="str">
        <f>_xlfn.IFS(Analysis16[[#This Row],[Performance_Score]]&lt;=2, "Poor", Analysis16[[#This Row],[Performance_Score]]&gt;2, "Good", Analysis16[[#This Row],[Performance_Score]]&gt;4, "Excellent")</f>
        <v>Poor</v>
      </c>
      <c r="P606" t="str">
        <f>LEFT(Analysis16[[#This Row],[Name]],FIND(" ",Analysis16[[#This Row],[Name]], 1))</f>
        <v xml:space="preserve">Danielle </v>
      </c>
    </row>
    <row r="607" spans="2:16" x14ac:dyDescent="0.35">
      <c r="B607" s="2" t="s">
        <v>1218</v>
      </c>
      <c r="C607" s="2" t="s">
        <v>1219</v>
      </c>
      <c r="D607" s="2" t="s">
        <v>80</v>
      </c>
      <c r="E607" s="11">
        <v>52</v>
      </c>
      <c r="F607" s="2" t="s">
        <v>23</v>
      </c>
      <c r="G607" s="2" t="s">
        <v>63</v>
      </c>
      <c r="H607" s="5">
        <v>41520</v>
      </c>
      <c r="I607" s="11">
        <v>20</v>
      </c>
      <c r="J607" s="11">
        <v>5</v>
      </c>
      <c r="K607" s="2">
        <v>2016</v>
      </c>
      <c r="L607" s="2" t="s">
        <v>25</v>
      </c>
      <c r="M607" s="2" t="s">
        <v>26</v>
      </c>
      <c r="N607" s="8">
        <v>4.201957287730731</v>
      </c>
      <c r="O607" t="str">
        <f>_xlfn.IFS(Analysis16[[#This Row],[Performance_Score]]&lt;=2, "Poor", Analysis16[[#This Row],[Performance_Score]]&gt;2, "Good", Analysis16[[#This Row],[Performance_Score]]&gt;4, "Excellent")</f>
        <v>Good</v>
      </c>
      <c r="P607" t="str">
        <f>LEFT(Analysis16[[#This Row],[Name]],FIND(" ",Analysis16[[#This Row],[Name]], 1))</f>
        <v xml:space="preserve">John </v>
      </c>
    </row>
    <row r="608" spans="2:16" x14ac:dyDescent="0.35">
      <c r="B608" s="1" t="s">
        <v>1220</v>
      </c>
      <c r="C608" s="1" t="s">
        <v>1221</v>
      </c>
      <c r="D608" s="1" t="s">
        <v>46</v>
      </c>
      <c r="E608" s="10">
        <v>55</v>
      </c>
      <c r="F608" s="1" t="s">
        <v>16</v>
      </c>
      <c r="G608" s="1" t="s">
        <v>17</v>
      </c>
      <c r="H608" s="4">
        <v>88970</v>
      </c>
      <c r="I608" s="10">
        <v>18</v>
      </c>
      <c r="J608" s="10">
        <v>4</v>
      </c>
      <c r="K608" s="1">
        <v>2020</v>
      </c>
      <c r="L608" s="1" t="s">
        <v>30</v>
      </c>
      <c r="M608" s="1" t="s">
        <v>41</v>
      </c>
      <c r="N608" s="7">
        <v>4.33599888233132</v>
      </c>
      <c r="O608" t="str">
        <f>_xlfn.IFS(Analysis16[[#This Row],[Performance_Score]]&lt;=2, "Poor", Analysis16[[#This Row],[Performance_Score]]&gt;2, "Good", Analysis16[[#This Row],[Performance_Score]]&gt;4, "Excellent")</f>
        <v>Good</v>
      </c>
      <c r="P608" t="str">
        <f>LEFT(Analysis16[[#This Row],[Name]],FIND(" ",Analysis16[[#This Row],[Name]], 1))</f>
        <v xml:space="preserve">Adam </v>
      </c>
    </row>
    <row r="609" spans="2:16" x14ac:dyDescent="0.35">
      <c r="B609" s="2" t="s">
        <v>1222</v>
      </c>
      <c r="C609" s="2" t="s">
        <v>1223</v>
      </c>
      <c r="D609" s="2" t="s">
        <v>46</v>
      </c>
      <c r="E609" s="11">
        <v>49</v>
      </c>
      <c r="F609" s="2" t="s">
        <v>23</v>
      </c>
      <c r="G609" s="2" t="s">
        <v>24</v>
      </c>
      <c r="H609" s="5">
        <v>82240</v>
      </c>
      <c r="I609" s="11">
        <v>24</v>
      </c>
      <c r="J609" s="11">
        <v>5</v>
      </c>
      <c r="K609" s="2">
        <v>2022</v>
      </c>
      <c r="L609" s="2" t="s">
        <v>51</v>
      </c>
      <c r="M609" s="2" t="s">
        <v>26</v>
      </c>
      <c r="N609" s="8">
        <v>2.3805383762361565</v>
      </c>
      <c r="O609" t="str">
        <f>_xlfn.IFS(Analysis16[[#This Row],[Performance_Score]]&lt;=2, "Poor", Analysis16[[#This Row],[Performance_Score]]&gt;2, "Good", Analysis16[[#This Row],[Performance_Score]]&gt;4, "Excellent")</f>
        <v>Good</v>
      </c>
      <c r="P609" t="str">
        <f>LEFT(Analysis16[[#This Row],[Name]],FIND(" ",Analysis16[[#This Row],[Name]], 1))</f>
        <v xml:space="preserve">Chad </v>
      </c>
    </row>
    <row r="610" spans="2:16" x14ac:dyDescent="0.35">
      <c r="B610" s="1" t="s">
        <v>1224</v>
      </c>
      <c r="C610" s="1" t="s">
        <v>1225</v>
      </c>
      <c r="D610" s="1" t="s">
        <v>33</v>
      </c>
      <c r="E610" s="10">
        <v>37</v>
      </c>
      <c r="F610" s="1" t="s">
        <v>23</v>
      </c>
      <c r="G610" s="1" t="s">
        <v>24</v>
      </c>
      <c r="H610" s="4">
        <v>101173</v>
      </c>
      <c r="I610" s="10">
        <v>11</v>
      </c>
      <c r="J610" s="10">
        <v>2</v>
      </c>
      <c r="K610" s="1">
        <v>0</v>
      </c>
      <c r="L610" s="1" t="s">
        <v>40</v>
      </c>
      <c r="M610" s="1" t="s">
        <v>141</v>
      </c>
      <c r="N610" s="7">
        <v>4.0772467540927728</v>
      </c>
      <c r="O610" t="str">
        <f>_xlfn.IFS(Analysis16[[#This Row],[Performance_Score]]&lt;=2, "Poor", Analysis16[[#This Row],[Performance_Score]]&gt;2, "Good", Analysis16[[#This Row],[Performance_Score]]&gt;4, "Excellent")</f>
        <v>Poor</v>
      </c>
      <c r="P610" t="str">
        <f>LEFT(Analysis16[[#This Row],[Name]],FIND(" ",Analysis16[[#This Row],[Name]], 1))</f>
        <v xml:space="preserve">Kenneth </v>
      </c>
    </row>
    <row r="611" spans="2:16" x14ac:dyDescent="0.35">
      <c r="B611" s="2" t="s">
        <v>1226</v>
      </c>
      <c r="C611" s="2" t="s">
        <v>1227</v>
      </c>
      <c r="D611" s="2" t="s">
        <v>15</v>
      </c>
      <c r="E611" s="11">
        <v>32</v>
      </c>
      <c r="F611" s="2" t="s">
        <v>16</v>
      </c>
      <c r="G611" s="2" t="s">
        <v>63</v>
      </c>
      <c r="H611" s="5">
        <v>44533</v>
      </c>
      <c r="I611" s="11">
        <v>6</v>
      </c>
      <c r="J611" s="11">
        <v>4</v>
      </c>
      <c r="K611" s="2">
        <v>2021</v>
      </c>
      <c r="L611" s="2" t="s">
        <v>51</v>
      </c>
      <c r="M611" s="2" t="s">
        <v>26</v>
      </c>
      <c r="N611" s="8">
        <v>3.0404401420977325</v>
      </c>
      <c r="O611" t="str">
        <f>_xlfn.IFS(Analysis16[[#This Row],[Performance_Score]]&lt;=2, "Poor", Analysis16[[#This Row],[Performance_Score]]&gt;2, "Good", Analysis16[[#This Row],[Performance_Score]]&gt;4, "Excellent")</f>
        <v>Good</v>
      </c>
      <c r="P611" t="str">
        <f>LEFT(Analysis16[[#This Row],[Name]],FIND(" ",Analysis16[[#This Row],[Name]], 1))</f>
        <v xml:space="preserve">Lisa </v>
      </c>
    </row>
    <row r="612" spans="2:16" x14ac:dyDescent="0.35">
      <c r="B612" s="1" t="s">
        <v>1228</v>
      </c>
      <c r="C612" s="1" t="s">
        <v>1229</v>
      </c>
      <c r="D612" s="1" t="s">
        <v>46</v>
      </c>
      <c r="E612" s="10">
        <v>28</v>
      </c>
      <c r="F612" s="1" t="s">
        <v>23</v>
      </c>
      <c r="G612" s="1" t="s">
        <v>77</v>
      </c>
      <c r="H612" s="4">
        <v>116519</v>
      </c>
      <c r="I612" s="10">
        <v>27</v>
      </c>
      <c r="J612" s="10">
        <v>2</v>
      </c>
      <c r="K612" s="1">
        <v>2020</v>
      </c>
      <c r="L612" s="1" t="s">
        <v>34</v>
      </c>
      <c r="M612" s="1" t="s">
        <v>41</v>
      </c>
      <c r="N612" s="7">
        <v>3.1478709522136477</v>
      </c>
      <c r="O612" t="str">
        <f>_xlfn.IFS(Analysis16[[#This Row],[Performance_Score]]&lt;=2, "Poor", Analysis16[[#This Row],[Performance_Score]]&gt;2, "Good", Analysis16[[#This Row],[Performance_Score]]&gt;4, "Excellent")</f>
        <v>Poor</v>
      </c>
      <c r="P612" t="str">
        <f>LEFT(Analysis16[[#This Row],[Name]],FIND(" ",Analysis16[[#This Row],[Name]], 1))</f>
        <v xml:space="preserve">Brenda </v>
      </c>
    </row>
    <row r="613" spans="2:16" x14ac:dyDescent="0.35">
      <c r="B613" s="2" t="s">
        <v>1230</v>
      </c>
      <c r="C613" s="2" t="s">
        <v>1231</v>
      </c>
      <c r="D613" s="2" t="s">
        <v>22</v>
      </c>
      <c r="E613" s="11">
        <v>25</v>
      </c>
      <c r="F613" s="2" t="s">
        <v>72</v>
      </c>
      <c r="G613" s="2" t="s">
        <v>77</v>
      </c>
      <c r="H613" s="5">
        <v>80621</v>
      </c>
      <c r="I613" s="11">
        <v>2</v>
      </c>
      <c r="J613" s="11">
        <v>4</v>
      </c>
      <c r="K613" s="2">
        <v>2019</v>
      </c>
      <c r="L613" s="2" t="s">
        <v>30</v>
      </c>
      <c r="M613" s="2" t="s">
        <v>26</v>
      </c>
      <c r="N613" s="8">
        <v>2.7049061535038015</v>
      </c>
      <c r="O613" t="str">
        <f>_xlfn.IFS(Analysis16[[#This Row],[Performance_Score]]&lt;=2, "Poor", Analysis16[[#This Row],[Performance_Score]]&gt;2, "Good", Analysis16[[#This Row],[Performance_Score]]&gt;4, "Excellent")</f>
        <v>Good</v>
      </c>
      <c r="P613" t="str">
        <f>LEFT(Analysis16[[#This Row],[Name]],FIND(" ",Analysis16[[#This Row],[Name]], 1))</f>
        <v xml:space="preserve">Jonathan </v>
      </c>
    </row>
    <row r="614" spans="2:16" x14ac:dyDescent="0.35">
      <c r="B614" s="1" t="s">
        <v>1232</v>
      </c>
      <c r="C614" s="1" t="s">
        <v>1233</v>
      </c>
      <c r="D614" s="1" t="s">
        <v>33</v>
      </c>
      <c r="E614" s="10">
        <v>35</v>
      </c>
      <c r="F614" s="1" t="s">
        <v>16</v>
      </c>
      <c r="G614" s="1" t="s">
        <v>63</v>
      </c>
      <c r="H614" s="4">
        <v>78996</v>
      </c>
      <c r="I614" s="10">
        <v>32</v>
      </c>
      <c r="J614" s="10">
        <v>3</v>
      </c>
      <c r="K614" s="1">
        <v>0</v>
      </c>
      <c r="L614" s="1" t="s">
        <v>18</v>
      </c>
      <c r="M614" s="1" t="s">
        <v>141</v>
      </c>
      <c r="N614" s="7">
        <v>2.9353249645769472</v>
      </c>
      <c r="O614" t="str">
        <f>_xlfn.IFS(Analysis16[[#This Row],[Performance_Score]]&lt;=2, "Poor", Analysis16[[#This Row],[Performance_Score]]&gt;2, "Good", Analysis16[[#This Row],[Performance_Score]]&gt;4, "Excellent")</f>
        <v>Good</v>
      </c>
      <c r="P614" t="str">
        <f>LEFT(Analysis16[[#This Row],[Name]],FIND(" ",Analysis16[[#This Row],[Name]], 1))</f>
        <v xml:space="preserve">Heather </v>
      </c>
    </row>
    <row r="615" spans="2:16" x14ac:dyDescent="0.35">
      <c r="B615" s="2" t="s">
        <v>1234</v>
      </c>
      <c r="C615" s="2" t="s">
        <v>1235</v>
      </c>
      <c r="D615" s="2" t="s">
        <v>46</v>
      </c>
      <c r="E615" s="11">
        <v>30</v>
      </c>
      <c r="F615" s="2" t="s">
        <v>16</v>
      </c>
      <c r="G615" s="2" t="s">
        <v>29</v>
      </c>
      <c r="H615" s="5">
        <v>116324</v>
      </c>
      <c r="I615" s="11">
        <v>12</v>
      </c>
      <c r="J615" s="11">
        <v>2</v>
      </c>
      <c r="K615" s="2">
        <v>0</v>
      </c>
      <c r="L615" s="2" t="s">
        <v>51</v>
      </c>
      <c r="M615" s="2" t="s">
        <v>26</v>
      </c>
      <c r="N615" s="8">
        <v>3.9308091536153813</v>
      </c>
      <c r="O615" t="str">
        <f>_xlfn.IFS(Analysis16[[#This Row],[Performance_Score]]&lt;=2, "Poor", Analysis16[[#This Row],[Performance_Score]]&gt;2, "Good", Analysis16[[#This Row],[Performance_Score]]&gt;4, "Excellent")</f>
        <v>Poor</v>
      </c>
      <c r="P615" t="str">
        <f>LEFT(Analysis16[[#This Row],[Name]],FIND(" ",Analysis16[[#This Row],[Name]], 1))</f>
        <v xml:space="preserve">Ronald </v>
      </c>
    </row>
    <row r="616" spans="2:16" x14ac:dyDescent="0.35">
      <c r="B616" s="1" t="s">
        <v>1236</v>
      </c>
      <c r="C616" s="1" t="s">
        <v>1237</v>
      </c>
      <c r="D616" s="1" t="s">
        <v>46</v>
      </c>
      <c r="E616" s="10">
        <v>30</v>
      </c>
      <c r="F616" s="1" t="s">
        <v>16</v>
      </c>
      <c r="G616" s="1" t="s">
        <v>77</v>
      </c>
      <c r="H616" s="4">
        <v>81605</v>
      </c>
      <c r="I616" s="10">
        <v>10</v>
      </c>
      <c r="J616" s="10">
        <v>1</v>
      </c>
      <c r="K616" s="1">
        <v>2015</v>
      </c>
      <c r="L616" s="1" t="s">
        <v>51</v>
      </c>
      <c r="M616" s="1" t="s">
        <v>26</v>
      </c>
      <c r="N616" s="7">
        <v>2.0857390451595403</v>
      </c>
      <c r="O616" t="str">
        <f>_xlfn.IFS(Analysis16[[#This Row],[Performance_Score]]&lt;=2, "Poor", Analysis16[[#This Row],[Performance_Score]]&gt;2, "Good", Analysis16[[#This Row],[Performance_Score]]&gt;4, "Excellent")</f>
        <v>Poor</v>
      </c>
      <c r="P616" t="str">
        <f>LEFT(Analysis16[[#This Row],[Name]],FIND(" ",Analysis16[[#This Row],[Name]], 1))</f>
        <v xml:space="preserve">David </v>
      </c>
    </row>
    <row r="617" spans="2:16" x14ac:dyDescent="0.35">
      <c r="B617" s="2" t="s">
        <v>1238</v>
      </c>
      <c r="C617" s="2" t="s">
        <v>1239</v>
      </c>
      <c r="D617" s="2" t="s">
        <v>80</v>
      </c>
      <c r="E617" s="11">
        <v>46</v>
      </c>
      <c r="F617" s="2" t="s">
        <v>16</v>
      </c>
      <c r="G617" s="2" t="s">
        <v>24</v>
      </c>
      <c r="H617" s="5">
        <v>79884</v>
      </c>
      <c r="I617" s="11">
        <v>26</v>
      </c>
      <c r="J617" s="11">
        <v>3</v>
      </c>
      <c r="K617" s="2">
        <v>2019</v>
      </c>
      <c r="L617" s="2" t="s">
        <v>25</v>
      </c>
      <c r="M617" s="2" t="s">
        <v>19</v>
      </c>
      <c r="N617" s="8">
        <v>3.0953315854328389</v>
      </c>
      <c r="O617" t="str">
        <f>_xlfn.IFS(Analysis16[[#This Row],[Performance_Score]]&lt;=2, "Poor", Analysis16[[#This Row],[Performance_Score]]&gt;2, "Good", Analysis16[[#This Row],[Performance_Score]]&gt;4, "Excellent")</f>
        <v>Good</v>
      </c>
      <c r="P617" t="str">
        <f>LEFT(Analysis16[[#This Row],[Name]],FIND(" ",Analysis16[[#This Row],[Name]], 1))</f>
        <v xml:space="preserve">Cole </v>
      </c>
    </row>
    <row r="618" spans="2:16" x14ac:dyDescent="0.35">
      <c r="B618" s="1" t="s">
        <v>1240</v>
      </c>
      <c r="C618" s="1" t="s">
        <v>1241</v>
      </c>
      <c r="D618" s="1" t="s">
        <v>33</v>
      </c>
      <c r="E618" s="10">
        <v>54</v>
      </c>
      <c r="F618" s="1" t="s">
        <v>16</v>
      </c>
      <c r="G618" s="1" t="s">
        <v>77</v>
      </c>
      <c r="H618" s="4">
        <v>80555</v>
      </c>
      <c r="I618" s="10">
        <v>14</v>
      </c>
      <c r="J618" s="10">
        <v>3</v>
      </c>
      <c r="K618" s="1">
        <v>2019</v>
      </c>
      <c r="L618" s="1" t="s">
        <v>34</v>
      </c>
      <c r="M618" s="1" t="s">
        <v>26</v>
      </c>
      <c r="N618" s="7">
        <v>4.532848301365882</v>
      </c>
      <c r="O618" t="str">
        <f>_xlfn.IFS(Analysis16[[#This Row],[Performance_Score]]&lt;=2, "Poor", Analysis16[[#This Row],[Performance_Score]]&gt;2, "Good", Analysis16[[#This Row],[Performance_Score]]&gt;4, "Excellent")</f>
        <v>Good</v>
      </c>
      <c r="P618" t="str">
        <f>LEFT(Analysis16[[#This Row],[Name]],FIND(" ",Analysis16[[#This Row],[Name]], 1))</f>
        <v xml:space="preserve">Tanya </v>
      </c>
    </row>
    <row r="619" spans="2:16" x14ac:dyDescent="0.35">
      <c r="B619" s="2" t="s">
        <v>1242</v>
      </c>
      <c r="C619" s="2" t="s">
        <v>1243</v>
      </c>
      <c r="D619" s="2" t="s">
        <v>22</v>
      </c>
      <c r="E619" s="11">
        <v>32</v>
      </c>
      <c r="F619" s="2" t="s">
        <v>16</v>
      </c>
      <c r="G619" s="2" t="s">
        <v>17</v>
      </c>
      <c r="H619" s="5">
        <v>59073</v>
      </c>
      <c r="I619" s="11">
        <v>18</v>
      </c>
      <c r="J619" s="11">
        <v>1</v>
      </c>
      <c r="K619" s="2">
        <v>2019</v>
      </c>
      <c r="L619" s="2" t="s">
        <v>34</v>
      </c>
      <c r="M619" s="2" t="s">
        <v>141</v>
      </c>
      <c r="N619" s="8">
        <v>1.2621005282204787</v>
      </c>
      <c r="O619" t="str">
        <f>_xlfn.IFS(Analysis16[[#This Row],[Performance_Score]]&lt;=2, "Poor", Analysis16[[#This Row],[Performance_Score]]&gt;2, "Good", Analysis16[[#This Row],[Performance_Score]]&gt;4, "Excellent")</f>
        <v>Poor</v>
      </c>
      <c r="P619" t="str">
        <f>LEFT(Analysis16[[#This Row],[Name]],FIND(" ",Analysis16[[#This Row],[Name]], 1))</f>
        <v xml:space="preserve">Carla </v>
      </c>
    </row>
    <row r="620" spans="2:16" x14ac:dyDescent="0.35">
      <c r="B620" s="1" t="s">
        <v>1244</v>
      </c>
      <c r="C620" s="1" t="s">
        <v>1245</v>
      </c>
      <c r="D620" s="1" t="s">
        <v>15</v>
      </c>
      <c r="E620" s="10">
        <v>40</v>
      </c>
      <c r="F620" s="1" t="s">
        <v>16</v>
      </c>
      <c r="G620" s="1" t="s">
        <v>77</v>
      </c>
      <c r="H620" s="4">
        <v>39964</v>
      </c>
      <c r="I620" s="10">
        <v>4</v>
      </c>
      <c r="J620" s="10">
        <v>5</v>
      </c>
      <c r="K620" s="1">
        <v>2021</v>
      </c>
      <c r="L620" s="1" t="s">
        <v>40</v>
      </c>
      <c r="M620" s="1" t="s">
        <v>26</v>
      </c>
      <c r="N620" s="7">
        <v>2.2135759804834274</v>
      </c>
      <c r="O620" t="str">
        <f>_xlfn.IFS(Analysis16[[#This Row],[Performance_Score]]&lt;=2, "Poor", Analysis16[[#This Row],[Performance_Score]]&gt;2, "Good", Analysis16[[#This Row],[Performance_Score]]&gt;4, "Excellent")</f>
        <v>Good</v>
      </c>
      <c r="P620" t="str">
        <f>LEFT(Analysis16[[#This Row],[Name]],FIND(" ",Analysis16[[#This Row],[Name]], 1))</f>
        <v xml:space="preserve">Andrew </v>
      </c>
    </row>
    <row r="621" spans="2:16" x14ac:dyDescent="0.35">
      <c r="B621" s="2" t="s">
        <v>1246</v>
      </c>
      <c r="C621" s="2" t="s">
        <v>1247</v>
      </c>
      <c r="D621" s="2" t="s">
        <v>33</v>
      </c>
      <c r="E621" s="11">
        <v>56</v>
      </c>
      <c r="F621" s="2" t="s">
        <v>16</v>
      </c>
      <c r="G621" s="2" t="s">
        <v>29</v>
      </c>
      <c r="H621" s="5">
        <v>78008</v>
      </c>
      <c r="I621" s="11">
        <v>12</v>
      </c>
      <c r="J621" s="11">
        <v>1</v>
      </c>
      <c r="K621" s="2">
        <v>2020</v>
      </c>
      <c r="L621" s="2" t="s">
        <v>30</v>
      </c>
      <c r="M621" s="2" t="s">
        <v>26</v>
      </c>
      <c r="N621" s="8">
        <v>2.1159538275653476</v>
      </c>
      <c r="O621" t="str">
        <f>_xlfn.IFS(Analysis16[[#This Row],[Performance_Score]]&lt;=2, "Poor", Analysis16[[#This Row],[Performance_Score]]&gt;2, "Good", Analysis16[[#This Row],[Performance_Score]]&gt;4, "Excellent")</f>
        <v>Poor</v>
      </c>
      <c r="P621" t="str">
        <f>LEFT(Analysis16[[#This Row],[Name]],FIND(" ",Analysis16[[#This Row],[Name]], 1))</f>
        <v xml:space="preserve">Raven </v>
      </c>
    </row>
    <row r="622" spans="2:16" x14ac:dyDescent="0.35">
      <c r="B622" s="1" t="s">
        <v>1248</v>
      </c>
      <c r="C622" s="1" t="s">
        <v>1249</v>
      </c>
      <c r="D622" s="1" t="s">
        <v>33</v>
      </c>
      <c r="E622" s="10">
        <v>43</v>
      </c>
      <c r="F622" s="1" t="s">
        <v>16</v>
      </c>
      <c r="G622" s="1" t="s">
        <v>39</v>
      </c>
      <c r="H622" s="4">
        <v>52354</v>
      </c>
      <c r="I622" s="10">
        <v>19</v>
      </c>
      <c r="J622" s="10">
        <v>5</v>
      </c>
      <c r="K622" s="1">
        <v>2023</v>
      </c>
      <c r="L622" s="1" t="s">
        <v>51</v>
      </c>
      <c r="M622" s="1" t="s">
        <v>26</v>
      </c>
      <c r="N622" s="7">
        <v>1.205122135958042</v>
      </c>
      <c r="O622" t="str">
        <f>_xlfn.IFS(Analysis16[[#This Row],[Performance_Score]]&lt;=2, "Poor", Analysis16[[#This Row],[Performance_Score]]&gt;2, "Good", Analysis16[[#This Row],[Performance_Score]]&gt;4, "Excellent")</f>
        <v>Good</v>
      </c>
      <c r="P622" t="str">
        <f>LEFT(Analysis16[[#This Row],[Name]],FIND(" ",Analysis16[[#This Row],[Name]], 1))</f>
        <v xml:space="preserve">Charles </v>
      </c>
    </row>
    <row r="623" spans="2:16" x14ac:dyDescent="0.35">
      <c r="B623" s="2" t="s">
        <v>1250</v>
      </c>
      <c r="C623" s="2" t="s">
        <v>1251</v>
      </c>
      <c r="D623" s="2" t="s">
        <v>58</v>
      </c>
      <c r="E623" s="11">
        <v>33</v>
      </c>
      <c r="F623" s="2" t="s">
        <v>16</v>
      </c>
      <c r="G623" s="2" t="s">
        <v>17</v>
      </c>
      <c r="H623" s="5">
        <v>51391</v>
      </c>
      <c r="I623" s="11">
        <v>14</v>
      </c>
      <c r="J623" s="11">
        <v>5</v>
      </c>
      <c r="K623" s="2">
        <v>2020</v>
      </c>
      <c r="L623" s="2" t="s">
        <v>30</v>
      </c>
      <c r="M623" s="2" t="s">
        <v>26</v>
      </c>
      <c r="N623" s="8">
        <v>3.0111685851531158</v>
      </c>
      <c r="O623" t="str">
        <f>_xlfn.IFS(Analysis16[[#This Row],[Performance_Score]]&lt;=2, "Poor", Analysis16[[#This Row],[Performance_Score]]&gt;2, "Good", Analysis16[[#This Row],[Performance_Score]]&gt;4, "Excellent")</f>
        <v>Good</v>
      </c>
      <c r="P623" t="str">
        <f>LEFT(Analysis16[[#This Row],[Name]],FIND(" ",Analysis16[[#This Row],[Name]], 1))</f>
        <v xml:space="preserve">Veronica </v>
      </c>
    </row>
    <row r="624" spans="2:16" x14ac:dyDescent="0.35">
      <c r="B624" s="1" t="s">
        <v>1252</v>
      </c>
      <c r="C624" s="1" t="s">
        <v>1253</v>
      </c>
      <c r="D624" s="1" t="s">
        <v>33</v>
      </c>
      <c r="E624" s="10">
        <v>43</v>
      </c>
      <c r="F624" s="1" t="s">
        <v>23</v>
      </c>
      <c r="G624" s="1" t="s">
        <v>39</v>
      </c>
      <c r="H624" s="4">
        <v>87545</v>
      </c>
      <c r="I624" s="10">
        <v>3</v>
      </c>
      <c r="J624" s="10">
        <v>4</v>
      </c>
      <c r="K624" s="1">
        <v>2018</v>
      </c>
      <c r="L624" s="1" t="s">
        <v>40</v>
      </c>
      <c r="M624" s="1" t="s">
        <v>41</v>
      </c>
      <c r="N624" s="7">
        <v>2.5837233204884242</v>
      </c>
      <c r="O624" t="str">
        <f>_xlfn.IFS(Analysis16[[#This Row],[Performance_Score]]&lt;=2, "Poor", Analysis16[[#This Row],[Performance_Score]]&gt;2, "Good", Analysis16[[#This Row],[Performance_Score]]&gt;4, "Excellent")</f>
        <v>Good</v>
      </c>
      <c r="P624" t="str">
        <f>LEFT(Analysis16[[#This Row],[Name]],FIND(" ",Analysis16[[#This Row],[Name]], 1))</f>
        <v xml:space="preserve">Brian </v>
      </c>
    </row>
    <row r="625" spans="2:16" x14ac:dyDescent="0.35">
      <c r="B625" s="2" t="s">
        <v>1254</v>
      </c>
      <c r="C625" s="2" t="s">
        <v>1255</v>
      </c>
      <c r="D625" s="2" t="s">
        <v>58</v>
      </c>
      <c r="E625" s="11">
        <v>59</v>
      </c>
      <c r="F625" s="2" t="s">
        <v>16</v>
      </c>
      <c r="G625" s="2" t="s">
        <v>39</v>
      </c>
      <c r="H625" s="5">
        <v>54959</v>
      </c>
      <c r="I625" s="11">
        <v>16</v>
      </c>
      <c r="J625" s="11">
        <v>1</v>
      </c>
      <c r="K625" s="2">
        <v>2015</v>
      </c>
      <c r="L625" s="2" t="s">
        <v>30</v>
      </c>
      <c r="M625" s="2" t="s">
        <v>26</v>
      </c>
      <c r="N625" s="8">
        <v>1.4159226278615131</v>
      </c>
      <c r="O625" t="str">
        <f>_xlfn.IFS(Analysis16[[#This Row],[Performance_Score]]&lt;=2, "Poor", Analysis16[[#This Row],[Performance_Score]]&gt;2, "Good", Analysis16[[#This Row],[Performance_Score]]&gt;4, "Excellent")</f>
        <v>Poor</v>
      </c>
      <c r="P625" t="str">
        <f>LEFT(Analysis16[[#This Row],[Name]],FIND(" ",Analysis16[[#This Row],[Name]], 1))</f>
        <v xml:space="preserve">Brianna </v>
      </c>
    </row>
    <row r="626" spans="2:16" x14ac:dyDescent="0.35">
      <c r="B626" s="1" t="s">
        <v>1256</v>
      </c>
      <c r="C626" s="1" t="s">
        <v>1257</v>
      </c>
      <c r="D626" s="1" t="s">
        <v>46</v>
      </c>
      <c r="E626" s="10">
        <v>52</v>
      </c>
      <c r="F626" s="1" t="s">
        <v>23</v>
      </c>
      <c r="G626" s="1" t="s">
        <v>63</v>
      </c>
      <c r="H626" s="4">
        <v>93147</v>
      </c>
      <c r="I626" s="10">
        <v>35</v>
      </c>
      <c r="J626" s="10">
        <v>5</v>
      </c>
      <c r="K626" s="1">
        <v>2023</v>
      </c>
      <c r="L626" s="1" t="s">
        <v>18</v>
      </c>
      <c r="M626" s="1" t="s">
        <v>26</v>
      </c>
      <c r="N626" s="7">
        <v>2.8463836056018743</v>
      </c>
      <c r="O626" t="str">
        <f>_xlfn.IFS(Analysis16[[#This Row],[Performance_Score]]&lt;=2, "Poor", Analysis16[[#This Row],[Performance_Score]]&gt;2, "Good", Analysis16[[#This Row],[Performance_Score]]&gt;4, "Excellent")</f>
        <v>Good</v>
      </c>
      <c r="P626" t="str">
        <f>LEFT(Analysis16[[#This Row],[Name]],FIND(" ",Analysis16[[#This Row],[Name]], 1))</f>
        <v xml:space="preserve">Jose </v>
      </c>
    </row>
    <row r="627" spans="2:16" x14ac:dyDescent="0.35">
      <c r="B627" s="2" t="s">
        <v>1258</v>
      </c>
      <c r="C627" s="2" t="s">
        <v>1259</v>
      </c>
      <c r="D627" s="2" t="s">
        <v>46</v>
      </c>
      <c r="E627" s="11">
        <v>32</v>
      </c>
      <c r="F627" s="2" t="s">
        <v>23</v>
      </c>
      <c r="G627" s="2" t="s">
        <v>24</v>
      </c>
      <c r="H627" s="5">
        <v>48846</v>
      </c>
      <c r="I627" s="11">
        <v>20</v>
      </c>
      <c r="J627" s="11">
        <v>1</v>
      </c>
      <c r="K627" s="2">
        <v>0</v>
      </c>
      <c r="L627" s="2" t="s">
        <v>30</v>
      </c>
      <c r="M627" s="2" t="s">
        <v>41</v>
      </c>
      <c r="N627" s="8">
        <v>4.2018996722533464</v>
      </c>
      <c r="O627" t="str">
        <f>_xlfn.IFS(Analysis16[[#This Row],[Performance_Score]]&lt;=2, "Poor", Analysis16[[#This Row],[Performance_Score]]&gt;2, "Good", Analysis16[[#This Row],[Performance_Score]]&gt;4, "Excellent")</f>
        <v>Poor</v>
      </c>
      <c r="P627" t="str">
        <f>LEFT(Analysis16[[#This Row],[Name]],FIND(" ",Analysis16[[#This Row],[Name]], 1))</f>
        <v xml:space="preserve">John </v>
      </c>
    </row>
    <row r="628" spans="2:16" x14ac:dyDescent="0.35">
      <c r="B628" s="1" t="s">
        <v>1260</v>
      </c>
      <c r="C628" s="1" t="s">
        <v>1261</v>
      </c>
      <c r="D628" s="1" t="s">
        <v>15</v>
      </c>
      <c r="E628" s="10">
        <v>28</v>
      </c>
      <c r="F628" s="1" t="s">
        <v>23</v>
      </c>
      <c r="G628" s="1" t="s">
        <v>63</v>
      </c>
      <c r="H628" s="4">
        <v>94288</v>
      </c>
      <c r="I628" s="10">
        <v>31</v>
      </c>
      <c r="J628" s="10">
        <v>3</v>
      </c>
      <c r="K628" s="1">
        <v>0</v>
      </c>
      <c r="L628" s="1" t="s">
        <v>34</v>
      </c>
      <c r="M628" s="1" t="s">
        <v>141</v>
      </c>
      <c r="N628" s="7">
        <v>3.7023072346533747</v>
      </c>
      <c r="O628" t="str">
        <f>_xlfn.IFS(Analysis16[[#This Row],[Performance_Score]]&lt;=2, "Poor", Analysis16[[#This Row],[Performance_Score]]&gt;2, "Good", Analysis16[[#This Row],[Performance_Score]]&gt;4, "Excellent")</f>
        <v>Good</v>
      </c>
      <c r="P628" t="str">
        <f>LEFT(Analysis16[[#This Row],[Name]],FIND(" ",Analysis16[[#This Row],[Name]], 1))</f>
        <v xml:space="preserve">Jessica </v>
      </c>
    </row>
    <row r="629" spans="2:16" x14ac:dyDescent="0.35">
      <c r="B629" s="2" t="s">
        <v>1262</v>
      </c>
      <c r="C629" s="2" t="s">
        <v>1263</v>
      </c>
      <c r="D629" s="2" t="s">
        <v>58</v>
      </c>
      <c r="E629" s="11">
        <v>44</v>
      </c>
      <c r="F629" s="2" t="s">
        <v>23</v>
      </c>
      <c r="G629" s="2" t="s">
        <v>39</v>
      </c>
      <c r="H629" s="5">
        <v>93893</v>
      </c>
      <c r="I629" s="11">
        <v>29</v>
      </c>
      <c r="J629" s="11">
        <v>1</v>
      </c>
      <c r="K629" s="2">
        <v>2015</v>
      </c>
      <c r="L629" s="2" t="s">
        <v>25</v>
      </c>
      <c r="M629" s="2" t="s">
        <v>26</v>
      </c>
      <c r="N629" s="8">
        <v>4.0517745585154561</v>
      </c>
      <c r="O629" t="str">
        <f>_xlfn.IFS(Analysis16[[#This Row],[Performance_Score]]&lt;=2, "Poor", Analysis16[[#This Row],[Performance_Score]]&gt;2, "Good", Analysis16[[#This Row],[Performance_Score]]&gt;4, "Excellent")</f>
        <v>Poor</v>
      </c>
      <c r="P629" t="str">
        <f>LEFT(Analysis16[[#This Row],[Name]],FIND(" ",Analysis16[[#This Row],[Name]], 1))</f>
        <v xml:space="preserve">David </v>
      </c>
    </row>
    <row r="630" spans="2:16" x14ac:dyDescent="0.35">
      <c r="B630" s="1" t="s">
        <v>1264</v>
      </c>
      <c r="C630" s="1" t="s">
        <v>1265</v>
      </c>
      <c r="D630" s="1" t="s">
        <v>15</v>
      </c>
      <c r="E630" s="10">
        <v>29</v>
      </c>
      <c r="F630" s="1" t="s">
        <v>16</v>
      </c>
      <c r="G630" s="1" t="s">
        <v>77</v>
      </c>
      <c r="H630" s="4">
        <v>83394</v>
      </c>
      <c r="I630" s="10">
        <v>6</v>
      </c>
      <c r="J630" s="10">
        <v>4</v>
      </c>
      <c r="K630" s="1">
        <v>2024</v>
      </c>
      <c r="L630" s="1" t="s">
        <v>30</v>
      </c>
      <c r="M630" s="1" t="s">
        <v>41</v>
      </c>
      <c r="N630" s="7">
        <v>3.477549632889724</v>
      </c>
      <c r="O630" t="str">
        <f>_xlfn.IFS(Analysis16[[#This Row],[Performance_Score]]&lt;=2, "Poor", Analysis16[[#This Row],[Performance_Score]]&gt;2, "Good", Analysis16[[#This Row],[Performance_Score]]&gt;4, "Excellent")</f>
        <v>Good</v>
      </c>
      <c r="P630" t="str">
        <f>LEFT(Analysis16[[#This Row],[Name]],FIND(" ",Analysis16[[#This Row],[Name]], 1))</f>
        <v xml:space="preserve">Amanda </v>
      </c>
    </row>
    <row r="631" spans="2:16" x14ac:dyDescent="0.35">
      <c r="B631" s="2" t="s">
        <v>1266</v>
      </c>
      <c r="C631" s="2" t="s">
        <v>1267</v>
      </c>
      <c r="D631" s="2" t="s">
        <v>22</v>
      </c>
      <c r="E631" s="11">
        <v>51</v>
      </c>
      <c r="F631" s="2" t="s">
        <v>16</v>
      </c>
      <c r="G631" s="2" t="s">
        <v>63</v>
      </c>
      <c r="H631" s="5">
        <v>63033</v>
      </c>
      <c r="I631" s="11">
        <v>3</v>
      </c>
      <c r="J631" s="11">
        <v>1</v>
      </c>
      <c r="K631" s="2">
        <v>2024</v>
      </c>
      <c r="L631" s="2" t="s">
        <v>51</v>
      </c>
      <c r="M631" s="2" t="s">
        <v>141</v>
      </c>
      <c r="N631" s="8">
        <v>4.8730992385053078</v>
      </c>
      <c r="O631" t="str">
        <f>_xlfn.IFS(Analysis16[[#This Row],[Performance_Score]]&lt;=2, "Poor", Analysis16[[#This Row],[Performance_Score]]&gt;2, "Good", Analysis16[[#This Row],[Performance_Score]]&gt;4, "Excellent")</f>
        <v>Poor</v>
      </c>
      <c r="P631" t="str">
        <f>LEFT(Analysis16[[#This Row],[Name]],FIND(" ",Analysis16[[#This Row],[Name]], 1))</f>
        <v xml:space="preserve">Darrell </v>
      </c>
    </row>
    <row r="632" spans="2:16" x14ac:dyDescent="0.35">
      <c r="B632" s="1" t="s">
        <v>1268</v>
      </c>
      <c r="C632" s="1" t="s">
        <v>1269</v>
      </c>
      <c r="D632" s="1" t="s">
        <v>15</v>
      </c>
      <c r="E632" s="10">
        <v>50</v>
      </c>
      <c r="F632" s="1" t="s">
        <v>23</v>
      </c>
      <c r="G632" s="1" t="s">
        <v>39</v>
      </c>
      <c r="H632" s="4">
        <v>42356</v>
      </c>
      <c r="I632" s="10">
        <v>25</v>
      </c>
      <c r="J632" s="10">
        <v>5</v>
      </c>
      <c r="K632" s="1">
        <v>2015</v>
      </c>
      <c r="L632" s="1" t="s">
        <v>34</v>
      </c>
      <c r="M632" s="1" t="s">
        <v>26</v>
      </c>
      <c r="N632" s="7">
        <v>1.1691532923672354</v>
      </c>
      <c r="O632" t="str">
        <f>_xlfn.IFS(Analysis16[[#This Row],[Performance_Score]]&lt;=2, "Poor", Analysis16[[#This Row],[Performance_Score]]&gt;2, "Good", Analysis16[[#This Row],[Performance_Score]]&gt;4, "Excellent")</f>
        <v>Good</v>
      </c>
      <c r="P632" t="str">
        <f>LEFT(Analysis16[[#This Row],[Name]],FIND(" ",Analysis16[[#This Row],[Name]], 1))</f>
        <v xml:space="preserve">Susan </v>
      </c>
    </row>
    <row r="633" spans="2:16" x14ac:dyDescent="0.35">
      <c r="B633" s="2" t="s">
        <v>1270</v>
      </c>
      <c r="C633" s="2" t="s">
        <v>1271</v>
      </c>
      <c r="D633" s="2" t="s">
        <v>46</v>
      </c>
      <c r="E633" s="11">
        <v>50</v>
      </c>
      <c r="F633" s="2" t="s">
        <v>23</v>
      </c>
      <c r="G633" s="2" t="s">
        <v>39</v>
      </c>
      <c r="H633" s="5">
        <v>101368</v>
      </c>
      <c r="I633" s="11">
        <v>2</v>
      </c>
      <c r="J633" s="11">
        <v>1</v>
      </c>
      <c r="K633" s="2">
        <v>2022</v>
      </c>
      <c r="L633" s="2" t="s">
        <v>34</v>
      </c>
      <c r="M633" s="2" t="s">
        <v>19</v>
      </c>
      <c r="N633" s="8">
        <v>4.7473858815514385</v>
      </c>
      <c r="O633" t="str">
        <f>_xlfn.IFS(Analysis16[[#This Row],[Performance_Score]]&lt;=2, "Poor", Analysis16[[#This Row],[Performance_Score]]&gt;2, "Good", Analysis16[[#This Row],[Performance_Score]]&gt;4, "Excellent")</f>
        <v>Poor</v>
      </c>
      <c r="P633" t="str">
        <f>LEFT(Analysis16[[#This Row],[Name]],FIND(" ",Analysis16[[#This Row],[Name]], 1))</f>
        <v xml:space="preserve">Anne </v>
      </c>
    </row>
    <row r="634" spans="2:16" x14ac:dyDescent="0.35">
      <c r="B634" s="1" t="s">
        <v>1272</v>
      </c>
      <c r="C634" s="1" t="s">
        <v>1273</v>
      </c>
      <c r="D634" s="1" t="s">
        <v>15</v>
      </c>
      <c r="E634" s="10">
        <v>24</v>
      </c>
      <c r="F634" s="1" t="s">
        <v>23</v>
      </c>
      <c r="G634" s="1" t="s">
        <v>63</v>
      </c>
      <c r="H634" s="4">
        <v>85322</v>
      </c>
      <c r="I634" s="10">
        <v>3</v>
      </c>
      <c r="J634" s="10">
        <v>5</v>
      </c>
      <c r="K634" s="1">
        <v>0</v>
      </c>
      <c r="L634" s="1" t="s">
        <v>18</v>
      </c>
      <c r="M634" s="1" t="s">
        <v>26</v>
      </c>
      <c r="N634" s="7">
        <v>3.9201841505590092</v>
      </c>
      <c r="O634" t="str">
        <f>_xlfn.IFS(Analysis16[[#This Row],[Performance_Score]]&lt;=2, "Poor", Analysis16[[#This Row],[Performance_Score]]&gt;2, "Good", Analysis16[[#This Row],[Performance_Score]]&gt;4, "Excellent")</f>
        <v>Good</v>
      </c>
      <c r="P634" t="str">
        <f>LEFT(Analysis16[[#This Row],[Name]],FIND(" ",Analysis16[[#This Row],[Name]], 1))</f>
        <v xml:space="preserve">Rebecca </v>
      </c>
    </row>
    <row r="635" spans="2:16" x14ac:dyDescent="0.35">
      <c r="B635" s="2" t="s">
        <v>1274</v>
      </c>
      <c r="C635" s="2" t="s">
        <v>1275</v>
      </c>
      <c r="D635" s="2" t="s">
        <v>33</v>
      </c>
      <c r="E635" s="11">
        <v>48</v>
      </c>
      <c r="F635" s="2" t="s">
        <v>16</v>
      </c>
      <c r="G635" s="2" t="s">
        <v>39</v>
      </c>
      <c r="H635" s="5">
        <v>67540</v>
      </c>
      <c r="I635" s="11">
        <v>15</v>
      </c>
      <c r="J635" s="11">
        <v>1</v>
      </c>
      <c r="K635" s="2">
        <v>2019</v>
      </c>
      <c r="L635" s="2" t="s">
        <v>34</v>
      </c>
      <c r="M635" s="2" t="s">
        <v>19</v>
      </c>
      <c r="N635" s="8">
        <v>4.3346009828638188</v>
      </c>
      <c r="O635" t="str">
        <f>_xlfn.IFS(Analysis16[[#This Row],[Performance_Score]]&lt;=2, "Poor", Analysis16[[#This Row],[Performance_Score]]&gt;2, "Good", Analysis16[[#This Row],[Performance_Score]]&gt;4, "Excellent")</f>
        <v>Poor</v>
      </c>
      <c r="P635" t="str">
        <f>LEFT(Analysis16[[#This Row],[Name]],FIND(" ",Analysis16[[#This Row],[Name]], 1))</f>
        <v xml:space="preserve">Shaun </v>
      </c>
    </row>
    <row r="636" spans="2:16" x14ac:dyDescent="0.35">
      <c r="B636" s="1" t="s">
        <v>1276</v>
      </c>
      <c r="C636" s="1" t="s">
        <v>1277</v>
      </c>
      <c r="D636" s="1" t="s">
        <v>15</v>
      </c>
      <c r="E636" s="10">
        <v>58</v>
      </c>
      <c r="F636" s="1" t="s">
        <v>23</v>
      </c>
      <c r="G636" s="1" t="s">
        <v>39</v>
      </c>
      <c r="H636" s="4">
        <v>43322</v>
      </c>
      <c r="I636" s="10">
        <v>19</v>
      </c>
      <c r="J636" s="10">
        <v>4</v>
      </c>
      <c r="K636" s="1">
        <v>2020</v>
      </c>
      <c r="L636" s="1" t="s">
        <v>18</v>
      </c>
      <c r="M636" s="1" t="s">
        <v>26</v>
      </c>
      <c r="N636" s="7">
        <v>1.4465772221520372</v>
      </c>
      <c r="O636" t="str">
        <f>_xlfn.IFS(Analysis16[[#This Row],[Performance_Score]]&lt;=2, "Poor", Analysis16[[#This Row],[Performance_Score]]&gt;2, "Good", Analysis16[[#This Row],[Performance_Score]]&gt;4, "Excellent")</f>
        <v>Good</v>
      </c>
      <c r="P636" t="str">
        <f>LEFT(Analysis16[[#This Row],[Name]],FIND(" ",Analysis16[[#This Row],[Name]], 1))</f>
        <v xml:space="preserve">Deanna </v>
      </c>
    </row>
    <row r="637" spans="2:16" x14ac:dyDescent="0.35">
      <c r="B637" s="2" t="s">
        <v>1278</v>
      </c>
      <c r="C637" s="2" t="s">
        <v>1279</v>
      </c>
      <c r="D637" s="2" t="s">
        <v>80</v>
      </c>
      <c r="E637" s="11">
        <v>38</v>
      </c>
      <c r="F637" s="2" t="s">
        <v>72</v>
      </c>
      <c r="G637" s="2" t="s">
        <v>17</v>
      </c>
      <c r="H637" s="5">
        <v>34483</v>
      </c>
      <c r="I637" s="11">
        <v>10</v>
      </c>
      <c r="J637" s="11">
        <v>3</v>
      </c>
      <c r="K637" s="2">
        <v>2016</v>
      </c>
      <c r="L637" s="2" t="s">
        <v>25</v>
      </c>
      <c r="M637" s="2" t="s">
        <v>141</v>
      </c>
      <c r="N637" s="8">
        <v>4.7009663757383837</v>
      </c>
      <c r="O637" t="str">
        <f>_xlfn.IFS(Analysis16[[#This Row],[Performance_Score]]&lt;=2, "Poor", Analysis16[[#This Row],[Performance_Score]]&gt;2, "Good", Analysis16[[#This Row],[Performance_Score]]&gt;4, "Excellent")</f>
        <v>Good</v>
      </c>
      <c r="P637" t="str">
        <f>LEFT(Analysis16[[#This Row],[Name]],FIND(" ",Analysis16[[#This Row],[Name]], 1))</f>
        <v xml:space="preserve">Andrew </v>
      </c>
    </row>
    <row r="638" spans="2:16" x14ac:dyDescent="0.35">
      <c r="B638" s="1" t="s">
        <v>1280</v>
      </c>
      <c r="C638" s="1" t="s">
        <v>1281</v>
      </c>
      <c r="D638" s="1" t="s">
        <v>15</v>
      </c>
      <c r="E638" s="10">
        <v>55</v>
      </c>
      <c r="F638" s="1" t="s">
        <v>16</v>
      </c>
      <c r="G638" s="1" t="s">
        <v>17</v>
      </c>
      <c r="H638" s="4">
        <v>64922</v>
      </c>
      <c r="I638" s="10">
        <v>7</v>
      </c>
      <c r="J638" s="10">
        <v>2</v>
      </c>
      <c r="K638" s="1">
        <v>2016</v>
      </c>
      <c r="L638" s="1" t="s">
        <v>25</v>
      </c>
      <c r="M638" s="1" t="s">
        <v>41</v>
      </c>
      <c r="N638" s="7">
        <v>1.2665993558801549</v>
      </c>
      <c r="O638" t="str">
        <f>_xlfn.IFS(Analysis16[[#This Row],[Performance_Score]]&lt;=2, "Poor", Analysis16[[#This Row],[Performance_Score]]&gt;2, "Good", Analysis16[[#This Row],[Performance_Score]]&gt;4, "Excellent")</f>
        <v>Poor</v>
      </c>
      <c r="P638" t="str">
        <f>LEFT(Analysis16[[#This Row],[Name]],FIND(" ",Analysis16[[#This Row],[Name]], 1))</f>
        <v xml:space="preserve">Justin </v>
      </c>
    </row>
    <row r="639" spans="2:16" x14ac:dyDescent="0.35">
      <c r="B639" s="2" t="s">
        <v>1282</v>
      </c>
      <c r="C639" s="2" t="s">
        <v>1283</v>
      </c>
      <c r="D639" s="2" t="s">
        <v>80</v>
      </c>
      <c r="E639" s="11">
        <v>51</v>
      </c>
      <c r="F639" s="2" t="s">
        <v>16</v>
      </c>
      <c r="G639" s="2" t="s">
        <v>24</v>
      </c>
      <c r="H639" s="5">
        <v>58843</v>
      </c>
      <c r="I639" s="11">
        <v>6</v>
      </c>
      <c r="J639" s="11">
        <v>3</v>
      </c>
      <c r="K639" s="2">
        <v>2016</v>
      </c>
      <c r="L639" s="2" t="s">
        <v>30</v>
      </c>
      <c r="M639" s="2" t="s">
        <v>26</v>
      </c>
      <c r="N639" s="8">
        <v>3.7945415152999589</v>
      </c>
      <c r="O639" t="str">
        <f>_xlfn.IFS(Analysis16[[#This Row],[Performance_Score]]&lt;=2, "Poor", Analysis16[[#This Row],[Performance_Score]]&gt;2, "Good", Analysis16[[#This Row],[Performance_Score]]&gt;4, "Excellent")</f>
        <v>Good</v>
      </c>
      <c r="P639" t="str">
        <f>LEFT(Analysis16[[#This Row],[Name]],FIND(" ",Analysis16[[#This Row],[Name]], 1))</f>
        <v xml:space="preserve">Tyler </v>
      </c>
    </row>
    <row r="640" spans="2:16" x14ac:dyDescent="0.35">
      <c r="B640" s="1" t="s">
        <v>1284</v>
      </c>
      <c r="C640" s="1" t="s">
        <v>1285</v>
      </c>
      <c r="D640" s="1" t="s">
        <v>58</v>
      </c>
      <c r="E640" s="10">
        <v>55</v>
      </c>
      <c r="F640" s="1" t="s">
        <v>23</v>
      </c>
      <c r="G640" s="1" t="s">
        <v>39</v>
      </c>
      <c r="H640" s="4">
        <v>92980</v>
      </c>
      <c r="I640" s="10">
        <v>16</v>
      </c>
      <c r="J640" s="10">
        <v>2</v>
      </c>
      <c r="K640" s="1">
        <v>2020</v>
      </c>
      <c r="L640" s="1" t="s">
        <v>51</v>
      </c>
      <c r="M640" s="1" t="s">
        <v>19</v>
      </c>
      <c r="N640" s="7">
        <v>2.0682092360177347</v>
      </c>
      <c r="O640" t="str">
        <f>_xlfn.IFS(Analysis16[[#This Row],[Performance_Score]]&lt;=2, "Poor", Analysis16[[#This Row],[Performance_Score]]&gt;2, "Good", Analysis16[[#This Row],[Performance_Score]]&gt;4, "Excellent")</f>
        <v>Poor</v>
      </c>
      <c r="P640" t="str">
        <f>LEFT(Analysis16[[#This Row],[Name]],FIND(" ",Analysis16[[#This Row],[Name]], 1))</f>
        <v xml:space="preserve">Gerald </v>
      </c>
    </row>
    <row r="641" spans="2:16" x14ac:dyDescent="0.35">
      <c r="B641" s="2" t="s">
        <v>1286</v>
      </c>
      <c r="C641" s="2" t="s">
        <v>1287</v>
      </c>
      <c r="D641" s="2" t="s">
        <v>15</v>
      </c>
      <c r="E641" s="11">
        <v>51</v>
      </c>
      <c r="F641" s="2" t="s">
        <v>16</v>
      </c>
      <c r="G641" s="2" t="s">
        <v>29</v>
      </c>
      <c r="H641" s="5">
        <v>101004</v>
      </c>
      <c r="I641" s="11">
        <v>21</v>
      </c>
      <c r="J641" s="11">
        <v>3</v>
      </c>
      <c r="K641" s="2">
        <v>2016</v>
      </c>
      <c r="L641" s="2" t="s">
        <v>34</v>
      </c>
      <c r="M641" s="2" t="s">
        <v>141</v>
      </c>
      <c r="N641" s="8">
        <v>4.8485711609485636</v>
      </c>
      <c r="O641" t="str">
        <f>_xlfn.IFS(Analysis16[[#This Row],[Performance_Score]]&lt;=2, "Poor", Analysis16[[#This Row],[Performance_Score]]&gt;2, "Good", Analysis16[[#This Row],[Performance_Score]]&gt;4, "Excellent")</f>
        <v>Good</v>
      </c>
      <c r="P641" t="str">
        <f>LEFT(Analysis16[[#This Row],[Name]],FIND(" ",Analysis16[[#This Row],[Name]], 1))</f>
        <v xml:space="preserve">James </v>
      </c>
    </row>
    <row r="642" spans="2:16" x14ac:dyDescent="0.35">
      <c r="B642" s="1" t="s">
        <v>1288</v>
      </c>
      <c r="C642" s="1" t="s">
        <v>1289</v>
      </c>
      <c r="D642" s="1" t="s">
        <v>33</v>
      </c>
      <c r="E642" s="10">
        <v>33</v>
      </c>
      <c r="F642" s="1" t="s">
        <v>16</v>
      </c>
      <c r="G642" s="1" t="s">
        <v>24</v>
      </c>
      <c r="H642" s="4">
        <v>104304</v>
      </c>
      <c r="I642" s="10">
        <v>1</v>
      </c>
      <c r="J642" s="10">
        <v>5</v>
      </c>
      <c r="K642" s="1">
        <v>0</v>
      </c>
      <c r="L642" s="1" t="s">
        <v>30</v>
      </c>
      <c r="M642" s="1" t="s">
        <v>26</v>
      </c>
      <c r="N642" s="7">
        <v>4.5372164411134586</v>
      </c>
      <c r="O642" t="str">
        <f>_xlfn.IFS(Analysis16[[#This Row],[Performance_Score]]&lt;=2, "Poor", Analysis16[[#This Row],[Performance_Score]]&gt;2, "Good", Analysis16[[#This Row],[Performance_Score]]&gt;4, "Excellent")</f>
        <v>Good</v>
      </c>
      <c r="P642" t="str">
        <f>LEFT(Analysis16[[#This Row],[Name]],FIND(" ",Analysis16[[#This Row],[Name]], 1))</f>
        <v xml:space="preserve">Drew </v>
      </c>
    </row>
    <row r="643" spans="2:16" x14ac:dyDescent="0.35">
      <c r="B643" s="2" t="s">
        <v>1290</v>
      </c>
      <c r="C643" s="2" t="s">
        <v>1291</v>
      </c>
      <c r="D643" s="2" t="s">
        <v>58</v>
      </c>
      <c r="E643" s="11">
        <v>25</v>
      </c>
      <c r="F643" s="2" t="s">
        <v>16</v>
      </c>
      <c r="G643" s="2" t="s">
        <v>63</v>
      </c>
      <c r="H643" s="5">
        <v>82815</v>
      </c>
      <c r="I643" s="11">
        <v>9</v>
      </c>
      <c r="J643" s="11">
        <v>5</v>
      </c>
      <c r="K643" s="2">
        <v>2017</v>
      </c>
      <c r="L643" s="2" t="s">
        <v>51</v>
      </c>
      <c r="M643" s="2" t="s">
        <v>26</v>
      </c>
      <c r="N643" s="8">
        <v>4.5527028425991496</v>
      </c>
      <c r="O643" t="str">
        <f>_xlfn.IFS(Analysis16[[#This Row],[Performance_Score]]&lt;=2, "Poor", Analysis16[[#This Row],[Performance_Score]]&gt;2, "Good", Analysis16[[#This Row],[Performance_Score]]&gt;4, "Excellent")</f>
        <v>Good</v>
      </c>
      <c r="P643" t="str">
        <f>LEFT(Analysis16[[#This Row],[Name]],FIND(" ",Analysis16[[#This Row],[Name]], 1))</f>
        <v xml:space="preserve">James </v>
      </c>
    </row>
    <row r="644" spans="2:16" x14ac:dyDescent="0.35">
      <c r="B644" s="1" t="s">
        <v>1292</v>
      </c>
      <c r="C644" s="1" t="s">
        <v>1293</v>
      </c>
      <c r="D644" s="1" t="s">
        <v>58</v>
      </c>
      <c r="E644" s="10">
        <v>42</v>
      </c>
      <c r="F644" s="1" t="s">
        <v>23</v>
      </c>
      <c r="G644" s="1" t="s">
        <v>39</v>
      </c>
      <c r="H644" s="4">
        <v>60153</v>
      </c>
      <c r="I644" s="10">
        <v>6</v>
      </c>
      <c r="J644" s="10">
        <v>1</v>
      </c>
      <c r="K644" s="1">
        <v>2018</v>
      </c>
      <c r="L644" s="1" t="s">
        <v>40</v>
      </c>
      <c r="M644" s="1" t="s">
        <v>26</v>
      </c>
      <c r="N644" s="7">
        <v>2.212681169816539</v>
      </c>
      <c r="O644" t="str">
        <f>_xlfn.IFS(Analysis16[[#This Row],[Performance_Score]]&lt;=2, "Poor", Analysis16[[#This Row],[Performance_Score]]&gt;2, "Good", Analysis16[[#This Row],[Performance_Score]]&gt;4, "Excellent")</f>
        <v>Poor</v>
      </c>
      <c r="P644" t="str">
        <f>LEFT(Analysis16[[#This Row],[Name]],FIND(" ",Analysis16[[#This Row],[Name]], 1))</f>
        <v xml:space="preserve">April </v>
      </c>
    </row>
    <row r="645" spans="2:16" x14ac:dyDescent="0.35">
      <c r="B645" s="2" t="s">
        <v>1294</v>
      </c>
      <c r="C645" s="2" t="s">
        <v>1295</v>
      </c>
      <c r="D645" s="2" t="s">
        <v>58</v>
      </c>
      <c r="E645" s="11">
        <v>26</v>
      </c>
      <c r="F645" s="2" t="s">
        <v>16</v>
      </c>
      <c r="G645" s="2" t="s">
        <v>77</v>
      </c>
      <c r="H645" s="5">
        <v>92723</v>
      </c>
      <c r="I645" s="11">
        <v>1</v>
      </c>
      <c r="J645" s="11">
        <v>4</v>
      </c>
      <c r="K645" s="2">
        <v>2018</v>
      </c>
      <c r="L645" s="2" t="s">
        <v>40</v>
      </c>
      <c r="M645" s="2" t="s">
        <v>41</v>
      </c>
      <c r="N645" s="8">
        <v>2.0413392397011965</v>
      </c>
      <c r="O645" t="str">
        <f>_xlfn.IFS(Analysis16[[#This Row],[Performance_Score]]&lt;=2, "Poor", Analysis16[[#This Row],[Performance_Score]]&gt;2, "Good", Analysis16[[#This Row],[Performance_Score]]&gt;4, "Excellent")</f>
        <v>Good</v>
      </c>
      <c r="P645" t="str">
        <f>LEFT(Analysis16[[#This Row],[Name]],FIND(" ",Analysis16[[#This Row],[Name]], 1))</f>
        <v xml:space="preserve">Noah </v>
      </c>
    </row>
    <row r="646" spans="2:16" x14ac:dyDescent="0.35">
      <c r="B646" s="1" t="s">
        <v>1296</v>
      </c>
      <c r="C646" s="1" t="s">
        <v>1297</v>
      </c>
      <c r="D646" s="1" t="s">
        <v>22</v>
      </c>
      <c r="E646" s="10">
        <v>60</v>
      </c>
      <c r="F646" s="1" t="s">
        <v>23</v>
      </c>
      <c r="G646" s="1" t="s">
        <v>17</v>
      </c>
      <c r="H646" s="4">
        <v>104415</v>
      </c>
      <c r="I646" s="10">
        <v>35</v>
      </c>
      <c r="J646" s="10">
        <v>3</v>
      </c>
      <c r="K646" s="1">
        <v>2015</v>
      </c>
      <c r="L646" s="1" t="s">
        <v>30</v>
      </c>
      <c r="M646" s="1" t="s">
        <v>41</v>
      </c>
      <c r="N646" s="7">
        <v>1.0296801699503719</v>
      </c>
      <c r="O646" t="str">
        <f>_xlfn.IFS(Analysis16[[#This Row],[Performance_Score]]&lt;=2, "Poor", Analysis16[[#This Row],[Performance_Score]]&gt;2, "Good", Analysis16[[#This Row],[Performance_Score]]&gt;4, "Excellent")</f>
        <v>Good</v>
      </c>
      <c r="P646" t="str">
        <f>LEFT(Analysis16[[#This Row],[Name]],FIND(" ",Analysis16[[#This Row],[Name]], 1))</f>
        <v xml:space="preserve">Laura </v>
      </c>
    </row>
    <row r="647" spans="2:16" x14ac:dyDescent="0.35">
      <c r="B647" s="2" t="s">
        <v>1298</v>
      </c>
      <c r="C647" s="2" t="s">
        <v>1299</v>
      </c>
      <c r="D647" s="2" t="s">
        <v>22</v>
      </c>
      <c r="E647" s="11">
        <v>52</v>
      </c>
      <c r="F647" s="2" t="s">
        <v>16</v>
      </c>
      <c r="G647" s="2" t="s">
        <v>63</v>
      </c>
      <c r="H647" s="5">
        <v>34951</v>
      </c>
      <c r="I647" s="11">
        <v>19</v>
      </c>
      <c r="J647" s="11">
        <v>2</v>
      </c>
      <c r="K647" s="2">
        <v>2022</v>
      </c>
      <c r="L647" s="2" t="s">
        <v>40</v>
      </c>
      <c r="M647" s="2" t="s">
        <v>41</v>
      </c>
      <c r="N647" s="8">
        <v>3.8939818371528006</v>
      </c>
      <c r="O647" t="str">
        <f>_xlfn.IFS(Analysis16[[#This Row],[Performance_Score]]&lt;=2, "Poor", Analysis16[[#This Row],[Performance_Score]]&gt;2, "Good", Analysis16[[#This Row],[Performance_Score]]&gt;4, "Excellent")</f>
        <v>Poor</v>
      </c>
      <c r="P647" t="str">
        <f>LEFT(Analysis16[[#This Row],[Name]],FIND(" ",Analysis16[[#This Row],[Name]], 1))</f>
        <v xml:space="preserve">Donna </v>
      </c>
    </row>
    <row r="648" spans="2:16" x14ac:dyDescent="0.35">
      <c r="B648" s="1" t="s">
        <v>1300</v>
      </c>
      <c r="C648" s="1" t="s">
        <v>1301</v>
      </c>
      <c r="D648" s="1" t="s">
        <v>80</v>
      </c>
      <c r="E648" s="10">
        <v>49</v>
      </c>
      <c r="F648" s="1" t="s">
        <v>23</v>
      </c>
      <c r="G648" s="1" t="s">
        <v>17</v>
      </c>
      <c r="H648" s="4">
        <v>97173</v>
      </c>
      <c r="I648" s="10">
        <v>33</v>
      </c>
      <c r="J648" s="10">
        <v>4</v>
      </c>
      <c r="K648" s="1">
        <v>0</v>
      </c>
      <c r="L648" s="1" t="s">
        <v>18</v>
      </c>
      <c r="M648" s="1" t="s">
        <v>26</v>
      </c>
      <c r="N648" s="7">
        <v>3.0927094061750147</v>
      </c>
      <c r="O648" t="str">
        <f>_xlfn.IFS(Analysis16[[#This Row],[Performance_Score]]&lt;=2, "Poor", Analysis16[[#This Row],[Performance_Score]]&gt;2, "Good", Analysis16[[#This Row],[Performance_Score]]&gt;4, "Excellent")</f>
        <v>Good</v>
      </c>
      <c r="P648" t="str">
        <f>LEFT(Analysis16[[#This Row],[Name]],FIND(" ",Analysis16[[#This Row],[Name]], 1))</f>
        <v xml:space="preserve">William </v>
      </c>
    </row>
    <row r="649" spans="2:16" x14ac:dyDescent="0.35">
      <c r="B649" s="2" t="s">
        <v>1302</v>
      </c>
      <c r="C649" s="2" t="s">
        <v>1303</v>
      </c>
      <c r="D649" s="2" t="s">
        <v>22</v>
      </c>
      <c r="E649" s="11">
        <v>49</v>
      </c>
      <c r="F649" s="2" t="s">
        <v>16</v>
      </c>
      <c r="G649" s="2" t="s">
        <v>29</v>
      </c>
      <c r="H649" s="5">
        <v>32894</v>
      </c>
      <c r="I649" s="11">
        <v>16</v>
      </c>
      <c r="J649" s="11">
        <v>3</v>
      </c>
      <c r="K649" s="2">
        <v>2022</v>
      </c>
      <c r="L649" s="2" t="s">
        <v>25</v>
      </c>
      <c r="M649" s="2" t="s">
        <v>26</v>
      </c>
      <c r="N649" s="8">
        <v>4.6652754756110735</v>
      </c>
      <c r="O649" t="str">
        <f>_xlfn.IFS(Analysis16[[#This Row],[Performance_Score]]&lt;=2, "Poor", Analysis16[[#This Row],[Performance_Score]]&gt;2, "Good", Analysis16[[#This Row],[Performance_Score]]&gt;4, "Excellent")</f>
        <v>Good</v>
      </c>
      <c r="P649" t="str">
        <f>LEFT(Analysis16[[#This Row],[Name]],FIND(" ",Analysis16[[#This Row],[Name]], 1))</f>
        <v xml:space="preserve">Elizabeth </v>
      </c>
    </row>
    <row r="650" spans="2:16" x14ac:dyDescent="0.35">
      <c r="B650" s="1" t="s">
        <v>1304</v>
      </c>
      <c r="C650" s="1" t="s">
        <v>1305</v>
      </c>
      <c r="D650" s="1" t="s">
        <v>22</v>
      </c>
      <c r="E650" s="10">
        <v>43</v>
      </c>
      <c r="F650" s="1" t="s">
        <v>16</v>
      </c>
      <c r="G650" s="1" t="s">
        <v>29</v>
      </c>
      <c r="H650" s="4">
        <v>85851</v>
      </c>
      <c r="I650" s="10">
        <v>4</v>
      </c>
      <c r="J650" s="10">
        <v>3</v>
      </c>
      <c r="K650" s="1">
        <v>2018</v>
      </c>
      <c r="L650" s="1" t="s">
        <v>34</v>
      </c>
      <c r="M650" s="1" t="s">
        <v>41</v>
      </c>
      <c r="N650" s="7">
        <v>2.8779957512080894</v>
      </c>
      <c r="O650" t="str">
        <f>_xlfn.IFS(Analysis16[[#This Row],[Performance_Score]]&lt;=2, "Poor", Analysis16[[#This Row],[Performance_Score]]&gt;2, "Good", Analysis16[[#This Row],[Performance_Score]]&gt;4, "Excellent")</f>
        <v>Good</v>
      </c>
      <c r="P650" t="str">
        <f>LEFT(Analysis16[[#This Row],[Name]],FIND(" ",Analysis16[[#This Row],[Name]], 1))</f>
        <v xml:space="preserve">Deanna </v>
      </c>
    </row>
    <row r="651" spans="2:16" x14ac:dyDescent="0.35">
      <c r="B651" s="2" t="s">
        <v>1306</v>
      </c>
      <c r="C651" s="2" t="s">
        <v>1307</v>
      </c>
      <c r="D651" s="2" t="s">
        <v>80</v>
      </c>
      <c r="E651" s="11">
        <v>54</v>
      </c>
      <c r="F651" s="2" t="s">
        <v>23</v>
      </c>
      <c r="G651" s="2" t="s">
        <v>39</v>
      </c>
      <c r="H651" s="5">
        <v>47287</v>
      </c>
      <c r="I651" s="11">
        <v>27</v>
      </c>
      <c r="J651" s="11">
        <v>1</v>
      </c>
      <c r="K651" s="2">
        <v>2018</v>
      </c>
      <c r="L651" s="2" t="s">
        <v>18</v>
      </c>
      <c r="M651" s="2" t="s">
        <v>141</v>
      </c>
      <c r="N651" s="8">
        <v>4.0216090299784346</v>
      </c>
      <c r="O651" t="str">
        <f>_xlfn.IFS(Analysis16[[#This Row],[Performance_Score]]&lt;=2, "Poor", Analysis16[[#This Row],[Performance_Score]]&gt;2, "Good", Analysis16[[#This Row],[Performance_Score]]&gt;4, "Excellent")</f>
        <v>Poor</v>
      </c>
      <c r="P651" t="str">
        <f>LEFT(Analysis16[[#This Row],[Name]],FIND(" ",Analysis16[[#This Row],[Name]], 1))</f>
        <v xml:space="preserve">Erin </v>
      </c>
    </row>
    <row r="652" spans="2:16" x14ac:dyDescent="0.35">
      <c r="B652" s="1" t="s">
        <v>1308</v>
      </c>
      <c r="C652" s="1" t="s">
        <v>1309</v>
      </c>
      <c r="D652" s="1" t="s">
        <v>15</v>
      </c>
      <c r="E652" s="10">
        <v>29</v>
      </c>
      <c r="F652" s="1" t="s">
        <v>16</v>
      </c>
      <c r="G652" s="1" t="s">
        <v>77</v>
      </c>
      <c r="H652" s="4">
        <v>118892</v>
      </c>
      <c r="I652" s="10">
        <v>33</v>
      </c>
      <c r="J652" s="10">
        <v>1</v>
      </c>
      <c r="K652" s="1">
        <v>2016</v>
      </c>
      <c r="L652" s="1" t="s">
        <v>30</v>
      </c>
      <c r="M652" s="1" t="s">
        <v>26</v>
      </c>
      <c r="N652" s="7">
        <v>3.5390242470942992</v>
      </c>
      <c r="O652" t="str">
        <f>_xlfn.IFS(Analysis16[[#This Row],[Performance_Score]]&lt;=2, "Poor", Analysis16[[#This Row],[Performance_Score]]&gt;2, "Good", Analysis16[[#This Row],[Performance_Score]]&gt;4, "Excellent")</f>
        <v>Poor</v>
      </c>
      <c r="P652" t="str">
        <f>LEFT(Analysis16[[#This Row],[Name]],FIND(" ",Analysis16[[#This Row],[Name]], 1))</f>
        <v xml:space="preserve">Amber </v>
      </c>
    </row>
    <row r="653" spans="2:16" x14ac:dyDescent="0.35">
      <c r="B653" s="2" t="s">
        <v>1310</v>
      </c>
      <c r="C653" s="2" t="s">
        <v>1311</v>
      </c>
      <c r="D653" s="2" t="s">
        <v>15</v>
      </c>
      <c r="E653" s="11">
        <v>60</v>
      </c>
      <c r="F653" s="2" t="s">
        <v>23</v>
      </c>
      <c r="G653" s="2" t="s">
        <v>29</v>
      </c>
      <c r="H653" s="5">
        <v>59791</v>
      </c>
      <c r="I653" s="11">
        <v>6</v>
      </c>
      <c r="J653" s="11">
        <v>3</v>
      </c>
      <c r="K653" s="2">
        <v>2018</v>
      </c>
      <c r="L653" s="2" t="s">
        <v>25</v>
      </c>
      <c r="M653" s="2" t="s">
        <v>26</v>
      </c>
      <c r="N653" s="8">
        <v>3.5154862204510775</v>
      </c>
      <c r="O653" t="str">
        <f>_xlfn.IFS(Analysis16[[#This Row],[Performance_Score]]&lt;=2, "Poor", Analysis16[[#This Row],[Performance_Score]]&gt;2, "Good", Analysis16[[#This Row],[Performance_Score]]&gt;4, "Excellent")</f>
        <v>Good</v>
      </c>
      <c r="P653" t="str">
        <f>LEFT(Analysis16[[#This Row],[Name]],FIND(" ",Analysis16[[#This Row],[Name]], 1))</f>
        <v xml:space="preserve">Jesus </v>
      </c>
    </row>
    <row r="654" spans="2:16" x14ac:dyDescent="0.35">
      <c r="B654" s="1" t="s">
        <v>1312</v>
      </c>
      <c r="C654" s="1" t="s">
        <v>1313</v>
      </c>
      <c r="D654" s="1" t="s">
        <v>22</v>
      </c>
      <c r="E654" s="10">
        <v>32</v>
      </c>
      <c r="F654" s="1" t="s">
        <v>23</v>
      </c>
      <c r="G654" s="1" t="s">
        <v>17</v>
      </c>
      <c r="H654" s="4">
        <v>39442</v>
      </c>
      <c r="I654" s="10">
        <v>19</v>
      </c>
      <c r="J654" s="10">
        <v>4</v>
      </c>
      <c r="K654" s="1">
        <v>0</v>
      </c>
      <c r="L654" s="1" t="s">
        <v>51</v>
      </c>
      <c r="M654" s="1" t="s">
        <v>26</v>
      </c>
      <c r="N654" s="7">
        <v>1.5210069702792288</v>
      </c>
      <c r="O654" t="str">
        <f>_xlfn.IFS(Analysis16[[#This Row],[Performance_Score]]&lt;=2, "Poor", Analysis16[[#This Row],[Performance_Score]]&gt;2, "Good", Analysis16[[#This Row],[Performance_Score]]&gt;4, "Excellent")</f>
        <v>Good</v>
      </c>
      <c r="P654" t="str">
        <f>LEFT(Analysis16[[#This Row],[Name]],FIND(" ",Analysis16[[#This Row],[Name]], 1))</f>
        <v xml:space="preserve">William </v>
      </c>
    </row>
    <row r="655" spans="2:16" x14ac:dyDescent="0.35">
      <c r="B655" s="2" t="s">
        <v>1314</v>
      </c>
      <c r="C655" s="2" t="s">
        <v>1315</v>
      </c>
      <c r="D655" s="2" t="s">
        <v>33</v>
      </c>
      <c r="E655" s="11">
        <v>34</v>
      </c>
      <c r="F655" s="2" t="s">
        <v>23</v>
      </c>
      <c r="G655" s="2" t="s">
        <v>63</v>
      </c>
      <c r="H655" s="5">
        <v>55270</v>
      </c>
      <c r="I655" s="11">
        <v>12</v>
      </c>
      <c r="J655" s="11">
        <v>3</v>
      </c>
      <c r="K655" s="2">
        <v>2020</v>
      </c>
      <c r="L655" s="2" t="s">
        <v>40</v>
      </c>
      <c r="M655" s="2" t="s">
        <v>26</v>
      </c>
      <c r="N655" s="8">
        <v>1.7159796487912424</v>
      </c>
      <c r="O655" t="str">
        <f>_xlfn.IFS(Analysis16[[#This Row],[Performance_Score]]&lt;=2, "Poor", Analysis16[[#This Row],[Performance_Score]]&gt;2, "Good", Analysis16[[#This Row],[Performance_Score]]&gt;4, "Excellent")</f>
        <v>Good</v>
      </c>
      <c r="P655" t="str">
        <f>LEFT(Analysis16[[#This Row],[Name]],FIND(" ",Analysis16[[#This Row],[Name]], 1))</f>
        <v xml:space="preserve">Candace </v>
      </c>
    </row>
    <row r="656" spans="2:16" x14ac:dyDescent="0.35">
      <c r="B656" s="1" t="s">
        <v>1316</v>
      </c>
      <c r="C656" s="1" t="s">
        <v>1317</v>
      </c>
      <c r="D656" s="1" t="s">
        <v>15</v>
      </c>
      <c r="E656" s="10">
        <v>53</v>
      </c>
      <c r="F656" s="1" t="s">
        <v>23</v>
      </c>
      <c r="G656" s="1" t="s">
        <v>39</v>
      </c>
      <c r="H656" s="4">
        <v>61452</v>
      </c>
      <c r="I656" s="10">
        <v>12</v>
      </c>
      <c r="J656" s="10">
        <v>5</v>
      </c>
      <c r="K656" s="1">
        <v>0</v>
      </c>
      <c r="L656" s="1" t="s">
        <v>25</v>
      </c>
      <c r="M656" s="1" t="s">
        <v>26</v>
      </c>
      <c r="N656" s="7">
        <v>3.1981985710583776</v>
      </c>
      <c r="O656" t="str">
        <f>_xlfn.IFS(Analysis16[[#This Row],[Performance_Score]]&lt;=2, "Poor", Analysis16[[#This Row],[Performance_Score]]&gt;2, "Good", Analysis16[[#This Row],[Performance_Score]]&gt;4, "Excellent")</f>
        <v>Good</v>
      </c>
      <c r="P656" t="str">
        <f>LEFT(Analysis16[[#This Row],[Name]],FIND(" ",Analysis16[[#This Row],[Name]], 1))</f>
        <v xml:space="preserve">Dr. </v>
      </c>
    </row>
    <row r="657" spans="2:16" x14ac:dyDescent="0.35">
      <c r="B657" s="2" t="s">
        <v>1318</v>
      </c>
      <c r="C657" s="2" t="s">
        <v>1319</v>
      </c>
      <c r="D657" s="2" t="s">
        <v>46</v>
      </c>
      <c r="E657" s="11">
        <v>51</v>
      </c>
      <c r="F657" s="2" t="s">
        <v>23</v>
      </c>
      <c r="G657" s="2" t="s">
        <v>17</v>
      </c>
      <c r="H657" s="5">
        <v>80856</v>
      </c>
      <c r="I657" s="11">
        <v>13</v>
      </c>
      <c r="J657" s="11">
        <v>1</v>
      </c>
      <c r="K657" s="2">
        <v>2019</v>
      </c>
      <c r="L657" s="2" t="s">
        <v>18</v>
      </c>
      <c r="M657" s="2" t="s">
        <v>26</v>
      </c>
      <c r="N657" s="8">
        <v>2.7762467349999942</v>
      </c>
      <c r="O657" t="str">
        <f>_xlfn.IFS(Analysis16[[#This Row],[Performance_Score]]&lt;=2, "Poor", Analysis16[[#This Row],[Performance_Score]]&gt;2, "Good", Analysis16[[#This Row],[Performance_Score]]&gt;4, "Excellent")</f>
        <v>Poor</v>
      </c>
      <c r="P657" t="str">
        <f>LEFT(Analysis16[[#This Row],[Name]],FIND(" ",Analysis16[[#This Row],[Name]], 1))</f>
        <v xml:space="preserve">Jennifer </v>
      </c>
    </row>
    <row r="658" spans="2:16" x14ac:dyDescent="0.35">
      <c r="B658" s="1" t="s">
        <v>1320</v>
      </c>
      <c r="C658" s="1" t="s">
        <v>1321</v>
      </c>
      <c r="D658" s="1" t="s">
        <v>22</v>
      </c>
      <c r="E658" s="10">
        <v>38</v>
      </c>
      <c r="F658" s="1" t="s">
        <v>16</v>
      </c>
      <c r="G658" s="1" t="s">
        <v>24</v>
      </c>
      <c r="H658" s="4">
        <v>108277</v>
      </c>
      <c r="I658" s="10">
        <v>2</v>
      </c>
      <c r="J658" s="10">
        <v>1</v>
      </c>
      <c r="K658" s="1">
        <v>2017</v>
      </c>
      <c r="L658" s="1" t="s">
        <v>30</v>
      </c>
      <c r="M658" s="1" t="s">
        <v>41</v>
      </c>
      <c r="N658" s="7">
        <v>3.9043011616227594</v>
      </c>
      <c r="O658" t="str">
        <f>_xlfn.IFS(Analysis16[[#This Row],[Performance_Score]]&lt;=2, "Poor", Analysis16[[#This Row],[Performance_Score]]&gt;2, "Good", Analysis16[[#This Row],[Performance_Score]]&gt;4, "Excellent")</f>
        <v>Poor</v>
      </c>
      <c r="P658" t="str">
        <f>LEFT(Analysis16[[#This Row],[Name]],FIND(" ",Analysis16[[#This Row],[Name]], 1))</f>
        <v xml:space="preserve">Timothy </v>
      </c>
    </row>
    <row r="659" spans="2:16" x14ac:dyDescent="0.35">
      <c r="B659" s="2" t="s">
        <v>1322</v>
      </c>
      <c r="C659" s="2" t="s">
        <v>1323</v>
      </c>
      <c r="D659" s="2" t="s">
        <v>22</v>
      </c>
      <c r="E659" s="11">
        <v>27</v>
      </c>
      <c r="F659" s="2" t="s">
        <v>16</v>
      </c>
      <c r="G659" s="2" t="s">
        <v>24</v>
      </c>
      <c r="H659" s="5">
        <v>87505</v>
      </c>
      <c r="I659" s="11">
        <v>35</v>
      </c>
      <c r="J659" s="11">
        <v>4</v>
      </c>
      <c r="K659" s="2">
        <v>2022</v>
      </c>
      <c r="L659" s="2" t="s">
        <v>30</v>
      </c>
      <c r="M659" s="2" t="s">
        <v>26</v>
      </c>
      <c r="N659" s="8">
        <v>4.286610517421531</v>
      </c>
      <c r="O659" t="str">
        <f>_xlfn.IFS(Analysis16[[#This Row],[Performance_Score]]&lt;=2, "Poor", Analysis16[[#This Row],[Performance_Score]]&gt;2, "Good", Analysis16[[#This Row],[Performance_Score]]&gt;4, "Excellent")</f>
        <v>Good</v>
      </c>
      <c r="P659" t="str">
        <f>LEFT(Analysis16[[#This Row],[Name]],FIND(" ",Analysis16[[#This Row],[Name]], 1))</f>
        <v xml:space="preserve">Steven </v>
      </c>
    </row>
    <row r="660" spans="2:16" x14ac:dyDescent="0.35">
      <c r="B660" s="1" t="s">
        <v>1324</v>
      </c>
      <c r="C660" s="1" t="s">
        <v>1325</v>
      </c>
      <c r="D660" s="1" t="s">
        <v>22</v>
      </c>
      <c r="E660" s="10">
        <v>46</v>
      </c>
      <c r="F660" s="1" t="s">
        <v>16</v>
      </c>
      <c r="G660" s="1" t="s">
        <v>17</v>
      </c>
      <c r="H660" s="4">
        <v>93174</v>
      </c>
      <c r="I660" s="10">
        <v>11</v>
      </c>
      <c r="J660" s="10">
        <v>2</v>
      </c>
      <c r="K660" s="1">
        <v>2020</v>
      </c>
      <c r="L660" s="1" t="s">
        <v>18</v>
      </c>
      <c r="M660" s="1" t="s">
        <v>26</v>
      </c>
      <c r="N660" s="7">
        <v>3.35833544677326</v>
      </c>
      <c r="O660" t="str">
        <f>_xlfn.IFS(Analysis16[[#This Row],[Performance_Score]]&lt;=2, "Poor", Analysis16[[#This Row],[Performance_Score]]&gt;2, "Good", Analysis16[[#This Row],[Performance_Score]]&gt;4, "Excellent")</f>
        <v>Poor</v>
      </c>
      <c r="P660" t="str">
        <f>LEFT(Analysis16[[#This Row],[Name]],FIND(" ",Analysis16[[#This Row],[Name]], 1))</f>
        <v xml:space="preserve">Rebecca </v>
      </c>
    </row>
    <row r="661" spans="2:16" x14ac:dyDescent="0.35">
      <c r="B661" s="2" t="s">
        <v>1326</v>
      </c>
      <c r="C661" s="2" t="s">
        <v>1327</v>
      </c>
      <c r="D661" s="2" t="s">
        <v>33</v>
      </c>
      <c r="E661" s="11">
        <v>50</v>
      </c>
      <c r="F661" s="2" t="s">
        <v>23</v>
      </c>
      <c r="G661" s="2" t="s">
        <v>77</v>
      </c>
      <c r="H661" s="5">
        <v>114677</v>
      </c>
      <c r="I661" s="11">
        <v>2</v>
      </c>
      <c r="J661" s="11">
        <v>3</v>
      </c>
      <c r="K661" s="2">
        <v>2019</v>
      </c>
      <c r="L661" s="2" t="s">
        <v>40</v>
      </c>
      <c r="M661" s="2" t="s">
        <v>141</v>
      </c>
      <c r="N661" s="8">
        <v>3.5763683341964003</v>
      </c>
      <c r="O661" t="str">
        <f>_xlfn.IFS(Analysis16[[#This Row],[Performance_Score]]&lt;=2, "Poor", Analysis16[[#This Row],[Performance_Score]]&gt;2, "Good", Analysis16[[#This Row],[Performance_Score]]&gt;4, "Excellent")</f>
        <v>Good</v>
      </c>
      <c r="P661" t="str">
        <f>LEFT(Analysis16[[#This Row],[Name]],FIND(" ",Analysis16[[#This Row],[Name]], 1))</f>
        <v xml:space="preserve">Mrs. </v>
      </c>
    </row>
    <row r="662" spans="2:16" x14ac:dyDescent="0.35">
      <c r="B662" s="1" t="s">
        <v>1328</v>
      </c>
      <c r="C662" s="1" t="s">
        <v>1329</v>
      </c>
      <c r="D662" s="1" t="s">
        <v>58</v>
      </c>
      <c r="E662" s="10">
        <v>48</v>
      </c>
      <c r="F662" s="1" t="s">
        <v>23</v>
      </c>
      <c r="G662" s="1" t="s">
        <v>17</v>
      </c>
      <c r="H662" s="4">
        <v>65896</v>
      </c>
      <c r="I662" s="10">
        <v>19</v>
      </c>
      <c r="J662" s="10">
        <v>2</v>
      </c>
      <c r="K662" s="1">
        <v>0</v>
      </c>
      <c r="L662" s="1" t="s">
        <v>30</v>
      </c>
      <c r="M662" s="1" t="s">
        <v>41</v>
      </c>
      <c r="N662" s="7">
        <v>3.7607493462734127</v>
      </c>
      <c r="O662" t="str">
        <f>_xlfn.IFS(Analysis16[[#This Row],[Performance_Score]]&lt;=2, "Poor", Analysis16[[#This Row],[Performance_Score]]&gt;2, "Good", Analysis16[[#This Row],[Performance_Score]]&gt;4, "Excellent")</f>
        <v>Poor</v>
      </c>
      <c r="P662" t="str">
        <f>LEFT(Analysis16[[#This Row],[Name]],FIND(" ",Analysis16[[#This Row],[Name]], 1))</f>
        <v xml:space="preserve">Christine </v>
      </c>
    </row>
    <row r="663" spans="2:16" x14ac:dyDescent="0.35">
      <c r="B663" s="2" t="s">
        <v>1330</v>
      </c>
      <c r="C663" s="2" t="s">
        <v>1331</v>
      </c>
      <c r="D663" s="2" t="s">
        <v>80</v>
      </c>
      <c r="E663" s="11">
        <v>25</v>
      </c>
      <c r="F663" s="2" t="s">
        <v>16</v>
      </c>
      <c r="G663" s="2" t="s">
        <v>63</v>
      </c>
      <c r="H663" s="5">
        <v>43128</v>
      </c>
      <c r="I663" s="11">
        <v>34</v>
      </c>
      <c r="J663" s="11">
        <v>1</v>
      </c>
      <c r="K663" s="2">
        <v>2016</v>
      </c>
      <c r="L663" s="2" t="s">
        <v>30</v>
      </c>
      <c r="M663" s="2" t="s">
        <v>26</v>
      </c>
      <c r="N663" s="8">
        <v>3.6853360147160541</v>
      </c>
      <c r="O663" t="str">
        <f>_xlfn.IFS(Analysis16[[#This Row],[Performance_Score]]&lt;=2, "Poor", Analysis16[[#This Row],[Performance_Score]]&gt;2, "Good", Analysis16[[#This Row],[Performance_Score]]&gt;4, "Excellent")</f>
        <v>Poor</v>
      </c>
      <c r="P663" t="str">
        <f>LEFT(Analysis16[[#This Row],[Name]],FIND(" ",Analysis16[[#This Row],[Name]], 1))</f>
        <v xml:space="preserve">Tracey </v>
      </c>
    </row>
    <row r="664" spans="2:16" x14ac:dyDescent="0.35">
      <c r="B664" s="1" t="s">
        <v>1332</v>
      </c>
      <c r="C664" s="1" t="s">
        <v>1333</v>
      </c>
      <c r="D664" s="1" t="s">
        <v>80</v>
      </c>
      <c r="E664" s="10">
        <v>41</v>
      </c>
      <c r="F664" s="1" t="s">
        <v>72</v>
      </c>
      <c r="G664" s="1" t="s">
        <v>77</v>
      </c>
      <c r="H664" s="4">
        <v>107648</v>
      </c>
      <c r="I664" s="10">
        <v>31</v>
      </c>
      <c r="J664" s="10">
        <v>1</v>
      </c>
      <c r="K664" s="1">
        <v>2022</v>
      </c>
      <c r="L664" s="1" t="s">
        <v>51</v>
      </c>
      <c r="M664" s="1" t="s">
        <v>26</v>
      </c>
      <c r="N664" s="7">
        <v>3.8374899123878659</v>
      </c>
      <c r="O664" t="str">
        <f>_xlfn.IFS(Analysis16[[#This Row],[Performance_Score]]&lt;=2, "Poor", Analysis16[[#This Row],[Performance_Score]]&gt;2, "Good", Analysis16[[#This Row],[Performance_Score]]&gt;4, "Excellent")</f>
        <v>Poor</v>
      </c>
      <c r="P664" t="str">
        <f>LEFT(Analysis16[[#This Row],[Name]],FIND(" ",Analysis16[[#This Row],[Name]], 1))</f>
        <v xml:space="preserve">Amanda </v>
      </c>
    </row>
    <row r="665" spans="2:16" x14ac:dyDescent="0.35">
      <c r="B665" s="2" t="s">
        <v>1334</v>
      </c>
      <c r="C665" s="2" t="s">
        <v>1335</v>
      </c>
      <c r="D665" s="2" t="s">
        <v>46</v>
      </c>
      <c r="E665" s="11">
        <v>58</v>
      </c>
      <c r="F665" s="2" t="s">
        <v>23</v>
      </c>
      <c r="G665" s="2" t="s">
        <v>24</v>
      </c>
      <c r="H665" s="5">
        <v>40501</v>
      </c>
      <c r="I665" s="11">
        <v>28</v>
      </c>
      <c r="J665" s="11">
        <v>4</v>
      </c>
      <c r="K665" s="2">
        <v>0</v>
      </c>
      <c r="L665" s="2" t="s">
        <v>18</v>
      </c>
      <c r="M665" s="2" t="s">
        <v>26</v>
      </c>
      <c r="N665" s="8">
        <v>4.1858263719655966</v>
      </c>
      <c r="O665" t="str">
        <f>_xlfn.IFS(Analysis16[[#This Row],[Performance_Score]]&lt;=2, "Poor", Analysis16[[#This Row],[Performance_Score]]&gt;2, "Good", Analysis16[[#This Row],[Performance_Score]]&gt;4, "Excellent")</f>
        <v>Good</v>
      </c>
      <c r="P665" t="str">
        <f>LEFT(Analysis16[[#This Row],[Name]],FIND(" ",Analysis16[[#This Row],[Name]], 1))</f>
        <v xml:space="preserve">Carrie </v>
      </c>
    </row>
    <row r="666" spans="2:16" x14ac:dyDescent="0.35">
      <c r="B666" s="1" t="s">
        <v>1336</v>
      </c>
      <c r="C666" s="1" t="s">
        <v>1337</v>
      </c>
      <c r="D666" s="1" t="s">
        <v>33</v>
      </c>
      <c r="E666" s="10">
        <v>30</v>
      </c>
      <c r="F666" s="1" t="s">
        <v>23</v>
      </c>
      <c r="G666" s="1" t="s">
        <v>29</v>
      </c>
      <c r="H666" s="4">
        <v>116608</v>
      </c>
      <c r="I666" s="10">
        <v>20</v>
      </c>
      <c r="J666" s="10">
        <v>5</v>
      </c>
      <c r="K666" s="1">
        <v>0</v>
      </c>
      <c r="L666" s="1" t="s">
        <v>40</v>
      </c>
      <c r="M666" s="1" t="s">
        <v>141</v>
      </c>
      <c r="N666" s="7">
        <v>1.3961631696921435</v>
      </c>
      <c r="O666" t="str">
        <f>_xlfn.IFS(Analysis16[[#This Row],[Performance_Score]]&lt;=2, "Poor", Analysis16[[#This Row],[Performance_Score]]&gt;2, "Good", Analysis16[[#This Row],[Performance_Score]]&gt;4, "Excellent")</f>
        <v>Good</v>
      </c>
      <c r="P666" t="str">
        <f>LEFT(Analysis16[[#This Row],[Name]],FIND(" ",Analysis16[[#This Row],[Name]], 1))</f>
        <v xml:space="preserve">Brandon </v>
      </c>
    </row>
    <row r="667" spans="2:16" x14ac:dyDescent="0.35">
      <c r="B667" s="2" t="s">
        <v>1338</v>
      </c>
      <c r="C667" s="2" t="s">
        <v>1339</v>
      </c>
      <c r="D667" s="2" t="s">
        <v>80</v>
      </c>
      <c r="E667" s="11">
        <v>46</v>
      </c>
      <c r="F667" s="2" t="s">
        <v>16</v>
      </c>
      <c r="G667" s="2" t="s">
        <v>29</v>
      </c>
      <c r="H667" s="5">
        <v>83187</v>
      </c>
      <c r="I667" s="11">
        <v>19</v>
      </c>
      <c r="J667" s="11">
        <v>1</v>
      </c>
      <c r="K667" s="2">
        <v>0</v>
      </c>
      <c r="L667" s="2" t="s">
        <v>30</v>
      </c>
      <c r="M667" s="2" t="s">
        <v>41</v>
      </c>
      <c r="N667" s="8">
        <v>1.6656711719452044</v>
      </c>
      <c r="O667" t="str">
        <f>_xlfn.IFS(Analysis16[[#This Row],[Performance_Score]]&lt;=2, "Poor", Analysis16[[#This Row],[Performance_Score]]&gt;2, "Good", Analysis16[[#This Row],[Performance_Score]]&gt;4, "Excellent")</f>
        <v>Poor</v>
      </c>
      <c r="P667" t="str">
        <f>LEFT(Analysis16[[#This Row],[Name]],FIND(" ",Analysis16[[#This Row],[Name]], 1))</f>
        <v xml:space="preserve">Christine </v>
      </c>
    </row>
    <row r="668" spans="2:16" x14ac:dyDescent="0.35">
      <c r="B668" s="1" t="s">
        <v>1340</v>
      </c>
      <c r="C668" s="1" t="s">
        <v>1341</v>
      </c>
      <c r="D668" s="1" t="s">
        <v>33</v>
      </c>
      <c r="E668" s="10">
        <v>29</v>
      </c>
      <c r="F668" s="1" t="s">
        <v>16</v>
      </c>
      <c r="G668" s="1" t="s">
        <v>29</v>
      </c>
      <c r="H668" s="4">
        <v>100073</v>
      </c>
      <c r="I668" s="10">
        <v>13</v>
      </c>
      <c r="J668" s="10">
        <v>4</v>
      </c>
      <c r="K668" s="1">
        <v>2017</v>
      </c>
      <c r="L668" s="1" t="s">
        <v>34</v>
      </c>
      <c r="M668" s="1" t="s">
        <v>26</v>
      </c>
      <c r="N668" s="7">
        <v>2.5333682845589611</v>
      </c>
      <c r="O668" t="str">
        <f>_xlfn.IFS(Analysis16[[#This Row],[Performance_Score]]&lt;=2, "Poor", Analysis16[[#This Row],[Performance_Score]]&gt;2, "Good", Analysis16[[#This Row],[Performance_Score]]&gt;4, "Excellent")</f>
        <v>Good</v>
      </c>
      <c r="P668" t="str">
        <f>LEFT(Analysis16[[#This Row],[Name]],FIND(" ",Analysis16[[#This Row],[Name]], 1))</f>
        <v xml:space="preserve">Theresa </v>
      </c>
    </row>
    <row r="669" spans="2:16" x14ac:dyDescent="0.35">
      <c r="B669" s="2" t="s">
        <v>1342</v>
      </c>
      <c r="C669" s="2" t="s">
        <v>1343</v>
      </c>
      <c r="D669" s="2" t="s">
        <v>15</v>
      </c>
      <c r="E669" s="11">
        <v>34</v>
      </c>
      <c r="F669" s="2" t="s">
        <v>16</v>
      </c>
      <c r="G669" s="2" t="s">
        <v>17</v>
      </c>
      <c r="H669" s="5">
        <v>111159</v>
      </c>
      <c r="I669" s="11">
        <v>21</v>
      </c>
      <c r="J669" s="11">
        <v>4</v>
      </c>
      <c r="K669" s="2">
        <v>2021</v>
      </c>
      <c r="L669" s="2" t="s">
        <v>40</v>
      </c>
      <c r="M669" s="2" t="s">
        <v>26</v>
      </c>
      <c r="N669" s="8">
        <v>3.0754647508556587</v>
      </c>
      <c r="O669" t="str">
        <f>_xlfn.IFS(Analysis16[[#This Row],[Performance_Score]]&lt;=2, "Poor", Analysis16[[#This Row],[Performance_Score]]&gt;2, "Good", Analysis16[[#This Row],[Performance_Score]]&gt;4, "Excellent")</f>
        <v>Good</v>
      </c>
      <c r="P669" t="str">
        <f>LEFT(Analysis16[[#This Row],[Name]],FIND(" ",Analysis16[[#This Row],[Name]], 1))</f>
        <v xml:space="preserve">David </v>
      </c>
    </row>
    <row r="670" spans="2:16" x14ac:dyDescent="0.35">
      <c r="B670" s="1" t="s">
        <v>1344</v>
      </c>
      <c r="C670" s="1" t="s">
        <v>1345</v>
      </c>
      <c r="D670" s="1" t="s">
        <v>33</v>
      </c>
      <c r="E670" s="10">
        <v>46</v>
      </c>
      <c r="F670" s="1" t="s">
        <v>16</v>
      </c>
      <c r="G670" s="1" t="s">
        <v>77</v>
      </c>
      <c r="H670" s="4">
        <v>110594</v>
      </c>
      <c r="I670" s="10">
        <v>13</v>
      </c>
      <c r="J670" s="10">
        <v>4</v>
      </c>
      <c r="K670" s="1">
        <v>2021</v>
      </c>
      <c r="L670" s="1" t="s">
        <v>40</v>
      </c>
      <c r="M670" s="1" t="s">
        <v>26</v>
      </c>
      <c r="N670" s="7">
        <v>1.7872409555955904</v>
      </c>
      <c r="O670" t="str">
        <f>_xlfn.IFS(Analysis16[[#This Row],[Performance_Score]]&lt;=2, "Poor", Analysis16[[#This Row],[Performance_Score]]&gt;2, "Good", Analysis16[[#This Row],[Performance_Score]]&gt;4, "Excellent")</f>
        <v>Good</v>
      </c>
      <c r="P670" t="str">
        <f>LEFT(Analysis16[[#This Row],[Name]],FIND(" ",Analysis16[[#This Row],[Name]], 1))</f>
        <v xml:space="preserve">Steven </v>
      </c>
    </row>
    <row r="671" spans="2:16" x14ac:dyDescent="0.35">
      <c r="B671" s="2" t="s">
        <v>1346</v>
      </c>
      <c r="C671" s="2" t="s">
        <v>1347</v>
      </c>
      <c r="D671" s="2" t="s">
        <v>33</v>
      </c>
      <c r="E671" s="11">
        <v>33</v>
      </c>
      <c r="F671" s="2" t="s">
        <v>16</v>
      </c>
      <c r="G671" s="2" t="s">
        <v>24</v>
      </c>
      <c r="H671" s="5">
        <v>90305</v>
      </c>
      <c r="I671" s="11">
        <v>33</v>
      </c>
      <c r="J671" s="11">
        <v>2</v>
      </c>
      <c r="K671" s="2">
        <v>0</v>
      </c>
      <c r="L671" s="2" t="s">
        <v>51</v>
      </c>
      <c r="M671" s="2" t="s">
        <v>26</v>
      </c>
      <c r="N671" s="8">
        <v>1.2126165496214028</v>
      </c>
      <c r="O671" t="str">
        <f>_xlfn.IFS(Analysis16[[#This Row],[Performance_Score]]&lt;=2, "Poor", Analysis16[[#This Row],[Performance_Score]]&gt;2, "Good", Analysis16[[#This Row],[Performance_Score]]&gt;4, "Excellent")</f>
        <v>Poor</v>
      </c>
      <c r="P671" t="str">
        <f>LEFT(Analysis16[[#This Row],[Name]],FIND(" ",Analysis16[[#This Row],[Name]], 1))</f>
        <v xml:space="preserve">Scott </v>
      </c>
    </row>
    <row r="672" spans="2:16" x14ac:dyDescent="0.35">
      <c r="B672" s="1" t="s">
        <v>1348</v>
      </c>
      <c r="C672" s="1" t="s">
        <v>1349</v>
      </c>
      <c r="D672" s="1" t="s">
        <v>22</v>
      </c>
      <c r="E672" s="10">
        <v>50</v>
      </c>
      <c r="F672" s="1" t="s">
        <v>23</v>
      </c>
      <c r="G672" s="1" t="s">
        <v>39</v>
      </c>
      <c r="H672" s="4">
        <v>96023</v>
      </c>
      <c r="I672" s="10">
        <v>17</v>
      </c>
      <c r="J672" s="10">
        <v>3</v>
      </c>
      <c r="K672" s="1">
        <v>2024</v>
      </c>
      <c r="L672" s="1" t="s">
        <v>25</v>
      </c>
      <c r="M672" s="1" t="s">
        <v>26</v>
      </c>
      <c r="N672" s="7">
        <v>3.8088678303750347</v>
      </c>
      <c r="O672" t="str">
        <f>_xlfn.IFS(Analysis16[[#This Row],[Performance_Score]]&lt;=2, "Poor", Analysis16[[#This Row],[Performance_Score]]&gt;2, "Good", Analysis16[[#This Row],[Performance_Score]]&gt;4, "Excellent")</f>
        <v>Good</v>
      </c>
      <c r="P672" t="str">
        <f>LEFT(Analysis16[[#This Row],[Name]],FIND(" ",Analysis16[[#This Row],[Name]], 1))</f>
        <v xml:space="preserve">Tony </v>
      </c>
    </row>
    <row r="673" spans="2:16" x14ac:dyDescent="0.35">
      <c r="B673" s="2" t="s">
        <v>1350</v>
      </c>
      <c r="C673" s="2" t="s">
        <v>1058</v>
      </c>
      <c r="D673" s="2" t="s">
        <v>80</v>
      </c>
      <c r="E673" s="11">
        <v>46</v>
      </c>
      <c r="F673" s="2" t="s">
        <v>72</v>
      </c>
      <c r="G673" s="2" t="s">
        <v>17</v>
      </c>
      <c r="H673" s="5">
        <v>84915</v>
      </c>
      <c r="I673" s="11">
        <v>35</v>
      </c>
      <c r="J673" s="11">
        <v>3</v>
      </c>
      <c r="K673" s="2">
        <v>2020</v>
      </c>
      <c r="L673" s="2" t="s">
        <v>25</v>
      </c>
      <c r="M673" s="2" t="s">
        <v>26</v>
      </c>
      <c r="N673" s="8">
        <v>4.2401574530456676</v>
      </c>
      <c r="O673" t="str">
        <f>_xlfn.IFS(Analysis16[[#This Row],[Performance_Score]]&lt;=2, "Poor", Analysis16[[#This Row],[Performance_Score]]&gt;2, "Good", Analysis16[[#This Row],[Performance_Score]]&gt;4, "Excellent")</f>
        <v>Good</v>
      </c>
      <c r="P673" t="str">
        <f>LEFT(Analysis16[[#This Row],[Name]],FIND(" ",Analysis16[[#This Row],[Name]], 1))</f>
        <v xml:space="preserve">David </v>
      </c>
    </row>
    <row r="674" spans="2:16" x14ac:dyDescent="0.35">
      <c r="B674" s="1" t="s">
        <v>1351</v>
      </c>
      <c r="C674" s="1" t="s">
        <v>1352</v>
      </c>
      <c r="D674" s="1" t="s">
        <v>33</v>
      </c>
      <c r="E674" s="10">
        <v>31</v>
      </c>
      <c r="F674" s="1" t="s">
        <v>23</v>
      </c>
      <c r="G674" s="1" t="s">
        <v>39</v>
      </c>
      <c r="H674" s="4">
        <v>111211</v>
      </c>
      <c r="I674" s="10">
        <v>19</v>
      </c>
      <c r="J674" s="10">
        <v>4</v>
      </c>
      <c r="K674" s="1">
        <v>2016</v>
      </c>
      <c r="L674" s="1" t="s">
        <v>18</v>
      </c>
      <c r="M674" s="1" t="s">
        <v>41</v>
      </c>
      <c r="N674" s="7">
        <v>1.306114242923937</v>
      </c>
      <c r="O674" t="str">
        <f>_xlfn.IFS(Analysis16[[#This Row],[Performance_Score]]&lt;=2, "Poor", Analysis16[[#This Row],[Performance_Score]]&gt;2, "Good", Analysis16[[#This Row],[Performance_Score]]&gt;4, "Excellent")</f>
        <v>Good</v>
      </c>
      <c r="P674" t="str">
        <f>LEFT(Analysis16[[#This Row],[Name]],FIND(" ",Analysis16[[#This Row],[Name]], 1))</f>
        <v xml:space="preserve">Brenda </v>
      </c>
    </row>
    <row r="675" spans="2:16" x14ac:dyDescent="0.35">
      <c r="B675" s="2" t="s">
        <v>1353</v>
      </c>
      <c r="C675" s="2" t="s">
        <v>1354</v>
      </c>
      <c r="D675" s="2" t="s">
        <v>33</v>
      </c>
      <c r="E675" s="11">
        <v>35</v>
      </c>
      <c r="F675" s="2" t="s">
        <v>16</v>
      </c>
      <c r="G675" s="2" t="s">
        <v>39</v>
      </c>
      <c r="H675" s="5">
        <v>113277</v>
      </c>
      <c r="I675" s="11">
        <v>21</v>
      </c>
      <c r="J675" s="11">
        <v>4</v>
      </c>
      <c r="K675" s="2">
        <v>2017</v>
      </c>
      <c r="L675" s="2" t="s">
        <v>25</v>
      </c>
      <c r="M675" s="2" t="s">
        <v>41</v>
      </c>
      <c r="N675" s="8">
        <v>4.8582096449129155</v>
      </c>
      <c r="O675" t="str">
        <f>_xlfn.IFS(Analysis16[[#This Row],[Performance_Score]]&lt;=2, "Poor", Analysis16[[#This Row],[Performance_Score]]&gt;2, "Good", Analysis16[[#This Row],[Performance_Score]]&gt;4, "Excellent")</f>
        <v>Good</v>
      </c>
      <c r="P675" t="str">
        <f>LEFT(Analysis16[[#This Row],[Name]],FIND(" ",Analysis16[[#This Row],[Name]], 1))</f>
        <v xml:space="preserve">Andre </v>
      </c>
    </row>
    <row r="676" spans="2:16" x14ac:dyDescent="0.35">
      <c r="B676" s="1" t="s">
        <v>1355</v>
      </c>
      <c r="C676" s="1" t="s">
        <v>1356</v>
      </c>
      <c r="D676" s="1" t="s">
        <v>22</v>
      </c>
      <c r="E676" s="10">
        <v>41</v>
      </c>
      <c r="F676" s="1" t="s">
        <v>16</v>
      </c>
      <c r="G676" s="1" t="s">
        <v>39</v>
      </c>
      <c r="H676" s="4">
        <v>68166</v>
      </c>
      <c r="I676" s="10">
        <v>22</v>
      </c>
      <c r="J676" s="10">
        <v>3</v>
      </c>
      <c r="K676" s="1">
        <v>2020</v>
      </c>
      <c r="L676" s="1" t="s">
        <v>18</v>
      </c>
      <c r="M676" s="1" t="s">
        <v>26</v>
      </c>
      <c r="N676" s="7">
        <v>4.9480384643908071</v>
      </c>
      <c r="O676" t="str">
        <f>_xlfn.IFS(Analysis16[[#This Row],[Performance_Score]]&lt;=2, "Poor", Analysis16[[#This Row],[Performance_Score]]&gt;2, "Good", Analysis16[[#This Row],[Performance_Score]]&gt;4, "Excellent")</f>
        <v>Good</v>
      </c>
      <c r="P676" t="str">
        <f>LEFT(Analysis16[[#This Row],[Name]],FIND(" ",Analysis16[[#This Row],[Name]], 1))</f>
        <v xml:space="preserve">John </v>
      </c>
    </row>
    <row r="677" spans="2:16" x14ac:dyDescent="0.35">
      <c r="B677" s="2" t="s">
        <v>1357</v>
      </c>
      <c r="C677" s="2" t="s">
        <v>1358</v>
      </c>
      <c r="D677" s="2" t="s">
        <v>22</v>
      </c>
      <c r="E677" s="11">
        <v>35</v>
      </c>
      <c r="F677" s="2" t="s">
        <v>23</v>
      </c>
      <c r="G677" s="2" t="s">
        <v>39</v>
      </c>
      <c r="H677" s="5">
        <v>58670</v>
      </c>
      <c r="I677" s="11">
        <v>35</v>
      </c>
      <c r="J677" s="11">
        <v>5</v>
      </c>
      <c r="K677" s="2">
        <v>2016</v>
      </c>
      <c r="L677" s="2" t="s">
        <v>25</v>
      </c>
      <c r="M677" s="2" t="s">
        <v>41</v>
      </c>
      <c r="N677" s="8">
        <v>3.6530052307216492</v>
      </c>
      <c r="O677" t="str">
        <f>_xlfn.IFS(Analysis16[[#This Row],[Performance_Score]]&lt;=2, "Poor", Analysis16[[#This Row],[Performance_Score]]&gt;2, "Good", Analysis16[[#This Row],[Performance_Score]]&gt;4, "Excellent")</f>
        <v>Good</v>
      </c>
      <c r="P677" t="str">
        <f>LEFT(Analysis16[[#This Row],[Name]],FIND(" ",Analysis16[[#This Row],[Name]], 1))</f>
        <v xml:space="preserve">Amanda </v>
      </c>
    </row>
    <row r="678" spans="2:16" x14ac:dyDescent="0.35">
      <c r="B678" s="1" t="s">
        <v>1359</v>
      </c>
      <c r="C678" s="1" t="s">
        <v>1360</v>
      </c>
      <c r="D678" s="1" t="s">
        <v>15</v>
      </c>
      <c r="E678" s="10">
        <v>44</v>
      </c>
      <c r="F678" s="1" t="s">
        <v>23</v>
      </c>
      <c r="G678" s="1" t="s">
        <v>63</v>
      </c>
      <c r="H678" s="4">
        <v>38749</v>
      </c>
      <c r="I678" s="10">
        <v>13</v>
      </c>
      <c r="J678" s="10">
        <v>4</v>
      </c>
      <c r="K678" s="1">
        <v>2017</v>
      </c>
      <c r="L678" s="1" t="s">
        <v>30</v>
      </c>
      <c r="M678" s="1" t="s">
        <v>26</v>
      </c>
      <c r="N678" s="7">
        <v>3.0312177426125131</v>
      </c>
      <c r="O678" t="str">
        <f>_xlfn.IFS(Analysis16[[#This Row],[Performance_Score]]&lt;=2, "Poor", Analysis16[[#This Row],[Performance_Score]]&gt;2, "Good", Analysis16[[#This Row],[Performance_Score]]&gt;4, "Excellent")</f>
        <v>Good</v>
      </c>
      <c r="P678" t="str">
        <f>LEFT(Analysis16[[#This Row],[Name]],FIND(" ",Analysis16[[#This Row],[Name]], 1))</f>
        <v xml:space="preserve">Stephanie </v>
      </c>
    </row>
    <row r="679" spans="2:16" x14ac:dyDescent="0.35">
      <c r="B679" s="2" t="s">
        <v>1361</v>
      </c>
      <c r="C679" s="2" t="s">
        <v>1362</v>
      </c>
      <c r="D679" s="2" t="s">
        <v>22</v>
      </c>
      <c r="E679" s="11">
        <v>47</v>
      </c>
      <c r="F679" s="2" t="s">
        <v>16</v>
      </c>
      <c r="G679" s="2" t="s">
        <v>17</v>
      </c>
      <c r="H679" s="5">
        <v>106497</v>
      </c>
      <c r="I679" s="11">
        <v>21</v>
      </c>
      <c r="J679" s="11">
        <v>1</v>
      </c>
      <c r="K679" s="2">
        <v>0</v>
      </c>
      <c r="L679" s="2" t="s">
        <v>51</v>
      </c>
      <c r="M679" s="2" t="s">
        <v>41</v>
      </c>
      <c r="N679" s="8">
        <v>2.3298813603728665</v>
      </c>
      <c r="O679" t="str">
        <f>_xlfn.IFS(Analysis16[[#This Row],[Performance_Score]]&lt;=2, "Poor", Analysis16[[#This Row],[Performance_Score]]&gt;2, "Good", Analysis16[[#This Row],[Performance_Score]]&gt;4, "Excellent")</f>
        <v>Poor</v>
      </c>
      <c r="P679" t="str">
        <f>LEFT(Analysis16[[#This Row],[Name]],FIND(" ",Analysis16[[#This Row],[Name]], 1))</f>
        <v xml:space="preserve">Katherine </v>
      </c>
    </row>
    <row r="680" spans="2:16" x14ac:dyDescent="0.35">
      <c r="B680" s="1" t="s">
        <v>1363</v>
      </c>
      <c r="C680" s="1" t="s">
        <v>1364</v>
      </c>
      <c r="D680" s="1" t="s">
        <v>33</v>
      </c>
      <c r="E680" s="10">
        <v>41</v>
      </c>
      <c r="F680" s="1" t="s">
        <v>16</v>
      </c>
      <c r="G680" s="1" t="s">
        <v>39</v>
      </c>
      <c r="H680" s="4">
        <v>106236</v>
      </c>
      <c r="I680" s="10">
        <v>25</v>
      </c>
      <c r="J680" s="10">
        <v>4</v>
      </c>
      <c r="K680" s="1">
        <v>2017</v>
      </c>
      <c r="L680" s="1" t="s">
        <v>51</v>
      </c>
      <c r="M680" s="1" t="s">
        <v>26</v>
      </c>
      <c r="N680" s="7">
        <v>3.2650086430178202</v>
      </c>
      <c r="O680" t="str">
        <f>_xlfn.IFS(Analysis16[[#This Row],[Performance_Score]]&lt;=2, "Poor", Analysis16[[#This Row],[Performance_Score]]&gt;2, "Good", Analysis16[[#This Row],[Performance_Score]]&gt;4, "Excellent")</f>
        <v>Good</v>
      </c>
      <c r="P680" t="str">
        <f>LEFT(Analysis16[[#This Row],[Name]],FIND(" ",Analysis16[[#This Row],[Name]], 1))</f>
        <v xml:space="preserve">Todd </v>
      </c>
    </row>
    <row r="681" spans="2:16" x14ac:dyDescent="0.35">
      <c r="B681" s="2" t="s">
        <v>1365</v>
      </c>
      <c r="C681" s="2" t="s">
        <v>1366</v>
      </c>
      <c r="D681" s="2" t="s">
        <v>15</v>
      </c>
      <c r="E681" s="11">
        <v>58</v>
      </c>
      <c r="F681" s="2" t="s">
        <v>16</v>
      </c>
      <c r="G681" s="2" t="s">
        <v>63</v>
      </c>
      <c r="H681" s="5">
        <v>102064</v>
      </c>
      <c r="I681" s="11">
        <v>17</v>
      </c>
      <c r="J681" s="11">
        <v>3</v>
      </c>
      <c r="K681" s="2">
        <v>2016</v>
      </c>
      <c r="L681" s="2" t="s">
        <v>34</v>
      </c>
      <c r="M681" s="2" t="s">
        <v>19</v>
      </c>
      <c r="N681" s="8">
        <v>3.1816844496335848</v>
      </c>
      <c r="O681" t="str">
        <f>_xlfn.IFS(Analysis16[[#This Row],[Performance_Score]]&lt;=2, "Poor", Analysis16[[#This Row],[Performance_Score]]&gt;2, "Good", Analysis16[[#This Row],[Performance_Score]]&gt;4, "Excellent")</f>
        <v>Good</v>
      </c>
      <c r="P681" t="str">
        <f>LEFT(Analysis16[[#This Row],[Name]],FIND(" ",Analysis16[[#This Row],[Name]], 1))</f>
        <v xml:space="preserve">Alyssa </v>
      </c>
    </row>
    <row r="682" spans="2:16" x14ac:dyDescent="0.35">
      <c r="B682" s="1" t="s">
        <v>1367</v>
      </c>
      <c r="C682" s="1" t="s">
        <v>1368</v>
      </c>
      <c r="D682" s="1" t="s">
        <v>15</v>
      </c>
      <c r="E682" s="10">
        <v>46</v>
      </c>
      <c r="F682" s="1" t="s">
        <v>16</v>
      </c>
      <c r="G682" s="1" t="s">
        <v>63</v>
      </c>
      <c r="H682" s="4">
        <v>118791</v>
      </c>
      <c r="I682" s="10">
        <v>22</v>
      </c>
      <c r="J682" s="10">
        <v>2</v>
      </c>
      <c r="K682" s="1">
        <v>2022</v>
      </c>
      <c r="L682" s="1" t="s">
        <v>30</v>
      </c>
      <c r="M682" s="1" t="s">
        <v>26</v>
      </c>
      <c r="N682" s="7">
        <v>1.8371719458972873</v>
      </c>
      <c r="O682" t="str">
        <f>_xlfn.IFS(Analysis16[[#This Row],[Performance_Score]]&lt;=2, "Poor", Analysis16[[#This Row],[Performance_Score]]&gt;2, "Good", Analysis16[[#This Row],[Performance_Score]]&gt;4, "Excellent")</f>
        <v>Poor</v>
      </c>
      <c r="P682" t="str">
        <f>LEFT(Analysis16[[#This Row],[Name]],FIND(" ",Analysis16[[#This Row],[Name]], 1))</f>
        <v xml:space="preserve">Terri </v>
      </c>
    </row>
    <row r="683" spans="2:16" x14ac:dyDescent="0.35">
      <c r="B683" s="2" t="s">
        <v>1369</v>
      </c>
      <c r="C683" s="2" t="s">
        <v>1370</v>
      </c>
      <c r="D683" s="2" t="s">
        <v>22</v>
      </c>
      <c r="E683" s="11">
        <v>43</v>
      </c>
      <c r="F683" s="2" t="s">
        <v>16</v>
      </c>
      <c r="G683" s="2" t="s">
        <v>17</v>
      </c>
      <c r="H683" s="5">
        <v>102302</v>
      </c>
      <c r="I683" s="11">
        <v>18</v>
      </c>
      <c r="J683" s="11">
        <v>5</v>
      </c>
      <c r="K683" s="2">
        <v>2023</v>
      </c>
      <c r="L683" s="2" t="s">
        <v>18</v>
      </c>
      <c r="M683" s="2" t="s">
        <v>26</v>
      </c>
      <c r="N683" s="8">
        <v>3.5169817818846258</v>
      </c>
      <c r="O683" t="str">
        <f>_xlfn.IFS(Analysis16[[#This Row],[Performance_Score]]&lt;=2, "Poor", Analysis16[[#This Row],[Performance_Score]]&gt;2, "Good", Analysis16[[#This Row],[Performance_Score]]&gt;4, "Excellent")</f>
        <v>Good</v>
      </c>
      <c r="P683" t="str">
        <f>LEFT(Analysis16[[#This Row],[Name]],FIND(" ",Analysis16[[#This Row],[Name]], 1))</f>
        <v xml:space="preserve">Duane </v>
      </c>
    </row>
    <row r="684" spans="2:16" x14ac:dyDescent="0.35">
      <c r="B684" s="1" t="s">
        <v>1371</v>
      </c>
      <c r="C684" s="1" t="s">
        <v>1372</v>
      </c>
      <c r="D684" s="1" t="s">
        <v>46</v>
      </c>
      <c r="E684" s="10">
        <v>58</v>
      </c>
      <c r="F684" s="1" t="s">
        <v>23</v>
      </c>
      <c r="G684" s="1" t="s">
        <v>29</v>
      </c>
      <c r="H684" s="4">
        <v>96554</v>
      </c>
      <c r="I684" s="10">
        <v>28</v>
      </c>
      <c r="J684" s="10">
        <v>5</v>
      </c>
      <c r="K684" s="1">
        <v>2023</v>
      </c>
      <c r="L684" s="1" t="s">
        <v>51</v>
      </c>
      <c r="M684" s="1" t="s">
        <v>26</v>
      </c>
      <c r="N684" s="7">
        <v>2.4630485408774541</v>
      </c>
      <c r="O684" t="str">
        <f>_xlfn.IFS(Analysis16[[#This Row],[Performance_Score]]&lt;=2, "Poor", Analysis16[[#This Row],[Performance_Score]]&gt;2, "Good", Analysis16[[#This Row],[Performance_Score]]&gt;4, "Excellent")</f>
        <v>Good</v>
      </c>
      <c r="P684" t="str">
        <f>LEFT(Analysis16[[#This Row],[Name]],FIND(" ",Analysis16[[#This Row],[Name]], 1))</f>
        <v xml:space="preserve">Lisa </v>
      </c>
    </row>
    <row r="685" spans="2:16" x14ac:dyDescent="0.35">
      <c r="B685" s="2" t="s">
        <v>1373</v>
      </c>
      <c r="C685" s="2" t="s">
        <v>1374</v>
      </c>
      <c r="D685" s="2" t="s">
        <v>58</v>
      </c>
      <c r="E685" s="11">
        <v>37</v>
      </c>
      <c r="F685" s="2" t="s">
        <v>16</v>
      </c>
      <c r="G685" s="2" t="s">
        <v>29</v>
      </c>
      <c r="H685" s="5">
        <v>73541</v>
      </c>
      <c r="I685" s="11">
        <v>2</v>
      </c>
      <c r="J685" s="11">
        <v>4</v>
      </c>
      <c r="K685" s="2">
        <v>2022</v>
      </c>
      <c r="L685" s="2" t="s">
        <v>34</v>
      </c>
      <c r="M685" s="2" t="s">
        <v>26</v>
      </c>
      <c r="N685" s="8">
        <v>1.330930760876301</v>
      </c>
      <c r="O685" t="str">
        <f>_xlfn.IFS(Analysis16[[#This Row],[Performance_Score]]&lt;=2, "Poor", Analysis16[[#This Row],[Performance_Score]]&gt;2, "Good", Analysis16[[#This Row],[Performance_Score]]&gt;4, "Excellent")</f>
        <v>Good</v>
      </c>
      <c r="P685" t="str">
        <f>LEFT(Analysis16[[#This Row],[Name]],FIND(" ",Analysis16[[#This Row],[Name]], 1))</f>
        <v xml:space="preserve">David </v>
      </c>
    </row>
    <row r="686" spans="2:16" x14ac:dyDescent="0.35">
      <c r="B686" s="1" t="s">
        <v>1375</v>
      </c>
      <c r="C686" s="1" t="s">
        <v>1376</v>
      </c>
      <c r="D686" s="1" t="s">
        <v>58</v>
      </c>
      <c r="E686" s="10">
        <v>43</v>
      </c>
      <c r="F686" s="1" t="s">
        <v>23</v>
      </c>
      <c r="G686" s="1" t="s">
        <v>77</v>
      </c>
      <c r="H686" s="4">
        <v>35725</v>
      </c>
      <c r="I686" s="10">
        <v>29</v>
      </c>
      <c r="J686" s="10">
        <v>5</v>
      </c>
      <c r="K686" s="1">
        <v>2023</v>
      </c>
      <c r="L686" s="1" t="s">
        <v>18</v>
      </c>
      <c r="M686" s="1" t="s">
        <v>26</v>
      </c>
      <c r="N686" s="7">
        <v>4.6015408089110323</v>
      </c>
      <c r="O686" t="str">
        <f>_xlfn.IFS(Analysis16[[#This Row],[Performance_Score]]&lt;=2, "Poor", Analysis16[[#This Row],[Performance_Score]]&gt;2, "Good", Analysis16[[#This Row],[Performance_Score]]&gt;4, "Excellent")</f>
        <v>Good</v>
      </c>
      <c r="P686" t="str">
        <f>LEFT(Analysis16[[#This Row],[Name]],FIND(" ",Analysis16[[#This Row],[Name]], 1))</f>
        <v xml:space="preserve">Amber </v>
      </c>
    </row>
    <row r="687" spans="2:16" x14ac:dyDescent="0.35">
      <c r="B687" s="2" t="s">
        <v>1377</v>
      </c>
      <c r="C687" s="2" t="s">
        <v>1378</v>
      </c>
      <c r="D687" s="2" t="s">
        <v>22</v>
      </c>
      <c r="E687" s="11">
        <v>30</v>
      </c>
      <c r="F687" s="2" t="s">
        <v>16</v>
      </c>
      <c r="G687" s="2" t="s">
        <v>17</v>
      </c>
      <c r="H687" s="5">
        <v>107630</v>
      </c>
      <c r="I687" s="11">
        <v>6</v>
      </c>
      <c r="J687" s="11">
        <v>4</v>
      </c>
      <c r="K687" s="2">
        <v>2016</v>
      </c>
      <c r="L687" s="2" t="s">
        <v>30</v>
      </c>
      <c r="M687" s="2" t="s">
        <v>19</v>
      </c>
      <c r="N687" s="8">
        <v>4.3051676472546898</v>
      </c>
      <c r="O687" t="str">
        <f>_xlfn.IFS(Analysis16[[#This Row],[Performance_Score]]&lt;=2, "Poor", Analysis16[[#This Row],[Performance_Score]]&gt;2, "Good", Analysis16[[#This Row],[Performance_Score]]&gt;4, "Excellent")</f>
        <v>Good</v>
      </c>
      <c r="P687" t="str">
        <f>LEFT(Analysis16[[#This Row],[Name]],FIND(" ",Analysis16[[#This Row],[Name]], 1))</f>
        <v xml:space="preserve">Jason </v>
      </c>
    </row>
    <row r="688" spans="2:16" x14ac:dyDescent="0.35">
      <c r="B688" s="1" t="s">
        <v>1379</v>
      </c>
      <c r="C688" s="1" t="s">
        <v>1380</v>
      </c>
      <c r="D688" s="1" t="s">
        <v>46</v>
      </c>
      <c r="E688" s="10">
        <v>56</v>
      </c>
      <c r="F688" s="1" t="s">
        <v>16</v>
      </c>
      <c r="G688" s="1" t="s">
        <v>29</v>
      </c>
      <c r="H688" s="4">
        <v>36230</v>
      </c>
      <c r="I688" s="10">
        <v>28</v>
      </c>
      <c r="J688" s="10">
        <v>2</v>
      </c>
      <c r="K688" s="1">
        <v>2020</v>
      </c>
      <c r="L688" s="1" t="s">
        <v>51</v>
      </c>
      <c r="M688" s="1" t="s">
        <v>26</v>
      </c>
      <c r="N688" s="7">
        <v>2.1947958166443113</v>
      </c>
      <c r="O688" t="str">
        <f>_xlfn.IFS(Analysis16[[#This Row],[Performance_Score]]&lt;=2, "Poor", Analysis16[[#This Row],[Performance_Score]]&gt;2, "Good", Analysis16[[#This Row],[Performance_Score]]&gt;4, "Excellent")</f>
        <v>Poor</v>
      </c>
      <c r="P688" t="str">
        <f>LEFT(Analysis16[[#This Row],[Name]],FIND(" ",Analysis16[[#This Row],[Name]], 1))</f>
        <v xml:space="preserve">Bryan </v>
      </c>
    </row>
    <row r="689" spans="2:16" x14ac:dyDescent="0.35">
      <c r="B689" s="2" t="s">
        <v>1381</v>
      </c>
      <c r="C689" s="2" t="s">
        <v>1382</v>
      </c>
      <c r="D689" s="2" t="s">
        <v>22</v>
      </c>
      <c r="E689" s="11">
        <v>45</v>
      </c>
      <c r="F689" s="2" t="s">
        <v>23</v>
      </c>
      <c r="G689" s="2" t="s">
        <v>77</v>
      </c>
      <c r="H689" s="5">
        <v>50774</v>
      </c>
      <c r="I689" s="11">
        <v>23</v>
      </c>
      <c r="J689" s="11">
        <v>4</v>
      </c>
      <c r="K689" s="2">
        <v>2018</v>
      </c>
      <c r="L689" s="2" t="s">
        <v>34</v>
      </c>
      <c r="M689" s="2" t="s">
        <v>26</v>
      </c>
      <c r="N689" s="8">
        <v>1.4881023693980482</v>
      </c>
      <c r="O689" t="str">
        <f>_xlfn.IFS(Analysis16[[#This Row],[Performance_Score]]&lt;=2, "Poor", Analysis16[[#This Row],[Performance_Score]]&gt;2, "Good", Analysis16[[#This Row],[Performance_Score]]&gt;4, "Excellent")</f>
        <v>Good</v>
      </c>
      <c r="P689" t="str">
        <f>LEFT(Analysis16[[#This Row],[Name]],FIND(" ",Analysis16[[#This Row],[Name]], 1))</f>
        <v xml:space="preserve">Jade </v>
      </c>
    </row>
    <row r="690" spans="2:16" x14ac:dyDescent="0.35">
      <c r="B690" s="1" t="s">
        <v>1383</v>
      </c>
      <c r="C690" s="1" t="s">
        <v>1384</v>
      </c>
      <c r="D690" s="1" t="s">
        <v>33</v>
      </c>
      <c r="E690" s="10">
        <v>60</v>
      </c>
      <c r="F690" s="1" t="s">
        <v>16</v>
      </c>
      <c r="G690" s="1" t="s">
        <v>17</v>
      </c>
      <c r="H690" s="4">
        <v>64211</v>
      </c>
      <c r="I690" s="10">
        <v>7</v>
      </c>
      <c r="J690" s="10">
        <v>2</v>
      </c>
      <c r="K690" s="1">
        <v>2024</v>
      </c>
      <c r="L690" s="1" t="s">
        <v>51</v>
      </c>
      <c r="M690" s="1" t="s">
        <v>141</v>
      </c>
      <c r="N690" s="7">
        <v>2.0108040753795713</v>
      </c>
      <c r="O690" t="str">
        <f>_xlfn.IFS(Analysis16[[#This Row],[Performance_Score]]&lt;=2, "Poor", Analysis16[[#This Row],[Performance_Score]]&gt;2, "Good", Analysis16[[#This Row],[Performance_Score]]&gt;4, "Excellent")</f>
        <v>Poor</v>
      </c>
      <c r="P690" t="str">
        <f>LEFT(Analysis16[[#This Row],[Name]],FIND(" ",Analysis16[[#This Row],[Name]], 1))</f>
        <v xml:space="preserve">James </v>
      </c>
    </row>
    <row r="691" spans="2:16" x14ac:dyDescent="0.35">
      <c r="B691" s="2" t="s">
        <v>1385</v>
      </c>
      <c r="C691" s="2" t="s">
        <v>1386</v>
      </c>
      <c r="D691" s="2" t="s">
        <v>22</v>
      </c>
      <c r="E691" s="11">
        <v>58</v>
      </c>
      <c r="F691" s="2" t="s">
        <v>23</v>
      </c>
      <c r="G691" s="2" t="s">
        <v>17</v>
      </c>
      <c r="H691" s="5">
        <v>65862</v>
      </c>
      <c r="I691" s="11">
        <v>1</v>
      </c>
      <c r="J691" s="11">
        <v>5</v>
      </c>
      <c r="K691" s="2">
        <v>0</v>
      </c>
      <c r="L691" s="2" t="s">
        <v>51</v>
      </c>
      <c r="M691" s="2" t="s">
        <v>41</v>
      </c>
      <c r="N691" s="8">
        <v>3.9672267463214599</v>
      </c>
      <c r="O691" t="str">
        <f>_xlfn.IFS(Analysis16[[#This Row],[Performance_Score]]&lt;=2, "Poor", Analysis16[[#This Row],[Performance_Score]]&gt;2, "Good", Analysis16[[#This Row],[Performance_Score]]&gt;4, "Excellent")</f>
        <v>Good</v>
      </c>
      <c r="P691" t="str">
        <f>LEFT(Analysis16[[#This Row],[Name]],FIND(" ",Analysis16[[#This Row],[Name]], 1))</f>
        <v xml:space="preserve">Amy </v>
      </c>
    </row>
    <row r="692" spans="2:16" x14ac:dyDescent="0.35">
      <c r="B692" s="1" t="s">
        <v>1387</v>
      </c>
      <c r="C692" s="1" t="s">
        <v>1388</v>
      </c>
      <c r="D692" s="1" t="s">
        <v>33</v>
      </c>
      <c r="E692" s="10">
        <v>50</v>
      </c>
      <c r="F692" s="1" t="s">
        <v>23</v>
      </c>
      <c r="G692" s="1" t="s">
        <v>17</v>
      </c>
      <c r="H692" s="4">
        <v>68696</v>
      </c>
      <c r="I692" s="10">
        <v>31</v>
      </c>
      <c r="J692" s="10">
        <v>1</v>
      </c>
      <c r="K692" s="1">
        <v>2017</v>
      </c>
      <c r="L692" s="1" t="s">
        <v>40</v>
      </c>
      <c r="M692" s="1" t="s">
        <v>26</v>
      </c>
      <c r="N692" s="7">
        <v>4.5370362411530376</v>
      </c>
      <c r="O692" t="str">
        <f>_xlfn.IFS(Analysis16[[#This Row],[Performance_Score]]&lt;=2, "Poor", Analysis16[[#This Row],[Performance_Score]]&gt;2, "Good", Analysis16[[#This Row],[Performance_Score]]&gt;4, "Excellent")</f>
        <v>Poor</v>
      </c>
      <c r="P692" t="str">
        <f>LEFT(Analysis16[[#This Row],[Name]],FIND(" ",Analysis16[[#This Row],[Name]], 1))</f>
        <v xml:space="preserve">Donald </v>
      </c>
    </row>
    <row r="693" spans="2:16" x14ac:dyDescent="0.35">
      <c r="B693" s="2" t="s">
        <v>1389</v>
      </c>
      <c r="C693" s="2" t="s">
        <v>1390</v>
      </c>
      <c r="D693" s="2" t="s">
        <v>46</v>
      </c>
      <c r="E693" s="11">
        <v>42</v>
      </c>
      <c r="F693" s="2" t="s">
        <v>23</v>
      </c>
      <c r="G693" s="2" t="s">
        <v>29</v>
      </c>
      <c r="H693" s="5">
        <v>75637</v>
      </c>
      <c r="I693" s="11">
        <v>15</v>
      </c>
      <c r="J693" s="11">
        <v>5</v>
      </c>
      <c r="K693" s="2">
        <v>2021</v>
      </c>
      <c r="L693" s="2" t="s">
        <v>51</v>
      </c>
      <c r="M693" s="2" t="s">
        <v>141</v>
      </c>
      <c r="N693" s="8">
        <v>2.9585311092908309</v>
      </c>
      <c r="O693" t="str">
        <f>_xlfn.IFS(Analysis16[[#This Row],[Performance_Score]]&lt;=2, "Poor", Analysis16[[#This Row],[Performance_Score]]&gt;2, "Good", Analysis16[[#This Row],[Performance_Score]]&gt;4, "Excellent")</f>
        <v>Good</v>
      </c>
      <c r="P693" t="str">
        <f>LEFT(Analysis16[[#This Row],[Name]],FIND(" ",Analysis16[[#This Row],[Name]], 1))</f>
        <v xml:space="preserve">Stephen </v>
      </c>
    </row>
    <row r="694" spans="2:16" x14ac:dyDescent="0.35">
      <c r="B694" s="1" t="s">
        <v>1391</v>
      </c>
      <c r="C694" s="1" t="s">
        <v>1392</v>
      </c>
      <c r="D694" s="1" t="s">
        <v>46</v>
      </c>
      <c r="E694" s="10">
        <v>28</v>
      </c>
      <c r="F694" s="1" t="s">
        <v>23</v>
      </c>
      <c r="G694" s="1" t="s">
        <v>39</v>
      </c>
      <c r="H694" s="4">
        <v>30597</v>
      </c>
      <c r="I694" s="10">
        <v>26</v>
      </c>
      <c r="J694" s="10">
        <v>1</v>
      </c>
      <c r="K694" s="1">
        <v>2023</v>
      </c>
      <c r="L694" s="1" t="s">
        <v>18</v>
      </c>
      <c r="M694" s="1" t="s">
        <v>26</v>
      </c>
      <c r="N694" s="7">
        <v>4.5515342494221667</v>
      </c>
      <c r="O694" t="str">
        <f>_xlfn.IFS(Analysis16[[#This Row],[Performance_Score]]&lt;=2, "Poor", Analysis16[[#This Row],[Performance_Score]]&gt;2, "Good", Analysis16[[#This Row],[Performance_Score]]&gt;4, "Excellent")</f>
        <v>Poor</v>
      </c>
      <c r="P694" t="str">
        <f>LEFT(Analysis16[[#This Row],[Name]],FIND(" ",Analysis16[[#This Row],[Name]], 1))</f>
        <v xml:space="preserve">Jenny </v>
      </c>
    </row>
    <row r="695" spans="2:16" x14ac:dyDescent="0.35">
      <c r="B695" s="2" t="s">
        <v>1393</v>
      </c>
      <c r="C695" s="2" t="s">
        <v>1394</v>
      </c>
      <c r="D695" s="2" t="s">
        <v>80</v>
      </c>
      <c r="E695" s="11">
        <v>25</v>
      </c>
      <c r="F695" s="2" t="s">
        <v>16</v>
      </c>
      <c r="G695" s="2" t="s">
        <v>39</v>
      </c>
      <c r="H695" s="5">
        <v>72894</v>
      </c>
      <c r="I695" s="11">
        <v>3</v>
      </c>
      <c r="J695" s="11">
        <v>4</v>
      </c>
      <c r="K695" s="2">
        <v>2023</v>
      </c>
      <c r="L695" s="2" t="s">
        <v>30</v>
      </c>
      <c r="M695" s="2" t="s">
        <v>141</v>
      </c>
      <c r="N695" s="8">
        <v>3.9651802552286806</v>
      </c>
      <c r="O695" t="str">
        <f>_xlfn.IFS(Analysis16[[#This Row],[Performance_Score]]&lt;=2, "Poor", Analysis16[[#This Row],[Performance_Score]]&gt;2, "Good", Analysis16[[#This Row],[Performance_Score]]&gt;4, "Excellent")</f>
        <v>Good</v>
      </c>
      <c r="P695" t="str">
        <f>LEFT(Analysis16[[#This Row],[Name]],FIND(" ",Analysis16[[#This Row],[Name]], 1))</f>
        <v xml:space="preserve">Kathleen </v>
      </c>
    </row>
    <row r="696" spans="2:16" x14ac:dyDescent="0.35">
      <c r="B696" s="1" t="s">
        <v>1395</v>
      </c>
      <c r="C696" s="1" t="s">
        <v>1396</v>
      </c>
      <c r="D696" s="1" t="s">
        <v>33</v>
      </c>
      <c r="E696" s="10">
        <v>44</v>
      </c>
      <c r="F696" s="1" t="s">
        <v>16</v>
      </c>
      <c r="G696" s="1" t="s">
        <v>63</v>
      </c>
      <c r="H696" s="4">
        <v>36374</v>
      </c>
      <c r="I696" s="10">
        <v>12</v>
      </c>
      <c r="J696" s="10">
        <v>5</v>
      </c>
      <c r="K696" s="1">
        <v>2024</v>
      </c>
      <c r="L696" s="1" t="s">
        <v>34</v>
      </c>
      <c r="M696" s="1" t="s">
        <v>41</v>
      </c>
      <c r="N696" s="7">
        <v>2.2835577835422556</v>
      </c>
      <c r="O696" t="str">
        <f>_xlfn.IFS(Analysis16[[#This Row],[Performance_Score]]&lt;=2, "Poor", Analysis16[[#This Row],[Performance_Score]]&gt;2, "Good", Analysis16[[#This Row],[Performance_Score]]&gt;4, "Excellent")</f>
        <v>Good</v>
      </c>
      <c r="P696" t="str">
        <f>LEFT(Analysis16[[#This Row],[Name]],FIND(" ",Analysis16[[#This Row],[Name]], 1))</f>
        <v xml:space="preserve">Andrew </v>
      </c>
    </row>
    <row r="697" spans="2:16" x14ac:dyDescent="0.35">
      <c r="B697" s="2" t="s">
        <v>1397</v>
      </c>
      <c r="C697" s="2" t="s">
        <v>1398</v>
      </c>
      <c r="D697" s="2" t="s">
        <v>33</v>
      </c>
      <c r="E697" s="11">
        <v>54</v>
      </c>
      <c r="F697" s="2" t="s">
        <v>23</v>
      </c>
      <c r="G697" s="2" t="s">
        <v>17</v>
      </c>
      <c r="H697" s="5">
        <v>40994</v>
      </c>
      <c r="I697" s="11">
        <v>12</v>
      </c>
      <c r="J697" s="11">
        <v>1</v>
      </c>
      <c r="K697" s="2">
        <v>2021</v>
      </c>
      <c r="L697" s="2" t="s">
        <v>40</v>
      </c>
      <c r="M697" s="2" t="s">
        <v>141</v>
      </c>
      <c r="N697" s="8">
        <v>3.3858902251532781</v>
      </c>
      <c r="O697" t="str">
        <f>_xlfn.IFS(Analysis16[[#This Row],[Performance_Score]]&lt;=2, "Poor", Analysis16[[#This Row],[Performance_Score]]&gt;2, "Good", Analysis16[[#This Row],[Performance_Score]]&gt;4, "Excellent")</f>
        <v>Poor</v>
      </c>
      <c r="P697" t="str">
        <f>LEFT(Analysis16[[#This Row],[Name]],FIND(" ",Analysis16[[#This Row],[Name]], 1))</f>
        <v xml:space="preserve">Lori </v>
      </c>
    </row>
    <row r="698" spans="2:16" x14ac:dyDescent="0.35">
      <c r="B698" s="1" t="s">
        <v>1399</v>
      </c>
      <c r="C698" s="1" t="s">
        <v>1400</v>
      </c>
      <c r="D698" s="1" t="s">
        <v>22</v>
      </c>
      <c r="E698" s="10">
        <v>57</v>
      </c>
      <c r="F698" s="1" t="s">
        <v>16</v>
      </c>
      <c r="G698" s="1" t="s">
        <v>39</v>
      </c>
      <c r="H698" s="4">
        <v>43448</v>
      </c>
      <c r="I698" s="10">
        <v>25</v>
      </c>
      <c r="J698" s="10">
        <v>5</v>
      </c>
      <c r="K698" s="1">
        <v>2015</v>
      </c>
      <c r="L698" s="1" t="s">
        <v>30</v>
      </c>
      <c r="M698" s="1" t="s">
        <v>41</v>
      </c>
      <c r="N698" s="7">
        <v>3.6625566944294472</v>
      </c>
      <c r="O698" t="str">
        <f>_xlfn.IFS(Analysis16[[#This Row],[Performance_Score]]&lt;=2, "Poor", Analysis16[[#This Row],[Performance_Score]]&gt;2, "Good", Analysis16[[#This Row],[Performance_Score]]&gt;4, "Excellent")</f>
        <v>Good</v>
      </c>
      <c r="P698" t="str">
        <f>LEFT(Analysis16[[#This Row],[Name]],FIND(" ",Analysis16[[#This Row],[Name]], 1))</f>
        <v xml:space="preserve">Ernest </v>
      </c>
    </row>
    <row r="699" spans="2:16" x14ac:dyDescent="0.35">
      <c r="B699" s="2" t="s">
        <v>1401</v>
      </c>
      <c r="C699" s="2" t="s">
        <v>1402</v>
      </c>
      <c r="D699" s="2" t="s">
        <v>80</v>
      </c>
      <c r="E699" s="11">
        <v>27</v>
      </c>
      <c r="F699" s="2" t="s">
        <v>23</v>
      </c>
      <c r="G699" s="2" t="s">
        <v>29</v>
      </c>
      <c r="H699" s="5">
        <v>52211</v>
      </c>
      <c r="I699" s="11">
        <v>29</v>
      </c>
      <c r="J699" s="11">
        <v>4</v>
      </c>
      <c r="K699" s="2">
        <v>2020</v>
      </c>
      <c r="L699" s="2" t="s">
        <v>18</v>
      </c>
      <c r="M699" s="2" t="s">
        <v>26</v>
      </c>
      <c r="N699" s="8">
        <v>1.6809261255351688</v>
      </c>
      <c r="O699" t="str">
        <f>_xlfn.IFS(Analysis16[[#This Row],[Performance_Score]]&lt;=2, "Poor", Analysis16[[#This Row],[Performance_Score]]&gt;2, "Good", Analysis16[[#This Row],[Performance_Score]]&gt;4, "Excellent")</f>
        <v>Good</v>
      </c>
      <c r="P699" t="str">
        <f>LEFT(Analysis16[[#This Row],[Name]],FIND(" ",Analysis16[[#This Row],[Name]], 1))</f>
        <v xml:space="preserve">Francisco </v>
      </c>
    </row>
    <row r="700" spans="2:16" x14ac:dyDescent="0.35">
      <c r="B700" s="1" t="s">
        <v>1403</v>
      </c>
      <c r="C700" s="1" t="s">
        <v>1404</v>
      </c>
      <c r="D700" s="1" t="s">
        <v>15</v>
      </c>
      <c r="E700" s="10">
        <v>31</v>
      </c>
      <c r="F700" s="1" t="s">
        <v>16</v>
      </c>
      <c r="G700" s="1" t="s">
        <v>17</v>
      </c>
      <c r="H700" s="4">
        <v>68273</v>
      </c>
      <c r="I700" s="10">
        <v>27</v>
      </c>
      <c r="J700" s="10">
        <v>5</v>
      </c>
      <c r="K700" s="1">
        <v>0</v>
      </c>
      <c r="L700" s="1" t="s">
        <v>51</v>
      </c>
      <c r="M700" s="1" t="s">
        <v>41</v>
      </c>
      <c r="N700" s="7">
        <v>4.4369582622984289</v>
      </c>
      <c r="O700" t="str">
        <f>_xlfn.IFS(Analysis16[[#This Row],[Performance_Score]]&lt;=2, "Poor", Analysis16[[#This Row],[Performance_Score]]&gt;2, "Good", Analysis16[[#This Row],[Performance_Score]]&gt;4, "Excellent")</f>
        <v>Good</v>
      </c>
      <c r="P700" t="str">
        <f>LEFT(Analysis16[[#This Row],[Name]],FIND(" ",Analysis16[[#This Row],[Name]], 1))</f>
        <v xml:space="preserve">Ruth </v>
      </c>
    </row>
    <row r="701" spans="2:16" x14ac:dyDescent="0.35">
      <c r="B701" s="2" t="s">
        <v>1405</v>
      </c>
      <c r="C701" s="2" t="s">
        <v>1406</v>
      </c>
      <c r="D701" s="2" t="s">
        <v>80</v>
      </c>
      <c r="E701" s="11">
        <v>32</v>
      </c>
      <c r="F701" s="2" t="s">
        <v>23</v>
      </c>
      <c r="G701" s="2" t="s">
        <v>29</v>
      </c>
      <c r="H701" s="5">
        <v>60843</v>
      </c>
      <c r="I701" s="11">
        <v>32</v>
      </c>
      <c r="J701" s="11">
        <v>2</v>
      </c>
      <c r="K701" s="2">
        <v>2024</v>
      </c>
      <c r="L701" s="2" t="s">
        <v>34</v>
      </c>
      <c r="M701" s="2" t="s">
        <v>26</v>
      </c>
      <c r="N701" s="8">
        <v>4.160116196886305</v>
      </c>
      <c r="O701" t="str">
        <f>_xlfn.IFS(Analysis16[[#This Row],[Performance_Score]]&lt;=2, "Poor", Analysis16[[#This Row],[Performance_Score]]&gt;2, "Good", Analysis16[[#This Row],[Performance_Score]]&gt;4, "Excellent")</f>
        <v>Poor</v>
      </c>
      <c r="P701" t="str">
        <f>LEFT(Analysis16[[#This Row],[Name]],FIND(" ",Analysis16[[#This Row],[Name]], 1))</f>
        <v xml:space="preserve">Courtney </v>
      </c>
    </row>
    <row r="702" spans="2:16" x14ac:dyDescent="0.35">
      <c r="B702" s="1" t="s">
        <v>1407</v>
      </c>
      <c r="C702" s="1" t="s">
        <v>1408</v>
      </c>
      <c r="D702" s="1" t="s">
        <v>46</v>
      </c>
      <c r="E702" s="10">
        <v>59</v>
      </c>
      <c r="F702" s="1" t="s">
        <v>23</v>
      </c>
      <c r="G702" s="1" t="s">
        <v>17</v>
      </c>
      <c r="H702" s="4">
        <v>73141</v>
      </c>
      <c r="I702" s="10">
        <v>26</v>
      </c>
      <c r="J702" s="10">
        <v>3</v>
      </c>
      <c r="K702" s="1">
        <v>2020</v>
      </c>
      <c r="L702" s="1" t="s">
        <v>25</v>
      </c>
      <c r="M702" s="1" t="s">
        <v>26</v>
      </c>
      <c r="N702" s="7">
        <v>3.4056612324850599</v>
      </c>
      <c r="O702" t="str">
        <f>_xlfn.IFS(Analysis16[[#This Row],[Performance_Score]]&lt;=2, "Poor", Analysis16[[#This Row],[Performance_Score]]&gt;2, "Good", Analysis16[[#This Row],[Performance_Score]]&gt;4, "Excellent")</f>
        <v>Good</v>
      </c>
      <c r="P702" t="str">
        <f>LEFT(Analysis16[[#This Row],[Name]],FIND(" ",Analysis16[[#This Row],[Name]], 1))</f>
        <v xml:space="preserve">Claudia </v>
      </c>
    </row>
    <row r="703" spans="2:16" x14ac:dyDescent="0.35">
      <c r="B703" s="2" t="s">
        <v>1409</v>
      </c>
      <c r="C703" s="2" t="s">
        <v>1410</v>
      </c>
      <c r="D703" s="2" t="s">
        <v>58</v>
      </c>
      <c r="E703" s="11">
        <v>37</v>
      </c>
      <c r="F703" s="2" t="s">
        <v>16</v>
      </c>
      <c r="G703" s="2" t="s">
        <v>29</v>
      </c>
      <c r="H703" s="5">
        <v>38186</v>
      </c>
      <c r="I703" s="11">
        <v>6</v>
      </c>
      <c r="J703" s="11">
        <v>2</v>
      </c>
      <c r="K703" s="2">
        <v>2015</v>
      </c>
      <c r="L703" s="2" t="s">
        <v>18</v>
      </c>
      <c r="M703" s="2" t="s">
        <v>19</v>
      </c>
      <c r="N703" s="8">
        <v>3.0219238683331318</v>
      </c>
      <c r="O703" t="str">
        <f>_xlfn.IFS(Analysis16[[#This Row],[Performance_Score]]&lt;=2, "Poor", Analysis16[[#This Row],[Performance_Score]]&gt;2, "Good", Analysis16[[#This Row],[Performance_Score]]&gt;4, "Excellent")</f>
        <v>Poor</v>
      </c>
      <c r="P703" t="str">
        <f>LEFT(Analysis16[[#This Row],[Name]],FIND(" ",Analysis16[[#This Row],[Name]], 1))</f>
        <v xml:space="preserve">Vanessa </v>
      </c>
    </row>
    <row r="704" spans="2:16" x14ac:dyDescent="0.35">
      <c r="B704" s="1" t="s">
        <v>1411</v>
      </c>
      <c r="C704" s="1" t="s">
        <v>1412</v>
      </c>
      <c r="D704" s="1" t="s">
        <v>46</v>
      </c>
      <c r="E704" s="10">
        <v>22</v>
      </c>
      <c r="F704" s="1" t="s">
        <v>72</v>
      </c>
      <c r="G704" s="1" t="s">
        <v>39</v>
      </c>
      <c r="H704" s="4">
        <v>109532</v>
      </c>
      <c r="I704" s="10">
        <v>14</v>
      </c>
      <c r="J704" s="10">
        <v>4</v>
      </c>
      <c r="K704" s="1">
        <v>2018</v>
      </c>
      <c r="L704" s="1" t="s">
        <v>40</v>
      </c>
      <c r="M704" s="1" t="s">
        <v>41</v>
      </c>
      <c r="N704" s="7">
        <v>1.5841080720370191</v>
      </c>
      <c r="O704" t="str">
        <f>_xlfn.IFS(Analysis16[[#This Row],[Performance_Score]]&lt;=2, "Poor", Analysis16[[#This Row],[Performance_Score]]&gt;2, "Good", Analysis16[[#This Row],[Performance_Score]]&gt;4, "Excellent")</f>
        <v>Good</v>
      </c>
      <c r="P704" t="str">
        <f>LEFT(Analysis16[[#This Row],[Name]],FIND(" ",Analysis16[[#This Row],[Name]], 1))</f>
        <v xml:space="preserve">Mr. </v>
      </c>
    </row>
    <row r="705" spans="2:16" x14ac:dyDescent="0.35">
      <c r="B705" s="2" t="s">
        <v>1413</v>
      </c>
      <c r="C705" s="2" t="s">
        <v>1414</v>
      </c>
      <c r="D705" s="2" t="s">
        <v>58</v>
      </c>
      <c r="E705" s="11">
        <v>44</v>
      </c>
      <c r="F705" s="2" t="s">
        <v>16</v>
      </c>
      <c r="G705" s="2" t="s">
        <v>77</v>
      </c>
      <c r="H705" s="5">
        <v>100976</v>
      </c>
      <c r="I705" s="11">
        <v>29</v>
      </c>
      <c r="J705" s="11">
        <v>5</v>
      </c>
      <c r="K705" s="2">
        <v>2020</v>
      </c>
      <c r="L705" s="2" t="s">
        <v>30</v>
      </c>
      <c r="M705" s="2" t="s">
        <v>26</v>
      </c>
      <c r="N705" s="8">
        <v>2.5476692056012373</v>
      </c>
      <c r="O705" t="str">
        <f>_xlfn.IFS(Analysis16[[#This Row],[Performance_Score]]&lt;=2, "Poor", Analysis16[[#This Row],[Performance_Score]]&gt;2, "Good", Analysis16[[#This Row],[Performance_Score]]&gt;4, "Excellent")</f>
        <v>Good</v>
      </c>
      <c r="P705" t="str">
        <f>LEFT(Analysis16[[#This Row],[Name]],FIND(" ",Analysis16[[#This Row],[Name]], 1))</f>
        <v xml:space="preserve">Tim </v>
      </c>
    </row>
    <row r="706" spans="2:16" x14ac:dyDescent="0.35">
      <c r="B706" s="1" t="s">
        <v>1415</v>
      </c>
      <c r="C706" s="1" t="s">
        <v>1416</v>
      </c>
      <c r="D706" s="1" t="s">
        <v>22</v>
      </c>
      <c r="E706" s="10">
        <v>42</v>
      </c>
      <c r="F706" s="1" t="s">
        <v>72</v>
      </c>
      <c r="G706" s="1" t="s">
        <v>39</v>
      </c>
      <c r="H706" s="4">
        <v>59851</v>
      </c>
      <c r="I706" s="10">
        <v>25</v>
      </c>
      <c r="J706" s="10">
        <v>1</v>
      </c>
      <c r="K706" s="1">
        <v>0</v>
      </c>
      <c r="L706" s="1" t="s">
        <v>30</v>
      </c>
      <c r="M706" s="1" t="s">
        <v>41</v>
      </c>
      <c r="N706" s="7">
        <v>4.1497370003013252</v>
      </c>
      <c r="O706" t="str">
        <f>_xlfn.IFS(Analysis16[[#This Row],[Performance_Score]]&lt;=2, "Poor", Analysis16[[#This Row],[Performance_Score]]&gt;2, "Good", Analysis16[[#This Row],[Performance_Score]]&gt;4, "Excellent")</f>
        <v>Poor</v>
      </c>
      <c r="P706" t="str">
        <f>LEFT(Analysis16[[#This Row],[Name]],FIND(" ",Analysis16[[#This Row],[Name]], 1))</f>
        <v xml:space="preserve">Ian </v>
      </c>
    </row>
    <row r="707" spans="2:16" x14ac:dyDescent="0.35">
      <c r="B707" s="2" t="s">
        <v>1417</v>
      </c>
      <c r="C707" s="2" t="s">
        <v>1418</v>
      </c>
      <c r="D707" s="2" t="s">
        <v>33</v>
      </c>
      <c r="E707" s="11">
        <v>35</v>
      </c>
      <c r="F707" s="2" t="s">
        <v>16</v>
      </c>
      <c r="G707" s="2" t="s">
        <v>29</v>
      </c>
      <c r="H707" s="5">
        <v>32862</v>
      </c>
      <c r="I707" s="11">
        <v>26</v>
      </c>
      <c r="J707" s="11">
        <v>2</v>
      </c>
      <c r="K707" s="2">
        <v>2017</v>
      </c>
      <c r="L707" s="2" t="s">
        <v>25</v>
      </c>
      <c r="M707" s="2" t="s">
        <v>26</v>
      </c>
      <c r="N707" s="8">
        <v>2.5965360082953168</v>
      </c>
      <c r="O707" t="str">
        <f>_xlfn.IFS(Analysis16[[#This Row],[Performance_Score]]&lt;=2, "Poor", Analysis16[[#This Row],[Performance_Score]]&gt;2, "Good", Analysis16[[#This Row],[Performance_Score]]&gt;4, "Excellent")</f>
        <v>Poor</v>
      </c>
      <c r="P707" t="str">
        <f>LEFT(Analysis16[[#This Row],[Name]],FIND(" ",Analysis16[[#This Row],[Name]], 1))</f>
        <v xml:space="preserve">Ashley </v>
      </c>
    </row>
    <row r="708" spans="2:16" x14ac:dyDescent="0.35">
      <c r="B708" s="1" t="s">
        <v>1419</v>
      </c>
      <c r="C708" s="1" t="s">
        <v>1420</v>
      </c>
      <c r="D708" s="1" t="s">
        <v>58</v>
      </c>
      <c r="E708" s="10">
        <v>46</v>
      </c>
      <c r="F708" s="1" t="s">
        <v>16</v>
      </c>
      <c r="G708" s="1" t="s">
        <v>77</v>
      </c>
      <c r="H708" s="4">
        <v>31515</v>
      </c>
      <c r="I708" s="10">
        <v>1</v>
      </c>
      <c r="J708" s="10">
        <v>2</v>
      </c>
      <c r="K708" s="1">
        <v>2021</v>
      </c>
      <c r="L708" s="1" t="s">
        <v>25</v>
      </c>
      <c r="M708" s="1" t="s">
        <v>26</v>
      </c>
      <c r="N708" s="7">
        <v>3.563284617102001</v>
      </c>
      <c r="O708" t="str">
        <f>_xlfn.IFS(Analysis16[[#This Row],[Performance_Score]]&lt;=2, "Poor", Analysis16[[#This Row],[Performance_Score]]&gt;2, "Good", Analysis16[[#This Row],[Performance_Score]]&gt;4, "Excellent")</f>
        <v>Poor</v>
      </c>
      <c r="P708" t="str">
        <f>LEFT(Analysis16[[#This Row],[Name]],FIND(" ",Analysis16[[#This Row],[Name]], 1))</f>
        <v xml:space="preserve">Diane </v>
      </c>
    </row>
    <row r="709" spans="2:16" x14ac:dyDescent="0.35">
      <c r="B709" s="2" t="s">
        <v>1421</v>
      </c>
      <c r="C709" s="2" t="s">
        <v>1422</v>
      </c>
      <c r="D709" s="2" t="s">
        <v>22</v>
      </c>
      <c r="E709" s="11">
        <v>45</v>
      </c>
      <c r="F709" s="2" t="s">
        <v>23</v>
      </c>
      <c r="G709" s="2" t="s">
        <v>63</v>
      </c>
      <c r="H709" s="5">
        <v>84173</v>
      </c>
      <c r="I709" s="11">
        <v>7</v>
      </c>
      <c r="J709" s="11">
        <v>3</v>
      </c>
      <c r="K709" s="2">
        <v>0</v>
      </c>
      <c r="L709" s="2" t="s">
        <v>25</v>
      </c>
      <c r="M709" s="2" t="s">
        <v>26</v>
      </c>
      <c r="N709" s="8">
        <v>4.3226878306844121</v>
      </c>
      <c r="O709" t="str">
        <f>_xlfn.IFS(Analysis16[[#This Row],[Performance_Score]]&lt;=2, "Poor", Analysis16[[#This Row],[Performance_Score]]&gt;2, "Good", Analysis16[[#This Row],[Performance_Score]]&gt;4, "Excellent")</f>
        <v>Good</v>
      </c>
      <c r="P709" t="str">
        <f>LEFT(Analysis16[[#This Row],[Name]],FIND(" ",Analysis16[[#This Row],[Name]], 1))</f>
        <v xml:space="preserve">Hunter </v>
      </c>
    </row>
    <row r="710" spans="2:16" x14ac:dyDescent="0.35">
      <c r="B710" s="1" t="s">
        <v>1423</v>
      </c>
      <c r="C710" s="1" t="s">
        <v>1424</v>
      </c>
      <c r="D710" s="1" t="s">
        <v>46</v>
      </c>
      <c r="E710" s="10">
        <v>31</v>
      </c>
      <c r="F710" s="1" t="s">
        <v>23</v>
      </c>
      <c r="G710" s="1" t="s">
        <v>77</v>
      </c>
      <c r="H710" s="4">
        <v>87932</v>
      </c>
      <c r="I710" s="10">
        <v>32</v>
      </c>
      <c r="J710" s="10">
        <v>4</v>
      </c>
      <c r="K710" s="1">
        <v>2022</v>
      </c>
      <c r="L710" s="1" t="s">
        <v>30</v>
      </c>
      <c r="M710" s="1" t="s">
        <v>141</v>
      </c>
      <c r="N710" s="7">
        <v>1.2394714938284657</v>
      </c>
      <c r="O710" t="str">
        <f>_xlfn.IFS(Analysis16[[#This Row],[Performance_Score]]&lt;=2, "Poor", Analysis16[[#This Row],[Performance_Score]]&gt;2, "Good", Analysis16[[#This Row],[Performance_Score]]&gt;4, "Excellent")</f>
        <v>Good</v>
      </c>
      <c r="P710" t="str">
        <f>LEFT(Analysis16[[#This Row],[Name]],FIND(" ",Analysis16[[#This Row],[Name]], 1))</f>
        <v xml:space="preserve">Jessica </v>
      </c>
    </row>
    <row r="711" spans="2:16" x14ac:dyDescent="0.35">
      <c r="B711" s="2" t="s">
        <v>1425</v>
      </c>
      <c r="C711" s="2" t="s">
        <v>1426</v>
      </c>
      <c r="D711" s="2" t="s">
        <v>80</v>
      </c>
      <c r="E711" s="11">
        <v>42</v>
      </c>
      <c r="F711" s="2" t="s">
        <v>16</v>
      </c>
      <c r="G711" s="2" t="s">
        <v>29</v>
      </c>
      <c r="H711" s="5">
        <v>92467</v>
      </c>
      <c r="I711" s="11">
        <v>13</v>
      </c>
      <c r="J711" s="11">
        <v>5</v>
      </c>
      <c r="K711" s="2">
        <v>2016</v>
      </c>
      <c r="L711" s="2" t="s">
        <v>25</v>
      </c>
      <c r="M711" s="2" t="s">
        <v>41</v>
      </c>
      <c r="N711" s="8">
        <v>1.7207490872221682</v>
      </c>
      <c r="O711" t="str">
        <f>_xlfn.IFS(Analysis16[[#This Row],[Performance_Score]]&lt;=2, "Poor", Analysis16[[#This Row],[Performance_Score]]&gt;2, "Good", Analysis16[[#This Row],[Performance_Score]]&gt;4, "Excellent")</f>
        <v>Good</v>
      </c>
      <c r="P711" t="str">
        <f>LEFT(Analysis16[[#This Row],[Name]],FIND(" ",Analysis16[[#This Row],[Name]], 1))</f>
        <v xml:space="preserve">Katherine </v>
      </c>
    </row>
    <row r="712" spans="2:16" x14ac:dyDescent="0.35">
      <c r="B712" s="1" t="s">
        <v>1427</v>
      </c>
      <c r="C712" s="1" t="s">
        <v>1428</v>
      </c>
      <c r="D712" s="1" t="s">
        <v>15</v>
      </c>
      <c r="E712" s="10">
        <v>38</v>
      </c>
      <c r="F712" s="1" t="s">
        <v>16</v>
      </c>
      <c r="G712" s="1" t="s">
        <v>17</v>
      </c>
      <c r="H712" s="4">
        <v>83200</v>
      </c>
      <c r="I712" s="10">
        <v>6</v>
      </c>
      <c r="J712" s="10">
        <v>2</v>
      </c>
      <c r="K712" s="1">
        <v>0</v>
      </c>
      <c r="L712" s="1" t="s">
        <v>18</v>
      </c>
      <c r="M712" s="1" t="s">
        <v>26</v>
      </c>
      <c r="N712" s="7">
        <v>3.0946810979826047</v>
      </c>
      <c r="O712" t="str">
        <f>_xlfn.IFS(Analysis16[[#This Row],[Performance_Score]]&lt;=2, "Poor", Analysis16[[#This Row],[Performance_Score]]&gt;2, "Good", Analysis16[[#This Row],[Performance_Score]]&gt;4, "Excellent")</f>
        <v>Poor</v>
      </c>
      <c r="P712" t="str">
        <f>LEFT(Analysis16[[#This Row],[Name]],FIND(" ",Analysis16[[#This Row],[Name]], 1))</f>
        <v xml:space="preserve">Timothy </v>
      </c>
    </row>
    <row r="713" spans="2:16" x14ac:dyDescent="0.35">
      <c r="B713" s="2" t="s">
        <v>1429</v>
      </c>
      <c r="C713" s="2" t="s">
        <v>229</v>
      </c>
      <c r="D713" s="2" t="s">
        <v>33</v>
      </c>
      <c r="E713" s="11">
        <v>43</v>
      </c>
      <c r="F713" s="2" t="s">
        <v>16</v>
      </c>
      <c r="G713" s="2" t="s">
        <v>39</v>
      </c>
      <c r="H713" s="5">
        <v>44423</v>
      </c>
      <c r="I713" s="11">
        <v>33</v>
      </c>
      <c r="J713" s="11">
        <v>5</v>
      </c>
      <c r="K713" s="2">
        <v>0</v>
      </c>
      <c r="L713" s="2" t="s">
        <v>18</v>
      </c>
      <c r="M713" s="2" t="s">
        <v>26</v>
      </c>
      <c r="N713" s="8">
        <v>4.6013631119903078</v>
      </c>
      <c r="O713" t="str">
        <f>_xlfn.IFS(Analysis16[[#This Row],[Performance_Score]]&lt;=2, "Poor", Analysis16[[#This Row],[Performance_Score]]&gt;2, "Good", Analysis16[[#This Row],[Performance_Score]]&gt;4, "Excellent")</f>
        <v>Good</v>
      </c>
      <c r="P713" t="str">
        <f>LEFT(Analysis16[[#This Row],[Name]],FIND(" ",Analysis16[[#This Row],[Name]], 1))</f>
        <v xml:space="preserve">Keith </v>
      </c>
    </row>
    <row r="714" spans="2:16" x14ac:dyDescent="0.35">
      <c r="B714" s="1" t="s">
        <v>1430</v>
      </c>
      <c r="C714" s="1" t="s">
        <v>1431</v>
      </c>
      <c r="D714" s="1" t="s">
        <v>33</v>
      </c>
      <c r="E714" s="10">
        <v>24</v>
      </c>
      <c r="F714" s="1" t="s">
        <v>23</v>
      </c>
      <c r="G714" s="1" t="s">
        <v>17</v>
      </c>
      <c r="H714" s="4">
        <v>37223</v>
      </c>
      <c r="I714" s="10">
        <v>26</v>
      </c>
      <c r="J714" s="10">
        <v>5</v>
      </c>
      <c r="K714" s="1">
        <v>0</v>
      </c>
      <c r="L714" s="1" t="s">
        <v>51</v>
      </c>
      <c r="M714" s="1" t="s">
        <v>141</v>
      </c>
      <c r="N714" s="7">
        <v>1.177419792358926</v>
      </c>
      <c r="O714" t="str">
        <f>_xlfn.IFS(Analysis16[[#This Row],[Performance_Score]]&lt;=2, "Poor", Analysis16[[#This Row],[Performance_Score]]&gt;2, "Good", Analysis16[[#This Row],[Performance_Score]]&gt;4, "Excellent")</f>
        <v>Good</v>
      </c>
      <c r="P714" t="str">
        <f>LEFT(Analysis16[[#This Row],[Name]],FIND(" ",Analysis16[[#This Row],[Name]], 1))</f>
        <v xml:space="preserve">Nathaniel </v>
      </c>
    </row>
    <row r="715" spans="2:16" x14ac:dyDescent="0.35">
      <c r="B715" s="2" t="s">
        <v>1432</v>
      </c>
      <c r="C715" s="2" t="s">
        <v>1433</v>
      </c>
      <c r="D715" s="2" t="s">
        <v>46</v>
      </c>
      <c r="E715" s="11">
        <v>56</v>
      </c>
      <c r="F715" s="2" t="s">
        <v>16</v>
      </c>
      <c r="G715" s="2" t="s">
        <v>39</v>
      </c>
      <c r="H715" s="5">
        <v>86771</v>
      </c>
      <c r="I715" s="11">
        <v>15</v>
      </c>
      <c r="J715" s="11">
        <v>3</v>
      </c>
      <c r="K715" s="2">
        <v>2017</v>
      </c>
      <c r="L715" s="2" t="s">
        <v>30</v>
      </c>
      <c r="M715" s="2" t="s">
        <v>41</v>
      </c>
      <c r="N715" s="8">
        <v>3.3077664703897254</v>
      </c>
      <c r="O715" t="str">
        <f>_xlfn.IFS(Analysis16[[#This Row],[Performance_Score]]&lt;=2, "Poor", Analysis16[[#This Row],[Performance_Score]]&gt;2, "Good", Analysis16[[#This Row],[Performance_Score]]&gt;4, "Excellent")</f>
        <v>Good</v>
      </c>
      <c r="P715" t="str">
        <f>LEFT(Analysis16[[#This Row],[Name]],FIND(" ",Analysis16[[#This Row],[Name]], 1))</f>
        <v xml:space="preserve">Patrick </v>
      </c>
    </row>
    <row r="716" spans="2:16" x14ac:dyDescent="0.35">
      <c r="B716" s="1" t="s">
        <v>1434</v>
      </c>
      <c r="C716" s="1" t="s">
        <v>1435</v>
      </c>
      <c r="D716" s="1" t="s">
        <v>33</v>
      </c>
      <c r="E716" s="10">
        <v>51</v>
      </c>
      <c r="F716" s="1" t="s">
        <v>23</v>
      </c>
      <c r="G716" s="1" t="s">
        <v>24</v>
      </c>
      <c r="H716" s="4">
        <v>34717</v>
      </c>
      <c r="I716" s="10">
        <v>11</v>
      </c>
      <c r="J716" s="10">
        <v>1</v>
      </c>
      <c r="K716" s="1">
        <v>2024</v>
      </c>
      <c r="L716" s="1" t="s">
        <v>30</v>
      </c>
      <c r="M716" s="1" t="s">
        <v>41</v>
      </c>
      <c r="N716" s="7">
        <v>3.9002835837329779</v>
      </c>
      <c r="O716" t="str">
        <f>_xlfn.IFS(Analysis16[[#This Row],[Performance_Score]]&lt;=2, "Poor", Analysis16[[#This Row],[Performance_Score]]&gt;2, "Good", Analysis16[[#This Row],[Performance_Score]]&gt;4, "Excellent")</f>
        <v>Poor</v>
      </c>
      <c r="P716" t="str">
        <f>LEFT(Analysis16[[#This Row],[Name]],FIND(" ",Analysis16[[#This Row],[Name]], 1))</f>
        <v xml:space="preserve">Margaret </v>
      </c>
    </row>
    <row r="717" spans="2:16" x14ac:dyDescent="0.35">
      <c r="B717" s="2" t="s">
        <v>1436</v>
      </c>
      <c r="C717" s="2" t="s">
        <v>1437</v>
      </c>
      <c r="D717" s="2" t="s">
        <v>58</v>
      </c>
      <c r="E717" s="11">
        <v>42</v>
      </c>
      <c r="F717" s="2" t="s">
        <v>23</v>
      </c>
      <c r="G717" s="2" t="s">
        <v>29</v>
      </c>
      <c r="H717" s="5">
        <v>46367</v>
      </c>
      <c r="I717" s="11">
        <v>12</v>
      </c>
      <c r="J717" s="11">
        <v>2</v>
      </c>
      <c r="K717" s="2">
        <v>2024</v>
      </c>
      <c r="L717" s="2" t="s">
        <v>40</v>
      </c>
      <c r="M717" s="2" t="s">
        <v>26</v>
      </c>
      <c r="N717" s="8">
        <v>4.7942046333646422</v>
      </c>
      <c r="O717" t="str">
        <f>_xlfn.IFS(Analysis16[[#This Row],[Performance_Score]]&lt;=2, "Poor", Analysis16[[#This Row],[Performance_Score]]&gt;2, "Good", Analysis16[[#This Row],[Performance_Score]]&gt;4, "Excellent")</f>
        <v>Poor</v>
      </c>
      <c r="P717" t="str">
        <f>LEFT(Analysis16[[#This Row],[Name]],FIND(" ",Analysis16[[#This Row],[Name]], 1))</f>
        <v xml:space="preserve">Susan </v>
      </c>
    </row>
    <row r="718" spans="2:16" x14ac:dyDescent="0.35">
      <c r="B718" s="1" t="s">
        <v>1438</v>
      </c>
      <c r="C718" s="1" t="s">
        <v>1439</v>
      </c>
      <c r="D718" s="1" t="s">
        <v>80</v>
      </c>
      <c r="E718" s="10">
        <v>47</v>
      </c>
      <c r="F718" s="1" t="s">
        <v>23</v>
      </c>
      <c r="G718" s="1" t="s">
        <v>77</v>
      </c>
      <c r="H718" s="4">
        <v>44010</v>
      </c>
      <c r="I718" s="10">
        <v>20</v>
      </c>
      <c r="J718" s="10">
        <v>5</v>
      </c>
      <c r="K718" s="1">
        <v>2017</v>
      </c>
      <c r="L718" s="1" t="s">
        <v>25</v>
      </c>
      <c r="M718" s="1" t="s">
        <v>41</v>
      </c>
      <c r="N718" s="7">
        <v>4.4386219093583037</v>
      </c>
      <c r="O718" t="str">
        <f>_xlfn.IFS(Analysis16[[#This Row],[Performance_Score]]&lt;=2, "Poor", Analysis16[[#This Row],[Performance_Score]]&gt;2, "Good", Analysis16[[#This Row],[Performance_Score]]&gt;4, "Excellent")</f>
        <v>Good</v>
      </c>
      <c r="P718" t="str">
        <f>LEFT(Analysis16[[#This Row],[Name]],FIND(" ",Analysis16[[#This Row],[Name]], 1))</f>
        <v xml:space="preserve">Lori </v>
      </c>
    </row>
    <row r="719" spans="2:16" x14ac:dyDescent="0.35">
      <c r="B719" s="2" t="s">
        <v>1440</v>
      </c>
      <c r="C719" s="2" t="s">
        <v>1441</v>
      </c>
      <c r="D719" s="2" t="s">
        <v>22</v>
      </c>
      <c r="E719" s="11">
        <v>26</v>
      </c>
      <c r="F719" s="2" t="s">
        <v>16</v>
      </c>
      <c r="G719" s="2" t="s">
        <v>29</v>
      </c>
      <c r="H719" s="5">
        <v>57946</v>
      </c>
      <c r="I719" s="11">
        <v>35</v>
      </c>
      <c r="J719" s="11">
        <v>2</v>
      </c>
      <c r="K719" s="2">
        <v>2016</v>
      </c>
      <c r="L719" s="2" t="s">
        <v>51</v>
      </c>
      <c r="M719" s="2" t="s">
        <v>26</v>
      </c>
      <c r="N719" s="8">
        <v>4.4463581069737437</v>
      </c>
      <c r="O719" t="str">
        <f>_xlfn.IFS(Analysis16[[#This Row],[Performance_Score]]&lt;=2, "Poor", Analysis16[[#This Row],[Performance_Score]]&gt;2, "Good", Analysis16[[#This Row],[Performance_Score]]&gt;4, "Excellent")</f>
        <v>Poor</v>
      </c>
      <c r="P719" t="str">
        <f>LEFT(Analysis16[[#This Row],[Name]],FIND(" ",Analysis16[[#This Row],[Name]], 1))</f>
        <v xml:space="preserve">Cody </v>
      </c>
    </row>
    <row r="720" spans="2:16" x14ac:dyDescent="0.35">
      <c r="B720" s="1" t="s">
        <v>1442</v>
      </c>
      <c r="C720" s="1" t="s">
        <v>1443</v>
      </c>
      <c r="D720" s="1" t="s">
        <v>80</v>
      </c>
      <c r="E720" s="10">
        <v>31</v>
      </c>
      <c r="F720" s="1" t="s">
        <v>23</v>
      </c>
      <c r="G720" s="1" t="s">
        <v>24</v>
      </c>
      <c r="H720" s="4">
        <v>95820</v>
      </c>
      <c r="I720" s="10">
        <v>18</v>
      </c>
      <c r="J720" s="10">
        <v>5</v>
      </c>
      <c r="K720" s="1">
        <v>2023</v>
      </c>
      <c r="L720" s="1" t="s">
        <v>51</v>
      </c>
      <c r="M720" s="1" t="s">
        <v>41</v>
      </c>
      <c r="N720" s="7">
        <v>1.7433108302879137</v>
      </c>
      <c r="O720" t="str">
        <f>_xlfn.IFS(Analysis16[[#This Row],[Performance_Score]]&lt;=2, "Poor", Analysis16[[#This Row],[Performance_Score]]&gt;2, "Good", Analysis16[[#This Row],[Performance_Score]]&gt;4, "Excellent")</f>
        <v>Good</v>
      </c>
      <c r="P720" t="str">
        <f>LEFT(Analysis16[[#This Row],[Name]],FIND(" ",Analysis16[[#This Row],[Name]], 1))</f>
        <v xml:space="preserve">Dr. </v>
      </c>
    </row>
    <row r="721" spans="2:16" x14ac:dyDescent="0.35">
      <c r="B721" s="2" t="s">
        <v>1444</v>
      </c>
      <c r="C721" s="2" t="s">
        <v>1445</v>
      </c>
      <c r="D721" s="2" t="s">
        <v>22</v>
      </c>
      <c r="E721" s="11">
        <v>56</v>
      </c>
      <c r="F721" s="2" t="s">
        <v>16</v>
      </c>
      <c r="G721" s="2" t="s">
        <v>29</v>
      </c>
      <c r="H721" s="5">
        <v>42023</v>
      </c>
      <c r="I721" s="11">
        <v>4</v>
      </c>
      <c r="J721" s="11">
        <v>1</v>
      </c>
      <c r="K721" s="2">
        <v>2016</v>
      </c>
      <c r="L721" s="2" t="s">
        <v>25</v>
      </c>
      <c r="M721" s="2" t="s">
        <v>26</v>
      </c>
      <c r="N721" s="8">
        <v>1.2815626285040969</v>
      </c>
      <c r="O721" t="str">
        <f>_xlfn.IFS(Analysis16[[#This Row],[Performance_Score]]&lt;=2, "Poor", Analysis16[[#This Row],[Performance_Score]]&gt;2, "Good", Analysis16[[#This Row],[Performance_Score]]&gt;4, "Excellent")</f>
        <v>Poor</v>
      </c>
      <c r="P721" t="str">
        <f>LEFT(Analysis16[[#This Row],[Name]],FIND(" ",Analysis16[[#This Row],[Name]], 1))</f>
        <v xml:space="preserve">Amy </v>
      </c>
    </row>
    <row r="722" spans="2:16" x14ac:dyDescent="0.35">
      <c r="B722" s="1" t="s">
        <v>1446</v>
      </c>
      <c r="C722" s="1" t="s">
        <v>1447</v>
      </c>
      <c r="D722" s="1" t="s">
        <v>33</v>
      </c>
      <c r="E722" s="10">
        <v>60</v>
      </c>
      <c r="F722" s="1" t="s">
        <v>16</v>
      </c>
      <c r="G722" s="1" t="s">
        <v>29</v>
      </c>
      <c r="H722" s="4">
        <v>79011</v>
      </c>
      <c r="I722" s="10">
        <v>3</v>
      </c>
      <c r="J722" s="10">
        <v>3</v>
      </c>
      <c r="K722" s="1">
        <v>0</v>
      </c>
      <c r="L722" s="1" t="s">
        <v>34</v>
      </c>
      <c r="M722" s="1" t="s">
        <v>26</v>
      </c>
      <c r="N722" s="7">
        <v>3.9745609680914136</v>
      </c>
      <c r="O722" t="str">
        <f>_xlfn.IFS(Analysis16[[#This Row],[Performance_Score]]&lt;=2, "Poor", Analysis16[[#This Row],[Performance_Score]]&gt;2, "Good", Analysis16[[#This Row],[Performance_Score]]&gt;4, "Excellent")</f>
        <v>Good</v>
      </c>
      <c r="P722" t="str">
        <f>LEFT(Analysis16[[#This Row],[Name]],FIND(" ",Analysis16[[#This Row],[Name]], 1))</f>
        <v xml:space="preserve">Megan </v>
      </c>
    </row>
    <row r="723" spans="2:16" x14ac:dyDescent="0.35">
      <c r="B723" s="2" t="s">
        <v>1448</v>
      </c>
      <c r="C723" s="2" t="s">
        <v>1449</v>
      </c>
      <c r="D723" s="2" t="s">
        <v>80</v>
      </c>
      <c r="E723" s="11">
        <v>49</v>
      </c>
      <c r="F723" s="2" t="s">
        <v>23</v>
      </c>
      <c r="G723" s="2" t="s">
        <v>63</v>
      </c>
      <c r="H723" s="5">
        <v>90532</v>
      </c>
      <c r="I723" s="11">
        <v>22</v>
      </c>
      <c r="J723" s="11">
        <v>2</v>
      </c>
      <c r="K723" s="2">
        <v>2024</v>
      </c>
      <c r="L723" s="2" t="s">
        <v>51</v>
      </c>
      <c r="M723" s="2" t="s">
        <v>26</v>
      </c>
      <c r="N723" s="8">
        <v>4.0773907766349993</v>
      </c>
      <c r="O723" t="str">
        <f>_xlfn.IFS(Analysis16[[#This Row],[Performance_Score]]&lt;=2, "Poor", Analysis16[[#This Row],[Performance_Score]]&gt;2, "Good", Analysis16[[#This Row],[Performance_Score]]&gt;4, "Excellent")</f>
        <v>Poor</v>
      </c>
      <c r="P723" t="str">
        <f>LEFT(Analysis16[[#This Row],[Name]],FIND(" ",Analysis16[[#This Row],[Name]], 1))</f>
        <v xml:space="preserve">Julia </v>
      </c>
    </row>
    <row r="724" spans="2:16" x14ac:dyDescent="0.35">
      <c r="B724" s="1" t="s">
        <v>1450</v>
      </c>
      <c r="C724" s="1" t="s">
        <v>1451</v>
      </c>
      <c r="D724" s="1" t="s">
        <v>33</v>
      </c>
      <c r="E724" s="10">
        <v>59</v>
      </c>
      <c r="F724" s="1" t="s">
        <v>16</v>
      </c>
      <c r="G724" s="1" t="s">
        <v>24</v>
      </c>
      <c r="H724" s="4">
        <v>95045</v>
      </c>
      <c r="I724" s="10">
        <v>30</v>
      </c>
      <c r="J724" s="10">
        <v>5</v>
      </c>
      <c r="K724" s="1">
        <v>2023</v>
      </c>
      <c r="L724" s="1" t="s">
        <v>40</v>
      </c>
      <c r="M724" s="1" t="s">
        <v>41</v>
      </c>
      <c r="N724" s="7">
        <v>2.5102727047789442</v>
      </c>
      <c r="O724" t="str">
        <f>_xlfn.IFS(Analysis16[[#This Row],[Performance_Score]]&lt;=2, "Poor", Analysis16[[#This Row],[Performance_Score]]&gt;2, "Good", Analysis16[[#This Row],[Performance_Score]]&gt;4, "Excellent")</f>
        <v>Good</v>
      </c>
      <c r="P724" t="str">
        <f>LEFT(Analysis16[[#This Row],[Name]],FIND(" ",Analysis16[[#This Row],[Name]], 1))</f>
        <v xml:space="preserve">Brian </v>
      </c>
    </row>
    <row r="725" spans="2:16" x14ac:dyDescent="0.35">
      <c r="B725" s="2" t="s">
        <v>1452</v>
      </c>
      <c r="C725" s="2" t="s">
        <v>1453</v>
      </c>
      <c r="D725" s="2" t="s">
        <v>80</v>
      </c>
      <c r="E725" s="11">
        <v>42</v>
      </c>
      <c r="F725" s="2" t="s">
        <v>23</v>
      </c>
      <c r="G725" s="2" t="s">
        <v>39</v>
      </c>
      <c r="H725" s="5">
        <v>72828</v>
      </c>
      <c r="I725" s="11">
        <v>7</v>
      </c>
      <c r="J725" s="11">
        <v>4</v>
      </c>
      <c r="K725" s="2">
        <v>2016</v>
      </c>
      <c r="L725" s="2" t="s">
        <v>51</v>
      </c>
      <c r="M725" s="2" t="s">
        <v>141</v>
      </c>
      <c r="N725" s="8">
        <v>2.007114061921135</v>
      </c>
      <c r="O725" t="str">
        <f>_xlfn.IFS(Analysis16[[#This Row],[Performance_Score]]&lt;=2, "Poor", Analysis16[[#This Row],[Performance_Score]]&gt;2, "Good", Analysis16[[#This Row],[Performance_Score]]&gt;4, "Excellent")</f>
        <v>Good</v>
      </c>
      <c r="P725" t="str">
        <f>LEFT(Analysis16[[#This Row],[Name]],FIND(" ",Analysis16[[#This Row],[Name]], 1))</f>
        <v xml:space="preserve">John </v>
      </c>
    </row>
    <row r="726" spans="2:16" x14ac:dyDescent="0.35">
      <c r="B726" s="1" t="s">
        <v>1454</v>
      </c>
      <c r="C726" s="1" t="s">
        <v>1455</v>
      </c>
      <c r="D726" s="1" t="s">
        <v>33</v>
      </c>
      <c r="E726" s="10">
        <v>60</v>
      </c>
      <c r="F726" s="1" t="s">
        <v>16</v>
      </c>
      <c r="G726" s="1" t="s">
        <v>29</v>
      </c>
      <c r="H726" s="4">
        <v>74416</v>
      </c>
      <c r="I726" s="10">
        <v>14</v>
      </c>
      <c r="J726" s="10">
        <v>3</v>
      </c>
      <c r="K726" s="1">
        <v>2021</v>
      </c>
      <c r="L726" s="1" t="s">
        <v>51</v>
      </c>
      <c r="M726" s="1" t="s">
        <v>41</v>
      </c>
      <c r="N726" s="7">
        <v>3.562256597948374</v>
      </c>
      <c r="O726" t="str">
        <f>_xlfn.IFS(Analysis16[[#This Row],[Performance_Score]]&lt;=2, "Poor", Analysis16[[#This Row],[Performance_Score]]&gt;2, "Good", Analysis16[[#This Row],[Performance_Score]]&gt;4, "Excellent")</f>
        <v>Good</v>
      </c>
      <c r="P726" t="str">
        <f>LEFT(Analysis16[[#This Row],[Name]],FIND(" ",Analysis16[[#This Row],[Name]], 1))</f>
        <v xml:space="preserve">Christopher </v>
      </c>
    </row>
    <row r="727" spans="2:16" x14ac:dyDescent="0.35">
      <c r="B727" s="2" t="s">
        <v>1456</v>
      </c>
      <c r="C727" s="2" t="s">
        <v>1457</v>
      </c>
      <c r="D727" s="2" t="s">
        <v>80</v>
      </c>
      <c r="E727" s="11">
        <v>60</v>
      </c>
      <c r="F727" s="2" t="s">
        <v>16</v>
      </c>
      <c r="G727" s="2" t="s">
        <v>63</v>
      </c>
      <c r="H727" s="5">
        <v>67930</v>
      </c>
      <c r="I727" s="11">
        <v>7</v>
      </c>
      <c r="J727" s="11">
        <v>5</v>
      </c>
      <c r="K727" s="2">
        <v>2021</v>
      </c>
      <c r="L727" s="2" t="s">
        <v>34</v>
      </c>
      <c r="M727" s="2" t="s">
        <v>26</v>
      </c>
      <c r="N727" s="8">
        <v>4.8652596778207311</v>
      </c>
      <c r="O727" t="str">
        <f>_xlfn.IFS(Analysis16[[#This Row],[Performance_Score]]&lt;=2, "Poor", Analysis16[[#This Row],[Performance_Score]]&gt;2, "Good", Analysis16[[#This Row],[Performance_Score]]&gt;4, "Excellent")</f>
        <v>Good</v>
      </c>
      <c r="P727" t="str">
        <f>LEFT(Analysis16[[#This Row],[Name]],FIND(" ",Analysis16[[#This Row],[Name]], 1))</f>
        <v xml:space="preserve">Wesley </v>
      </c>
    </row>
    <row r="728" spans="2:16" x14ac:dyDescent="0.35">
      <c r="B728" s="1" t="s">
        <v>1458</v>
      </c>
      <c r="C728" s="1" t="s">
        <v>1459</v>
      </c>
      <c r="D728" s="1" t="s">
        <v>80</v>
      </c>
      <c r="E728" s="10">
        <v>33</v>
      </c>
      <c r="F728" s="1" t="s">
        <v>23</v>
      </c>
      <c r="G728" s="1" t="s">
        <v>77</v>
      </c>
      <c r="H728" s="4">
        <v>86094</v>
      </c>
      <c r="I728" s="10">
        <v>2</v>
      </c>
      <c r="J728" s="10">
        <v>5</v>
      </c>
      <c r="K728" s="1">
        <v>2024</v>
      </c>
      <c r="L728" s="1" t="s">
        <v>51</v>
      </c>
      <c r="M728" s="1" t="s">
        <v>19</v>
      </c>
      <c r="N728" s="7">
        <v>2.004257248571097</v>
      </c>
      <c r="O728" t="str">
        <f>_xlfn.IFS(Analysis16[[#This Row],[Performance_Score]]&lt;=2, "Poor", Analysis16[[#This Row],[Performance_Score]]&gt;2, "Good", Analysis16[[#This Row],[Performance_Score]]&gt;4, "Excellent")</f>
        <v>Good</v>
      </c>
      <c r="P728" t="str">
        <f>LEFT(Analysis16[[#This Row],[Name]],FIND(" ",Analysis16[[#This Row],[Name]], 1))</f>
        <v xml:space="preserve">Miranda </v>
      </c>
    </row>
    <row r="729" spans="2:16" x14ac:dyDescent="0.35">
      <c r="B729" s="2" t="s">
        <v>1460</v>
      </c>
      <c r="C729" s="2" t="s">
        <v>1461</v>
      </c>
      <c r="D729" s="2" t="s">
        <v>80</v>
      </c>
      <c r="E729" s="11">
        <v>50</v>
      </c>
      <c r="F729" s="2" t="s">
        <v>16</v>
      </c>
      <c r="G729" s="2" t="s">
        <v>77</v>
      </c>
      <c r="H729" s="5">
        <v>46220</v>
      </c>
      <c r="I729" s="11">
        <v>8</v>
      </c>
      <c r="J729" s="11">
        <v>3</v>
      </c>
      <c r="K729" s="2">
        <v>2019</v>
      </c>
      <c r="L729" s="2" t="s">
        <v>40</v>
      </c>
      <c r="M729" s="2" t="s">
        <v>26</v>
      </c>
      <c r="N729" s="8">
        <v>4.815026435845132</v>
      </c>
      <c r="O729" t="str">
        <f>_xlfn.IFS(Analysis16[[#This Row],[Performance_Score]]&lt;=2, "Poor", Analysis16[[#This Row],[Performance_Score]]&gt;2, "Good", Analysis16[[#This Row],[Performance_Score]]&gt;4, "Excellent")</f>
        <v>Good</v>
      </c>
      <c r="P729" t="str">
        <f>LEFT(Analysis16[[#This Row],[Name]],FIND(" ",Analysis16[[#This Row],[Name]], 1))</f>
        <v xml:space="preserve">Steve </v>
      </c>
    </row>
    <row r="730" spans="2:16" x14ac:dyDescent="0.35">
      <c r="B730" s="1" t="s">
        <v>1462</v>
      </c>
      <c r="C730" s="1" t="s">
        <v>1463</v>
      </c>
      <c r="D730" s="1" t="s">
        <v>80</v>
      </c>
      <c r="E730" s="10">
        <v>45</v>
      </c>
      <c r="F730" s="1" t="s">
        <v>23</v>
      </c>
      <c r="G730" s="1" t="s">
        <v>63</v>
      </c>
      <c r="H730" s="4">
        <v>91257</v>
      </c>
      <c r="I730" s="10">
        <v>3</v>
      </c>
      <c r="J730" s="10">
        <v>4</v>
      </c>
      <c r="K730" s="1">
        <v>2022</v>
      </c>
      <c r="L730" s="1" t="s">
        <v>51</v>
      </c>
      <c r="M730" s="1" t="s">
        <v>26</v>
      </c>
      <c r="N730" s="7">
        <v>2.4453941953186082</v>
      </c>
      <c r="O730" t="str">
        <f>_xlfn.IFS(Analysis16[[#This Row],[Performance_Score]]&lt;=2, "Poor", Analysis16[[#This Row],[Performance_Score]]&gt;2, "Good", Analysis16[[#This Row],[Performance_Score]]&gt;4, "Excellent")</f>
        <v>Good</v>
      </c>
      <c r="P730" t="str">
        <f>LEFT(Analysis16[[#This Row],[Name]],FIND(" ",Analysis16[[#This Row],[Name]], 1))</f>
        <v xml:space="preserve">Christopher </v>
      </c>
    </row>
    <row r="731" spans="2:16" x14ac:dyDescent="0.35">
      <c r="B731" s="2" t="s">
        <v>1464</v>
      </c>
      <c r="C731" s="2" t="s">
        <v>1465</v>
      </c>
      <c r="D731" s="2" t="s">
        <v>22</v>
      </c>
      <c r="E731" s="11">
        <v>52</v>
      </c>
      <c r="F731" s="2" t="s">
        <v>16</v>
      </c>
      <c r="G731" s="2" t="s">
        <v>17</v>
      </c>
      <c r="H731" s="5">
        <v>75873</v>
      </c>
      <c r="I731" s="11">
        <v>6</v>
      </c>
      <c r="J731" s="11">
        <v>5</v>
      </c>
      <c r="K731" s="2">
        <v>2015</v>
      </c>
      <c r="L731" s="2" t="s">
        <v>18</v>
      </c>
      <c r="M731" s="2" t="s">
        <v>26</v>
      </c>
      <c r="N731" s="8">
        <v>2.5065610783294416</v>
      </c>
      <c r="O731" t="str">
        <f>_xlfn.IFS(Analysis16[[#This Row],[Performance_Score]]&lt;=2, "Poor", Analysis16[[#This Row],[Performance_Score]]&gt;2, "Good", Analysis16[[#This Row],[Performance_Score]]&gt;4, "Excellent")</f>
        <v>Good</v>
      </c>
      <c r="P731" t="str">
        <f>LEFT(Analysis16[[#This Row],[Name]],FIND(" ",Analysis16[[#This Row],[Name]], 1))</f>
        <v xml:space="preserve">Megan </v>
      </c>
    </row>
    <row r="732" spans="2:16" x14ac:dyDescent="0.35">
      <c r="B732" s="1" t="s">
        <v>1466</v>
      </c>
      <c r="C732" s="1" t="s">
        <v>1467</v>
      </c>
      <c r="D732" s="1" t="s">
        <v>80</v>
      </c>
      <c r="E732" s="10">
        <v>52</v>
      </c>
      <c r="F732" s="1" t="s">
        <v>16</v>
      </c>
      <c r="G732" s="1" t="s">
        <v>77</v>
      </c>
      <c r="H732" s="4">
        <v>104802</v>
      </c>
      <c r="I732" s="10">
        <v>35</v>
      </c>
      <c r="J732" s="10">
        <v>1</v>
      </c>
      <c r="K732" s="1">
        <v>2023</v>
      </c>
      <c r="L732" s="1" t="s">
        <v>34</v>
      </c>
      <c r="M732" s="1" t="s">
        <v>41</v>
      </c>
      <c r="N732" s="7">
        <v>4.2705934729811377</v>
      </c>
      <c r="O732" t="str">
        <f>_xlfn.IFS(Analysis16[[#This Row],[Performance_Score]]&lt;=2, "Poor", Analysis16[[#This Row],[Performance_Score]]&gt;2, "Good", Analysis16[[#This Row],[Performance_Score]]&gt;4, "Excellent")</f>
        <v>Poor</v>
      </c>
      <c r="P732" t="str">
        <f>LEFT(Analysis16[[#This Row],[Name]],FIND(" ",Analysis16[[#This Row],[Name]], 1))</f>
        <v xml:space="preserve">Tara </v>
      </c>
    </row>
    <row r="733" spans="2:16" x14ac:dyDescent="0.35">
      <c r="B733" s="2" t="s">
        <v>1468</v>
      </c>
      <c r="C733" s="2" t="s">
        <v>1469</v>
      </c>
      <c r="D733" s="2" t="s">
        <v>58</v>
      </c>
      <c r="E733" s="11">
        <v>33</v>
      </c>
      <c r="F733" s="2" t="s">
        <v>16</v>
      </c>
      <c r="G733" s="2" t="s">
        <v>17</v>
      </c>
      <c r="H733" s="5">
        <v>116672</v>
      </c>
      <c r="I733" s="11">
        <v>7</v>
      </c>
      <c r="J733" s="11">
        <v>2</v>
      </c>
      <c r="K733" s="2">
        <v>2016</v>
      </c>
      <c r="L733" s="2" t="s">
        <v>25</v>
      </c>
      <c r="M733" s="2" t="s">
        <v>141</v>
      </c>
      <c r="N733" s="8">
        <v>4.2882098114367864</v>
      </c>
      <c r="O733" t="str">
        <f>_xlfn.IFS(Analysis16[[#This Row],[Performance_Score]]&lt;=2, "Poor", Analysis16[[#This Row],[Performance_Score]]&gt;2, "Good", Analysis16[[#This Row],[Performance_Score]]&gt;4, "Excellent")</f>
        <v>Poor</v>
      </c>
      <c r="P733" t="str">
        <f>LEFT(Analysis16[[#This Row],[Name]],FIND(" ",Analysis16[[#This Row],[Name]], 1))</f>
        <v xml:space="preserve">Angela </v>
      </c>
    </row>
    <row r="734" spans="2:16" x14ac:dyDescent="0.35">
      <c r="B734" s="1" t="s">
        <v>1470</v>
      </c>
      <c r="C734" s="1" t="s">
        <v>1471</v>
      </c>
      <c r="D734" s="1" t="s">
        <v>46</v>
      </c>
      <c r="E734" s="10">
        <v>26</v>
      </c>
      <c r="F734" s="1" t="s">
        <v>16</v>
      </c>
      <c r="G734" s="1" t="s">
        <v>17</v>
      </c>
      <c r="H734" s="4">
        <v>102766</v>
      </c>
      <c r="I734" s="10">
        <v>25</v>
      </c>
      <c r="J734" s="10">
        <v>4</v>
      </c>
      <c r="K734" s="1">
        <v>2017</v>
      </c>
      <c r="L734" s="1" t="s">
        <v>34</v>
      </c>
      <c r="M734" s="1" t="s">
        <v>26</v>
      </c>
      <c r="N734" s="7">
        <v>2.1877794317615327</v>
      </c>
      <c r="O734" t="str">
        <f>_xlfn.IFS(Analysis16[[#This Row],[Performance_Score]]&lt;=2, "Poor", Analysis16[[#This Row],[Performance_Score]]&gt;2, "Good", Analysis16[[#This Row],[Performance_Score]]&gt;4, "Excellent")</f>
        <v>Good</v>
      </c>
      <c r="P734" t="str">
        <f>LEFT(Analysis16[[#This Row],[Name]],FIND(" ",Analysis16[[#This Row],[Name]], 1))</f>
        <v xml:space="preserve">Tammy </v>
      </c>
    </row>
    <row r="735" spans="2:16" x14ac:dyDescent="0.35">
      <c r="B735" s="2" t="s">
        <v>1472</v>
      </c>
      <c r="C735" s="2" t="s">
        <v>1473</v>
      </c>
      <c r="D735" s="2" t="s">
        <v>46</v>
      </c>
      <c r="E735" s="11">
        <v>28</v>
      </c>
      <c r="F735" s="2" t="s">
        <v>16</v>
      </c>
      <c r="G735" s="2" t="s">
        <v>29</v>
      </c>
      <c r="H735" s="5">
        <v>47721</v>
      </c>
      <c r="I735" s="11">
        <v>35</v>
      </c>
      <c r="J735" s="11">
        <v>5</v>
      </c>
      <c r="K735" s="2">
        <v>2019</v>
      </c>
      <c r="L735" s="2" t="s">
        <v>34</v>
      </c>
      <c r="M735" s="2" t="s">
        <v>26</v>
      </c>
      <c r="N735" s="8">
        <v>3.0921760754447019</v>
      </c>
      <c r="O735" t="str">
        <f>_xlfn.IFS(Analysis16[[#This Row],[Performance_Score]]&lt;=2, "Poor", Analysis16[[#This Row],[Performance_Score]]&gt;2, "Good", Analysis16[[#This Row],[Performance_Score]]&gt;4, "Excellent")</f>
        <v>Good</v>
      </c>
      <c r="P735" t="str">
        <f>LEFT(Analysis16[[#This Row],[Name]],FIND(" ",Analysis16[[#This Row],[Name]], 1))</f>
        <v xml:space="preserve">Amanda </v>
      </c>
    </row>
    <row r="736" spans="2:16" x14ac:dyDescent="0.35">
      <c r="B736" s="1" t="s">
        <v>1474</v>
      </c>
      <c r="C736" s="1" t="s">
        <v>1475</v>
      </c>
      <c r="D736" s="1" t="s">
        <v>33</v>
      </c>
      <c r="E736" s="10">
        <v>35</v>
      </c>
      <c r="F736" s="1" t="s">
        <v>16</v>
      </c>
      <c r="G736" s="1" t="s">
        <v>17</v>
      </c>
      <c r="H736" s="4">
        <v>80713</v>
      </c>
      <c r="I736" s="10">
        <v>35</v>
      </c>
      <c r="J736" s="10">
        <v>1</v>
      </c>
      <c r="K736" s="1">
        <v>0</v>
      </c>
      <c r="L736" s="1" t="s">
        <v>34</v>
      </c>
      <c r="M736" s="1" t="s">
        <v>26</v>
      </c>
      <c r="N736" s="7">
        <v>3.4198148462873701</v>
      </c>
      <c r="O736" t="str">
        <f>_xlfn.IFS(Analysis16[[#This Row],[Performance_Score]]&lt;=2, "Poor", Analysis16[[#This Row],[Performance_Score]]&gt;2, "Good", Analysis16[[#This Row],[Performance_Score]]&gt;4, "Excellent")</f>
        <v>Poor</v>
      </c>
      <c r="P736" t="str">
        <f>LEFT(Analysis16[[#This Row],[Name]],FIND(" ",Analysis16[[#This Row],[Name]], 1))</f>
        <v xml:space="preserve">Christina </v>
      </c>
    </row>
    <row r="737" spans="2:16" x14ac:dyDescent="0.35">
      <c r="B737" s="2" t="s">
        <v>1476</v>
      </c>
      <c r="C737" s="2" t="s">
        <v>1477</v>
      </c>
      <c r="D737" s="2" t="s">
        <v>80</v>
      </c>
      <c r="E737" s="11">
        <v>29</v>
      </c>
      <c r="F737" s="2" t="s">
        <v>23</v>
      </c>
      <c r="G737" s="2" t="s">
        <v>77</v>
      </c>
      <c r="H737" s="5">
        <v>103783</v>
      </c>
      <c r="I737" s="11">
        <v>12</v>
      </c>
      <c r="J737" s="11">
        <v>3</v>
      </c>
      <c r="K737" s="2">
        <v>2024</v>
      </c>
      <c r="L737" s="2" t="s">
        <v>30</v>
      </c>
      <c r="M737" s="2" t="s">
        <v>26</v>
      </c>
      <c r="N737" s="8">
        <v>3.6774646290134969</v>
      </c>
      <c r="O737" t="str">
        <f>_xlfn.IFS(Analysis16[[#This Row],[Performance_Score]]&lt;=2, "Poor", Analysis16[[#This Row],[Performance_Score]]&gt;2, "Good", Analysis16[[#This Row],[Performance_Score]]&gt;4, "Excellent")</f>
        <v>Good</v>
      </c>
      <c r="P737" t="str">
        <f>LEFT(Analysis16[[#This Row],[Name]],FIND(" ",Analysis16[[#This Row],[Name]], 1))</f>
        <v xml:space="preserve">Albert </v>
      </c>
    </row>
    <row r="738" spans="2:16" x14ac:dyDescent="0.35">
      <c r="B738" s="1" t="s">
        <v>1478</v>
      </c>
      <c r="C738" s="1" t="s">
        <v>1479</v>
      </c>
      <c r="D738" s="1" t="s">
        <v>22</v>
      </c>
      <c r="E738" s="10">
        <v>32</v>
      </c>
      <c r="F738" s="1" t="s">
        <v>23</v>
      </c>
      <c r="G738" s="1" t="s">
        <v>24</v>
      </c>
      <c r="H738" s="4">
        <v>54480</v>
      </c>
      <c r="I738" s="10">
        <v>5</v>
      </c>
      <c r="J738" s="10">
        <v>4</v>
      </c>
      <c r="K738" s="1">
        <v>2019</v>
      </c>
      <c r="L738" s="1" t="s">
        <v>34</v>
      </c>
      <c r="M738" s="1" t="s">
        <v>41</v>
      </c>
      <c r="N738" s="7">
        <v>2.8892860002886693</v>
      </c>
      <c r="O738" t="str">
        <f>_xlfn.IFS(Analysis16[[#This Row],[Performance_Score]]&lt;=2, "Poor", Analysis16[[#This Row],[Performance_Score]]&gt;2, "Good", Analysis16[[#This Row],[Performance_Score]]&gt;4, "Excellent")</f>
        <v>Good</v>
      </c>
      <c r="P738" t="str">
        <f>LEFT(Analysis16[[#This Row],[Name]],FIND(" ",Analysis16[[#This Row],[Name]], 1))</f>
        <v xml:space="preserve">Crystal </v>
      </c>
    </row>
    <row r="739" spans="2:16" x14ac:dyDescent="0.35">
      <c r="B739" s="2" t="s">
        <v>1480</v>
      </c>
      <c r="C739" s="2" t="s">
        <v>1481</v>
      </c>
      <c r="D739" s="2" t="s">
        <v>58</v>
      </c>
      <c r="E739" s="11">
        <v>44</v>
      </c>
      <c r="F739" s="2" t="s">
        <v>16</v>
      </c>
      <c r="G739" s="2" t="s">
        <v>17</v>
      </c>
      <c r="H739" s="5">
        <v>80571</v>
      </c>
      <c r="I739" s="11">
        <v>11</v>
      </c>
      <c r="J739" s="11">
        <v>3</v>
      </c>
      <c r="K739" s="2">
        <v>2020</v>
      </c>
      <c r="L739" s="2" t="s">
        <v>51</v>
      </c>
      <c r="M739" s="2" t="s">
        <v>26</v>
      </c>
      <c r="N739" s="8">
        <v>4.7590752885420935</v>
      </c>
      <c r="O739" t="str">
        <f>_xlfn.IFS(Analysis16[[#This Row],[Performance_Score]]&lt;=2, "Poor", Analysis16[[#This Row],[Performance_Score]]&gt;2, "Good", Analysis16[[#This Row],[Performance_Score]]&gt;4, "Excellent")</f>
        <v>Good</v>
      </c>
      <c r="P739" t="str">
        <f>LEFT(Analysis16[[#This Row],[Name]],FIND(" ",Analysis16[[#This Row],[Name]], 1))</f>
        <v xml:space="preserve">Brandon </v>
      </c>
    </row>
    <row r="740" spans="2:16" x14ac:dyDescent="0.35">
      <c r="B740" s="1" t="s">
        <v>1482</v>
      </c>
      <c r="C740" s="1" t="s">
        <v>1483</v>
      </c>
      <c r="D740" s="1" t="s">
        <v>46</v>
      </c>
      <c r="E740" s="10">
        <v>47</v>
      </c>
      <c r="F740" s="1" t="s">
        <v>23</v>
      </c>
      <c r="G740" s="1" t="s">
        <v>29</v>
      </c>
      <c r="H740" s="4">
        <v>98488</v>
      </c>
      <c r="I740" s="10">
        <v>6</v>
      </c>
      <c r="J740" s="10">
        <v>5</v>
      </c>
      <c r="K740" s="1">
        <v>2016</v>
      </c>
      <c r="L740" s="1" t="s">
        <v>18</v>
      </c>
      <c r="M740" s="1" t="s">
        <v>141</v>
      </c>
      <c r="N740" s="7">
        <v>1.7610045956373899</v>
      </c>
      <c r="O740" t="str">
        <f>_xlfn.IFS(Analysis16[[#This Row],[Performance_Score]]&lt;=2, "Poor", Analysis16[[#This Row],[Performance_Score]]&gt;2, "Good", Analysis16[[#This Row],[Performance_Score]]&gt;4, "Excellent")</f>
        <v>Good</v>
      </c>
      <c r="P740" t="str">
        <f>LEFT(Analysis16[[#This Row],[Name]],FIND(" ",Analysis16[[#This Row],[Name]], 1))</f>
        <v xml:space="preserve">Donald </v>
      </c>
    </row>
    <row r="741" spans="2:16" x14ac:dyDescent="0.35">
      <c r="B741" s="2" t="s">
        <v>1484</v>
      </c>
      <c r="C741" s="2" t="s">
        <v>1485</v>
      </c>
      <c r="D741" s="2" t="s">
        <v>22</v>
      </c>
      <c r="E741" s="11">
        <v>25</v>
      </c>
      <c r="F741" s="2" t="s">
        <v>72</v>
      </c>
      <c r="G741" s="2" t="s">
        <v>17</v>
      </c>
      <c r="H741" s="5">
        <v>107802</v>
      </c>
      <c r="I741" s="11">
        <v>29</v>
      </c>
      <c r="J741" s="11">
        <v>3</v>
      </c>
      <c r="K741" s="2">
        <v>2015</v>
      </c>
      <c r="L741" s="2" t="s">
        <v>30</v>
      </c>
      <c r="M741" s="2" t="s">
        <v>41</v>
      </c>
      <c r="N741" s="8">
        <v>2.0798210323091975</v>
      </c>
      <c r="O741" t="str">
        <f>_xlfn.IFS(Analysis16[[#This Row],[Performance_Score]]&lt;=2, "Poor", Analysis16[[#This Row],[Performance_Score]]&gt;2, "Good", Analysis16[[#This Row],[Performance_Score]]&gt;4, "Excellent")</f>
        <v>Good</v>
      </c>
      <c r="P741" t="str">
        <f>LEFT(Analysis16[[#This Row],[Name]],FIND(" ",Analysis16[[#This Row],[Name]], 1))</f>
        <v xml:space="preserve">Nicole </v>
      </c>
    </row>
    <row r="742" spans="2:16" x14ac:dyDescent="0.35">
      <c r="B742" s="1" t="s">
        <v>1486</v>
      </c>
      <c r="C742" s="1" t="s">
        <v>1487</v>
      </c>
      <c r="D742" s="1" t="s">
        <v>80</v>
      </c>
      <c r="E742" s="10">
        <v>56</v>
      </c>
      <c r="F742" s="1" t="s">
        <v>23</v>
      </c>
      <c r="G742" s="1" t="s">
        <v>24</v>
      </c>
      <c r="H742" s="4">
        <v>37625</v>
      </c>
      <c r="I742" s="10">
        <v>6</v>
      </c>
      <c r="J742" s="10">
        <v>3</v>
      </c>
      <c r="K742" s="1">
        <v>2022</v>
      </c>
      <c r="L742" s="1" t="s">
        <v>40</v>
      </c>
      <c r="M742" s="1" t="s">
        <v>41</v>
      </c>
      <c r="N742" s="7">
        <v>4.7792713553245942</v>
      </c>
      <c r="O742" t="str">
        <f>_xlfn.IFS(Analysis16[[#This Row],[Performance_Score]]&lt;=2, "Poor", Analysis16[[#This Row],[Performance_Score]]&gt;2, "Good", Analysis16[[#This Row],[Performance_Score]]&gt;4, "Excellent")</f>
        <v>Good</v>
      </c>
      <c r="P742" t="str">
        <f>LEFT(Analysis16[[#This Row],[Name]],FIND(" ",Analysis16[[#This Row],[Name]], 1))</f>
        <v xml:space="preserve">Michael </v>
      </c>
    </row>
    <row r="743" spans="2:16" x14ac:dyDescent="0.35">
      <c r="B743" s="2" t="s">
        <v>1488</v>
      </c>
      <c r="C743" s="2" t="s">
        <v>1489</v>
      </c>
      <c r="D743" s="2" t="s">
        <v>22</v>
      </c>
      <c r="E743" s="11">
        <v>28</v>
      </c>
      <c r="F743" s="2" t="s">
        <v>16</v>
      </c>
      <c r="G743" s="2" t="s">
        <v>39</v>
      </c>
      <c r="H743" s="5">
        <v>44649</v>
      </c>
      <c r="I743" s="11">
        <v>17</v>
      </c>
      <c r="J743" s="11">
        <v>2</v>
      </c>
      <c r="K743" s="2">
        <v>2022</v>
      </c>
      <c r="L743" s="2" t="s">
        <v>40</v>
      </c>
      <c r="M743" s="2" t="s">
        <v>26</v>
      </c>
      <c r="N743" s="8">
        <v>1.5828038723562412</v>
      </c>
      <c r="O743" t="str">
        <f>_xlfn.IFS(Analysis16[[#This Row],[Performance_Score]]&lt;=2, "Poor", Analysis16[[#This Row],[Performance_Score]]&gt;2, "Good", Analysis16[[#This Row],[Performance_Score]]&gt;4, "Excellent")</f>
        <v>Poor</v>
      </c>
      <c r="P743" t="str">
        <f>LEFT(Analysis16[[#This Row],[Name]],FIND(" ",Analysis16[[#This Row],[Name]], 1))</f>
        <v xml:space="preserve">Chad </v>
      </c>
    </row>
    <row r="744" spans="2:16" x14ac:dyDescent="0.35">
      <c r="B744" s="1" t="s">
        <v>1490</v>
      </c>
      <c r="C744" s="1" t="s">
        <v>1491</v>
      </c>
      <c r="D744" s="1" t="s">
        <v>22</v>
      </c>
      <c r="E744" s="10">
        <v>23</v>
      </c>
      <c r="F744" s="1" t="s">
        <v>23</v>
      </c>
      <c r="G744" s="1" t="s">
        <v>24</v>
      </c>
      <c r="H744" s="4">
        <v>41716</v>
      </c>
      <c r="I744" s="10">
        <v>27</v>
      </c>
      <c r="J744" s="10">
        <v>2</v>
      </c>
      <c r="K744" s="1">
        <v>2023</v>
      </c>
      <c r="L744" s="1" t="s">
        <v>51</v>
      </c>
      <c r="M744" s="1" t="s">
        <v>141</v>
      </c>
      <c r="N744" s="7">
        <v>1.4025663445791046</v>
      </c>
      <c r="O744" t="str">
        <f>_xlfn.IFS(Analysis16[[#This Row],[Performance_Score]]&lt;=2, "Poor", Analysis16[[#This Row],[Performance_Score]]&gt;2, "Good", Analysis16[[#This Row],[Performance_Score]]&gt;4, "Excellent")</f>
        <v>Poor</v>
      </c>
      <c r="P744" t="str">
        <f>LEFT(Analysis16[[#This Row],[Name]],FIND(" ",Analysis16[[#This Row],[Name]], 1))</f>
        <v xml:space="preserve">Vicki </v>
      </c>
    </row>
    <row r="745" spans="2:16" x14ac:dyDescent="0.35">
      <c r="B745" s="2" t="s">
        <v>1492</v>
      </c>
      <c r="C745" s="2" t="s">
        <v>1493</v>
      </c>
      <c r="D745" s="2" t="s">
        <v>22</v>
      </c>
      <c r="E745" s="11">
        <v>44</v>
      </c>
      <c r="F745" s="2" t="s">
        <v>23</v>
      </c>
      <c r="G745" s="2" t="s">
        <v>29</v>
      </c>
      <c r="H745" s="5">
        <v>70424</v>
      </c>
      <c r="I745" s="11">
        <v>31</v>
      </c>
      <c r="J745" s="11">
        <v>4</v>
      </c>
      <c r="K745" s="2">
        <v>2021</v>
      </c>
      <c r="L745" s="2" t="s">
        <v>40</v>
      </c>
      <c r="M745" s="2" t="s">
        <v>26</v>
      </c>
      <c r="N745" s="8">
        <v>2.1810258477089635</v>
      </c>
      <c r="O745" t="str">
        <f>_xlfn.IFS(Analysis16[[#This Row],[Performance_Score]]&lt;=2, "Poor", Analysis16[[#This Row],[Performance_Score]]&gt;2, "Good", Analysis16[[#This Row],[Performance_Score]]&gt;4, "Excellent")</f>
        <v>Good</v>
      </c>
      <c r="P745" t="str">
        <f>LEFT(Analysis16[[#This Row],[Name]],FIND(" ",Analysis16[[#This Row],[Name]], 1))</f>
        <v xml:space="preserve">Kathleen </v>
      </c>
    </row>
    <row r="746" spans="2:16" x14ac:dyDescent="0.35">
      <c r="B746" s="1" t="s">
        <v>1494</v>
      </c>
      <c r="C746" s="1" t="s">
        <v>1495</v>
      </c>
      <c r="D746" s="1" t="s">
        <v>46</v>
      </c>
      <c r="E746" s="10">
        <v>34</v>
      </c>
      <c r="F746" s="1" t="s">
        <v>23</v>
      </c>
      <c r="G746" s="1" t="s">
        <v>77</v>
      </c>
      <c r="H746" s="4">
        <v>36324</v>
      </c>
      <c r="I746" s="10">
        <v>11</v>
      </c>
      <c r="J746" s="10">
        <v>1</v>
      </c>
      <c r="K746" s="1">
        <v>2016</v>
      </c>
      <c r="L746" s="1" t="s">
        <v>30</v>
      </c>
      <c r="M746" s="1" t="s">
        <v>26</v>
      </c>
      <c r="N746" s="7">
        <v>1.8406889587876067</v>
      </c>
      <c r="O746" t="str">
        <f>_xlfn.IFS(Analysis16[[#This Row],[Performance_Score]]&lt;=2, "Poor", Analysis16[[#This Row],[Performance_Score]]&gt;2, "Good", Analysis16[[#This Row],[Performance_Score]]&gt;4, "Excellent")</f>
        <v>Poor</v>
      </c>
      <c r="P746" t="str">
        <f>LEFT(Analysis16[[#This Row],[Name]],FIND(" ",Analysis16[[#This Row],[Name]], 1))</f>
        <v xml:space="preserve">Jessica </v>
      </c>
    </row>
    <row r="747" spans="2:16" x14ac:dyDescent="0.35">
      <c r="B747" s="2" t="s">
        <v>1496</v>
      </c>
      <c r="C747" s="2" t="s">
        <v>1497</v>
      </c>
      <c r="D747" s="2" t="s">
        <v>22</v>
      </c>
      <c r="E747" s="11">
        <v>54</v>
      </c>
      <c r="F747" s="2" t="s">
        <v>23</v>
      </c>
      <c r="G747" s="2" t="s">
        <v>24</v>
      </c>
      <c r="H747" s="5">
        <v>86537</v>
      </c>
      <c r="I747" s="11">
        <v>26</v>
      </c>
      <c r="J747" s="11">
        <v>1</v>
      </c>
      <c r="K747" s="2">
        <v>0</v>
      </c>
      <c r="L747" s="2" t="s">
        <v>34</v>
      </c>
      <c r="M747" s="2" t="s">
        <v>26</v>
      </c>
      <c r="N747" s="8">
        <v>4.0935297551818781</v>
      </c>
      <c r="O747" t="str">
        <f>_xlfn.IFS(Analysis16[[#This Row],[Performance_Score]]&lt;=2, "Poor", Analysis16[[#This Row],[Performance_Score]]&gt;2, "Good", Analysis16[[#This Row],[Performance_Score]]&gt;4, "Excellent")</f>
        <v>Poor</v>
      </c>
      <c r="P747" t="str">
        <f>LEFT(Analysis16[[#This Row],[Name]],FIND(" ",Analysis16[[#This Row],[Name]], 1))</f>
        <v xml:space="preserve">Lisa </v>
      </c>
    </row>
    <row r="748" spans="2:16" x14ac:dyDescent="0.35">
      <c r="B748" s="1" t="s">
        <v>1498</v>
      </c>
      <c r="C748" s="1" t="s">
        <v>1499</v>
      </c>
      <c r="D748" s="1" t="s">
        <v>15</v>
      </c>
      <c r="E748" s="10">
        <v>29</v>
      </c>
      <c r="F748" s="1" t="s">
        <v>23</v>
      </c>
      <c r="G748" s="1" t="s">
        <v>17</v>
      </c>
      <c r="H748" s="4">
        <v>79692</v>
      </c>
      <c r="I748" s="10">
        <v>20</v>
      </c>
      <c r="J748" s="10">
        <v>4</v>
      </c>
      <c r="K748" s="1">
        <v>2017</v>
      </c>
      <c r="L748" s="1" t="s">
        <v>34</v>
      </c>
      <c r="M748" s="1" t="s">
        <v>19</v>
      </c>
      <c r="N748" s="7">
        <v>1.4837030504819833</v>
      </c>
      <c r="O748" t="str">
        <f>_xlfn.IFS(Analysis16[[#This Row],[Performance_Score]]&lt;=2, "Poor", Analysis16[[#This Row],[Performance_Score]]&gt;2, "Good", Analysis16[[#This Row],[Performance_Score]]&gt;4, "Excellent")</f>
        <v>Good</v>
      </c>
      <c r="P748" t="str">
        <f>LEFT(Analysis16[[#This Row],[Name]],FIND(" ",Analysis16[[#This Row],[Name]], 1))</f>
        <v xml:space="preserve">Gregory </v>
      </c>
    </row>
    <row r="749" spans="2:16" x14ac:dyDescent="0.35">
      <c r="B749" s="2" t="s">
        <v>1500</v>
      </c>
      <c r="C749" s="2" t="s">
        <v>1501</v>
      </c>
      <c r="D749" s="2" t="s">
        <v>15</v>
      </c>
      <c r="E749" s="11">
        <v>32</v>
      </c>
      <c r="F749" s="2" t="s">
        <v>23</v>
      </c>
      <c r="G749" s="2" t="s">
        <v>24</v>
      </c>
      <c r="H749" s="5">
        <v>56437</v>
      </c>
      <c r="I749" s="11">
        <v>2</v>
      </c>
      <c r="J749" s="11">
        <v>4</v>
      </c>
      <c r="K749" s="2">
        <v>2015</v>
      </c>
      <c r="L749" s="2" t="s">
        <v>51</v>
      </c>
      <c r="M749" s="2" t="s">
        <v>26</v>
      </c>
      <c r="N749" s="8">
        <v>2.1797824767329663</v>
      </c>
      <c r="O749" t="str">
        <f>_xlfn.IFS(Analysis16[[#This Row],[Performance_Score]]&lt;=2, "Poor", Analysis16[[#This Row],[Performance_Score]]&gt;2, "Good", Analysis16[[#This Row],[Performance_Score]]&gt;4, "Excellent")</f>
        <v>Good</v>
      </c>
      <c r="P749" t="str">
        <f>LEFT(Analysis16[[#This Row],[Name]],FIND(" ",Analysis16[[#This Row],[Name]], 1))</f>
        <v xml:space="preserve">Kristine </v>
      </c>
    </row>
    <row r="750" spans="2:16" x14ac:dyDescent="0.35">
      <c r="B750" s="1" t="s">
        <v>1502</v>
      </c>
      <c r="C750" s="1" t="s">
        <v>1503</v>
      </c>
      <c r="D750" s="1" t="s">
        <v>80</v>
      </c>
      <c r="E750" s="10">
        <v>51</v>
      </c>
      <c r="F750" s="1" t="s">
        <v>16</v>
      </c>
      <c r="G750" s="1" t="s">
        <v>77</v>
      </c>
      <c r="H750" s="4">
        <v>96512</v>
      </c>
      <c r="I750" s="10">
        <v>10</v>
      </c>
      <c r="J750" s="10">
        <v>2</v>
      </c>
      <c r="K750" s="1">
        <v>2023</v>
      </c>
      <c r="L750" s="1" t="s">
        <v>18</v>
      </c>
      <c r="M750" s="1" t="s">
        <v>141</v>
      </c>
      <c r="N750" s="7">
        <v>4.2024827741299529</v>
      </c>
      <c r="O750" t="str">
        <f>_xlfn.IFS(Analysis16[[#This Row],[Performance_Score]]&lt;=2, "Poor", Analysis16[[#This Row],[Performance_Score]]&gt;2, "Good", Analysis16[[#This Row],[Performance_Score]]&gt;4, "Excellent")</f>
        <v>Poor</v>
      </c>
      <c r="P750" t="str">
        <f>LEFT(Analysis16[[#This Row],[Name]],FIND(" ",Analysis16[[#This Row],[Name]], 1))</f>
        <v xml:space="preserve">Jade </v>
      </c>
    </row>
    <row r="751" spans="2:16" x14ac:dyDescent="0.35">
      <c r="B751" s="2" t="s">
        <v>1504</v>
      </c>
      <c r="C751" s="2" t="s">
        <v>1505</v>
      </c>
      <c r="D751" s="2" t="s">
        <v>80</v>
      </c>
      <c r="E751" s="11">
        <v>24</v>
      </c>
      <c r="F751" s="2" t="s">
        <v>23</v>
      </c>
      <c r="G751" s="2" t="s">
        <v>77</v>
      </c>
      <c r="H751" s="5">
        <v>85468</v>
      </c>
      <c r="I751" s="11">
        <v>10</v>
      </c>
      <c r="J751" s="11">
        <v>1</v>
      </c>
      <c r="K751" s="2">
        <v>2015</v>
      </c>
      <c r="L751" s="2" t="s">
        <v>34</v>
      </c>
      <c r="M751" s="2" t="s">
        <v>41</v>
      </c>
      <c r="N751" s="8">
        <v>4.3789372679808842</v>
      </c>
      <c r="O751" t="str">
        <f>_xlfn.IFS(Analysis16[[#This Row],[Performance_Score]]&lt;=2, "Poor", Analysis16[[#This Row],[Performance_Score]]&gt;2, "Good", Analysis16[[#This Row],[Performance_Score]]&gt;4, "Excellent")</f>
        <v>Poor</v>
      </c>
      <c r="P751" t="str">
        <f>LEFT(Analysis16[[#This Row],[Name]],FIND(" ",Analysis16[[#This Row],[Name]], 1))</f>
        <v xml:space="preserve">Scott </v>
      </c>
    </row>
    <row r="752" spans="2:16" x14ac:dyDescent="0.35">
      <c r="B752" s="1" t="s">
        <v>1506</v>
      </c>
      <c r="C752" s="1" t="s">
        <v>1507</v>
      </c>
      <c r="D752" s="1" t="s">
        <v>33</v>
      </c>
      <c r="E752" s="10">
        <v>39</v>
      </c>
      <c r="F752" s="1" t="s">
        <v>16</v>
      </c>
      <c r="G752" s="1" t="s">
        <v>17</v>
      </c>
      <c r="H752" s="4">
        <v>89880</v>
      </c>
      <c r="I752" s="10">
        <v>16</v>
      </c>
      <c r="J752" s="10">
        <v>4</v>
      </c>
      <c r="K752" s="1">
        <v>2021</v>
      </c>
      <c r="L752" s="1" t="s">
        <v>34</v>
      </c>
      <c r="M752" s="1" t="s">
        <v>19</v>
      </c>
      <c r="N752" s="7">
        <v>2.7702762657470337</v>
      </c>
      <c r="O752" t="str">
        <f>_xlfn.IFS(Analysis16[[#This Row],[Performance_Score]]&lt;=2, "Poor", Analysis16[[#This Row],[Performance_Score]]&gt;2, "Good", Analysis16[[#This Row],[Performance_Score]]&gt;4, "Excellent")</f>
        <v>Good</v>
      </c>
      <c r="P752" t="str">
        <f>LEFT(Analysis16[[#This Row],[Name]],FIND(" ",Analysis16[[#This Row],[Name]], 1))</f>
        <v xml:space="preserve">Henry </v>
      </c>
    </row>
    <row r="753" spans="2:16" x14ac:dyDescent="0.35">
      <c r="B753" s="2" t="s">
        <v>1508</v>
      </c>
      <c r="C753" s="2" t="s">
        <v>1509</v>
      </c>
      <c r="D753" s="2" t="s">
        <v>58</v>
      </c>
      <c r="E753" s="11">
        <v>38</v>
      </c>
      <c r="F753" s="2" t="s">
        <v>16</v>
      </c>
      <c r="G753" s="2" t="s">
        <v>39</v>
      </c>
      <c r="H753" s="5">
        <v>33312</v>
      </c>
      <c r="I753" s="11">
        <v>30</v>
      </c>
      <c r="J753" s="11">
        <v>1</v>
      </c>
      <c r="K753" s="2">
        <v>0</v>
      </c>
      <c r="L753" s="2" t="s">
        <v>30</v>
      </c>
      <c r="M753" s="2" t="s">
        <v>41</v>
      </c>
      <c r="N753" s="8">
        <v>2.7503374669874558</v>
      </c>
      <c r="O753" t="str">
        <f>_xlfn.IFS(Analysis16[[#This Row],[Performance_Score]]&lt;=2, "Poor", Analysis16[[#This Row],[Performance_Score]]&gt;2, "Good", Analysis16[[#This Row],[Performance_Score]]&gt;4, "Excellent")</f>
        <v>Poor</v>
      </c>
      <c r="P753" t="str">
        <f>LEFT(Analysis16[[#This Row],[Name]],FIND(" ",Analysis16[[#This Row],[Name]], 1))</f>
        <v xml:space="preserve">Christopher </v>
      </c>
    </row>
    <row r="754" spans="2:16" x14ac:dyDescent="0.35">
      <c r="B754" s="1" t="s">
        <v>1510</v>
      </c>
      <c r="C754" s="1" t="s">
        <v>1511</v>
      </c>
      <c r="D754" s="1" t="s">
        <v>80</v>
      </c>
      <c r="E754" s="10">
        <v>50</v>
      </c>
      <c r="F754" s="1" t="s">
        <v>23</v>
      </c>
      <c r="G754" s="1" t="s">
        <v>24</v>
      </c>
      <c r="H754" s="4">
        <v>71038</v>
      </c>
      <c r="I754" s="10">
        <v>24</v>
      </c>
      <c r="J754" s="10">
        <v>1</v>
      </c>
      <c r="K754" s="1">
        <v>2023</v>
      </c>
      <c r="L754" s="1" t="s">
        <v>34</v>
      </c>
      <c r="M754" s="1" t="s">
        <v>141</v>
      </c>
      <c r="N754" s="7">
        <v>2.2694179894548987</v>
      </c>
      <c r="O754" t="str">
        <f>_xlfn.IFS(Analysis16[[#This Row],[Performance_Score]]&lt;=2, "Poor", Analysis16[[#This Row],[Performance_Score]]&gt;2, "Good", Analysis16[[#This Row],[Performance_Score]]&gt;4, "Excellent")</f>
        <v>Poor</v>
      </c>
      <c r="P754" t="str">
        <f>LEFT(Analysis16[[#This Row],[Name]],FIND(" ",Analysis16[[#This Row],[Name]], 1))</f>
        <v xml:space="preserve">Kathryn </v>
      </c>
    </row>
    <row r="755" spans="2:16" x14ac:dyDescent="0.35">
      <c r="B755" s="2" t="s">
        <v>1512</v>
      </c>
      <c r="C755" s="2" t="s">
        <v>1513</v>
      </c>
      <c r="D755" s="2" t="s">
        <v>22</v>
      </c>
      <c r="E755" s="11">
        <v>48</v>
      </c>
      <c r="F755" s="2" t="s">
        <v>23</v>
      </c>
      <c r="G755" s="2" t="s">
        <v>29</v>
      </c>
      <c r="H755" s="5">
        <v>110584</v>
      </c>
      <c r="I755" s="11">
        <v>7</v>
      </c>
      <c r="J755" s="11">
        <v>2</v>
      </c>
      <c r="K755" s="2">
        <v>0</v>
      </c>
      <c r="L755" s="2" t="s">
        <v>40</v>
      </c>
      <c r="M755" s="2" t="s">
        <v>41</v>
      </c>
      <c r="N755" s="8">
        <v>1.3538040102492945</v>
      </c>
      <c r="O755" t="str">
        <f>_xlfn.IFS(Analysis16[[#This Row],[Performance_Score]]&lt;=2, "Poor", Analysis16[[#This Row],[Performance_Score]]&gt;2, "Good", Analysis16[[#This Row],[Performance_Score]]&gt;4, "Excellent")</f>
        <v>Poor</v>
      </c>
      <c r="P755" t="str">
        <f>LEFT(Analysis16[[#This Row],[Name]],FIND(" ",Analysis16[[#This Row],[Name]], 1))</f>
        <v xml:space="preserve">Francisco </v>
      </c>
    </row>
    <row r="756" spans="2:16" x14ac:dyDescent="0.35">
      <c r="B756" s="1" t="s">
        <v>1514</v>
      </c>
      <c r="C756" s="1" t="s">
        <v>1515</v>
      </c>
      <c r="D756" s="1" t="s">
        <v>58</v>
      </c>
      <c r="E756" s="10">
        <v>40</v>
      </c>
      <c r="F756" s="1" t="s">
        <v>16</v>
      </c>
      <c r="G756" s="1" t="s">
        <v>63</v>
      </c>
      <c r="H756" s="4">
        <v>97225</v>
      </c>
      <c r="I756" s="10">
        <v>19</v>
      </c>
      <c r="J756" s="10">
        <v>5</v>
      </c>
      <c r="K756" s="1">
        <v>2022</v>
      </c>
      <c r="L756" s="1" t="s">
        <v>18</v>
      </c>
      <c r="M756" s="1" t="s">
        <v>41</v>
      </c>
      <c r="N756" s="7">
        <v>2.6867397203926577</v>
      </c>
      <c r="O756" t="str">
        <f>_xlfn.IFS(Analysis16[[#This Row],[Performance_Score]]&lt;=2, "Poor", Analysis16[[#This Row],[Performance_Score]]&gt;2, "Good", Analysis16[[#This Row],[Performance_Score]]&gt;4, "Excellent")</f>
        <v>Good</v>
      </c>
      <c r="P756" t="str">
        <f>LEFT(Analysis16[[#This Row],[Name]],FIND(" ",Analysis16[[#This Row],[Name]], 1))</f>
        <v xml:space="preserve">Jennifer </v>
      </c>
    </row>
    <row r="757" spans="2:16" x14ac:dyDescent="0.35">
      <c r="B757" s="2" t="s">
        <v>1516</v>
      </c>
      <c r="C757" s="2" t="s">
        <v>1517</v>
      </c>
      <c r="D757" s="2" t="s">
        <v>15</v>
      </c>
      <c r="E757" s="11">
        <v>50</v>
      </c>
      <c r="F757" s="2" t="s">
        <v>23</v>
      </c>
      <c r="G757" s="2" t="s">
        <v>24</v>
      </c>
      <c r="H757" s="5">
        <v>61304</v>
      </c>
      <c r="I757" s="11">
        <v>22</v>
      </c>
      <c r="J757" s="11">
        <v>1</v>
      </c>
      <c r="K757" s="2">
        <v>2022</v>
      </c>
      <c r="L757" s="2" t="s">
        <v>18</v>
      </c>
      <c r="M757" s="2" t="s">
        <v>19</v>
      </c>
      <c r="N757" s="8">
        <v>1.8735023737387202</v>
      </c>
      <c r="O757" t="str">
        <f>_xlfn.IFS(Analysis16[[#This Row],[Performance_Score]]&lt;=2, "Poor", Analysis16[[#This Row],[Performance_Score]]&gt;2, "Good", Analysis16[[#This Row],[Performance_Score]]&gt;4, "Excellent")</f>
        <v>Poor</v>
      </c>
      <c r="P757" t="str">
        <f>LEFT(Analysis16[[#This Row],[Name]],FIND(" ",Analysis16[[#This Row],[Name]], 1))</f>
        <v xml:space="preserve">John </v>
      </c>
    </row>
    <row r="758" spans="2:16" x14ac:dyDescent="0.35">
      <c r="B758" s="1" t="s">
        <v>1518</v>
      </c>
      <c r="C758" s="1" t="s">
        <v>1519</v>
      </c>
      <c r="D758" s="1" t="s">
        <v>15</v>
      </c>
      <c r="E758" s="10">
        <v>32</v>
      </c>
      <c r="F758" s="1" t="s">
        <v>23</v>
      </c>
      <c r="G758" s="1" t="s">
        <v>24</v>
      </c>
      <c r="H758" s="4">
        <v>114909</v>
      </c>
      <c r="I758" s="10">
        <v>9</v>
      </c>
      <c r="J758" s="10">
        <v>2</v>
      </c>
      <c r="K758" s="1">
        <v>2018</v>
      </c>
      <c r="L758" s="1" t="s">
        <v>51</v>
      </c>
      <c r="M758" s="1" t="s">
        <v>26</v>
      </c>
      <c r="N758" s="7">
        <v>3.4936735131549463</v>
      </c>
      <c r="O758" t="str">
        <f>_xlfn.IFS(Analysis16[[#This Row],[Performance_Score]]&lt;=2, "Poor", Analysis16[[#This Row],[Performance_Score]]&gt;2, "Good", Analysis16[[#This Row],[Performance_Score]]&gt;4, "Excellent")</f>
        <v>Poor</v>
      </c>
      <c r="P758" t="str">
        <f>LEFT(Analysis16[[#This Row],[Name]],FIND(" ",Analysis16[[#This Row],[Name]], 1))</f>
        <v xml:space="preserve">Derek </v>
      </c>
    </row>
    <row r="759" spans="2:16" x14ac:dyDescent="0.35">
      <c r="B759" s="2" t="s">
        <v>1520</v>
      </c>
      <c r="C759" s="2" t="s">
        <v>1521</v>
      </c>
      <c r="D759" s="2" t="s">
        <v>33</v>
      </c>
      <c r="E759" s="11">
        <v>28</v>
      </c>
      <c r="F759" s="2" t="s">
        <v>16</v>
      </c>
      <c r="G759" s="2" t="s">
        <v>17</v>
      </c>
      <c r="H759" s="5">
        <v>94961</v>
      </c>
      <c r="I759" s="11">
        <v>2</v>
      </c>
      <c r="J759" s="11">
        <v>2</v>
      </c>
      <c r="K759" s="2">
        <v>2018</v>
      </c>
      <c r="L759" s="2" t="s">
        <v>34</v>
      </c>
      <c r="M759" s="2" t="s">
        <v>41</v>
      </c>
      <c r="N759" s="8">
        <v>3.2939405767151659</v>
      </c>
      <c r="O759" t="str">
        <f>_xlfn.IFS(Analysis16[[#This Row],[Performance_Score]]&lt;=2, "Poor", Analysis16[[#This Row],[Performance_Score]]&gt;2, "Good", Analysis16[[#This Row],[Performance_Score]]&gt;4, "Excellent")</f>
        <v>Poor</v>
      </c>
      <c r="P759" t="str">
        <f>LEFT(Analysis16[[#This Row],[Name]],FIND(" ",Analysis16[[#This Row],[Name]], 1))</f>
        <v xml:space="preserve">Bryan </v>
      </c>
    </row>
    <row r="760" spans="2:16" x14ac:dyDescent="0.35">
      <c r="B760" s="1" t="s">
        <v>1522</v>
      </c>
      <c r="C760" s="1" t="s">
        <v>1523</v>
      </c>
      <c r="D760" s="1" t="s">
        <v>58</v>
      </c>
      <c r="E760" s="10">
        <v>44</v>
      </c>
      <c r="F760" s="1" t="s">
        <v>23</v>
      </c>
      <c r="G760" s="1" t="s">
        <v>24</v>
      </c>
      <c r="H760" s="4">
        <v>59601</v>
      </c>
      <c r="I760" s="10">
        <v>26</v>
      </c>
      <c r="J760" s="10">
        <v>1</v>
      </c>
      <c r="K760" s="1">
        <v>2020</v>
      </c>
      <c r="L760" s="1" t="s">
        <v>40</v>
      </c>
      <c r="M760" s="1" t="s">
        <v>141</v>
      </c>
      <c r="N760" s="7">
        <v>2.2124150802489422</v>
      </c>
      <c r="O760" t="str">
        <f>_xlfn.IFS(Analysis16[[#This Row],[Performance_Score]]&lt;=2, "Poor", Analysis16[[#This Row],[Performance_Score]]&gt;2, "Good", Analysis16[[#This Row],[Performance_Score]]&gt;4, "Excellent")</f>
        <v>Poor</v>
      </c>
      <c r="P760" t="str">
        <f>LEFT(Analysis16[[#This Row],[Name]],FIND(" ",Analysis16[[#This Row],[Name]], 1))</f>
        <v xml:space="preserve">Beth </v>
      </c>
    </row>
    <row r="761" spans="2:16" x14ac:dyDescent="0.35">
      <c r="B761" s="2" t="s">
        <v>1524</v>
      </c>
      <c r="C761" s="2" t="s">
        <v>1525</v>
      </c>
      <c r="D761" s="2" t="s">
        <v>22</v>
      </c>
      <c r="E761" s="11">
        <v>37</v>
      </c>
      <c r="F761" s="2" t="s">
        <v>72</v>
      </c>
      <c r="G761" s="2" t="s">
        <v>39</v>
      </c>
      <c r="H761" s="5">
        <v>42707</v>
      </c>
      <c r="I761" s="11">
        <v>7</v>
      </c>
      <c r="J761" s="11">
        <v>3</v>
      </c>
      <c r="K761" s="2">
        <v>2015</v>
      </c>
      <c r="L761" s="2" t="s">
        <v>40</v>
      </c>
      <c r="M761" s="2" t="s">
        <v>41</v>
      </c>
      <c r="N761" s="8">
        <v>4.8031141390115444</v>
      </c>
      <c r="O761" t="str">
        <f>_xlfn.IFS(Analysis16[[#This Row],[Performance_Score]]&lt;=2, "Poor", Analysis16[[#This Row],[Performance_Score]]&gt;2, "Good", Analysis16[[#This Row],[Performance_Score]]&gt;4, "Excellent")</f>
        <v>Good</v>
      </c>
      <c r="P761" t="str">
        <f>LEFT(Analysis16[[#This Row],[Name]],FIND(" ",Analysis16[[#This Row],[Name]], 1))</f>
        <v xml:space="preserve">Becky </v>
      </c>
    </row>
    <row r="762" spans="2:16" x14ac:dyDescent="0.35">
      <c r="B762" s="1" t="s">
        <v>1526</v>
      </c>
      <c r="C762" s="1" t="s">
        <v>1527</v>
      </c>
      <c r="D762" s="1" t="s">
        <v>80</v>
      </c>
      <c r="E762" s="10">
        <v>36</v>
      </c>
      <c r="F762" s="1" t="s">
        <v>16</v>
      </c>
      <c r="G762" s="1" t="s">
        <v>63</v>
      </c>
      <c r="H762" s="4">
        <v>57768</v>
      </c>
      <c r="I762" s="10">
        <v>8</v>
      </c>
      <c r="J762" s="10">
        <v>4</v>
      </c>
      <c r="K762" s="1">
        <v>2020</v>
      </c>
      <c r="L762" s="1" t="s">
        <v>40</v>
      </c>
      <c r="M762" s="1" t="s">
        <v>26</v>
      </c>
      <c r="N762" s="7">
        <v>3.6152692595168561</v>
      </c>
      <c r="O762" t="str">
        <f>_xlfn.IFS(Analysis16[[#This Row],[Performance_Score]]&lt;=2, "Poor", Analysis16[[#This Row],[Performance_Score]]&gt;2, "Good", Analysis16[[#This Row],[Performance_Score]]&gt;4, "Excellent")</f>
        <v>Good</v>
      </c>
      <c r="P762" t="str">
        <f>LEFT(Analysis16[[#This Row],[Name]],FIND(" ",Analysis16[[#This Row],[Name]], 1))</f>
        <v xml:space="preserve">Lori </v>
      </c>
    </row>
    <row r="763" spans="2:16" x14ac:dyDescent="0.35">
      <c r="B763" s="2" t="s">
        <v>1528</v>
      </c>
      <c r="C763" s="2" t="s">
        <v>1529</v>
      </c>
      <c r="D763" s="2" t="s">
        <v>22</v>
      </c>
      <c r="E763" s="11">
        <v>51</v>
      </c>
      <c r="F763" s="2" t="s">
        <v>23</v>
      </c>
      <c r="G763" s="2" t="s">
        <v>39</v>
      </c>
      <c r="H763" s="5">
        <v>107952</v>
      </c>
      <c r="I763" s="11">
        <v>18</v>
      </c>
      <c r="J763" s="11">
        <v>5</v>
      </c>
      <c r="K763" s="2">
        <v>2018</v>
      </c>
      <c r="L763" s="2" t="s">
        <v>25</v>
      </c>
      <c r="M763" s="2" t="s">
        <v>19</v>
      </c>
      <c r="N763" s="8">
        <v>1.2855472657271072</v>
      </c>
      <c r="O763" t="str">
        <f>_xlfn.IFS(Analysis16[[#This Row],[Performance_Score]]&lt;=2, "Poor", Analysis16[[#This Row],[Performance_Score]]&gt;2, "Good", Analysis16[[#This Row],[Performance_Score]]&gt;4, "Excellent")</f>
        <v>Good</v>
      </c>
      <c r="P763" t="str">
        <f>LEFT(Analysis16[[#This Row],[Name]],FIND(" ",Analysis16[[#This Row],[Name]], 1))</f>
        <v xml:space="preserve">Andrew </v>
      </c>
    </row>
    <row r="764" spans="2:16" x14ac:dyDescent="0.35">
      <c r="B764" s="1" t="s">
        <v>1530</v>
      </c>
      <c r="C764" s="1" t="s">
        <v>1531</v>
      </c>
      <c r="D764" s="1" t="s">
        <v>22</v>
      </c>
      <c r="E764" s="10">
        <v>26</v>
      </c>
      <c r="F764" s="1" t="s">
        <v>23</v>
      </c>
      <c r="G764" s="1" t="s">
        <v>17</v>
      </c>
      <c r="H764" s="4">
        <v>83513</v>
      </c>
      <c r="I764" s="10">
        <v>32</v>
      </c>
      <c r="J764" s="10">
        <v>2</v>
      </c>
      <c r="K764" s="1">
        <v>2020</v>
      </c>
      <c r="L764" s="1" t="s">
        <v>34</v>
      </c>
      <c r="M764" s="1" t="s">
        <v>26</v>
      </c>
      <c r="N764" s="7">
        <v>3.5111302975299008</v>
      </c>
      <c r="O764" t="str">
        <f>_xlfn.IFS(Analysis16[[#This Row],[Performance_Score]]&lt;=2, "Poor", Analysis16[[#This Row],[Performance_Score]]&gt;2, "Good", Analysis16[[#This Row],[Performance_Score]]&gt;4, "Excellent")</f>
        <v>Poor</v>
      </c>
      <c r="P764" t="str">
        <f>LEFT(Analysis16[[#This Row],[Name]],FIND(" ",Analysis16[[#This Row],[Name]], 1))</f>
        <v xml:space="preserve">Rachel </v>
      </c>
    </row>
    <row r="765" spans="2:16" x14ac:dyDescent="0.35">
      <c r="B765" s="2" t="s">
        <v>1532</v>
      </c>
      <c r="C765" s="2" t="s">
        <v>1533</v>
      </c>
      <c r="D765" s="2" t="s">
        <v>33</v>
      </c>
      <c r="E765" s="11">
        <v>57</v>
      </c>
      <c r="F765" s="2" t="s">
        <v>23</v>
      </c>
      <c r="G765" s="2" t="s">
        <v>24</v>
      </c>
      <c r="H765" s="5">
        <v>103311</v>
      </c>
      <c r="I765" s="11">
        <v>13</v>
      </c>
      <c r="J765" s="11">
        <v>4</v>
      </c>
      <c r="K765" s="2">
        <v>2020</v>
      </c>
      <c r="L765" s="2" t="s">
        <v>25</v>
      </c>
      <c r="M765" s="2" t="s">
        <v>26</v>
      </c>
      <c r="N765" s="8">
        <v>4.6071339061019589</v>
      </c>
      <c r="O765" t="str">
        <f>_xlfn.IFS(Analysis16[[#This Row],[Performance_Score]]&lt;=2, "Poor", Analysis16[[#This Row],[Performance_Score]]&gt;2, "Good", Analysis16[[#This Row],[Performance_Score]]&gt;4, "Excellent")</f>
        <v>Good</v>
      </c>
      <c r="P765" t="str">
        <f>LEFT(Analysis16[[#This Row],[Name]],FIND(" ",Analysis16[[#This Row],[Name]], 1))</f>
        <v xml:space="preserve">Cynthia </v>
      </c>
    </row>
    <row r="766" spans="2:16" x14ac:dyDescent="0.35">
      <c r="B766" s="1" t="s">
        <v>1534</v>
      </c>
      <c r="C766" s="1" t="s">
        <v>1535</v>
      </c>
      <c r="D766" s="1" t="s">
        <v>80</v>
      </c>
      <c r="E766" s="10">
        <v>44</v>
      </c>
      <c r="F766" s="1" t="s">
        <v>16</v>
      </c>
      <c r="G766" s="1" t="s">
        <v>29</v>
      </c>
      <c r="H766" s="4">
        <v>99324</v>
      </c>
      <c r="I766" s="10">
        <v>24</v>
      </c>
      <c r="J766" s="10">
        <v>5</v>
      </c>
      <c r="K766" s="1">
        <v>0</v>
      </c>
      <c r="L766" s="1" t="s">
        <v>25</v>
      </c>
      <c r="M766" s="1" t="s">
        <v>26</v>
      </c>
      <c r="N766" s="7">
        <v>4.2172207824688499</v>
      </c>
      <c r="O766" t="str">
        <f>_xlfn.IFS(Analysis16[[#This Row],[Performance_Score]]&lt;=2, "Poor", Analysis16[[#This Row],[Performance_Score]]&gt;2, "Good", Analysis16[[#This Row],[Performance_Score]]&gt;4, "Excellent")</f>
        <v>Good</v>
      </c>
      <c r="P766" t="str">
        <f>LEFT(Analysis16[[#This Row],[Name]],FIND(" ",Analysis16[[#This Row],[Name]], 1))</f>
        <v xml:space="preserve">Debra </v>
      </c>
    </row>
    <row r="767" spans="2:16" x14ac:dyDescent="0.35">
      <c r="B767" s="2" t="s">
        <v>1536</v>
      </c>
      <c r="C767" s="2" t="s">
        <v>1537</v>
      </c>
      <c r="D767" s="2" t="s">
        <v>80</v>
      </c>
      <c r="E767" s="11">
        <v>57</v>
      </c>
      <c r="F767" s="2" t="s">
        <v>16</v>
      </c>
      <c r="G767" s="2" t="s">
        <v>63</v>
      </c>
      <c r="H767" s="5">
        <v>45676</v>
      </c>
      <c r="I767" s="11">
        <v>26</v>
      </c>
      <c r="J767" s="11">
        <v>2</v>
      </c>
      <c r="K767" s="2">
        <v>2020</v>
      </c>
      <c r="L767" s="2" t="s">
        <v>30</v>
      </c>
      <c r="M767" s="2" t="s">
        <v>26</v>
      </c>
      <c r="N767" s="8">
        <v>3.2897672456578833</v>
      </c>
      <c r="O767" t="str">
        <f>_xlfn.IFS(Analysis16[[#This Row],[Performance_Score]]&lt;=2, "Poor", Analysis16[[#This Row],[Performance_Score]]&gt;2, "Good", Analysis16[[#This Row],[Performance_Score]]&gt;4, "Excellent")</f>
        <v>Poor</v>
      </c>
      <c r="P767" t="str">
        <f>LEFT(Analysis16[[#This Row],[Name]],FIND(" ",Analysis16[[#This Row],[Name]], 1))</f>
        <v xml:space="preserve">Richard </v>
      </c>
    </row>
    <row r="768" spans="2:16" x14ac:dyDescent="0.35">
      <c r="B768" s="1" t="s">
        <v>1538</v>
      </c>
      <c r="C768" s="1" t="s">
        <v>1539</v>
      </c>
      <c r="D768" s="1" t="s">
        <v>58</v>
      </c>
      <c r="E768" s="10">
        <v>57</v>
      </c>
      <c r="F768" s="1" t="s">
        <v>16</v>
      </c>
      <c r="G768" s="1" t="s">
        <v>29</v>
      </c>
      <c r="H768" s="4">
        <v>49361</v>
      </c>
      <c r="I768" s="10">
        <v>11</v>
      </c>
      <c r="J768" s="10">
        <v>5</v>
      </c>
      <c r="K768" s="1">
        <v>2023</v>
      </c>
      <c r="L768" s="1" t="s">
        <v>30</v>
      </c>
      <c r="M768" s="1" t="s">
        <v>26</v>
      </c>
      <c r="N768" s="7">
        <v>3.496508892379965</v>
      </c>
      <c r="O768" t="str">
        <f>_xlfn.IFS(Analysis16[[#This Row],[Performance_Score]]&lt;=2, "Poor", Analysis16[[#This Row],[Performance_Score]]&gt;2, "Good", Analysis16[[#This Row],[Performance_Score]]&gt;4, "Excellent")</f>
        <v>Good</v>
      </c>
      <c r="P768" t="str">
        <f>LEFT(Analysis16[[#This Row],[Name]],FIND(" ",Analysis16[[#This Row],[Name]], 1))</f>
        <v xml:space="preserve">Ashley </v>
      </c>
    </row>
    <row r="769" spans="2:16" x14ac:dyDescent="0.35">
      <c r="B769" s="2" t="s">
        <v>1540</v>
      </c>
      <c r="C769" s="2" t="s">
        <v>1541</v>
      </c>
      <c r="D769" s="2" t="s">
        <v>46</v>
      </c>
      <c r="E769" s="11">
        <v>24</v>
      </c>
      <c r="F769" s="2" t="s">
        <v>23</v>
      </c>
      <c r="G769" s="2" t="s">
        <v>17</v>
      </c>
      <c r="H769" s="5">
        <v>55512</v>
      </c>
      <c r="I769" s="11">
        <v>15</v>
      </c>
      <c r="J769" s="11">
        <v>3</v>
      </c>
      <c r="K769" s="2">
        <v>2024</v>
      </c>
      <c r="L769" s="2" t="s">
        <v>30</v>
      </c>
      <c r="M769" s="2" t="s">
        <v>41</v>
      </c>
      <c r="N769" s="8">
        <v>4.5842005572170059</v>
      </c>
      <c r="O769" t="str">
        <f>_xlfn.IFS(Analysis16[[#This Row],[Performance_Score]]&lt;=2, "Poor", Analysis16[[#This Row],[Performance_Score]]&gt;2, "Good", Analysis16[[#This Row],[Performance_Score]]&gt;4, "Excellent")</f>
        <v>Good</v>
      </c>
      <c r="P769" t="str">
        <f>LEFT(Analysis16[[#This Row],[Name]],FIND(" ",Analysis16[[#This Row],[Name]], 1))</f>
        <v xml:space="preserve">Megan </v>
      </c>
    </row>
    <row r="770" spans="2:16" x14ac:dyDescent="0.35">
      <c r="B770" s="1" t="s">
        <v>1542</v>
      </c>
      <c r="C770" s="1" t="s">
        <v>1543</v>
      </c>
      <c r="D770" s="1" t="s">
        <v>80</v>
      </c>
      <c r="E770" s="10">
        <v>55</v>
      </c>
      <c r="F770" s="1" t="s">
        <v>16</v>
      </c>
      <c r="G770" s="1" t="s">
        <v>24</v>
      </c>
      <c r="H770" s="4">
        <v>102435</v>
      </c>
      <c r="I770" s="10">
        <v>7</v>
      </c>
      <c r="J770" s="10">
        <v>3</v>
      </c>
      <c r="K770" s="1">
        <v>2016</v>
      </c>
      <c r="L770" s="1" t="s">
        <v>25</v>
      </c>
      <c r="M770" s="1" t="s">
        <v>26</v>
      </c>
      <c r="N770" s="7">
        <v>2.3228297092878489</v>
      </c>
      <c r="O770" t="str">
        <f>_xlfn.IFS(Analysis16[[#This Row],[Performance_Score]]&lt;=2, "Poor", Analysis16[[#This Row],[Performance_Score]]&gt;2, "Good", Analysis16[[#This Row],[Performance_Score]]&gt;4, "Excellent")</f>
        <v>Good</v>
      </c>
      <c r="P770" t="str">
        <f>LEFT(Analysis16[[#This Row],[Name]],FIND(" ",Analysis16[[#This Row],[Name]], 1))</f>
        <v xml:space="preserve">Mathew </v>
      </c>
    </row>
    <row r="771" spans="2:16" x14ac:dyDescent="0.35">
      <c r="B771" s="2" t="s">
        <v>1544</v>
      </c>
      <c r="C771" s="2" t="s">
        <v>1545</v>
      </c>
      <c r="D771" s="2" t="s">
        <v>15</v>
      </c>
      <c r="E771" s="11">
        <v>33</v>
      </c>
      <c r="F771" s="2" t="s">
        <v>16</v>
      </c>
      <c r="G771" s="2" t="s">
        <v>24</v>
      </c>
      <c r="H771" s="5">
        <v>64928</v>
      </c>
      <c r="I771" s="11">
        <v>27</v>
      </c>
      <c r="J771" s="11">
        <v>3</v>
      </c>
      <c r="K771" s="2">
        <v>2024</v>
      </c>
      <c r="L771" s="2" t="s">
        <v>34</v>
      </c>
      <c r="M771" s="2" t="s">
        <v>41</v>
      </c>
      <c r="N771" s="8">
        <v>3.6637297284126307</v>
      </c>
      <c r="O771" t="str">
        <f>_xlfn.IFS(Analysis16[[#This Row],[Performance_Score]]&lt;=2, "Poor", Analysis16[[#This Row],[Performance_Score]]&gt;2, "Good", Analysis16[[#This Row],[Performance_Score]]&gt;4, "Excellent")</f>
        <v>Good</v>
      </c>
      <c r="P771" t="str">
        <f>LEFT(Analysis16[[#This Row],[Name]],FIND(" ",Analysis16[[#This Row],[Name]], 1))</f>
        <v xml:space="preserve">Kristin </v>
      </c>
    </row>
    <row r="772" spans="2:16" x14ac:dyDescent="0.35">
      <c r="B772" s="1" t="s">
        <v>1546</v>
      </c>
      <c r="C772" s="1" t="s">
        <v>1547</v>
      </c>
      <c r="D772" s="1" t="s">
        <v>58</v>
      </c>
      <c r="E772" s="10">
        <v>22</v>
      </c>
      <c r="F772" s="1" t="s">
        <v>23</v>
      </c>
      <c r="G772" s="1" t="s">
        <v>39</v>
      </c>
      <c r="H772" s="4">
        <v>37277</v>
      </c>
      <c r="I772" s="10">
        <v>29</v>
      </c>
      <c r="J772" s="10">
        <v>4</v>
      </c>
      <c r="K772" s="1">
        <v>2022</v>
      </c>
      <c r="L772" s="1" t="s">
        <v>30</v>
      </c>
      <c r="M772" s="1" t="s">
        <v>41</v>
      </c>
      <c r="N772" s="7">
        <v>2.581666384486013</v>
      </c>
      <c r="O772" t="str">
        <f>_xlfn.IFS(Analysis16[[#This Row],[Performance_Score]]&lt;=2, "Poor", Analysis16[[#This Row],[Performance_Score]]&gt;2, "Good", Analysis16[[#This Row],[Performance_Score]]&gt;4, "Excellent")</f>
        <v>Good</v>
      </c>
      <c r="P772" t="str">
        <f>LEFT(Analysis16[[#This Row],[Name]],FIND(" ",Analysis16[[#This Row],[Name]], 1))</f>
        <v xml:space="preserve">Timothy </v>
      </c>
    </row>
    <row r="773" spans="2:16" x14ac:dyDescent="0.35">
      <c r="B773" s="2" t="s">
        <v>1548</v>
      </c>
      <c r="C773" s="2" t="s">
        <v>1549</v>
      </c>
      <c r="D773" s="2" t="s">
        <v>58</v>
      </c>
      <c r="E773" s="11">
        <v>29</v>
      </c>
      <c r="F773" s="2" t="s">
        <v>16</v>
      </c>
      <c r="G773" s="2" t="s">
        <v>39</v>
      </c>
      <c r="H773" s="5">
        <v>101628</v>
      </c>
      <c r="I773" s="11">
        <v>23</v>
      </c>
      <c r="J773" s="11">
        <v>4</v>
      </c>
      <c r="K773" s="2">
        <v>2015</v>
      </c>
      <c r="L773" s="2" t="s">
        <v>25</v>
      </c>
      <c r="M773" s="2" t="s">
        <v>26</v>
      </c>
      <c r="N773" s="8">
        <v>1.732354821164408</v>
      </c>
      <c r="O773" t="str">
        <f>_xlfn.IFS(Analysis16[[#This Row],[Performance_Score]]&lt;=2, "Poor", Analysis16[[#This Row],[Performance_Score]]&gt;2, "Good", Analysis16[[#This Row],[Performance_Score]]&gt;4, "Excellent")</f>
        <v>Good</v>
      </c>
      <c r="P773" t="str">
        <f>LEFT(Analysis16[[#This Row],[Name]],FIND(" ",Analysis16[[#This Row],[Name]], 1))</f>
        <v xml:space="preserve">Amber </v>
      </c>
    </row>
    <row r="774" spans="2:16" x14ac:dyDescent="0.35">
      <c r="B774" s="1" t="s">
        <v>1550</v>
      </c>
      <c r="C774" s="1" t="s">
        <v>1551</v>
      </c>
      <c r="D774" s="1" t="s">
        <v>22</v>
      </c>
      <c r="E774" s="10">
        <v>25</v>
      </c>
      <c r="F774" s="1" t="s">
        <v>23</v>
      </c>
      <c r="G774" s="1" t="s">
        <v>39</v>
      </c>
      <c r="H774" s="4">
        <v>70948</v>
      </c>
      <c r="I774" s="10">
        <v>13</v>
      </c>
      <c r="J774" s="10">
        <v>2</v>
      </c>
      <c r="K774" s="1">
        <v>0</v>
      </c>
      <c r="L774" s="1" t="s">
        <v>40</v>
      </c>
      <c r="M774" s="1" t="s">
        <v>26</v>
      </c>
      <c r="N774" s="7">
        <v>1.4041218461422993</v>
      </c>
      <c r="O774" t="str">
        <f>_xlfn.IFS(Analysis16[[#This Row],[Performance_Score]]&lt;=2, "Poor", Analysis16[[#This Row],[Performance_Score]]&gt;2, "Good", Analysis16[[#This Row],[Performance_Score]]&gt;4, "Excellent")</f>
        <v>Poor</v>
      </c>
      <c r="P774" t="str">
        <f>LEFT(Analysis16[[#This Row],[Name]],FIND(" ",Analysis16[[#This Row],[Name]], 1))</f>
        <v xml:space="preserve">Christopher </v>
      </c>
    </row>
    <row r="775" spans="2:16" x14ac:dyDescent="0.35">
      <c r="B775" s="2" t="s">
        <v>1552</v>
      </c>
      <c r="C775" s="2" t="s">
        <v>1553</v>
      </c>
      <c r="D775" s="2" t="s">
        <v>46</v>
      </c>
      <c r="E775" s="11">
        <v>44</v>
      </c>
      <c r="F775" s="2" t="s">
        <v>16</v>
      </c>
      <c r="G775" s="2" t="s">
        <v>17</v>
      </c>
      <c r="H775" s="5">
        <v>86479</v>
      </c>
      <c r="I775" s="11">
        <v>3</v>
      </c>
      <c r="J775" s="11">
        <v>1</v>
      </c>
      <c r="K775" s="2">
        <v>2015</v>
      </c>
      <c r="L775" s="2" t="s">
        <v>30</v>
      </c>
      <c r="M775" s="2" t="s">
        <v>41</v>
      </c>
      <c r="N775" s="8">
        <v>4.6734980794760714</v>
      </c>
      <c r="O775" t="str">
        <f>_xlfn.IFS(Analysis16[[#This Row],[Performance_Score]]&lt;=2, "Poor", Analysis16[[#This Row],[Performance_Score]]&gt;2, "Good", Analysis16[[#This Row],[Performance_Score]]&gt;4, "Excellent")</f>
        <v>Poor</v>
      </c>
      <c r="P775" t="str">
        <f>LEFT(Analysis16[[#This Row],[Name]],FIND(" ",Analysis16[[#This Row],[Name]], 1))</f>
        <v xml:space="preserve">James </v>
      </c>
    </row>
    <row r="776" spans="2:16" x14ac:dyDescent="0.35">
      <c r="B776" s="1" t="s">
        <v>1554</v>
      </c>
      <c r="C776" s="1" t="s">
        <v>1555</v>
      </c>
      <c r="D776" s="1" t="s">
        <v>33</v>
      </c>
      <c r="E776" s="10">
        <v>25</v>
      </c>
      <c r="F776" s="1" t="s">
        <v>16</v>
      </c>
      <c r="G776" s="1" t="s">
        <v>24</v>
      </c>
      <c r="H776" s="4">
        <v>108647</v>
      </c>
      <c r="I776" s="10">
        <v>29</v>
      </c>
      <c r="J776" s="10">
        <v>1</v>
      </c>
      <c r="K776" s="1">
        <v>2023</v>
      </c>
      <c r="L776" s="1" t="s">
        <v>18</v>
      </c>
      <c r="M776" s="1" t="s">
        <v>26</v>
      </c>
      <c r="N776" s="7">
        <v>1.2992783088369477</v>
      </c>
      <c r="O776" t="str">
        <f>_xlfn.IFS(Analysis16[[#This Row],[Performance_Score]]&lt;=2, "Poor", Analysis16[[#This Row],[Performance_Score]]&gt;2, "Good", Analysis16[[#This Row],[Performance_Score]]&gt;4, "Excellent")</f>
        <v>Poor</v>
      </c>
      <c r="P776" t="str">
        <f>LEFT(Analysis16[[#This Row],[Name]],FIND(" ",Analysis16[[#This Row],[Name]], 1))</f>
        <v xml:space="preserve">Brandi </v>
      </c>
    </row>
    <row r="777" spans="2:16" x14ac:dyDescent="0.35">
      <c r="B777" s="2" t="s">
        <v>1556</v>
      </c>
      <c r="C777" s="2" t="s">
        <v>1557</v>
      </c>
      <c r="D777" s="2" t="s">
        <v>15</v>
      </c>
      <c r="E777" s="11">
        <v>50</v>
      </c>
      <c r="F777" s="2" t="s">
        <v>16</v>
      </c>
      <c r="G777" s="2" t="s">
        <v>77</v>
      </c>
      <c r="H777" s="5">
        <v>112372</v>
      </c>
      <c r="I777" s="11">
        <v>29</v>
      </c>
      <c r="J777" s="11">
        <v>4</v>
      </c>
      <c r="K777" s="2">
        <v>2022</v>
      </c>
      <c r="L777" s="2" t="s">
        <v>30</v>
      </c>
      <c r="M777" s="2" t="s">
        <v>141</v>
      </c>
      <c r="N777" s="8">
        <v>4.681635933306274</v>
      </c>
      <c r="O777" t="str">
        <f>_xlfn.IFS(Analysis16[[#This Row],[Performance_Score]]&lt;=2, "Poor", Analysis16[[#This Row],[Performance_Score]]&gt;2, "Good", Analysis16[[#This Row],[Performance_Score]]&gt;4, "Excellent")</f>
        <v>Good</v>
      </c>
      <c r="P777" t="str">
        <f>LEFT(Analysis16[[#This Row],[Name]],FIND(" ",Analysis16[[#This Row],[Name]], 1))</f>
        <v xml:space="preserve">Cassandra </v>
      </c>
    </row>
    <row r="778" spans="2:16" x14ac:dyDescent="0.35">
      <c r="B778" s="1" t="s">
        <v>1558</v>
      </c>
      <c r="C778" s="1" t="s">
        <v>1559</v>
      </c>
      <c r="D778" s="1" t="s">
        <v>33</v>
      </c>
      <c r="E778" s="10">
        <v>53</v>
      </c>
      <c r="F778" s="1" t="s">
        <v>16</v>
      </c>
      <c r="G778" s="1" t="s">
        <v>39</v>
      </c>
      <c r="H778" s="4">
        <v>42008</v>
      </c>
      <c r="I778" s="10">
        <v>28</v>
      </c>
      <c r="J778" s="10">
        <v>3</v>
      </c>
      <c r="K778" s="1">
        <v>2023</v>
      </c>
      <c r="L778" s="1" t="s">
        <v>40</v>
      </c>
      <c r="M778" s="1" t="s">
        <v>26</v>
      </c>
      <c r="N778" s="7">
        <v>1.157758593888738</v>
      </c>
      <c r="O778" t="str">
        <f>_xlfn.IFS(Analysis16[[#This Row],[Performance_Score]]&lt;=2, "Poor", Analysis16[[#This Row],[Performance_Score]]&gt;2, "Good", Analysis16[[#This Row],[Performance_Score]]&gt;4, "Excellent")</f>
        <v>Good</v>
      </c>
      <c r="P778" t="str">
        <f>LEFT(Analysis16[[#This Row],[Name]],FIND(" ",Analysis16[[#This Row],[Name]], 1))</f>
        <v xml:space="preserve">Jessica </v>
      </c>
    </row>
    <row r="779" spans="2:16" x14ac:dyDescent="0.35">
      <c r="B779" s="2" t="s">
        <v>1560</v>
      </c>
      <c r="C779" s="2" t="s">
        <v>1561</v>
      </c>
      <c r="D779" s="2" t="s">
        <v>15</v>
      </c>
      <c r="E779" s="11">
        <v>39</v>
      </c>
      <c r="F779" s="2" t="s">
        <v>16</v>
      </c>
      <c r="G779" s="2" t="s">
        <v>29</v>
      </c>
      <c r="H779" s="5">
        <v>83766</v>
      </c>
      <c r="I779" s="11">
        <v>15</v>
      </c>
      <c r="J779" s="11">
        <v>4</v>
      </c>
      <c r="K779" s="2">
        <v>2023</v>
      </c>
      <c r="L779" s="2" t="s">
        <v>25</v>
      </c>
      <c r="M779" s="2" t="s">
        <v>26</v>
      </c>
      <c r="N779" s="8">
        <v>2.2484258256318816</v>
      </c>
      <c r="O779" t="str">
        <f>_xlfn.IFS(Analysis16[[#This Row],[Performance_Score]]&lt;=2, "Poor", Analysis16[[#This Row],[Performance_Score]]&gt;2, "Good", Analysis16[[#This Row],[Performance_Score]]&gt;4, "Excellent")</f>
        <v>Good</v>
      </c>
      <c r="P779" t="str">
        <f>LEFT(Analysis16[[#This Row],[Name]],FIND(" ",Analysis16[[#This Row],[Name]], 1))</f>
        <v xml:space="preserve">Lindsay </v>
      </c>
    </row>
    <row r="780" spans="2:16" x14ac:dyDescent="0.35">
      <c r="B780" s="1" t="s">
        <v>1562</v>
      </c>
      <c r="C780" s="1" t="s">
        <v>1563</v>
      </c>
      <c r="D780" s="1" t="s">
        <v>15</v>
      </c>
      <c r="E780" s="10">
        <v>35</v>
      </c>
      <c r="F780" s="1" t="s">
        <v>23</v>
      </c>
      <c r="G780" s="1" t="s">
        <v>39</v>
      </c>
      <c r="H780" s="4">
        <v>64684</v>
      </c>
      <c r="I780" s="10">
        <v>32</v>
      </c>
      <c r="J780" s="10">
        <v>5</v>
      </c>
      <c r="K780" s="1">
        <v>2021</v>
      </c>
      <c r="L780" s="1" t="s">
        <v>34</v>
      </c>
      <c r="M780" s="1" t="s">
        <v>26</v>
      </c>
      <c r="N780" s="7">
        <v>2.5215104260880477</v>
      </c>
      <c r="O780" t="str">
        <f>_xlfn.IFS(Analysis16[[#This Row],[Performance_Score]]&lt;=2, "Poor", Analysis16[[#This Row],[Performance_Score]]&gt;2, "Good", Analysis16[[#This Row],[Performance_Score]]&gt;4, "Excellent")</f>
        <v>Good</v>
      </c>
      <c r="P780" t="str">
        <f>LEFT(Analysis16[[#This Row],[Name]],FIND(" ",Analysis16[[#This Row],[Name]], 1))</f>
        <v xml:space="preserve">Jordan </v>
      </c>
    </row>
    <row r="781" spans="2:16" x14ac:dyDescent="0.35">
      <c r="B781" s="2" t="s">
        <v>1564</v>
      </c>
      <c r="C781" s="2" t="s">
        <v>1565</v>
      </c>
      <c r="D781" s="2" t="s">
        <v>15</v>
      </c>
      <c r="E781" s="11">
        <v>25</v>
      </c>
      <c r="F781" s="2" t="s">
        <v>16</v>
      </c>
      <c r="G781" s="2" t="s">
        <v>17</v>
      </c>
      <c r="H781" s="5">
        <v>91090</v>
      </c>
      <c r="I781" s="11">
        <v>8</v>
      </c>
      <c r="J781" s="11">
        <v>2</v>
      </c>
      <c r="K781" s="2">
        <v>0</v>
      </c>
      <c r="L781" s="2" t="s">
        <v>40</v>
      </c>
      <c r="M781" s="2" t="s">
        <v>41</v>
      </c>
      <c r="N781" s="8">
        <v>3.969096158376912</v>
      </c>
      <c r="O781" t="str">
        <f>_xlfn.IFS(Analysis16[[#This Row],[Performance_Score]]&lt;=2, "Poor", Analysis16[[#This Row],[Performance_Score]]&gt;2, "Good", Analysis16[[#This Row],[Performance_Score]]&gt;4, "Excellent")</f>
        <v>Poor</v>
      </c>
      <c r="P781" t="str">
        <f>LEFT(Analysis16[[#This Row],[Name]],FIND(" ",Analysis16[[#This Row],[Name]], 1))</f>
        <v xml:space="preserve">Cassandra </v>
      </c>
    </row>
    <row r="782" spans="2:16" x14ac:dyDescent="0.35">
      <c r="B782" s="1" t="s">
        <v>1566</v>
      </c>
      <c r="C782" s="1" t="s">
        <v>1567</v>
      </c>
      <c r="D782" s="1" t="s">
        <v>80</v>
      </c>
      <c r="E782" s="10">
        <v>30</v>
      </c>
      <c r="F782" s="1" t="s">
        <v>23</v>
      </c>
      <c r="G782" s="1" t="s">
        <v>24</v>
      </c>
      <c r="H782" s="4">
        <v>88167</v>
      </c>
      <c r="I782" s="10">
        <v>32</v>
      </c>
      <c r="J782" s="10">
        <v>5</v>
      </c>
      <c r="K782" s="1">
        <v>2023</v>
      </c>
      <c r="L782" s="1" t="s">
        <v>18</v>
      </c>
      <c r="M782" s="1" t="s">
        <v>41</v>
      </c>
      <c r="N782" s="7">
        <v>3.3210852930900505</v>
      </c>
      <c r="O782" t="str">
        <f>_xlfn.IFS(Analysis16[[#This Row],[Performance_Score]]&lt;=2, "Poor", Analysis16[[#This Row],[Performance_Score]]&gt;2, "Good", Analysis16[[#This Row],[Performance_Score]]&gt;4, "Excellent")</f>
        <v>Good</v>
      </c>
      <c r="P782" t="str">
        <f>LEFT(Analysis16[[#This Row],[Name]],FIND(" ",Analysis16[[#This Row],[Name]], 1))</f>
        <v xml:space="preserve">Justin </v>
      </c>
    </row>
    <row r="783" spans="2:16" x14ac:dyDescent="0.35">
      <c r="B783" s="2" t="s">
        <v>1568</v>
      </c>
      <c r="C783" s="2" t="s">
        <v>1569</v>
      </c>
      <c r="D783" s="2" t="s">
        <v>80</v>
      </c>
      <c r="E783" s="11">
        <v>46</v>
      </c>
      <c r="F783" s="2" t="s">
        <v>23</v>
      </c>
      <c r="G783" s="2" t="s">
        <v>39</v>
      </c>
      <c r="H783" s="5">
        <v>71227</v>
      </c>
      <c r="I783" s="11">
        <v>9</v>
      </c>
      <c r="J783" s="11">
        <v>1</v>
      </c>
      <c r="K783" s="2">
        <v>2015</v>
      </c>
      <c r="L783" s="2" t="s">
        <v>25</v>
      </c>
      <c r="M783" s="2" t="s">
        <v>141</v>
      </c>
      <c r="N783" s="8">
        <v>3.5281822292077978</v>
      </c>
      <c r="O783" t="str">
        <f>_xlfn.IFS(Analysis16[[#This Row],[Performance_Score]]&lt;=2, "Poor", Analysis16[[#This Row],[Performance_Score]]&gt;2, "Good", Analysis16[[#This Row],[Performance_Score]]&gt;4, "Excellent")</f>
        <v>Poor</v>
      </c>
      <c r="P783" t="str">
        <f>LEFT(Analysis16[[#This Row],[Name]],FIND(" ",Analysis16[[#This Row],[Name]], 1))</f>
        <v xml:space="preserve">Amy </v>
      </c>
    </row>
    <row r="784" spans="2:16" x14ac:dyDescent="0.35">
      <c r="B784" s="1" t="s">
        <v>1570</v>
      </c>
      <c r="C784" s="1" t="s">
        <v>1571</v>
      </c>
      <c r="D784" s="1" t="s">
        <v>33</v>
      </c>
      <c r="E784" s="10">
        <v>31</v>
      </c>
      <c r="F784" s="1" t="s">
        <v>23</v>
      </c>
      <c r="G784" s="1" t="s">
        <v>24</v>
      </c>
      <c r="H784" s="4">
        <v>103109</v>
      </c>
      <c r="I784" s="10">
        <v>1</v>
      </c>
      <c r="J784" s="10">
        <v>1</v>
      </c>
      <c r="K784" s="1">
        <v>2017</v>
      </c>
      <c r="L784" s="1" t="s">
        <v>25</v>
      </c>
      <c r="M784" s="1" t="s">
        <v>26</v>
      </c>
      <c r="N784" s="7">
        <v>3.2925151409161186</v>
      </c>
      <c r="O784" t="str">
        <f>_xlfn.IFS(Analysis16[[#This Row],[Performance_Score]]&lt;=2, "Poor", Analysis16[[#This Row],[Performance_Score]]&gt;2, "Good", Analysis16[[#This Row],[Performance_Score]]&gt;4, "Excellent")</f>
        <v>Poor</v>
      </c>
      <c r="P784" t="str">
        <f>LEFT(Analysis16[[#This Row],[Name]],FIND(" ",Analysis16[[#This Row],[Name]], 1))</f>
        <v xml:space="preserve">Misty </v>
      </c>
    </row>
    <row r="785" spans="2:16" x14ac:dyDescent="0.35">
      <c r="B785" s="2" t="s">
        <v>1572</v>
      </c>
      <c r="C785" s="2" t="s">
        <v>1573</v>
      </c>
      <c r="D785" s="2" t="s">
        <v>80</v>
      </c>
      <c r="E785" s="11">
        <v>38</v>
      </c>
      <c r="F785" s="2" t="s">
        <v>16</v>
      </c>
      <c r="G785" s="2" t="s">
        <v>63</v>
      </c>
      <c r="H785" s="5">
        <v>102555</v>
      </c>
      <c r="I785" s="11">
        <v>17</v>
      </c>
      <c r="J785" s="11">
        <v>2</v>
      </c>
      <c r="K785" s="2">
        <v>2021</v>
      </c>
      <c r="L785" s="2" t="s">
        <v>40</v>
      </c>
      <c r="M785" s="2" t="s">
        <v>19</v>
      </c>
      <c r="N785" s="8">
        <v>4.631016098598284</v>
      </c>
      <c r="O785" t="str">
        <f>_xlfn.IFS(Analysis16[[#This Row],[Performance_Score]]&lt;=2, "Poor", Analysis16[[#This Row],[Performance_Score]]&gt;2, "Good", Analysis16[[#This Row],[Performance_Score]]&gt;4, "Excellent")</f>
        <v>Poor</v>
      </c>
      <c r="P785" t="str">
        <f>LEFT(Analysis16[[#This Row],[Name]],FIND(" ",Analysis16[[#This Row],[Name]], 1))</f>
        <v xml:space="preserve">Karen </v>
      </c>
    </row>
    <row r="786" spans="2:16" x14ac:dyDescent="0.35">
      <c r="B786" s="1" t="s">
        <v>1574</v>
      </c>
      <c r="C786" s="1" t="s">
        <v>1575</v>
      </c>
      <c r="D786" s="1" t="s">
        <v>46</v>
      </c>
      <c r="E786" s="10">
        <v>27</v>
      </c>
      <c r="F786" s="1" t="s">
        <v>23</v>
      </c>
      <c r="G786" s="1" t="s">
        <v>77</v>
      </c>
      <c r="H786" s="4">
        <v>45738</v>
      </c>
      <c r="I786" s="10">
        <v>19</v>
      </c>
      <c r="J786" s="10">
        <v>1</v>
      </c>
      <c r="K786" s="1">
        <v>2024</v>
      </c>
      <c r="L786" s="1" t="s">
        <v>30</v>
      </c>
      <c r="M786" s="1" t="s">
        <v>41</v>
      </c>
      <c r="N786" s="7">
        <v>3.3589093788454574</v>
      </c>
      <c r="O786" t="str">
        <f>_xlfn.IFS(Analysis16[[#This Row],[Performance_Score]]&lt;=2, "Poor", Analysis16[[#This Row],[Performance_Score]]&gt;2, "Good", Analysis16[[#This Row],[Performance_Score]]&gt;4, "Excellent")</f>
        <v>Poor</v>
      </c>
      <c r="P786" t="str">
        <f>LEFT(Analysis16[[#This Row],[Name]],FIND(" ",Analysis16[[#This Row],[Name]], 1))</f>
        <v xml:space="preserve">Adam </v>
      </c>
    </row>
    <row r="787" spans="2:16" x14ac:dyDescent="0.35">
      <c r="B787" s="2" t="s">
        <v>1576</v>
      </c>
      <c r="C787" s="2" t="s">
        <v>1577</v>
      </c>
      <c r="D787" s="2" t="s">
        <v>46</v>
      </c>
      <c r="E787" s="11">
        <v>60</v>
      </c>
      <c r="F787" s="2" t="s">
        <v>16</v>
      </c>
      <c r="G787" s="2" t="s">
        <v>39</v>
      </c>
      <c r="H787" s="5">
        <v>108005</v>
      </c>
      <c r="I787" s="11">
        <v>23</v>
      </c>
      <c r="J787" s="11">
        <v>3</v>
      </c>
      <c r="K787" s="2">
        <v>2017</v>
      </c>
      <c r="L787" s="2" t="s">
        <v>51</v>
      </c>
      <c r="M787" s="2" t="s">
        <v>26</v>
      </c>
      <c r="N787" s="8">
        <v>1.7611266996658772</v>
      </c>
      <c r="O787" t="str">
        <f>_xlfn.IFS(Analysis16[[#This Row],[Performance_Score]]&lt;=2, "Poor", Analysis16[[#This Row],[Performance_Score]]&gt;2, "Good", Analysis16[[#This Row],[Performance_Score]]&gt;4, "Excellent")</f>
        <v>Good</v>
      </c>
      <c r="P787" t="str">
        <f>LEFT(Analysis16[[#This Row],[Name]],FIND(" ",Analysis16[[#This Row],[Name]], 1))</f>
        <v xml:space="preserve">Lisa </v>
      </c>
    </row>
    <row r="788" spans="2:16" x14ac:dyDescent="0.35">
      <c r="B788" s="1" t="s">
        <v>1578</v>
      </c>
      <c r="C788" s="1" t="s">
        <v>1579</v>
      </c>
      <c r="D788" s="1" t="s">
        <v>80</v>
      </c>
      <c r="E788" s="10">
        <v>22</v>
      </c>
      <c r="F788" s="1" t="s">
        <v>16</v>
      </c>
      <c r="G788" s="1" t="s">
        <v>63</v>
      </c>
      <c r="H788" s="4">
        <v>39454</v>
      </c>
      <c r="I788" s="10">
        <v>21</v>
      </c>
      <c r="J788" s="10">
        <v>1</v>
      </c>
      <c r="K788" s="1">
        <v>0</v>
      </c>
      <c r="L788" s="1" t="s">
        <v>40</v>
      </c>
      <c r="M788" s="1" t="s">
        <v>141</v>
      </c>
      <c r="N788" s="7">
        <v>3.3121132455508198</v>
      </c>
      <c r="O788" t="str">
        <f>_xlfn.IFS(Analysis16[[#This Row],[Performance_Score]]&lt;=2, "Poor", Analysis16[[#This Row],[Performance_Score]]&gt;2, "Good", Analysis16[[#This Row],[Performance_Score]]&gt;4, "Excellent")</f>
        <v>Poor</v>
      </c>
      <c r="P788" t="str">
        <f>LEFT(Analysis16[[#This Row],[Name]],FIND(" ",Analysis16[[#This Row],[Name]], 1))</f>
        <v xml:space="preserve">Kathryn </v>
      </c>
    </row>
    <row r="789" spans="2:16" x14ac:dyDescent="0.35">
      <c r="B789" s="2" t="s">
        <v>1580</v>
      </c>
      <c r="C789" s="2" t="s">
        <v>1581</v>
      </c>
      <c r="D789" s="2" t="s">
        <v>22</v>
      </c>
      <c r="E789" s="11">
        <v>54</v>
      </c>
      <c r="F789" s="2" t="s">
        <v>16</v>
      </c>
      <c r="G789" s="2" t="s">
        <v>63</v>
      </c>
      <c r="H789" s="5">
        <v>52118</v>
      </c>
      <c r="I789" s="11">
        <v>19</v>
      </c>
      <c r="J789" s="11">
        <v>4</v>
      </c>
      <c r="K789" s="2">
        <v>0</v>
      </c>
      <c r="L789" s="2" t="s">
        <v>34</v>
      </c>
      <c r="M789" s="2" t="s">
        <v>26</v>
      </c>
      <c r="N789" s="8">
        <v>2.9882864413246444</v>
      </c>
      <c r="O789" t="str">
        <f>_xlfn.IFS(Analysis16[[#This Row],[Performance_Score]]&lt;=2, "Poor", Analysis16[[#This Row],[Performance_Score]]&gt;2, "Good", Analysis16[[#This Row],[Performance_Score]]&gt;4, "Excellent")</f>
        <v>Good</v>
      </c>
      <c r="P789" t="str">
        <f>LEFT(Analysis16[[#This Row],[Name]],FIND(" ",Analysis16[[#This Row],[Name]], 1))</f>
        <v xml:space="preserve">Nicole </v>
      </c>
    </row>
    <row r="790" spans="2:16" x14ac:dyDescent="0.35">
      <c r="B790" s="1" t="s">
        <v>1582</v>
      </c>
      <c r="C790" s="1" t="s">
        <v>1583</v>
      </c>
      <c r="D790" s="1" t="s">
        <v>33</v>
      </c>
      <c r="E790" s="10">
        <v>24</v>
      </c>
      <c r="F790" s="1" t="s">
        <v>23</v>
      </c>
      <c r="G790" s="1" t="s">
        <v>39</v>
      </c>
      <c r="H790" s="4">
        <v>90881</v>
      </c>
      <c r="I790" s="10">
        <v>33</v>
      </c>
      <c r="J790" s="10">
        <v>4</v>
      </c>
      <c r="K790" s="1">
        <v>0</v>
      </c>
      <c r="L790" s="1" t="s">
        <v>51</v>
      </c>
      <c r="M790" s="1" t="s">
        <v>26</v>
      </c>
      <c r="N790" s="7">
        <v>4.8513196866117401</v>
      </c>
      <c r="O790" t="str">
        <f>_xlfn.IFS(Analysis16[[#This Row],[Performance_Score]]&lt;=2, "Poor", Analysis16[[#This Row],[Performance_Score]]&gt;2, "Good", Analysis16[[#This Row],[Performance_Score]]&gt;4, "Excellent")</f>
        <v>Good</v>
      </c>
      <c r="P790" t="str">
        <f>LEFT(Analysis16[[#This Row],[Name]],FIND(" ",Analysis16[[#This Row],[Name]], 1))</f>
        <v xml:space="preserve">Daniel </v>
      </c>
    </row>
    <row r="791" spans="2:16" x14ac:dyDescent="0.35">
      <c r="B791" s="2" t="s">
        <v>1584</v>
      </c>
      <c r="C791" s="2" t="s">
        <v>1585</v>
      </c>
      <c r="D791" s="2" t="s">
        <v>33</v>
      </c>
      <c r="E791" s="11">
        <v>22</v>
      </c>
      <c r="F791" s="2" t="s">
        <v>16</v>
      </c>
      <c r="G791" s="2" t="s">
        <v>29</v>
      </c>
      <c r="H791" s="5">
        <v>105374</v>
      </c>
      <c r="I791" s="11">
        <v>9</v>
      </c>
      <c r="J791" s="11">
        <v>3</v>
      </c>
      <c r="K791" s="2">
        <v>0</v>
      </c>
      <c r="L791" s="2" t="s">
        <v>30</v>
      </c>
      <c r="M791" s="2" t="s">
        <v>26</v>
      </c>
      <c r="N791" s="8">
        <v>1.3837888883770879</v>
      </c>
      <c r="O791" t="str">
        <f>_xlfn.IFS(Analysis16[[#This Row],[Performance_Score]]&lt;=2, "Poor", Analysis16[[#This Row],[Performance_Score]]&gt;2, "Good", Analysis16[[#This Row],[Performance_Score]]&gt;4, "Excellent")</f>
        <v>Good</v>
      </c>
      <c r="P791" t="str">
        <f>LEFT(Analysis16[[#This Row],[Name]],FIND(" ",Analysis16[[#This Row],[Name]], 1))</f>
        <v xml:space="preserve">Austin </v>
      </c>
    </row>
    <row r="792" spans="2:16" x14ac:dyDescent="0.35">
      <c r="B792" s="1" t="s">
        <v>1586</v>
      </c>
      <c r="C792" s="1" t="s">
        <v>1587</v>
      </c>
      <c r="D792" s="1" t="s">
        <v>33</v>
      </c>
      <c r="E792" s="10">
        <v>60</v>
      </c>
      <c r="F792" s="1" t="s">
        <v>23</v>
      </c>
      <c r="G792" s="1" t="s">
        <v>17</v>
      </c>
      <c r="H792" s="4">
        <v>96483</v>
      </c>
      <c r="I792" s="10">
        <v>7</v>
      </c>
      <c r="J792" s="10">
        <v>2</v>
      </c>
      <c r="K792" s="1">
        <v>0</v>
      </c>
      <c r="L792" s="1" t="s">
        <v>18</v>
      </c>
      <c r="M792" s="1" t="s">
        <v>26</v>
      </c>
      <c r="N792" s="7">
        <v>2.7897292830689699</v>
      </c>
      <c r="O792" t="str">
        <f>_xlfn.IFS(Analysis16[[#This Row],[Performance_Score]]&lt;=2, "Poor", Analysis16[[#This Row],[Performance_Score]]&gt;2, "Good", Analysis16[[#This Row],[Performance_Score]]&gt;4, "Excellent")</f>
        <v>Poor</v>
      </c>
      <c r="P792" t="str">
        <f>LEFT(Analysis16[[#This Row],[Name]],FIND(" ",Analysis16[[#This Row],[Name]], 1))</f>
        <v xml:space="preserve">Ricky </v>
      </c>
    </row>
    <row r="793" spans="2:16" x14ac:dyDescent="0.35">
      <c r="B793" s="2" t="s">
        <v>1588</v>
      </c>
      <c r="C793" s="2" t="s">
        <v>1589</v>
      </c>
      <c r="D793" s="2" t="s">
        <v>58</v>
      </c>
      <c r="E793" s="11">
        <v>28</v>
      </c>
      <c r="F793" s="2" t="s">
        <v>16</v>
      </c>
      <c r="G793" s="2" t="s">
        <v>29</v>
      </c>
      <c r="H793" s="5">
        <v>111291</v>
      </c>
      <c r="I793" s="11">
        <v>9</v>
      </c>
      <c r="J793" s="11">
        <v>2</v>
      </c>
      <c r="K793" s="2">
        <v>0</v>
      </c>
      <c r="L793" s="2" t="s">
        <v>34</v>
      </c>
      <c r="M793" s="2" t="s">
        <v>19</v>
      </c>
      <c r="N793" s="8">
        <v>3.9269655250836704</v>
      </c>
      <c r="O793" t="str">
        <f>_xlfn.IFS(Analysis16[[#This Row],[Performance_Score]]&lt;=2, "Poor", Analysis16[[#This Row],[Performance_Score]]&gt;2, "Good", Analysis16[[#This Row],[Performance_Score]]&gt;4, "Excellent")</f>
        <v>Poor</v>
      </c>
      <c r="P793" t="str">
        <f>LEFT(Analysis16[[#This Row],[Name]],FIND(" ",Analysis16[[#This Row],[Name]], 1))</f>
        <v xml:space="preserve">Curtis </v>
      </c>
    </row>
    <row r="794" spans="2:16" x14ac:dyDescent="0.35">
      <c r="B794" s="1" t="s">
        <v>1590</v>
      </c>
      <c r="C794" s="1" t="s">
        <v>1591</v>
      </c>
      <c r="D794" s="1" t="s">
        <v>33</v>
      </c>
      <c r="E794" s="10">
        <v>43</v>
      </c>
      <c r="F794" s="1" t="s">
        <v>23</v>
      </c>
      <c r="G794" s="1" t="s">
        <v>24</v>
      </c>
      <c r="H794" s="4">
        <v>42759</v>
      </c>
      <c r="I794" s="10">
        <v>6</v>
      </c>
      <c r="J794" s="10">
        <v>5</v>
      </c>
      <c r="K794" s="1">
        <v>2021</v>
      </c>
      <c r="L794" s="1" t="s">
        <v>30</v>
      </c>
      <c r="M794" s="1" t="s">
        <v>26</v>
      </c>
      <c r="N794" s="7">
        <v>4.380544746979405</v>
      </c>
      <c r="O794" t="str">
        <f>_xlfn.IFS(Analysis16[[#This Row],[Performance_Score]]&lt;=2, "Poor", Analysis16[[#This Row],[Performance_Score]]&gt;2, "Good", Analysis16[[#This Row],[Performance_Score]]&gt;4, "Excellent")</f>
        <v>Good</v>
      </c>
      <c r="P794" t="str">
        <f>LEFT(Analysis16[[#This Row],[Name]],FIND(" ",Analysis16[[#This Row],[Name]], 1))</f>
        <v xml:space="preserve">Chelsea </v>
      </c>
    </row>
    <row r="795" spans="2:16" x14ac:dyDescent="0.35">
      <c r="B795" s="2" t="s">
        <v>1592</v>
      </c>
      <c r="C795" s="2" t="s">
        <v>1593</v>
      </c>
      <c r="D795" s="2" t="s">
        <v>33</v>
      </c>
      <c r="E795" s="11">
        <v>34</v>
      </c>
      <c r="F795" s="2" t="s">
        <v>16</v>
      </c>
      <c r="G795" s="2" t="s">
        <v>63</v>
      </c>
      <c r="H795" s="5">
        <v>109670</v>
      </c>
      <c r="I795" s="11">
        <v>28</v>
      </c>
      <c r="J795" s="11">
        <v>3</v>
      </c>
      <c r="K795" s="2">
        <v>2019</v>
      </c>
      <c r="L795" s="2" t="s">
        <v>40</v>
      </c>
      <c r="M795" s="2" t="s">
        <v>41</v>
      </c>
      <c r="N795" s="8">
        <v>3.7056199756569494</v>
      </c>
      <c r="O795" t="str">
        <f>_xlfn.IFS(Analysis16[[#This Row],[Performance_Score]]&lt;=2, "Poor", Analysis16[[#This Row],[Performance_Score]]&gt;2, "Good", Analysis16[[#This Row],[Performance_Score]]&gt;4, "Excellent")</f>
        <v>Good</v>
      </c>
      <c r="P795" t="str">
        <f>LEFT(Analysis16[[#This Row],[Name]],FIND(" ",Analysis16[[#This Row],[Name]], 1))</f>
        <v xml:space="preserve">Loretta </v>
      </c>
    </row>
    <row r="796" spans="2:16" x14ac:dyDescent="0.35">
      <c r="B796" s="1" t="s">
        <v>1594</v>
      </c>
      <c r="C796" s="1" t="s">
        <v>1595</v>
      </c>
      <c r="D796" s="1" t="s">
        <v>22</v>
      </c>
      <c r="E796" s="10">
        <v>50</v>
      </c>
      <c r="F796" s="1" t="s">
        <v>16</v>
      </c>
      <c r="G796" s="1" t="s">
        <v>17</v>
      </c>
      <c r="H796" s="4">
        <v>104750</v>
      </c>
      <c r="I796" s="10">
        <v>25</v>
      </c>
      <c r="J796" s="10">
        <v>4</v>
      </c>
      <c r="K796" s="1">
        <v>2015</v>
      </c>
      <c r="L796" s="1" t="s">
        <v>51</v>
      </c>
      <c r="M796" s="1" t="s">
        <v>26</v>
      </c>
      <c r="N796" s="7">
        <v>4.314020306110784</v>
      </c>
      <c r="O796" t="str">
        <f>_xlfn.IFS(Analysis16[[#This Row],[Performance_Score]]&lt;=2, "Poor", Analysis16[[#This Row],[Performance_Score]]&gt;2, "Good", Analysis16[[#This Row],[Performance_Score]]&gt;4, "Excellent")</f>
        <v>Good</v>
      </c>
      <c r="P796" t="str">
        <f>LEFT(Analysis16[[#This Row],[Name]],FIND(" ",Analysis16[[#This Row],[Name]], 1))</f>
        <v xml:space="preserve">Michelle </v>
      </c>
    </row>
    <row r="797" spans="2:16" x14ac:dyDescent="0.35">
      <c r="B797" s="2" t="s">
        <v>1596</v>
      </c>
      <c r="C797" s="2" t="s">
        <v>1597</v>
      </c>
      <c r="D797" s="2" t="s">
        <v>22</v>
      </c>
      <c r="E797" s="11">
        <v>30</v>
      </c>
      <c r="F797" s="2" t="s">
        <v>23</v>
      </c>
      <c r="G797" s="2" t="s">
        <v>77</v>
      </c>
      <c r="H797" s="5">
        <v>80152</v>
      </c>
      <c r="I797" s="11">
        <v>15</v>
      </c>
      <c r="J797" s="11">
        <v>1</v>
      </c>
      <c r="K797" s="2">
        <v>0</v>
      </c>
      <c r="L797" s="2" t="s">
        <v>25</v>
      </c>
      <c r="M797" s="2" t="s">
        <v>26</v>
      </c>
      <c r="N797" s="8">
        <v>4.636130588097874</v>
      </c>
      <c r="O797" t="str">
        <f>_xlfn.IFS(Analysis16[[#This Row],[Performance_Score]]&lt;=2, "Poor", Analysis16[[#This Row],[Performance_Score]]&gt;2, "Good", Analysis16[[#This Row],[Performance_Score]]&gt;4, "Excellent")</f>
        <v>Poor</v>
      </c>
      <c r="P797" t="str">
        <f>LEFT(Analysis16[[#This Row],[Name]],FIND(" ",Analysis16[[#This Row],[Name]], 1))</f>
        <v xml:space="preserve">Monica </v>
      </c>
    </row>
    <row r="798" spans="2:16" x14ac:dyDescent="0.35">
      <c r="B798" s="1" t="s">
        <v>1598</v>
      </c>
      <c r="C798" s="1" t="s">
        <v>1599</v>
      </c>
      <c r="D798" s="1" t="s">
        <v>15</v>
      </c>
      <c r="E798" s="10">
        <v>49</v>
      </c>
      <c r="F798" s="1" t="s">
        <v>16</v>
      </c>
      <c r="G798" s="1" t="s">
        <v>17</v>
      </c>
      <c r="H798" s="4">
        <v>54547</v>
      </c>
      <c r="I798" s="10">
        <v>1</v>
      </c>
      <c r="J798" s="10">
        <v>1</v>
      </c>
      <c r="K798" s="1">
        <v>2016</v>
      </c>
      <c r="L798" s="1" t="s">
        <v>34</v>
      </c>
      <c r="M798" s="1" t="s">
        <v>26</v>
      </c>
      <c r="N798" s="7">
        <v>3.3306568784913644</v>
      </c>
      <c r="O798" t="str">
        <f>_xlfn.IFS(Analysis16[[#This Row],[Performance_Score]]&lt;=2, "Poor", Analysis16[[#This Row],[Performance_Score]]&gt;2, "Good", Analysis16[[#This Row],[Performance_Score]]&gt;4, "Excellent")</f>
        <v>Poor</v>
      </c>
      <c r="P798" t="str">
        <f>LEFT(Analysis16[[#This Row],[Name]],FIND(" ",Analysis16[[#This Row],[Name]], 1))</f>
        <v xml:space="preserve">Bruce </v>
      </c>
    </row>
    <row r="799" spans="2:16" x14ac:dyDescent="0.35">
      <c r="B799" s="2" t="s">
        <v>1600</v>
      </c>
      <c r="C799" s="2" t="s">
        <v>1601</v>
      </c>
      <c r="D799" s="2" t="s">
        <v>33</v>
      </c>
      <c r="E799" s="11">
        <v>35</v>
      </c>
      <c r="F799" s="2" t="s">
        <v>23</v>
      </c>
      <c r="G799" s="2" t="s">
        <v>17</v>
      </c>
      <c r="H799" s="5">
        <v>110544</v>
      </c>
      <c r="I799" s="11">
        <v>21</v>
      </c>
      <c r="J799" s="11">
        <v>2</v>
      </c>
      <c r="K799" s="2">
        <v>2022</v>
      </c>
      <c r="L799" s="2" t="s">
        <v>30</v>
      </c>
      <c r="M799" s="2" t="s">
        <v>26</v>
      </c>
      <c r="N799" s="8">
        <v>4.3803674715297589</v>
      </c>
      <c r="O799" t="str">
        <f>_xlfn.IFS(Analysis16[[#This Row],[Performance_Score]]&lt;=2, "Poor", Analysis16[[#This Row],[Performance_Score]]&gt;2, "Good", Analysis16[[#This Row],[Performance_Score]]&gt;4, "Excellent")</f>
        <v>Poor</v>
      </c>
      <c r="P799" t="str">
        <f>LEFT(Analysis16[[#This Row],[Name]],FIND(" ",Analysis16[[#This Row],[Name]], 1))</f>
        <v xml:space="preserve">Thomas </v>
      </c>
    </row>
    <row r="800" spans="2:16" x14ac:dyDescent="0.35">
      <c r="B800" s="1" t="s">
        <v>1602</v>
      </c>
      <c r="C800" s="1" t="s">
        <v>1603</v>
      </c>
      <c r="D800" s="1" t="s">
        <v>80</v>
      </c>
      <c r="E800" s="10">
        <v>32</v>
      </c>
      <c r="F800" s="1" t="s">
        <v>72</v>
      </c>
      <c r="G800" s="1" t="s">
        <v>24</v>
      </c>
      <c r="H800" s="4">
        <v>65361</v>
      </c>
      <c r="I800" s="10">
        <v>6</v>
      </c>
      <c r="J800" s="10">
        <v>5</v>
      </c>
      <c r="K800" s="1">
        <v>2022</v>
      </c>
      <c r="L800" s="1" t="s">
        <v>18</v>
      </c>
      <c r="M800" s="1" t="s">
        <v>26</v>
      </c>
      <c r="N800" s="7">
        <v>3.6316627364950929</v>
      </c>
      <c r="O800" t="str">
        <f>_xlfn.IFS(Analysis16[[#This Row],[Performance_Score]]&lt;=2, "Poor", Analysis16[[#This Row],[Performance_Score]]&gt;2, "Good", Analysis16[[#This Row],[Performance_Score]]&gt;4, "Excellent")</f>
        <v>Good</v>
      </c>
      <c r="P800" t="str">
        <f>LEFT(Analysis16[[#This Row],[Name]],FIND(" ",Analysis16[[#This Row],[Name]], 1))</f>
        <v xml:space="preserve">Shawn </v>
      </c>
    </row>
    <row r="801" spans="2:16" x14ac:dyDescent="0.35">
      <c r="B801" s="2" t="s">
        <v>1604</v>
      </c>
      <c r="C801" s="2" t="s">
        <v>1605</v>
      </c>
      <c r="D801" s="2" t="s">
        <v>80</v>
      </c>
      <c r="E801" s="11">
        <v>28</v>
      </c>
      <c r="F801" s="2" t="s">
        <v>16</v>
      </c>
      <c r="G801" s="2" t="s">
        <v>17</v>
      </c>
      <c r="H801" s="5">
        <v>111140</v>
      </c>
      <c r="I801" s="11">
        <v>28</v>
      </c>
      <c r="J801" s="11">
        <v>5</v>
      </c>
      <c r="K801" s="2">
        <v>2017</v>
      </c>
      <c r="L801" s="2" t="s">
        <v>25</v>
      </c>
      <c r="M801" s="2" t="s">
        <v>26</v>
      </c>
      <c r="N801" s="8">
        <v>2.9246217335066342</v>
      </c>
      <c r="O801" t="str">
        <f>_xlfn.IFS(Analysis16[[#This Row],[Performance_Score]]&lt;=2, "Poor", Analysis16[[#This Row],[Performance_Score]]&gt;2, "Good", Analysis16[[#This Row],[Performance_Score]]&gt;4, "Excellent")</f>
        <v>Good</v>
      </c>
      <c r="P801" t="str">
        <f>LEFT(Analysis16[[#This Row],[Name]],FIND(" ",Analysis16[[#This Row],[Name]], 1))</f>
        <v xml:space="preserve">Joseph </v>
      </c>
    </row>
    <row r="802" spans="2:16" x14ac:dyDescent="0.35">
      <c r="B802" s="1" t="s">
        <v>1606</v>
      </c>
      <c r="C802" s="1" t="s">
        <v>1607</v>
      </c>
      <c r="D802" s="1" t="s">
        <v>80</v>
      </c>
      <c r="E802" s="10">
        <v>25</v>
      </c>
      <c r="F802" s="1" t="s">
        <v>16</v>
      </c>
      <c r="G802" s="1" t="s">
        <v>29</v>
      </c>
      <c r="H802" s="4">
        <v>77975</v>
      </c>
      <c r="I802" s="10">
        <v>17</v>
      </c>
      <c r="J802" s="10">
        <v>3</v>
      </c>
      <c r="K802" s="1">
        <v>2016</v>
      </c>
      <c r="L802" s="1" t="s">
        <v>40</v>
      </c>
      <c r="M802" s="1" t="s">
        <v>41</v>
      </c>
      <c r="N802" s="7">
        <v>1.1781384897393474</v>
      </c>
      <c r="O802" t="str">
        <f>_xlfn.IFS(Analysis16[[#This Row],[Performance_Score]]&lt;=2, "Poor", Analysis16[[#This Row],[Performance_Score]]&gt;2, "Good", Analysis16[[#This Row],[Performance_Score]]&gt;4, "Excellent")</f>
        <v>Good</v>
      </c>
      <c r="P802" t="str">
        <f>LEFT(Analysis16[[#This Row],[Name]],FIND(" ",Analysis16[[#This Row],[Name]], 1))</f>
        <v xml:space="preserve">Robert </v>
      </c>
    </row>
    <row r="803" spans="2:16" x14ac:dyDescent="0.35">
      <c r="B803" s="2" t="s">
        <v>1608</v>
      </c>
      <c r="C803" s="2" t="s">
        <v>1609</v>
      </c>
      <c r="D803" s="2" t="s">
        <v>15</v>
      </c>
      <c r="E803" s="11">
        <v>49</v>
      </c>
      <c r="F803" s="2" t="s">
        <v>16</v>
      </c>
      <c r="G803" s="2" t="s">
        <v>17</v>
      </c>
      <c r="H803" s="5">
        <v>109261</v>
      </c>
      <c r="I803" s="11">
        <v>34</v>
      </c>
      <c r="J803" s="11">
        <v>1</v>
      </c>
      <c r="K803" s="2">
        <v>2016</v>
      </c>
      <c r="L803" s="2" t="s">
        <v>30</v>
      </c>
      <c r="M803" s="2" t="s">
        <v>26</v>
      </c>
      <c r="N803" s="8">
        <v>4.3598510648416005</v>
      </c>
      <c r="O803" t="str">
        <f>_xlfn.IFS(Analysis16[[#This Row],[Performance_Score]]&lt;=2, "Poor", Analysis16[[#This Row],[Performance_Score]]&gt;2, "Good", Analysis16[[#This Row],[Performance_Score]]&gt;4, "Excellent")</f>
        <v>Poor</v>
      </c>
      <c r="P803" t="str">
        <f>LEFT(Analysis16[[#This Row],[Name]],FIND(" ",Analysis16[[#This Row],[Name]], 1))</f>
        <v xml:space="preserve">Michelle </v>
      </c>
    </row>
    <row r="804" spans="2:16" x14ac:dyDescent="0.35">
      <c r="B804" s="1" t="s">
        <v>1610</v>
      </c>
      <c r="C804" s="1" t="s">
        <v>1611</v>
      </c>
      <c r="D804" s="1" t="s">
        <v>33</v>
      </c>
      <c r="E804" s="10">
        <v>26</v>
      </c>
      <c r="F804" s="1" t="s">
        <v>23</v>
      </c>
      <c r="G804" s="1" t="s">
        <v>63</v>
      </c>
      <c r="H804" s="4">
        <v>30137</v>
      </c>
      <c r="I804" s="10">
        <v>17</v>
      </c>
      <c r="J804" s="10">
        <v>2</v>
      </c>
      <c r="K804" s="1">
        <v>2022</v>
      </c>
      <c r="L804" s="1" t="s">
        <v>30</v>
      </c>
      <c r="M804" s="1" t="s">
        <v>19</v>
      </c>
      <c r="N804" s="7">
        <v>4.2911233957764949</v>
      </c>
      <c r="O804" t="str">
        <f>_xlfn.IFS(Analysis16[[#This Row],[Performance_Score]]&lt;=2, "Poor", Analysis16[[#This Row],[Performance_Score]]&gt;2, "Good", Analysis16[[#This Row],[Performance_Score]]&gt;4, "Excellent")</f>
        <v>Poor</v>
      </c>
      <c r="P804" t="str">
        <f>LEFT(Analysis16[[#This Row],[Name]],FIND(" ",Analysis16[[#This Row],[Name]], 1))</f>
        <v xml:space="preserve">Joseph </v>
      </c>
    </row>
    <row r="805" spans="2:16" x14ac:dyDescent="0.35">
      <c r="B805" s="2" t="s">
        <v>1612</v>
      </c>
      <c r="C805" s="2" t="s">
        <v>1613</v>
      </c>
      <c r="D805" s="2" t="s">
        <v>22</v>
      </c>
      <c r="E805" s="11">
        <v>46</v>
      </c>
      <c r="F805" s="2" t="s">
        <v>16</v>
      </c>
      <c r="G805" s="2" t="s">
        <v>39</v>
      </c>
      <c r="H805" s="5">
        <v>102259</v>
      </c>
      <c r="I805" s="11">
        <v>1</v>
      </c>
      <c r="J805" s="11">
        <v>3</v>
      </c>
      <c r="K805" s="2">
        <v>2018</v>
      </c>
      <c r="L805" s="2" t="s">
        <v>25</v>
      </c>
      <c r="M805" s="2" t="s">
        <v>26</v>
      </c>
      <c r="N805" s="8">
        <v>2.9939201664683703</v>
      </c>
      <c r="O805" t="str">
        <f>_xlfn.IFS(Analysis16[[#This Row],[Performance_Score]]&lt;=2, "Poor", Analysis16[[#This Row],[Performance_Score]]&gt;2, "Good", Analysis16[[#This Row],[Performance_Score]]&gt;4, "Excellent")</f>
        <v>Good</v>
      </c>
      <c r="P805" t="str">
        <f>LEFT(Analysis16[[#This Row],[Name]],FIND(" ",Analysis16[[#This Row],[Name]], 1))</f>
        <v xml:space="preserve">Steven </v>
      </c>
    </row>
    <row r="806" spans="2:16" x14ac:dyDescent="0.35">
      <c r="B806" s="1" t="s">
        <v>1614</v>
      </c>
      <c r="C806" s="1" t="s">
        <v>1615</v>
      </c>
      <c r="D806" s="1" t="s">
        <v>80</v>
      </c>
      <c r="E806" s="10">
        <v>33</v>
      </c>
      <c r="F806" s="1" t="s">
        <v>23</v>
      </c>
      <c r="G806" s="1" t="s">
        <v>77</v>
      </c>
      <c r="H806" s="4">
        <v>94777</v>
      </c>
      <c r="I806" s="10">
        <v>6</v>
      </c>
      <c r="J806" s="10">
        <v>4</v>
      </c>
      <c r="K806" s="1">
        <v>2020</v>
      </c>
      <c r="L806" s="1" t="s">
        <v>18</v>
      </c>
      <c r="M806" s="1" t="s">
        <v>26</v>
      </c>
      <c r="N806" s="7">
        <v>1.7064454073788196</v>
      </c>
      <c r="O806" t="str">
        <f>_xlfn.IFS(Analysis16[[#This Row],[Performance_Score]]&lt;=2, "Poor", Analysis16[[#This Row],[Performance_Score]]&gt;2, "Good", Analysis16[[#This Row],[Performance_Score]]&gt;4, "Excellent")</f>
        <v>Good</v>
      </c>
      <c r="P806" t="str">
        <f>LEFT(Analysis16[[#This Row],[Name]],FIND(" ",Analysis16[[#This Row],[Name]], 1))</f>
        <v xml:space="preserve">Miranda </v>
      </c>
    </row>
    <row r="807" spans="2:16" x14ac:dyDescent="0.35">
      <c r="B807" s="2" t="s">
        <v>1616</v>
      </c>
      <c r="C807" s="2" t="s">
        <v>1617</v>
      </c>
      <c r="D807" s="2" t="s">
        <v>15</v>
      </c>
      <c r="E807" s="11">
        <v>28</v>
      </c>
      <c r="F807" s="2" t="s">
        <v>23</v>
      </c>
      <c r="G807" s="2" t="s">
        <v>77</v>
      </c>
      <c r="H807" s="5">
        <v>84373</v>
      </c>
      <c r="I807" s="11">
        <v>18</v>
      </c>
      <c r="J807" s="11">
        <v>3</v>
      </c>
      <c r="K807" s="2">
        <v>0</v>
      </c>
      <c r="L807" s="2" t="s">
        <v>40</v>
      </c>
      <c r="M807" s="2" t="s">
        <v>41</v>
      </c>
      <c r="N807" s="8">
        <v>4.1625094057723739</v>
      </c>
      <c r="O807" t="str">
        <f>_xlfn.IFS(Analysis16[[#This Row],[Performance_Score]]&lt;=2, "Poor", Analysis16[[#This Row],[Performance_Score]]&gt;2, "Good", Analysis16[[#This Row],[Performance_Score]]&gt;4, "Excellent")</f>
        <v>Good</v>
      </c>
      <c r="P807" t="str">
        <f>LEFT(Analysis16[[#This Row],[Name]],FIND(" ",Analysis16[[#This Row],[Name]], 1))</f>
        <v xml:space="preserve">Andrea </v>
      </c>
    </row>
    <row r="808" spans="2:16" x14ac:dyDescent="0.35">
      <c r="B808" s="1" t="s">
        <v>1618</v>
      </c>
      <c r="C808" s="1" t="s">
        <v>1619</v>
      </c>
      <c r="D808" s="1" t="s">
        <v>22</v>
      </c>
      <c r="E808" s="10">
        <v>60</v>
      </c>
      <c r="F808" s="1" t="s">
        <v>16</v>
      </c>
      <c r="G808" s="1" t="s">
        <v>39</v>
      </c>
      <c r="H808" s="4">
        <v>30788</v>
      </c>
      <c r="I808" s="10">
        <v>29</v>
      </c>
      <c r="J808" s="10">
        <v>1</v>
      </c>
      <c r="K808" s="1">
        <v>2018</v>
      </c>
      <c r="L808" s="1" t="s">
        <v>51</v>
      </c>
      <c r="M808" s="1" t="s">
        <v>26</v>
      </c>
      <c r="N808" s="7">
        <v>4.2075700406600127</v>
      </c>
      <c r="O808" t="str">
        <f>_xlfn.IFS(Analysis16[[#This Row],[Performance_Score]]&lt;=2, "Poor", Analysis16[[#This Row],[Performance_Score]]&gt;2, "Good", Analysis16[[#This Row],[Performance_Score]]&gt;4, "Excellent")</f>
        <v>Poor</v>
      </c>
      <c r="P808" t="str">
        <f>LEFT(Analysis16[[#This Row],[Name]],FIND(" ",Analysis16[[#This Row],[Name]], 1))</f>
        <v xml:space="preserve">Kurt </v>
      </c>
    </row>
    <row r="809" spans="2:16" x14ac:dyDescent="0.35">
      <c r="B809" s="2" t="s">
        <v>1620</v>
      </c>
      <c r="C809" s="2" t="s">
        <v>1621</v>
      </c>
      <c r="D809" s="2" t="s">
        <v>58</v>
      </c>
      <c r="E809" s="11">
        <v>32</v>
      </c>
      <c r="F809" s="2" t="s">
        <v>16</v>
      </c>
      <c r="G809" s="2" t="s">
        <v>17</v>
      </c>
      <c r="H809" s="5">
        <v>87616</v>
      </c>
      <c r="I809" s="11">
        <v>27</v>
      </c>
      <c r="J809" s="11">
        <v>1</v>
      </c>
      <c r="K809" s="2">
        <v>2024</v>
      </c>
      <c r="L809" s="2" t="s">
        <v>51</v>
      </c>
      <c r="M809" s="2" t="s">
        <v>41</v>
      </c>
      <c r="N809" s="8">
        <v>4.0244842310957853</v>
      </c>
      <c r="O809" t="str">
        <f>_xlfn.IFS(Analysis16[[#This Row],[Performance_Score]]&lt;=2, "Poor", Analysis16[[#This Row],[Performance_Score]]&gt;2, "Good", Analysis16[[#This Row],[Performance_Score]]&gt;4, "Excellent")</f>
        <v>Poor</v>
      </c>
      <c r="P809" t="str">
        <f>LEFT(Analysis16[[#This Row],[Name]],FIND(" ",Analysis16[[#This Row],[Name]], 1))</f>
        <v xml:space="preserve">Terry </v>
      </c>
    </row>
    <row r="810" spans="2:16" x14ac:dyDescent="0.35">
      <c r="B810" s="1" t="s">
        <v>1622</v>
      </c>
      <c r="C810" s="1" t="s">
        <v>1623</v>
      </c>
      <c r="D810" s="1" t="s">
        <v>22</v>
      </c>
      <c r="E810" s="10">
        <v>23</v>
      </c>
      <c r="F810" s="1" t="s">
        <v>23</v>
      </c>
      <c r="G810" s="1" t="s">
        <v>29</v>
      </c>
      <c r="H810" s="4">
        <v>86247</v>
      </c>
      <c r="I810" s="10">
        <v>8</v>
      </c>
      <c r="J810" s="10">
        <v>4</v>
      </c>
      <c r="K810" s="1">
        <v>2021</v>
      </c>
      <c r="L810" s="1" t="s">
        <v>18</v>
      </c>
      <c r="M810" s="1" t="s">
        <v>26</v>
      </c>
      <c r="N810" s="7">
        <v>2.9238947316742232</v>
      </c>
      <c r="O810" t="str">
        <f>_xlfn.IFS(Analysis16[[#This Row],[Performance_Score]]&lt;=2, "Poor", Analysis16[[#This Row],[Performance_Score]]&gt;2, "Good", Analysis16[[#This Row],[Performance_Score]]&gt;4, "Excellent")</f>
        <v>Good</v>
      </c>
      <c r="P810" t="str">
        <f>LEFT(Analysis16[[#This Row],[Name]],FIND(" ",Analysis16[[#This Row],[Name]], 1))</f>
        <v xml:space="preserve">Jerry </v>
      </c>
    </row>
    <row r="811" spans="2:16" x14ac:dyDescent="0.35">
      <c r="B811" s="2" t="s">
        <v>1624</v>
      </c>
      <c r="C811" s="2" t="s">
        <v>1625</v>
      </c>
      <c r="D811" s="2" t="s">
        <v>33</v>
      </c>
      <c r="E811" s="11">
        <v>25</v>
      </c>
      <c r="F811" s="2" t="s">
        <v>16</v>
      </c>
      <c r="G811" s="2" t="s">
        <v>29</v>
      </c>
      <c r="H811" s="5">
        <v>56779</v>
      </c>
      <c r="I811" s="11">
        <v>3</v>
      </c>
      <c r="J811" s="11">
        <v>3</v>
      </c>
      <c r="K811" s="2">
        <v>0</v>
      </c>
      <c r="L811" s="2" t="s">
        <v>30</v>
      </c>
      <c r="M811" s="2" t="s">
        <v>41</v>
      </c>
      <c r="N811" s="8">
        <v>1.017962900483028</v>
      </c>
      <c r="O811" t="str">
        <f>_xlfn.IFS(Analysis16[[#This Row],[Performance_Score]]&lt;=2, "Poor", Analysis16[[#This Row],[Performance_Score]]&gt;2, "Good", Analysis16[[#This Row],[Performance_Score]]&gt;4, "Excellent")</f>
        <v>Good</v>
      </c>
      <c r="P811" t="str">
        <f>LEFT(Analysis16[[#This Row],[Name]],FIND(" ",Analysis16[[#This Row],[Name]], 1))</f>
        <v xml:space="preserve">Manuel </v>
      </c>
    </row>
    <row r="812" spans="2:16" x14ac:dyDescent="0.35">
      <c r="B812" s="1" t="s">
        <v>1626</v>
      </c>
      <c r="C812" s="1" t="s">
        <v>1627</v>
      </c>
      <c r="D812" s="1" t="s">
        <v>58</v>
      </c>
      <c r="E812" s="10">
        <v>36</v>
      </c>
      <c r="F812" s="1" t="s">
        <v>16</v>
      </c>
      <c r="G812" s="1" t="s">
        <v>63</v>
      </c>
      <c r="H812" s="4">
        <v>52691</v>
      </c>
      <c r="I812" s="10">
        <v>24</v>
      </c>
      <c r="J812" s="10">
        <v>2</v>
      </c>
      <c r="K812" s="1">
        <v>2024</v>
      </c>
      <c r="L812" s="1" t="s">
        <v>18</v>
      </c>
      <c r="M812" s="1" t="s">
        <v>26</v>
      </c>
      <c r="N812" s="7">
        <v>2.7026009402643099</v>
      </c>
      <c r="O812" t="str">
        <f>_xlfn.IFS(Analysis16[[#This Row],[Performance_Score]]&lt;=2, "Poor", Analysis16[[#This Row],[Performance_Score]]&gt;2, "Good", Analysis16[[#This Row],[Performance_Score]]&gt;4, "Excellent")</f>
        <v>Poor</v>
      </c>
      <c r="P812" t="str">
        <f>LEFT(Analysis16[[#This Row],[Name]],FIND(" ",Analysis16[[#This Row],[Name]], 1))</f>
        <v xml:space="preserve">Jack </v>
      </c>
    </row>
    <row r="813" spans="2:16" x14ac:dyDescent="0.35">
      <c r="B813" s="2" t="s">
        <v>1628</v>
      </c>
      <c r="C813" s="2" t="s">
        <v>1629</v>
      </c>
      <c r="D813" s="2" t="s">
        <v>15</v>
      </c>
      <c r="E813" s="11">
        <v>28</v>
      </c>
      <c r="F813" s="2" t="s">
        <v>16</v>
      </c>
      <c r="G813" s="2" t="s">
        <v>63</v>
      </c>
      <c r="H813" s="5">
        <v>108144</v>
      </c>
      <c r="I813" s="11">
        <v>10</v>
      </c>
      <c r="J813" s="11">
        <v>1</v>
      </c>
      <c r="K813" s="2">
        <v>2016</v>
      </c>
      <c r="L813" s="2" t="s">
        <v>40</v>
      </c>
      <c r="M813" s="2" t="s">
        <v>41</v>
      </c>
      <c r="N813" s="8">
        <v>4.2047711812585344</v>
      </c>
      <c r="O813" t="str">
        <f>_xlfn.IFS(Analysis16[[#This Row],[Performance_Score]]&lt;=2, "Poor", Analysis16[[#This Row],[Performance_Score]]&gt;2, "Good", Analysis16[[#This Row],[Performance_Score]]&gt;4, "Excellent")</f>
        <v>Poor</v>
      </c>
      <c r="P813" t="str">
        <f>LEFT(Analysis16[[#This Row],[Name]],FIND(" ",Analysis16[[#This Row],[Name]], 1))</f>
        <v xml:space="preserve">Karen </v>
      </c>
    </row>
    <row r="814" spans="2:16" x14ac:dyDescent="0.35">
      <c r="B814" s="1" t="s">
        <v>1630</v>
      </c>
      <c r="C814" s="1" t="s">
        <v>1631</v>
      </c>
      <c r="D814" s="1" t="s">
        <v>33</v>
      </c>
      <c r="E814" s="10">
        <v>50</v>
      </c>
      <c r="F814" s="1" t="s">
        <v>23</v>
      </c>
      <c r="G814" s="1" t="s">
        <v>39</v>
      </c>
      <c r="H814" s="4">
        <v>91582</v>
      </c>
      <c r="I814" s="10">
        <v>10</v>
      </c>
      <c r="J814" s="10">
        <v>3</v>
      </c>
      <c r="K814" s="1">
        <v>2018</v>
      </c>
      <c r="L814" s="1" t="s">
        <v>51</v>
      </c>
      <c r="M814" s="1" t="s">
        <v>26</v>
      </c>
      <c r="N814" s="7">
        <v>2.0319918796267142</v>
      </c>
      <c r="O814" t="str">
        <f>_xlfn.IFS(Analysis16[[#This Row],[Performance_Score]]&lt;=2, "Poor", Analysis16[[#This Row],[Performance_Score]]&gt;2, "Good", Analysis16[[#This Row],[Performance_Score]]&gt;4, "Excellent")</f>
        <v>Good</v>
      </c>
      <c r="P814" t="str">
        <f>LEFT(Analysis16[[#This Row],[Name]],FIND(" ",Analysis16[[#This Row],[Name]], 1))</f>
        <v xml:space="preserve">Brent </v>
      </c>
    </row>
    <row r="815" spans="2:16" x14ac:dyDescent="0.35">
      <c r="B815" s="2" t="s">
        <v>1632</v>
      </c>
      <c r="C815" s="2" t="s">
        <v>1633</v>
      </c>
      <c r="D815" s="2" t="s">
        <v>33</v>
      </c>
      <c r="E815" s="11">
        <v>30</v>
      </c>
      <c r="F815" s="2" t="s">
        <v>16</v>
      </c>
      <c r="G815" s="2" t="s">
        <v>17</v>
      </c>
      <c r="H815" s="5">
        <v>96554</v>
      </c>
      <c r="I815" s="11">
        <v>18</v>
      </c>
      <c r="J815" s="11">
        <v>3</v>
      </c>
      <c r="K815" s="2">
        <v>2016</v>
      </c>
      <c r="L815" s="2" t="s">
        <v>30</v>
      </c>
      <c r="M815" s="2" t="s">
        <v>41</v>
      </c>
      <c r="N815" s="8">
        <v>1.7895085733137628</v>
      </c>
      <c r="O815" t="str">
        <f>_xlfn.IFS(Analysis16[[#This Row],[Performance_Score]]&lt;=2, "Poor", Analysis16[[#This Row],[Performance_Score]]&gt;2, "Good", Analysis16[[#This Row],[Performance_Score]]&gt;4, "Excellent")</f>
        <v>Good</v>
      </c>
      <c r="P815" t="str">
        <f>LEFT(Analysis16[[#This Row],[Name]],FIND(" ",Analysis16[[#This Row],[Name]], 1))</f>
        <v xml:space="preserve">James </v>
      </c>
    </row>
    <row r="816" spans="2:16" x14ac:dyDescent="0.35">
      <c r="B816" s="1" t="s">
        <v>1634</v>
      </c>
      <c r="C816" s="1" t="s">
        <v>1635</v>
      </c>
      <c r="D816" s="1" t="s">
        <v>80</v>
      </c>
      <c r="E816" s="10">
        <v>51</v>
      </c>
      <c r="F816" s="1" t="s">
        <v>16</v>
      </c>
      <c r="G816" s="1" t="s">
        <v>17</v>
      </c>
      <c r="H816" s="4">
        <v>106681</v>
      </c>
      <c r="I816" s="10">
        <v>12</v>
      </c>
      <c r="J816" s="10">
        <v>1</v>
      </c>
      <c r="K816" s="1">
        <v>2020</v>
      </c>
      <c r="L816" s="1" t="s">
        <v>34</v>
      </c>
      <c r="M816" s="1" t="s">
        <v>19</v>
      </c>
      <c r="N816" s="7">
        <v>1.5361699057864349</v>
      </c>
      <c r="O816" t="str">
        <f>_xlfn.IFS(Analysis16[[#This Row],[Performance_Score]]&lt;=2, "Poor", Analysis16[[#This Row],[Performance_Score]]&gt;2, "Good", Analysis16[[#This Row],[Performance_Score]]&gt;4, "Excellent")</f>
        <v>Poor</v>
      </c>
      <c r="P816" t="str">
        <f>LEFT(Analysis16[[#This Row],[Name]],FIND(" ",Analysis16[[#This Row],[Name]], 1))</f>
        <v xml:space="preserve">Thomas </v>
      </c>
    </row>
    <row r="817" spans="2:16" x14ac:dyDescent="0.35">
      <c r="B817" s="2" t="s">
        <v>1636</v>
      </c>
      <c r="C817" s="2" t="s">
        <v>1637</v>
      </c>
      <c r="D817" s="2" t="s">
        <v>15</v>
      </c>
      <c r="E817" s="11">
        <v>54</v>
      </c>
      <c r="F817" s="2" t="s">
        <v>16</v>
      </c>
      <c r="G817" s="2" t="s">
        <v>39</v>
      </c>
      <c r="H817" s="5">
        <v>102499</v>
      </c>
      <c r="I817" s="11">
        <v>10</v>
      </c>
      <c r="J817" s="11">
        <v>2</v>
      </c>
      <c r="K817" s="2">
        <v>2021</v>
      </c>
      <c r="L817" s="2" t="s">
        <v>18</v>
      </c>
      <c r="M817" s="2" t="s">
        <v>41</v>
      </c>
      <c r="N817" s="8">
        <v>4.8708661882570858</v>
      </c>
      <c r="O817" t="str">
        <f>_xlfn.IFS(Analysis16[[#This Row],[Performance_Score]]&lt;=2, "Poor", Analysis16[[#This Row],[Performance_Score]]&gt;2, "Good", Analysis16[[#This Row],[Performance_Score]]&gt;4, "Excellent")</f>
        <v>Poor</v>
      </c>
      <c r="P817" t="str">
        <f>LEFT(Analysis16[[#This Row],[Name]],FIND(" ",Analysis16[[#This Row],[Name]], 1))</f>
        <v xml:space="preserve">Billy </v>
      </c>
    </row>
    <row r="818" spans="2:16" x14ac:dyDescent="0.35">
      <c r="B818" s="1" t="s">
        <v>1638</v>
      </c>
      <c r="C818" s="1" t="s">
        <v>1639</v>
      </c>
      <c r="D818" s="1" t="s">
        <v>33</v>
      </c>
      <c r="E818" s="10">
        <v>52</v>
      </c>
      <c r="F818" s="1" t="s">
        <v>23</v>
      </c>
      <c r="G818" s="1" t="s">
        <v>77</v>
      </c>
      <c r="H818" s="4">
        <v>106424</v>
      </c>
      <c r="I818" s="10">
        <v>7</v>
      </c>
      <c r="J818" s="10">
        <v>1</v>
      </c>
      <c r="K818" s="1">
        <v>2017</v>
      </c>
      <c r="L818" s="1" t="s">
        <v>51</v>
      </c>
      <c r="M818" s="1" t="s">
        <v>26</v>
      </c>
      <c r="N818" s="7">
        <v>2.2951016365126495</v>
      </c>
      <c r="O818" t="str">
        <f>_xlfn.IFS(Analysis16[[#This Row],[Performance_Score]]&lt;=2, "Poor", Analysis16[[#This Row],[Performance_Score]]&gt;2, "Good", Analysis16[[#This Row],[Performance_Score]]&gt;4, "Excellent")</f>
        <v>Poor</v>
      </c>
      <c r="P818" t="str">
        <f>LEFT(Analysis16[[#This Row],[Name]],FIND(" ",Analysis16[[#This Row],[Name]], 1))</f>
        <v xml:space="preserve">Robert </v>
      </c>
    </row>
    <row r="819" spans="2:16" x14ac:dyDescent="0.35">
      <c r="B819" s="2" t="s">
        <v>1640</v>
      </c>
      <c r="C819" s="2" t="s">
        <v>1641</v>
      </c>
      <c r="D819" s="2" t="s">
        <v>46</v>
      </c>
      <c r="E819" s="11">
        <v>33</v>
      </c>
      <c r="F819" s="2" t="s">
        <v>16</v>
      </c>
      <c r="G819" s="2" t="s">
        <v>29</v>
      </c>
      <c r="H819" s="5">
        <v>101235</v>
      </c>
      <c r="I819" s="11">
        <v>5</v>
      </c>
      <c r="J819" s="11">
        <v>5</v>
      </c>
      <c r="K819" s="2">
        <v>2024</v>
      </c>
      <c r="L819" s="2" t="s">
        <v>51</v>
      </c>
      <c r="M819" s="2" t="s">
        <v>26</v>
      </c>
      <c r="N819" s="8">
        <v>3.9952769043515222</v>
      </c>
      <c r="O819" t="str">
        <f>_xlfn.IFS(Analysis16[[#This Row],[Performance_Score]]&lt;=2, "Poor", Analysis16[[#This Row],[Performance_Score]]&gt;2, "Good", Analysis16[[#This Row],[Performance_Score]]&gt;4, "Excellent")</f>
        <v>Good</v>
      </c>
      <c r="P819" t="str">
        <f>LEFT(Analysis16[[#This Row],[Name]],FIND(" ",Analysis16[[#This Row],[Name]], 1))</f>
        <v xml:space="preserve">Bradley </v>
      </c>
    </row>
    <row r="820" spans="2:16" x14ac:dyDescent="0.35">
      <c r="B820" s="1" t="s">
        <v>1642</v>
      </c>
      <c r="C820" s="1" t="s">
        <v>1643</v>
      </c>
      <c r="D820" s="1" t="s">
        <v>46</v>
      </c>
      <c r="E820" s="10">
        <v>38</v>
      </c>
      <c r="F820" s="1" t="s">
        <v>23</v>
      </c>
      <c r="G820" s="1" t="s">
        <v>24</v>
      </c>
      <c r="H820" s="4">
        <v>32964</v>
      </c>
      <c r="I820" s="10">
        <v>15</v>
      </c>
      <c r="J820" s="10">
        <v>3</v>
      </c>
      <c r="K820" s="1">
        <v>2016</v>
      </c>
      <c r="L820" s="1" t="s">
        <v>25</v>
      </c>
      <c r="M820" s="1" t="s">
        <v>26</v>
      </c>
      <c r="N820" s="7">
        <v>1.4614707820265993</v>
      </c>
      <c r="O820" t="str">
        <f>_xlfn.IFS(Analysis16[[#This Row],[Performance_Score]]&lt;=2, "Poor", Analysis16[[#This Row],[Performance_Score]]&gt;2, "Good", Analysis16[[#This Row],[Performance_Score]]&gt;4, "Excellent")</f>
        <v>Good</v>
      </c>
      <c r="P820" t="str">
        <f>LEFT(Analysis16[[#This Row],[Name]],FIND(" ",Analysis16[[#This Row],[Name]], 1))</f>
        <v xml:space="preserve">Joshua </v>
      </c>
    </row>
    <row r="821" spans="2:16" x14ac:dyDescent="0.35">
      <c r="B821" s="2" t="s">
        <v>1644</v>
      </c>
      <c r="C821" s="2" t="s">
        <v>1645</v>
      </c>
      <c r="D821" s="2" t="s">
        <v>22</v>
      </c>
      <c r="E821" s="11">
        <v>26</v>
      </c>
      <c r="F821" s="2" t="s">
        <v>16</v>
      </c>
      <c r="G821" s="2" t="s">
        <v>39</v>
      </c>
      <c r="H821" s="5">
        <v>51394</v>
      </c>
      <c r="I821" s="11">
        <v>5</v>
      </c>
      <c r="J821" s="11">
        <v>1</v>
      </c>
      <c r="K821" s="2">
        <v>2015</v>
      </c>
      <c r="L821" s="2" t="s">
        <v>30</v>
      </c>
      <c r="M821" s="2" t="s">
        <v>26</v>
      </c>
      <c r="N821" s="8">
        <v>4.9748414805127448</v>
      </c>
      <c r="O821" t="str">
        <f>_xlfn.IFS(Analysis16[[#This Row],[Performance_Score]]&lt;=2, "Poor", Analysis16[[#This Row],[Performance_Score]]&gt;2, "Good", Analysis16[[#This Row],[Performance_Score]]&gt;4, "Excellent")</f>
        <v>Poor</v>
      </c>
      <c r="P821" t="str">
        <f>LEFT(Analysis16[[#This Row],[Name]],FIND(" ",Analysis16[[#This Row],[Name]], 1))</f>
        <v xml:space="preserve">Edward </v>
      </c>
    </row>
    <row r="822" spans="2:16" x14ac:dyDescent="0.35">
      <c r="B822" s="1" t="s">
        <v>1646</v>
      </c>
      <c r="C822" s="1" t="s">
        <v>1647</v>
      </c>
      <c r="D822" s="1" t="s">
        <v>15</v>
      </c>
      <c r="E822" s="10">
        <v>31</v>
      </c>
      <c r="F822" s="1" t="s">
        <v>16</v>
      </c>
      <c r="G822" s="1" t="s">
        <v>77</v>
      </c>
      <c r="H822" s="4">
        <v>67225</v>
      </c>
      <c r="I822" s="10">
        <v>30</v>
      </c>
      <c r="J822" s="10">
        <v>4</v>
      </c>
      <c r="K822" s="1">
        <v>2017</v>
      </c>
      <c r="L822" s="1" t="s">
        <v>40</v>
      </c>
      <c r="M822" s="1" t="s">
        <v>26</v>
      </c>
      <c r="N822" s="7">
        <v>4.2775975176508805</v>
      </c>
      <c r="O822" t="str">
        <f>_xlfn.IFS(Analysis16[[#This Row],[Performance_Score]]&lt;=2, "Poor", Analysis16[[#This Row],[Performance_Score]]&gt;2, "Good", Analysis16[[#This Row],[Performance_Score]]&gt;4, "Excellent")</f>
        <v>Good</v>
      </c>
      <c r="P822" t="str">
        <f>LEFT(Analysis16[[#This Row],[Name]],FIND(" ",Analysis16[[#This Row],[Name]], 1))</f>
        <v xml:space="preserve">Jerry </v>
      </c>
    </row>
    <row r="823" spans="2:16" x14ac:dyDescent="0.35">
      <c r="B823" s="2" t="s">
        <v>1648</v>
      </c>
      <c r="C823" s="2" t="s">
        <v>1649</v>
      </c>
      <c r="D823" s="2" t="s">
        <v>15</v>
      </c>
      <c r="E823" s="11">
        <v>30</v>
      </c>
      <c r="F823" s="2" t="s">
        <v>23</v>
      </c>
      <c r="G823" s="2" t="s">
        <v>17</v>
      </c>
      <c r="H823" s="5">
        <v>87069</v>
      </c>
      <c r="I823" s="11">
        <v>28</v>
      </c>
      <c r="J823" s="11">
        <v>1</v>
      </c>
      <c r="K823" s="2">
        <v>2016</v>
      </c>
      <c r="L823" s="2" t="s">
        <v>51</v>
      </c>
      <c r="M823" s="2" t="s">
        <v>26</v>
      </c>
      <c r="N823" s="8">
        <v>2.861853481668327</v>
      </c>
      <c r="O823" t="str">
        <f>_xlfn.IFS(Analysis16[[#This Row],[Performance_Score]]&lt;=2, "Poor", Analysis16[[#This Row],[Performance_Score]]&gt;2, "Good", Analysis16[[#This Row],[Performance_Score]]&gt;4, "Excellent")</f>
        <v>Poor</v>
      </c>
      <c r="P823" t="str">
        <f>LEFT(Analysis16[[#This Row],[Name]],FIND(" ",Analysis16[[#This Row],[Name]], 1))</f>
        <v xml:space="preserve">Jeffery </v>
      </c>
    </row>
    <row r="824" spans="2:16" x14ac:dyDescent="0.35">
      <c r="B824" s="1" t="s">
        <v>1650</v>
      </c>
      <c r="C824" s="1" t="s">
        <v>1651</v>
      </c>
      <c r="D824" s="1" t="s">
        <v>33</v>
      </c>
      <c r="E824" s="10">
        <v>47</v>
      </c>
      <c r="F824" s="1" t="s">
        <v>16</v>
      </c>
      <c r="G824" s="1" t="s">
        <v>39</v>
      </c>
      <c r="H824" s="4">
        <v>86589</v>
      </c>
      <c r="I824" s="10">
        <v>19</v>
      </c>
      <c r="J824" s="10">
        <v>1</v>
      </c>
      <c r="K824" s="1">
        <v>0</v>
      </c>
      <c r="L824" s="1" t="s">
        <v>51</v>
      </c>
      <c r="M824" s="1" t="s">
        <v>19</v>
      </c>
      <c r="N824" s="7">
        <v>3.9050819334441176</v>
      </c>
      <c r="O824" t="str">
        <f>_xlfn.IFS(Analysis16[[#This Row],[Performance_Score]]&lt;=2, "Poor", Analysis16[[#This Row],[Performance_Score]]&gt;2, "Good", Analysis16[[#This Row],[Performance_Score]]&gt;4, "Excellent")</f>
        <v>Poor</v>
      </c>
      <c r="P824" t="str">
        <f>LEFT(Analysis16[[#This Row],[Name]],FIND(" ",Analysis16[[#This Row],[Name]], 1))</f>
        <v xml:space="preserve">Kenneth </v>
      </c>
    </row>
    <row r="825" spans="2:16" x14ac:dyDescent="0.35">
      <c r="B825" s="2" t="s">
        <v>1652</v>
      </c>
      <c r="C825" s="2" t="s">
        <v>1653</v>
      </c>
      <c r="D825" s="2" t="s">
        <v>33</v>
      </c>
      <c r="E825" s="11">
        <v>24</v>
      </c>
      <c r="F825" s="2" t="s">
        <v>23</v>
      </c>
      <c r="G825" s="2" t="s">
        <v>77</v>
      </c>
      <c r="H825" s="5">
        <v>45034</v>
      </c>
      <c r="I825" s="11">
        <v>1</v>
      </c>
      <c r="J825" s="11">
        <v>5</v>
      </c>
      <c r="K825" s="2">
        <v>2023</v>
      </c>
      <c r="L825" s="2" t="s">
        <v>30</v>
      </c>
      <c r="M825" s="2" t="s">
        <v>141</v>
      </c>
      <c r="N825" s="8">
        <v>1.3437165840213785</v>
      </c>
      <c r="O825" t="str">
        <f>_xlfn.IFS(Analysis16[[#This Row],[Performance_Score]]&lt;=2, "Poor", Analysis16[[#This Row],[Performance_Score]]&gt;2, "Good", Analysis16[[#This Row],[Performance_Score]]&gt;4, "Excellent")</f>
        <v>Good</v>
      </c>
      <c r="P825" t="str">
        <f>LEFT(Analysis16[[#This Row],[Name]],FIND(" ",Analysis16[[#This Row],[Name]], 1))</f>
        <v xml:space="preserve">Emily </v>
      </c>
    </row>
    <row r="826" spans="2:16" x14ac:dyDescent="0.35">
      <c r="B826" s="1" t="s">
        <v>1654</v>
      </c>
      <c r="C826" s="1" t="s">
        <v>1655</v>
      </c>
      <c r="D826" s="1" t="s">
        <v>80</v>
      </c>
      <c r="E826" s="10">
        <v>42</v>
      </c>
      <c r="F826" s="1" t="s">
        <v>16</v>
      </c>
      <c r="G826" s="1" t="s">
        <v>77</v>
      </c>
      <c r="H826" s="4">
        <v>86225</v>
      </c>
      <c r="I826" s="10">
        <v>4</v>
      </c>
      <c r="J826" s="10">
        <v>4</v>
      </c>
      <c r="K826" s="1">
        <v>2023</v>
      </c>
      <c r="L826" s="1" t="s">
        <v>40</v>
      </c>
      <c r="M826" s="1" t="s">
        <v>19</v>
      </c>
      <c r="N826" s="7">
        <v>2.5334863381735246</v>
      </c>
      <c r="O826" t="str">
        <f>_xlfn.IFS(Analysis16[[#This Row],[Performance_Score]]&lt;=2, "Poor", Analysis16[[#This Row],[Performance_Score]]&gt;2, "Good", Analysis16[[#This Row],[Performance_Score]]&gt;4, "Excellent")</f>
        <v>Good</v>
      </c>
      <c r="P826" t="str">
        <f>LEFT(Analysis16[[#This Row],[Name]],FIND(" ",Analysis16[[#This Row],[Name]], 1))</f>
        <v xml:space="preserve">Alexa </v>
      </c>
    </row>
    <row r="827" spans="2:16" x14ac:dyDescent="0.35">
      <c r="B827" s="2" t="s">
        <v>1656</v>
      </c>
      <c r="C827" s="2" t="s">
        <v>1657</v>
      </c>
      <c r="D827" s="2" t="s">
        <v>33</v>
      </c>
      <c r="E827" s="11">
        <v>44</v>
      </c>
      <c r="F827" s="2" t="s">
        <v>72</v>
      </c>
      <c r="G827" s="2" t="s">
        <v>29</v>
      </c>
      <c r="H827" s="5">
        <v>55108</v>
      </c>
      <c r="I827" s="11">
        <v>33</v>
      </c>
      <c r="J827" s="11">
        <v>2</v>
      </c>
      <c r="K827" s="2">
        <v>0</v>
      </c>
      <c r="L827" s="2" t="s">
        <v>25</v>
      </c>
      <c r="M827" s="2" t="s">
        <v>41</v>
      </c>
      <c r="N827" s="8">
        <v>2.331984071014797</v>
      </c>
      <c r="O827" t="str">
        <f>_xlfn.IFS(Analysis16[[#This Row],[Performance_Score]]&lt;=2, "Poor", Analysis16[[#This Row],[Performance_Score]]&gt;2, "Good", Analysis16[[#This Row],[Performance_Score]]&gt;4, "Excellent")</f>
        <v>Poor</v>
      </c>
      <c r="P827" t="str">
        <f>LEFT(Analysis16[[#This Row],[Name]],FIND(" ",Analysis16[[#This Row],[Name]], 1))</f>
        <v xml:space="preserve">Mary </v>
      </c>
    </row>
    <row r="828" spans="2:16" x14ac:dyDescent="0.35">
      <c r="B828" s="1" t="s">
        <v>1658</v>
      </c>
      <c r="C828" s="1" t="s">
        <v>1659</v>
      </c>
      <c r="D828" s="1" t="s">
        <v>15</v>
      </c>
      <c r="E828" s="10">
        <v>30</v>
      </c>
      <c r="F828" s="1" t="s">
        <v>16</v>
      </c>
      <c r="G828" s="1" t="s">
        <v>17</v>
      </c>
      <c r="H828" s="4">
        <v>91885</v>
      </c>
      <c r="I828" s="10">
        <v>20</v>
      </c>
      <c r="J828" s="10">
        <v>4</v>
      </c>
      <c r="K828" s="1">
        <v>0</v>
      </c>
      <c r="L828" s="1" t="s">
        <v>25</v>
      </c>
      <c r="M828" s="1" t="s">
        <v>26</v>
      </c>
      <c r="N828" s="7">
        <v>2.0398651173231839</v>
      </c>
      <c r="O828" t="str">
        <f>_xlfn.IFS(Analysis16[[#This Row],[Performance_Score]]&lt;=2, "Poor", Analysis16[[#This Row],[Performance_Score]]&gt;2, "Good", Analysis16[[#This Row],[Performance_Score]]&gt;4, "Excellent")</f>
        <v>Good</v>
      </c>
      <c r="P828" t="str">
        <f>LEFT(Analysis16[[#This Row],[Name]],FIND(" ",Analysis16[[#This Row],[Name]], 1))</f>
        <v xml:space="preserve">Christopher </v>
      </c>
    </row>
    <row r="829" spans="2:16" x14ac:dyDescent="0.35">
      <c r="B829" s="2" t="s">
        <v>1660</v>
      </c>
      <c r="C829" s="2" t="s">
        <v>1661</v>
      </c>
      <c r="D829" s="2" t="s">
        <v>80</v>
      </c>
      <c r="E829" s="11">
        <v>30</v>
      </c>
      <c r="F829" s="2" t="s">
        <v>23</v>
      </c>
      <c r="G829" s="2" t="s">
        <v>63</v>
      </c>
      <c r="H829" s="5">
        <v>79073</v>
      </c>
      <c r="I829" s="11">
        <v>28</v>
      </c>
      <c r="J829" s="11">
        <v>5</v>
      </c>
      <c r="K829" s="2">
        <v>2024</v>
      </c>
      <c r="L829" s="2" t="s">
        <v>51</v>
      </c>
      <c r="M829" s="2" t="s">
        <v>141</v>
      </c>
      <c r="N829" s="8">
        <v>3.0735448355511803</v>
      </c>
      <c r="O829" t="str">
        <f>_xlfn.IFS(Analysis16[[#This Row],[Performance_Score]]&lt;=2, "Poor", Analysis16[[#This Row],[Performance_Score]]&gt;2, "Good", Analysis16[[#This Row],[Performance_Score]]&gt;4, "Excellent")</f>
        <v>Good</v>
      </c>
      <c r="P829" t="str">
        <f>LEFT(Analysis16[[#This Row],[Name]],FIND(" ",Analysis16[[#This Row],[Name]], 1))</f>
        <v xml:space="preserve">Sheila </v>
      </c>
    </row>
    <row r="830" spans="2:16" x14ac:dyDescent="0.35">
      <c r="B830" s="1" t="s">
        <v>1662</v>
      </c>
      <c r="C830" s="1" t="s">
        <v>1663</v>
      </c>
      <c r="D830" s="1" t="s">
        <v>22</v>
      </c>
      <c r="E830" s="10">
        <v>23</v>
      </c>
      <c r="F830" s="1" t="s">
        <v>23</v>
      </c>
      <c r="G830" s="1" t="s">
        <v>63</v>
      </c>
      <c r="H830" s="4">
        <v>34212</v>
      </c>
      <c r="I830" s="10">
        <v>2</v>
      </c>
      <c r="J830" s="10">
        <v>3</v>
      </c>
      <c r="K830" s="1">
        <v>2015</v>
      </c>
      <c r="L830" s="1" t="s">
        <v>25</v>
      </c>
      <c r="M830" s="1" t="s">
        <v>41</v>
      </c>
      <c r="N830" s="7">
        <v>3.6107806668732709</v>
      </c>
      <c r="O830" t="str">
        <f>_xlfn.IFS(Analysis16[[#This Row],[Performance_Score]]&lt;=2, "Poor", Analysis16[[#This Row],[Performance_Score]]&gt;2, "Good", Analysis16[[#This Row],[Performance_Score]]&gt;4, "Excellent")</f>
        <v>Good</v>
      </c>
      <c r="P830" t="str">
        <f>LEFT(Analysis16[[#This Row],[Name]],FIND(" ",Analysis16[[#This Row],[Name]], 1))</f>
        <v xml:space="preserve">Jackson </v>
      </c>
    </row>
    <row r="831" spans="2:16" x14ac:dyDescent="0.35">
      <c r="B831" s="2" t="s">
        <v>1664</v>
      </c>
      <c r="C831" s="2" t="s">
        <v>1665</v>
      </c>
      <c r="D831" s="2" t="s">
        <v>58</v>
      </c>
      <c r="E831" s="11">
        <v>34</v>
      </c>
      <c r="F831" s="2" t="s">
        <v>23</v>
      </c>
      <c r="G831" s="2" t="s">
        <v>17</v>
      </c>
      <c r="H831" s="5">
        <v>100619</v>
      </c>
      <c r="I831" s="11">
        <v>32</v>
      </c>
      <c r="J831" s="11">
        <v>1</v>
      </c>
      <c r="K831" s="2">
        <v>2015</v>
      </c>
      <c r="L831" s="2" t="s">
        <v>18</v>
      </c>
      <c r="M831" s="2" t="s">
        <v>41</v>
      </c>
      <c r="N831" s="8">
        <v>3.5180939947729515</v>
      </c>
      <c r="O831" t="str">
        <f>_xlfn.IFS(Analysis16[[#This Row],[Performance_Score]]&lt;=2, "Poor", Analysis16[[#This Row],[Performance_Score]]&gt;2, "Good", Analysis16[[#This Row],[Performance_Score]]&gt;4, "Excellent")</f>
        <v>Poor</v>
      </c>
      <c r="P831" t="str">
        <f>LEFT(Analysis16[[#This Row],[Name]],FIND(" ",Analysis16[[#This Row],[Name]], 1))</f>
        <v xml:space="preserve">George </v>
      </c>
    </row>
    <row r="832" spans="2:16" x14ac:dyDescent="0.35">
      <c r="B832" s="1" t="s">
        <v>1666</v>
      </c>
      <c r="C832" s="1" t="s">
        <v>1667</v>
      </c>
      <c r="D832" s="1" t="s">
        <v>80</v>
      </c>
      <c r="E832" s="10">
        <v>37</v>
      </c>
      <c r="F832" s="1" t="s">
        <v>16</v>
      </c>
      <c r="G832" s="1" t="s">
        <v>29</v>
      </c>
      <c r="H832" s="4">
        <v>57626</v>
      </c>
      <c r="I832" s="10">
        <v>17</v>
      </c>
      <c r="J832" s="10">
        <v>3</v>
      </c>
      <c r="K832" s="1">
        <v>0</v>
      </c>
      <c r="L832" s="1" t="s">
        <v>18</v>
      </c>
      <c r="M832" s="1" t="s">
        <v>26</v>
      </c>
      <c r="N832" s="7">
        <v>3.7568244465736265</v>
      </c>
      <c r="O832" t="str">
        <f>_xlfn.IFS(Analysis16[[#This Row],[Performance_Score]]&lt;=2, "Poor", Analysis16[[#This Row],[Performance_Score]]&gt;2, "Good", Analysis16[[#This Row],[Performance_Score]]&gt;4, "Excellent")</f>
        <v>Good</v>
      </c>
      <c r="P832" t="str">
        <f>LEFT(Analysis16[[#This Row],[Name]],FIND(" ",Analysis16[[#This Row],[Name]], 1))</f>
        <v xml:space="preserve">Andre </v>
      </c>
    </row>
    <row r="833" spans="2:16" x14ac:dyDescent="0.35">
      <c r="B833" s="2" t="s">
        <v>1668</v>
      </c>
      <c r="C833" s="2" t="s">
        <v>1669</v>
      </c>
      <c r="D833" s="2" t="s">
        <v>22</v>
      </c>
      <c r="E833" s="11">
        <v>43</v>
      </c>
      <c r="F833" s="2" t="s">
        <v>16</v>
      </c>
      <c r="G833" s="2" t="s">
        <v>63</v>
      </c>
      <c r="H833" s="5">
        <v>30704</v>
      </c>
      <c r="I833" s="11">
        <v>29</v>
      </c>
      <c r="J833" s="11">
        <v>5</v>
      </c>
      <c r="K833" s="2">
        <v>2020</v>
      </c>
      <c r="L833" s="2" t="s">
        <v>34</v>
      </c>
      <c r="M833" s="2" t="s">
        <v>26</v>
      </c>
      <c r="N833" s="8">
        <v>1.6330053014361221</v>
      </c>
      <c r="O833" t="str">
        <f>_xlfn.IFS(Analysis16[[#This Row],[Performance_Score]]&lt;=2, "Poor", Analysis16[[#This Row],[Performance_Score]]&gt;2, "Good", Analysis16[[#This Row],[Performance_Score]]&gt;4, "Excellent")</f>
        <v>Good</v>
      </c>
      <c r="P833" t="str">
        <f>LEFT(Analysis16[[#This Row],[Name]],FIND(" ",Analysis16[[#This Row],[Name]], 1))</f>
        <v xml:space="preserve">Robert </v>
      </c>
    </row>
    <row r="834" spans="2:16" x14ac:dyDescent="0.35">
      <c r="B834" s="1" t="s">
        <v>1670</v>
      </c>
      <c r="C834" s="1" t="s">
        <v>1671</v>
      </c>
      <c r="D834" s="1" t="s">
        <v>22</v>
      </c>
      <c r="E834" s="10">
        <v>60</v>
      </c>
      <c r="F834" s="1" t="s">
        <v>16</v>
      </c>
      <c r="G834" s="1" t="s">
        <v>24</v>
      </c>
      <c r="H834" s="4">
        <v>87390</v>
      </c>
      <c r="I834" s="10">
        <v>16</v>
      </c>
      <c r="J834" s="10">
        <v>4</v>
      </c>
      <c r="K834" s="1">
        <v>0</v>
      </c>
      <c r="L834" s="1" t="s">
        <v>40</v>
      </c>
      <c r="M834" s="1" t="s">
        <v>26</v>
      </c>
      <c r="N834" s="7">
        <v>1.646261361809954</v>
      </c>
      <c r="O834" t="str">
        <f>_xlfn.IFS(Analysis16[[#This Row],[Performance_Score]]&lt;=2, "Poor", Analysis16[[#This Row],[Performance_Score]]&gt;2, "Good", Analysis16[[#This Row],[Performance_Score]]&gt;4, "Excellent")</f>
        <v>Good</v>
      </c>
      <c r="P834" t="str">
        <f>LEFT(Analysis16[[#This Row],[Name]],FIND(" ",Analysis16[[#This Row],[Name]], 1))</f>
        <v xml:space="preserve">Micheal </v>
      </c>
    </row>
    <row r="835" spans="2:16" x14ac:dyDescent="0.35">
      <c r="B835" s="2" t="s">
        <v>1672</v>
      </c>
      <c r="C835" s="2" t="s">
        <v>1673</v>
      </c>
      <c r="D835" s="2" t="s">
        <v>22</v>
      </c>
      <c r="E835" s="11">
        <v>44</v>
      </c>
      <c r="F835" s="2" t="s">
        <v>16</v>
      </c>
      <c r="G835" s="2" t="s">
        <v>17</v>
      </c>
      <c r="H835" s="5">
        <v>33771</v>
      </c>
      <c r="I835" s="11">
        <v>21</v>
      </c>
      <c r="J835" s="11">
        <v>4</v>
      </c>
      <c r="K835" s="2">
        <v>2024</v>
      </c>
      <c r="L835" s="2" t="s">
        <v>30</v>
      </c>
      <c r="M835" s="2" t="s">
        <v>41</v>
      </c>
      <c r="N835" s="8">
        <v>2.0111955391545804</v>
      </c>
      <c r="O835" t="str">
        <f>_xlfn.IFS(Analysis16[[#This Row],[Performance_Score]]&lt;=2, "Poor", Analysis16[[#This Row],[Performance_Score]]&gt;2, "Good", Analysis16[[#This Row],[Performance_Score]]&gt;4, "Excellent")</f>
        <v>Good</v>
      </c>
      <c r="P835" t="str">
        <f>LEFT(Analysis16[[#This Row],[Name]],FIND(" ",Analysis16[[#This Row],[Name]], 1))</f>
        <v xml:space="preserve">Justin </v>
      </c>
    </row>
    <row r="836" spans="2:16" x14ac:dyDescent="0.35">
      <c r="B836" s="1" t="s">
        <v>1674</v>
      </c>
      <c r="C836" s="1" t="s">
        <v>1675</v>
      </c>
      <c r="D836" s="1" t="s">
        <v>80</v>
      </c>
      <c r="E836" s="10">
        <v>23</v>
      </c>
      <c r="F836" s="1" t="s">
        <v>23</v>
      </c>
      <c r="G836" s="1" t="s">
        <v>77</v>
      </c>
      <c r="H836" s="4">
        <v>49561</v>
      </c>
      <c r="I836" s="10">
        <v>20</v>
      </c>
      <c r="J836" s="10">
        <v>5</v>
      </c>
      <c r="K836" s="1">
        <v>2015</v>
      </c>
      <c r="L836" s="1" t="s">
        <v>30</v>
      </c>
      <c r="M836" s="1" t="s">
        <v>19</v>
      </c>
      <c r="N836" s="7">
        <v>1.9701461205182231</v>
      </c>
      <c r="O836" t="str">
        <f>_xlfn.IFS(Analysis16[[#This Row],[Performance_Score]]&lt;=2, "Poor", Analysis16[[#This Row],[Performance_Score]]&gt;2, "Good", Analysis16[[#This Row],[Performance_Score]]&gt;4, "Excellent")</f>
        <v>Good</v>
      </c>
      <c r="P836" t="str">
        <f>LEFT(Analysis16[[#This Row],[Name]],FIND(" ",Analysis16[[#This Row],[Name]], 1))</f>
        <v xml:space="preserve">Shelby </v>
      </c>
    </row>
    <row r="837" spans="2:16" x14ac:dyDescent="0.35">
      <c r="B837" s="2" t="s">
        <v>1676</v>
      </c>
      <c r="C837" s="2" t="s">
        <v>1677</v>
      </c>
      <c r="D837" s="2" t="s">
        <v>46</v>
      </c>
      <c r="E837" s="11">
        <v>54</v>
      </c>
      <c r="F837" s="2" t="s">
        <v>16</v>
      </c>
      <c r="G837" s="2" t="s">
        <v>29</v>
      </c>
      <c r="H837" s="5">
        <v>84444</v>
      </c>
      <c r="I837" s="11">
        <v>24</v>
      </c>
      <c r="J837" s="11">
        <v>1</v>
      </c>
      <c r="K837" s="2">
        <v>2021</v>
      </c>
      <c r="L837" s="2" t="s">
        <v>25</v>
      </c>
      <c r="M837" s="2" t="s">
        <v>26</v>
      </c>
      <c r="N837" s="8">
        <v>2.1038346308475027</v>
      </c>
      <c r="O837" t="str">
        <f>_xlfn.IFS(Analysis16[[#This Row],[Performance_Score]]&lt;=2, "Poor", Analysis16[[#This Row],[Performance_Score]]&gt;2, "Good", Analysis16[[#This Row],[Performance_Score]]&gt;4, "Excellent")</f>
        <v>Poor</v>
      </c>
      <c r="P837" t="str">
        <f>LEFT(Analysis16[[#This Row],[Name]],FIND(" ",Analysis16[[#This Row],[Name]], 1))</f>
        <v xml:space="preserve">Brandi </v>
      </c>
    </row>
    <row r="838" spans="2:16" x14ac:dyDescent="0.35">
      <c r="B838" s="1" t="s">
        <v>1678</v>
      </c>
      <c r="C838" s="1" t="s">
        <v>1679</v>
      </c>
      <c r="D838" s="1" t="s">
        <v>22</v>
      </c>
      <c r="E838" s="10">
        <v>55</v>
      </c>
      <c r="F838" s="1" t="s">
        <v>23</v>
      </c>
      <c r="G838" s="1" t="s">
        <v>39</v>
      </c>
      <c r="H838" s="4">
        <v>117940</v>
      </c>
      <c r="I838" s="10">
        <v>34</v>
      </c>
      <c r="J838" s="10">
        <v>3</v>
      </c>
      <c r="K838" s="1">
        <v>2015</v>
      </c>
      <c r="L838" s="1" t="s">
        <v>40</v>
      </c>
      <c r="M838" s="1" t="s">
        <v>19</v>
      </c>
      <c r="N838" s="7">
        <v>1.5228113175910529</v>
      </c>
      <c r="O838" t="str">
        <f>_xlfn.IFS(Analysis16[[#This Row],[Performance_Score]]&lt;=2, "Poor", Analysis16[[#This Row],[Performance_Score]]&gt;2, "Good", Analysis16[[#This Row],[Performance_Score]]&gt;4, "Excellent")</f>
        <v>Good</v>
      </c>
      <c r="P838" t="str">
        <f>LEFT(Analysis16[[#This Row],[Name]],FIND(" ",Analysis16[[#This Row],[Name]], 1))</f>
        <v xml:space="preserve">Janet </v>
      </c>
    </row>
    <row r="839" spans="2:16" x14ac:dyDescent="0.35">
      <c r="B839" s="2" t="s">
        <v>1680</v>
      </c>
      <c r="C839" s="2" t="s">
        <v>1681</v>
      </c>
      <c r="D839" s="2" t="s">
        <v>46</v>
      </c>
      <c r="E839" s="11">
        <v>25</v>
      </c>
      <c r="F839" s="2" t="s">
        <v>16</v>
      </c>
      <c r="G839" s="2" t="s">
        <v>29</v>
      </c>
      <c r="H839" s="5">
        <v>114853</v>
      </c>
      <c r="I839" s="11">
        <v>14</v>
      </c>
      <c r="J839" s="11">
        <v>5</v>
      </c>
      <c r="K839" s="2">
        <v>2023</v>
      </c>
      <c r="L839" s="2" t="s">
        <v>18</v>
      </c>
      <c r="M839" s="2" t="s">
        <v>26</v>
      </c>
      <c r="N839" s="8">
        <v>3.9896772896563362</v>
      </c>
      <c r="O839" t="str">
        <f>_xlfn.IFS(Analysis16[[#This Row],[Performance_Score]]&lt;=2, "Poor", Analysis16[[#This Row],[Performance_Score]]&gt;2, "Good", Analysis16[[#This Row],[Performance_Score]]&gt;4, "Excellent")</f>
        <v>Good</v>
      </c>
      <c r="P839" t="str">
        <f>LEFT(Analysis16[[#This Row],[Name]],FIND(" ",Analysis16[[#This Row],[Name]], 1))</f>
        <v xml:space="preserve">Jose </v>
      </c>
    </row>
    <row r="840" spans="2:16" x14ac:dyDescent="0.35">
      <c r="B840" s="1" t="s">
        <v>1682</v>
      </c>
      <c r="C840" s="1" t="s">
        <v>1683</v>
      </c>
      <c r="D840" s="1" t="s">
        <v>58</v>
      </c>
      <c r="E840" s="10">
        <v>41</v>
      </c>
      <c r="F840" s="1" t="s">
        <v>16</v>
      </c>
      <c r="G840" s="1" t="s">
        <v>39</v>
      </c>
      <c r="H840" s="4">
        <v>78899</v>
      </c>
      <c r="I840" s="10">
        <v>3</v>
      </c>
      <c r="J840" s="10">
        <v>2</v>
      </c>
      <c r="K840" s="1">
        <v>2022</v>
      </c>
      <c r="L840" s="1" t="s">
        <v>34</v>
      </c>
      <c r="M840" s="1" t="s">
        <v>41</v>
      </c>
      <c r="N840" s="7">
        <v>3.0917488225623928</v>
      </c>
      <c r="O840" t="str">
        <f>_xlfn.IFS(Analysis16[[#This Row],[Performance_Score]]&lt;=2, "Poor", Analysis16[[#This Row],[Performance_Score]]&gt;2, "Good", Analysis16[[#This Row],[Performance_Score]]&gt;4, "Excellent")</f>
        <v>Poor</v>
      </c>
      <c r="P840" t="str">
        <f>LEFT(Analysis16[[#This Row],[Name]],FIND(" ",Analysis16[[#This Row],[Name]], 1))</f>
        <v xml:space="preserve">Courtney </v>
      </c>
    </row>
    <row r="841" spans="2:16" x14ac:dyDescent="0.35">
      <c r="B841" s="2" t="s">
        <v>1684</v>
      </c>
      <c r="C841" s="2" t="s">
        <v>1685</v>
      </c>
      <c r="D841" s="2" t="s">
        <v>46</v>
      </c>
      <c r="E841" s="11">
        <v>26</v>
      </c>
      <c r="F841" s="2" t="s">
        <v>23</v>
      </c>
      <c r="G841" s="2" t="s">
        <v>63</v>
      </c>
      <c r="H841" s="5">
        <v>103964</v>
      </c>
      <c r="I841" s="11">
        <v>26</v>
      </c>
      <c r="J841" s="11">
        <v>5</v>
      </c>
      <c r="K841" s="2">
        <v>2016</v>
      </c>
      <c r="L841" s="2" t="s">
        <v>30</v>
      </c>
      <c r="M841" s="2" t="s">
        <v>26</v>
      </c>
      <c r="N841" s="8">
        <v>4.7042585429015826</v>
      </c>
      <c r="O841" t="str">
        <f>_xlfn.IFS(Analysis16[[#This Row],[Performance_Score]]&lt;=2, "Poor", Analysis16[[#This Row],[Performance_Score]]&gt;2, "Good", Analysis16[[#This Row],[Performance_Score]]&gt;4, "Excellent")</f>
        <v>Good</v>
      </c>
      <c r="P841" t="str">
        <f>LEFT(Analysis16[[#This Row],[Name]],FIND(" ",Analysis16[[#This Row],[Name]], 1))</f>
        <v xml:space="preserve">Lawrence </v>
      </c>
    </row>
    <row r="842" spans="2:16" x14ac:dyDescent="0.35">
      <c r="B842" s="1" t="s">
        <v>1686</v>
      </c>
      <c r="C842" s="1" t="s">
        <v>1687</v>
      </c>
      <c r="D842" s="1" t="s">
        <v>80</v>
      </c>
      <c r="E842" s="10">
        <v>54</v>
      </c>
      <c r="F842" s="1" t="s">
        <v>16</v>
      </c>
      <c r="G842" s="1" t="s">
        <v>63</v>
      </c>
      <c r="H842" s="4">
        <v>112196</v>
      </c>
      <c r="I842" s="10">
        <v>35</v>
      </c>
      <c r="J842" s="10">
        <v>2</v>
      </c>
      <c r="K842" s="1">
        <v>2022</v>
      </c>
      <c r="L842" s="1" t="s">
        <v>25</v>
      </c>
      <c r="M842" s="1" t="s">
        <v>41</v>
      </c>
      <c r="N842" s="7">
        <v>4.5312657294707392</v>
      </c>
      <c r="O842" t="str">
        <f>_xlfn.IFS(Analysis16[[#This Row],[Performance_Score]]&lt;=2, "Poor", Analysis16[[#This Row],[Performance_Score]]&gt;2, "Good", Analysis16[[#This Row],[Performance_Score]]&gt;4, "Excellent")</f>
        <v>Poor</v>
      </c>
      <c r="P842" t="str">
        <f>LEFT(Analysis16[[#This Row],[Name]],FIND(" ",Analysis16[[#This Row],[Name]], 1))</f>
        <v xml:space="preserve">Joel </v>
      </c>
    </row>
    <row r="843" spans="2:16" x14ac:dyDescent="0.35">
      <c r="B843" s="2" t="s">
        <v>1688</v>
      </c>
      <c r="C843" s="2" t="s">
        <v>1689</v>
      </c>
      <c r="D843" s="2" t="s">
        <v>80</v>
      </c>
      <c r="E843" s="11">
        <v>44</v>
      </c>
      <c r="F843" s="2" t="s">
        <v>23</v>
      </c>
      <c r="G843" s="2" t="s">
        <v>24</v>
      </c>
      <c r="H843" s="5">
        <v>112371</v>
      </c>
      <c r="I843" s="11">
        <v>21</v>
      </c>
      <c r="J843" s="11">
        <v>3</v>
      </c>
      <c r="K843" s="2">
        <v>2019</v>
      </c>
      <c r="L843" s="2" t="s">
        <v>18</v>
      </c>
      <c r="M843" s="2" t="s">
        <v>41</v>
      </c>
      <c r="N843" s="8">
        <v>3.850382685864469</v>
      </c>
      <c r="O843" t="str">
        <f>_xlfn.IFS(Analysis16[[#This Row],[Performance_Score]]&lt;=2, "Poor", Analysis16[[#This Row],[Performance_Score]]&gt;2, "Good", Analysis16[[#This Row],[Performance_Score]]&gt;4, "Excellent")</f>
        <v>Good</v>
      </c>
      <c r="P843" t="str">
        <f>LEFT(Analysis16[[#This Row],[Name]],FIND(" ",Analysis16[[#This Row],[Name]], 1))</f>
        <v xml:space="preserve">Brandon </v>
      </c>
    </row>
    <row r="844" spans="2:16" x14ac:dyDescent="0.35">
      <c r="B844" s="1" t="s">
        <v>1690</v>
      </c>
      <c r="C844" s="1" t="s">
        <v>1691</v>
      </c>
      <c r="D844" s="1" t="s">
        <v>58</v>
      </c>
      <c r="E844" s="10">
        <v>41</v>
      </c>
      <c r="F844" s="1" t="s">
        <v>23</v>
      </c>
      <c r="G844" s="1" t="s">
        <v>17</v>
      </c>
      <c r="H844" s="4">
        <v>59862</v>
      </c>
      <c r="I844" s="10">
        <v>13</v>
      </c>
      <c r="J844" s="10">
        <v>1</v>
      </c>
      <c r="K844" s="1">
        <v>2019</v>
      </c>
      <c r="L844" s="1" t="s">
        <v>34</v>
      </c>
      <c r="M844" s="1" t="s">
        <v>26</v>
      </c>
      <c r="N844" s="7">
        <v>1.6926761527894287</v>
      </c>
      <c r="O844" t="str">
        <f>_xlfn.IFS(Analysis16[[#This Row],[Performance_Score]]&lt;=2, "Poor", Analysis16[[#This Row],[Performance_Score]]&gt;2, "Good", Analysis16[[#This Row],[Performance_Score]]&gt;4, "Excellent")</f>
        <v>Poor</v>
      </c>
      <c r="P844" t="str">
        <f>LEFT(Analysis16[[#This Row],[Name]],FIND(" ",Analysis16[[#This Row],[Name]], 1))</f>
        <v xml:space="preserve">Terry </v>
      </c>
    </row>
    <row r="845" spans="2:16" x14ac:dyDescent="0.35">
      <c r="B845" s="2" t="s">
        <v>1692</v>
      </c>
      <c r="C845" s="2" t="s">
        <v>1693</v>
      </c>
      <c r="D845" s="2" t="s">
        <v>46</v>
      </c>
      <c r="E845" s="11">
        <v>41</v>
      </c>
      <c r="F845" s="2" t="s">
        <v>16</v>
      </c>
      <c r="G845" s="2" t="s">
        <v>24</v>
      </c>
      <c r="H845" s="5">
        <v>118648</v>
      </c>
      <c r="I845" s="11">
        <v>25</v>
      </c>
      <c r="J845" s="11">
        <v>5</v>
      </c>
      <c r="K845" s="2">
        <v>2018</v>
      </c>
      <c r="L845" s="2" t="s">
        <v>51</v>
      </c>
      <c r="M845" s="2" t="s">
        <v>141</v>
      </c>
      <c r="N845" s="8">
        <v>1.8507419705047323</v>
      </c>
      <c r="O845" t="str">
        <f>_xlfn.IFS(Analysis16[[#This Row],[Performance_Score]]&lt;=2, "Poor", Analysis16[[#This Row],[Performance_Score]]&gt;2, "Good", Analysis16[[#This Row],[Performance_Score]]&gt;4, "Excellent")</f>
        <v>Good</v>
      </c>
      <c r="P845" t="str">
        <f>LEFT(Analysis16[[#This Row],[Name]],FIND(" ",Analysis16[[#This Row],[Name]], 1))</f>
        <v xml:space="preserve">Shawn </v>
      </c>
    </row>
    <row r="846" spans="2:16" x14ac:dyDescent="0.35">
      <c r="B846" s="1" t="s">
        <v>1694</v>
      </c>
      <c r="C846" s="1" t="s">
        <v>1695</v>
      </c>
      <c r="D846" s="1" t="s">
        <v>46</v>
      </c>
      <c r="E846" s="10">
        <v>23</v>
      </c>
      <c r="F846" s="1" t="s">
        <v>23</v>
      </c>
      <c r="G846" s="1" t="s">
        <v>29</v>
      </c>
      <c r="H846" s="4">
        <v>37083</v>
      </c>
      <c r="I846" s="10">
        <v>11</v>
      </c>
      <c r="J846" s="10">
        <v>2</v>
      </c>
      <c r="K846" s="1">
        <v>2018</v>
      </c>
      <c r="L846" s="1" t="s">
        <v>51</v>
      </c>
      <c r="M846" s="1" t="s">
        <v>19</v>
      </c>
      <c r="N846" s="7">
        <v>4.9735028094340183</v>
      </c>
      <c r="O846" t="str">
        <f>_xlfn.IFS(Analysis16[[#This Row],[Performance_Score]]&lt;=2, "Poor", Analysis16[[#This Row],[Performance_Score]]&gt;2, "Good", Analysis16[[#This Row],[Performance_Score]]&gt;4, "Excellent")</f>
        <v>Poor</v>
      </c>
      <c r="P846" t="str">
        <f>LEFT(Analysis16[[#This Row],[Name]],FIND(" ",Analysis16[[#This Row],[Name]], 1))</f>
        <v xml:space="preserve">Victor </v>
      </c>
    </row>
    <row r="847" spans="2:16" x14ac:dyDescent="0.35">
      <c r="B847" s="2" t="s">
        <v>1696</v>
      </c>
      <c r="C847" s="2" t="s">
        <v>1697</v>
      </c>
      <c r="D847" s="2" t="s">
        <v>22</v>
      </c>
      <c r="E847" s="11">
        <v>50</v>
      </c>
      <c r="F847" s="2" t="s">
        <v>23</v>
      </c>
      <c r="G847" s="2" t="s">
        <v>39</v>
      </c>
      <c r="H847" s="5">
        <v>118801</v>
      </c>
      <c r="I847" s="11">
        <v>18</v>
      </c>
      <c r="J847" s="11">
        <v>5</v>
      </c>
      <c r="K847" s="2">
        <v>2023</v>
      </c>
      <c r="L847" s="2" t="s">
        <v>51</v>
      </c>
      <c r="M847" s="2" t="s">
        <v>41</v>
      </c>
      <c r="N847" s="8">
        <v>4.4706310529981312</v>
      </c>
      <c r="O847" t="str">
        <f>_xlfn.IFS(Analysis16[[#This Row],[Performance_Score]]&lt;=2, "Poor", Analysis16[[#This Row],[Performance_Score]]&gt;2, "Good", Analysis16[[#This Row],[Performance_Score]]&gt;4, "Excellent")</f>
        <v>Good</v>
      </c>
      <c r="P847" t="str">
        <f>LEFT(Analysis16[[#This Row],[Name]],FIND(" ",Analysis16[[#This Row],[Name]], 1))</f>
        <v xml:space="preserve">Jessica </v>
      </c>
    </row>
    <row r="848" spans="2:16" x14ac:dyDescent="0.35">
      <c r="B848" s="1" t="s">
        <v>1698</v>
      </c>
      <c r="C848" s="1" t="s">
        <v>1699</v>
      </c>
      <c r="D848" s="1" t="s">
        <v>15</v>
      </c>
      <c r="E848" s="10">
        <v>30</v>
      </c>
      <c r="F848" s="1" t="s">
        <v>23</v>
      </c>
      <c r="G848" s="1" t="s">
        <v>77</v>
      </c>
      <c r="H848" s="4">
        <v>85507</v>
      </c>
      <c r="I848" s="10">
        <v>33</v>
      </c>
      <c r="J848" s="10">
        <v>5</v>
      </c>
      <c r="K848" s="1">
        <v>2017</v>
      </c>
      <c r="L848" s="1" t="s">
        <v>25</v>
      </c>
      <c r="M848" s="1" t="s">
        <v>19</v>
      </c>
      <c r="N848" s="7">
        <v>1.4985201117313935</v>
      </c>
      <c r="O848" t="str">
        <f>_xlfn.IFS(Analysis16[[#This Row],[Performance_Score]]&lt;=2, "Poor", Analysis16[[#This Row],[Performance_Score]]&gt;2, "Good", Analysis16[[#This Row],[Performance_Score]]&gt;4, "Excellent")</f>
        <v>Good</v>
      </c>
      <c r="P848" t="str">
        <f>LEFT(Analysis16[[#This Row],[Name]],FIND(" ",Analysis16[[#This Row],[Name]], 1))</f>
        <v xml:space="preserve">Rhonda </v>
      </c>
    </row>
    <row r="849" spans="2:16" x14ac:dyDescent="0.35">
      <c r="B849" s="2" t="s">
        <v>1700</v>
      </c>
      <c r="C849" s="2" t="s">
        <v>221</v>
      </c>
      <c r="D849" s="2" t="s">
        <v>58</v>
      </c>
      <c r="E849" s="11">
        <v>38</v>
      </c>
      <c r="F849" s="2" t="s">
        <v>23</v>
      </c>
      <c r="G849" s="2" t="s">
        <v>24</v>
      </c>
      <c r="H849" s="5">
        <v>34452</v>
      </c>
      <c r="I849" s="11">
        <v>10</v>
      </c>
      <c r="J849" s="11">
        <v>4</v>
      </c>
      <c r="K849" s="2">
        <v>2019</v>
      </c>
      <c r="L849" s="2" t="s">
        <v>30</v>
      </c>
      <c r="M849" s="2" t="s">
        <v>26</v>
      </c>
      <c r="N849" s="8">
        <v>3.5342512044596543</v>
      </c>
      <c r="O849" t="str">
        <f>_xlfn.IFS(Analysis16[[#This Row],[Performance_Score]]&lt;=2, "Poor", Analysis16[[#This Row],[Performance_Score]]&gt;2, "Good", Analysis16[[#This Row],[Performance_Score]]&gt;4, "Excellent")</f>
        <v>Good</v>
      </c>
      <c r="P849" t="str">
        <f>LEFT(Analysis16[[#This Row],[Name]],FIND(" ",Analysis16[[#This Row],[Name]], 1))</f>
        <v xml:space="preserve">Brian </v>
      </c>
    </row>
    <row r="850" spans="2:16" x14ac:dyDescent="0.35">
      <c r="B850" s="1" t="s">
        <v>1701</v>
      </c>
      <c r="C850" s="1" t="s">
        <v>1702</v>
      </c>
      <c r="D850" s="1" t="s">
        <v>58</v>
      </c>
      <c r="E850" s="10">
        <v>49</v>
      </c>
      <c r="F850" s="1" t="s">
        <v>16</v>
      </c>
      <c r="G850" s="1" t="s">
        <v>39</v>
      </c>
      <c r="H850" s="4">
        <v>108182</v>
      </c>
      <c r="I850" s="10">
        <v>27</v>
      </c>
      <c r="J850" s="10">
        <v>4</v>
      </c>
      <c r="K850" s="1">
        <v>2023</v>
      </c>
      <c r="L850" s="1" t="s">
        <v>34</v>
      </c>
      <c r="M850" s="1" t="s">
        <v>26</v>
      </c>
      <c r="N850" s="7">
        <v>4.9619541132023635</v>
      </c>
      <c r="O850" t="str">
        <f>_xlfn.IFS(Analysis16[[#This Row],[Performance_Score]]&lt;=2, "Poor", Analysis16[[#This Row],[Performance_Score]]&gt;2, "Good", Analysis16[[#This Row],[Performance_Score]]&gt;4, "Excellent")</f>
        <v>Good</v>
      </c>
      <c r="P850" t="str">
        <f>LEFT(Analysis16[[#This Row],[Name]],FIND(" ",Analysis16[[#This Row],[Name]], 1))</f>
        <v xml:space="preserve">Jose </v>
      </c>
    </row>
    <row r="851" spans="2:16" x14ac:dyDescent="0.35">
      <c r="B851" s="2" t="s">
        <v>1703</v>
      </c>
      <c r="C851" s="2" t="s">
        <v>1704</v>
      </c>
      <c r="D851" s="2" t="s">
        <v>15</v>
      </c>
      <c r="E851" s="11">
        <v>44</v>
      </c>
      <c r="F851" s="2" t="s">
        <v>23</v>
      </c>
      <c r="G851" s="2" t="s">
        <v>39</v>
      </c>
      <c r="H851" s="5">
        <v>54349</v>
      </c>
      <c r="I851" s="11">
        <v>24</v>
      </c>
      <c r="J851" s="11">
        <v>4</v>
      </c>
      <c r="K851" s="2">
        <v>2021</v>
      </c>
      <c r="L851" s="2" t="s">
        <v>34</v>
      </c>
      <c r="M851" s="2" t="s">
        <v>41</v>
      </c>
      <c r="N851" s="8">
        <v>2.7358043902582891</v>
      </c>
      <c r="O851" t="str">
        <f>_xlfn.IFS(Analysis16[[#This Row],[Performance_Score]]&lt;=2, "Poor", Analysis16[[#This Row],[Performance_Score]]&gt;2, "Good", Analysis16[[#This Row],[Performance_Score]]&gt;4, "Excellent")</f>
        <v>Good</v>
      </c>
      <c r="P851" t="str">
        <f>LEFT(Analysis16[[#This Row],[Name]],FIND(" ",Analysis16[[#This Row],[Name]], 1))</f>
        <v xml:space="preserve">Douglas </v>
      </c>
    </row>
    <row r="852" spans="2:16" x14ac:dyDescent="0.35">
      <c r="B852" s="1" t="s">
        <v>1705</v>
      </c>
      <c r="C852" s="1" t="s">
        <v>1706</v>
      </c>
      <c r="D852" s="1" t="s">
        <v>22</v>
      </c>
      <c r="E852" s="10">
        <v>25</v>
      </c>
      <c r="F852" s="1" t="s">
        <v>23</v>
      </c>
      <c r="G852" s="1" t="s">
        <v>29</v>
      </c>
      <c r="H852" s="4">
        <v>33473</v>
      </c>
      <c r="I852" s="10">
        <v>4</v>
      </c>
      <c r="J852" s="10">
        <v>2</v>
      </c>
      <c r="K852" s="1">
        <v>0</v>
      </c>
      <c r="L852" s="1" t="s">
        <v>51</v>
      </c>
      <c r="M852" s="1" t="s">
        <v>26</v>
      </c>
      <c r="N852" s="7">
        <v>3.8129397730314323</v>
      </c>
      <c r="O852" t="str">
        <f>_xlfn.IFS(Analysis16[[#This Row],[Performance_Score]]&lt;=2, "Poor", Analysis16[[#This Row],[Performance_Score]]&gt;2, "Good", Analysis16[[#This Row],[Performance_Score]]&gt;4, "Excellent")</f>
        <v>Poor</v>
      </c>
      <c r="P852" t="str">
        <f>LEFT(Analysis16[[#This Row],[Name]],FIND(" ",Analysis16[[#This Row],[Name]], 1))</f>
        <v xml:space="preserve">Vanessa </v>
      </c>
    </row>
    <row r="853" spans="2:16" x14ac:dyDescent="0.35">
      <c r="B853" s="2" t="s">
        <v>1707</v>
      </c>
      <c r="C853" s="2" t="s">
        <v>1708</v>
      </c>
      <c r="D853" s="2" t="s">
        <v>80</v>
      </c>
      <c r="E853" s="11">
        <v>33</v>
      </c>
      <c r="F853" s="2" t="s">
        <v>16</v>
      </c>
      <c r="G853" s="2" t="s">
        <v>39</v>
      </c>
      <c r="H853" s="5">
        <v>70471</v>
      </c>
      <c r="I853" s="11">
        <v>33</v>
      </c>
      <c r="J853" s="11">
        <v>1</v>
      </c>
      <c r="K853" s="2">
        <v>2019</v>
      </c>
      <c r="L853" s="2" t="s">
        <v>25</v>
      </c>
      <c r="M853" s="2" t="s">
        <v>19</v>
      </c>
      <c r="N853" s="8">
        <v>2.816310644265017</v>
      </c>
      <c r="O853" t="str">
        <f>_xlfn.IFS(Analysis16[[#This Row],[Performance_Score]]&lt;=2, "Poor", Analysis16[[#This Row],[Performance_Score]]&gt;2, "Good", Analysis16[[#This Row],[Performance_Score]]&gt;4, "Excellent")</f>
        <v>Poor</v>
      </c>
      <c r="P853" t="str">
        <f>LEFT(Analysis16[[#This Row],[Name]],FIND(" ",Analysis16[[#This Row],[Name]], 1))</f>
        <v xml:space="preserve">Deborah </v>
      </c>
    </row>
    <row r="854" spans="2:16" x14ac:dyDescent="0.35">
      <c r="B854" s="1" t="s">
        <v>1709</v>
      </c>
      <c r="C854" s="1" t="s">
        <v>1710</v>
      </c>
      <c r="D854" s="1" t="s">
        <v>46</v>
      </c>
      <c r="E854" s="10">
        <v>31</v>
      </c>
      <c r="F854" s="1" t="s">
        <v>16</v>
      </c>
      <c r="G854" s="1" t="s">
        <v>17</v>
      </c>
      <c r="H854" s="4">
        <v>116089</v>
      </c>
      <c r="I854" s="10">
        <v>15</v>
      </c>
      <c r="J854" s="10">
        <v>3</v>
      </c>
      <c r="K854" s="1">
        <v>0</v>
      </c>
      <c r="L854" s="1" t="s">
        <v>51</v>
      </c>
      <c r="M854" s="1" t="s">
        <v>141</v>
      </c>
      <c r="N854" s="7">
        <v>1.583970491846201</v>
      </c>
      <c r="O854" t="str">
        <f>_xlfn.IFS(Analysis16[[#This Row],[Performance_Score]]&lt;=2, "Poor", Analysis16[[#This Row],[Performance_Score]]&gt;2, "Good", Analysis16[[#This Row],[Performance_Score]]&gt;4, "Excellent")</f>
        <v>Good</v>
      </c>
      <c r="P854" t="str">
        <f>LEFT(Analysis16[[#This Row],[Name]],FIND(" ",Analysis16[[#This Row],[Name]], 1))</f>
        <v xml:space="preserve">Lori </v>
      </c>
    </row>
    <row r="855" spans="2:16" x14ac:dyDescent="0.35">
      <c r="B855" s="2" t="s">
        <v>1711</v>
      </c>
      <c r="C855" s="2" t="s">
        <v>1712</v>
      </c>
      <c r="D855" s="2" t="s">
        <v>22</v>
      </c>
      <c r="E855" s="11">
        <v>40</v>
      </c>
      <c r="F855" s="2" t="s">
        <v>23</v>
      </c>
      <c r="G855" s="2" t="s">
        <v>39</v>
      </c>
      <c r="H855" s="5">
        <v>76700</v>
      </c>
      <c r="I855" s="11">
        <v>1</v>
      </c>
      <c r="J855" s="11">
        <v>3</v>
      </c>
      <c r="K855" s="2">
        <v>2020</v>
      </c>
      <c r="L855" s="2" t="s">
        <v>18</v>
      </c>
      <c r="M855" s="2" t="s">
        <v>26</v>
      </c>
      <c r="N855" s="8">
        <v>1.0127108288883258</v>
      </c>
      <c r="O855" t="str">
        <f>_xlfn.IFS(Analysis16[[#This Row],[Performance_Score]]&lt;=2, "Poor", Analysis16[[#This Row],[Performance_Score]]&gt;2, "Good", Analysis16[[#This Row],[Performance_Score]]&gt;4, "Excellent")</f>
        <v>Good</v>
      </c>
      <c r="P855" t="str">
        <f>LEFT(Analysis16[[#This Row],[Name]],FIND(" ",Analysis16[[#This Row],[Name]], 1))</f>
        <v xml:space="preserve">Krystal </v>
      </c>
    </row>
    <row r="856" spans="2:16" x14ac:dyDescent="0.35">
      <c r="B856" s="1" t="s">
        <v>1713</v>
      </c>
      <c r="C856" s="1" t="s">
        <v>1714</v>
      </c>
      <c r="D856" s="1" t="s">
        <v>58</v>
      </c>
      <c r="E856" s="10">
        <v>43</v>
      </c>
      <c r="F856" s="1" t="s">
        <v>16</v>
      </c>
      <c r="G856" s="1" t="s">
        <v>17</v>
      </c>
      <c r="H856" s="4">
        <v>113398</v>
      </c>
      <c r="I856" s="10">
        <v>5</v>
      </c>
      <c r="J856" s="10">
        <v>4</v>
      </c>
      <c r="K856" s="1">
        <v>2023</v>
      </c>
      <c r="L856" s="1" t="s">
        <v>25</v>
      </c>
      <c r="M856" s="1" t="s">
        <v>41</v>
      </c>
      <c r="N856" s="7">
        <v>4.9098475953346519</v>
      </c>
      <c r="O856" t="str">
        <f>_xlfn.IFS(Analysis16[[#This Row],[Performance_Score]]&lt;=2, "Poor", Analysis16[[#This Row],[Performance_Score]]&gt;2, "Good", Analysis16[[#This Row],[Performance_Score]]&gt;4, "Excellent")</f>
        <v>Good</v>
      </c>
      <c r="P856" t="str">
        <f>LEFT(Analysis16[[#This Row],[Name]],FIND(" ",Analysis16[[#This Row],[Name]], 1))</f>
        <v xml:space="preserve">Amber </v>
      </c>
    </row>
    <row r="857" spans="2:16" x14ac:dyDescent="0.35">
      <c r="B857" s="2" t="s">
        <v>1715</v>
      </c>
      <c r="C857" s="2" t="s">
        <v>1716</v>
      </c>
      <c r="D857" s="2" t="s">
        <v>80</v>
      </c>
      <c r="E857" s="11">
        <v>40</v>
      </c>
      <c r="F857" s="2" t="s">
        <v>23</v>
      </c>
      <c r="G857" s="2" t="s">
        <v>77</v>
      </c>
      <c r="H857" s="5">
        <v>97747</v>
      </c>
      <c r="I857" s="11">
        <v>19</v>
      </c>
      <c r="J857" s="11">
        <v>3</v>
      </c>
      <c r="K857" s="2">
        <v>0</v>
      </c>
      <c r="L857" s="2" t="s">
        <v>40</v>
      </c>
      <c r="M857" s="2" t="s">
        <v>41</v>
      </c>
      <c r="N857" s="8">
        <v>1.1279788664543973</v>
      </c>
      <c r="O857" t="str">
        <f>_xlfn.IFS(Analysis16[[#This Row],[Performance_Score]]&lt;=2, "Poor", Analysis16[[#This Row],[Performance_Score]]&gt;2, "Good", Analysis16[[#This Row],[Performance_Score]]&gt;4, "Excellent")</f>
        <v>Good</v>
      </c>
      <c r="P857" t="str">
        <f>LEFT(Analysis16[[#This Row],[Name]],FIND(" ",Analysis16[[#This Row],[Name]], 1))</f>
        <v xml:space="preserve">Jordan </v>
      </c>
    </row>
    <row r="858" spans="2:16" x14ac:dyDescent="0.35">
      <c r="B858" s="1" t="s">
        <v>1717</v>
      </c>
      <c r="C858" s="1" t="s">
        <v>1718</v>
      </c>
      <c r="D858" s="1" t="s">
        <v>46</v>
      </c>
      <c r="E858" s="10">
        <v>46</v>
      </c>
      <c r="F858" s="1" t="s">
        <v>16</v>
      </c>
      <c r="G858" s="1" t="s">
        <v>63</v>
      </c>
      <c r="H858" s="4">
        <v>119337</v>
      </c>
      <c r="I858" s="10">
        <v>17</v>
      </c>
      <c r="J858" s="10">
        <v>2</v>
      </c>
      <c r="K858" s="1">
        <v>2024</v>
      </c>
      <c r="L858" s="1" t="s">
        <v>18</v>
      </c>
      <c r="M858" s="1" t="s">
        <v>41</v>
      </c>
      <c r="N858" s="7">
        <v>2.3702961845747272</v>
      </c>
      <c r="O858" t="str">
        <f>_xlfn.IFS(Analysis16[[#This Row],[Performance_Score]]&lt;=2, "Poor", Analysis16[[#This Row],[Performance_Score]]&gt;2, "Good", Analysis16[[#This Row],[Performance_Score]]&gt;4, "Excellent")</f>
        <v>Poor</v>
      </c>
      <c r="P858" t="str">
        <f>LEFT(Analysis16[[#This Row],[Name]],FIND(" ",Analysis16[[#This Row],[Name]], 1))</f>
        <v xml:space="preserve">Thomas </v>
      </c>
    </row>
    <row r="859" spans="2:16" x14ac:dyDescent="0.35">
      <c r="B859" s="2" t="s">
        <v>1719</v>
      </c>
      <c r="C859" s="2" t="s">
        <v>1720</v>
      </c>
      <c r="D859" s="2" t="s">
        <v>80</v>
      </c>
      <c r="E859" s="11">
        <v>38</v>
      </c>
      <c r="F859" s="2" t="s">
        <v>72</v>
      </c>
      <c r="G859" s="2" t="s">
        <v>77</v>
      </c>
      <c r="H859" s="5">
        <v>107310</v>
      </c>
      <c r="I859" s="11">
        <v>5</v>
      </c>
      <c r="J859" s="11">
        <v>4</v>
      </c>
      <c r="K859" s="2">
        <v>0</v>
      </c>
      <c r="L859" s="2" t="s">
        <v>25</v>
      </c>
      <c r="M859" s="2" t="s">
        <v>26</v>
      </c>
      <c r="N859" s="8">
        <v>3.9046977058004724</v>
      </c>
      <c r="O859" t="str">
        <f>_xlfn.IFS(Analysis16[[#This Row],[Performance_Score]]&lt;=2, "Poor", Analysis16[[#This Row],[Performance_Score]]&gt;2, "Good", Analysis16[[#This Row],[Performance_Score]]&gt;4, "Excellent")</f>
        <v>Good</v>
      </c>
      <c r="P859" t="str">
        <f>LEFT(Analysis16[[#This Row],[Name]],FIND(" ",Analysis16[[#This Row],[Name]], 1))</f>
        <v xml:space="preserve">Kirk </v>
      </c>
    </row>
    <row r="860" spans="2:16" x14ac:dyDescent="0.35">
      <c r="B860" s="1" t="s">
        <v>1721</v>
      </c>
      <c r="C860" s="1" t="s">
        <v>1722</v>
      </c>
      <c r="D860" s="1" t="s">
        <v>15</v>
      </c>
      <c r="E860" s="10">
        <v>50</v>
      </c>
      <c r="F860" s="1" t="s">
        <v>23</v>
      </c>
      <c r="G860" s="1" t="s">
        <v>77</v>
      </c>
      <c r="H860" s="4">
        <v>57949</v>
      </c>
      <c r="I860" s="10">
        <v>11</v>
      </c>
      <c r="J860" s="10">
        <v>3</v>
      </c>
      <c r="K860" s="1">
        <v>2024</v>
      </c>
      <c r="L860" s="1" t="s">
        <v>34</v>
      </c>
      <c r="M860" s="1" t="s">
        <v>41</v>
      </c>
      <c r="N860" s="7">
        <v>4.1435089291030103</v>
      </c>
      <c r="O860" t="str">
        <f>_xlfn.IFS(Analysis16[[#This Row],[Performance_Score]]&lt;=2, "Poor", Analysis16[[#This Row],[Performance_Score]]&gt;2, "Good", Analysis16[[#This Row],[Performance_Score]]&gt;4, "Excellent")</f>
        <v>Good</v>
      </c>
      <c r="P860" t="str">
        <f>LEFT(Analysis16[[#This Row],[Name]],FIND(" ",Analysis16[[#This Row],[Name]], 1))</f>
        <v xml:space="preserve">Samantha </v>
      </c>
    </row>
    <row r="861" spans="2:16" x14ac:dyDescent="0.35">
      <c r="B861" s="2" t="s">
        <v>1723</v>
      </c>
      <c r="C861" s="2" t="s">
        <v>1724</v>
      </c>
      <c r="D861" s="2" t="s">
        <v>33</v>
      </c>
      <c r="E861" s="11">
        <v>27</v>
      </c>
      <c r="F861" s="2" t="s">
        <v>23</v>
      </c>
      <c r="G861" s="2" t="s">
        <v>39</v>
      </c>
      <c r="H861" s="5">
        <v>95444</v>
      </c>
      <c r="I861" s="11">
        <v>29</v>
      </c>
      <c r="J861" s="11">
        <v>4</v>
      </c>
      <c r="K861" s="2">
        <v>2021</v>
      </c>
      <c r="L861" s="2" t="s">
        <v>34</v>
      </c>
      <c r="M861" s="2" t="s">
        <v>141</v>
      </c>
      <c r="N861" s="8">
        <v>3.4860041335173224</v>
      </c>
      <c r="O861" t="str">
        <f>_xlfn.IFS(Analysis16[[#This Row],[Performance_Score]]&lt;=2, "Poor", Analysis16[[#This Row],[Performance_Score]]&gt;2, "Good", Analysis16[[#This Row],[Performance_Score]]&gt;4, "Excellent")</f>
        <v>Good</v>
      </c>
      <c r="P861" t="str">
        <f>LEFT(Analysis16[[#This Row],[Name]],FIND(" ",Analysis16[[#This Row],[Name]], 1))</f>
        <v xml:space="preserve">Travis </v>
      </c>
    </row>
    <row r="862" spans="2:16" x14ac:dyDescent="0.35">
      <c r="B862" s="1" t="s">
        <v>1725</v>
      </c>
      <c r="C862" s="1" t="s">
        <v>1726</v>
      </c>
      <c r="D862" s="1" t="s">
        <v>58</v>
      </c>
      <c r="E862" s="10">
        <v>57</v>
      </c>
      <c r="F862" s="1" t="s">
        <v>23</v>
      </c>
      <c r="G862" s="1" t="s">
        <v>24</v>
      </c>
      <c r="H862" s="4">
        <v>52467</v>
      </c>
      <c r="I862" s="10">
        <v>27</v>
      </c>
      <c r="J862" s="10">
        <v>2</v>
      </c>
      <c r="K862" s="1">
        <v>2016</v>
      </c>
      <c r="L862" s="1" t="s">
        <v>25</v>
      </c>
      <c r="M862" s="1" t="s">
        <v>26</v>
      </c>
      <c r="N862" s="7">
        <v>2.0649956666297693</v>
      </c>
      <c r="O862" t="str">
        <f>_xlfn.IFS(Analysis16[[#This Row],[Performance_Score]]&lt;=2, "Poor", Analysis16[[#This Row],[Performance_Score]]&gt;2, "Good", Analysis16[[#This Row],[Performance_Score]]&gt;4, "Excellent")</f>
        <v>Poor</v>
      </c>
      <c r="P862" t="str">
        <f>LEFT(Analysis16[[#This Row],[Name]],FIND(" ",Analysis16[[#This Row],[Name]], 1))</f>
        <v xml:space="preserve">Joyce </v>
      </c>
    </row>
    <row r="863" spans="2:16" x14ac:dyDescent="0.35">
      <c r="B863" s="2" t="s">
        <v>1727</v>
      </c>
      <c r="C863" s="2" t="s">
        <v>1728</v>
      </c>
      <c r="D863" s="2" t="s">
        <v>22</v>
      </c>
      <c r="E863" s="11">
        <v>48</v>
      </c>
      <c r="F863" s="2" t="s">
        <v>16</v>
      </c>
      <c r="G863" s="2" t="s">
        <v>77</v>
      </c>
      <c r="H863" s="5">
        <v>85614</v>
      </c>
      <c r="I863" s="11">
        <v>20</v>
      </c>
      <c r="J863" s="11">
        <v>1</v>
      </c>
      <c r="K863" s="2">
        <v>0</v>
      </c>
      <c r="L863" s="2" t="s">
        <v>25</v>
      </c>
      <c r="M863" s="2" t="s">
        <v>26</v>
      </c>
      <c r="N863" s="8">
        <v>3.17987403252988</v>
      </c>
      <c r="O863" t="str">
        <f>_xlfn.IFS(Analysis16[[#This Row],[Performance_Score]]&lt;=2, "Poor", Analysis16[[#This Row],[Performance_Score]]&gt;2, "Good", Analysis16[[#This Row],[Performance_Score]]&gt;4, "Excellent")</f>
        <v>Poor</v>
      </c>
      <c r="P863" t="str">
        <f>LEFT(Analysis16[[#This Row],[Name]],FIND(" ",Analysis16[[#This Row],[Name]], 1))</f>
        <v xml:space="preserve">Mitchell </v>
      </c>
    </row>
    <row r="864" spans="2:16" x14ac:dyDescent="0.35">
      <c r="B864" s="1" t="s">
        <v>1729</v>
      </c>
      <c r="C864" s="1" t="s">
        <v>1730</v>
      </c>
      <c r="D864" s="1" t="s">
        <v>80</v>
      </c>
      <c r="E864" s="10">
        <v>48</v>
      </c>
      <c r="F864" s="1" t="s">
        <v>23</v>
      </c>
      <c r="G864" s="1" t="s">
        <v>24</v>
      </c>
      <c r="H864" s="4">
        <v>77190</v>
      </c>
      <c r="I864" s="10">
        <v>15</v>
      </c>
      <c r="J864" s="10">
        <v>5</v>
      </c>
      <c r="K864" s="1">
        <v>2017</v>
      </c>
      <c r="L864" s="1" t="s">
        <v>30</v>
      </c>
      <c r="M864" s="1" t="s">
        <v>41</v>
      </c>
      <c r="N864" s="7">
        <v>2.9748562881128189</v>
      </c>
      <c r="O864" t="str">
        <f>_xlfn.IFS(Analysis16[[#This Row],[Performance_Score]]&lt;=2, "Poor", Analysis16[[#This Row],[Performance_Score]]&gt;2, "Good", Analysis16[[#This Row],[Performance_Score]]&gt;4, "Excellent")</f>
        <v>Good</v>
      </c>
      <c r="P864" t="str">
        <f>LEFT(Analysis16[[#This Row],[Name]],FIND(" ",Analysis16[[#This Row],[Name]], 1))</f>
        <v xml:space="preserve">Wendy </v>
      </c>
    </row>
    <row r="865" spans="2:16" x14ac:dyDescent="0.35">
      <c r="B865" s="2" t="s">
        <v>1731</v>
      </c>
      <c r="C865" s="2" t="s">
        <v>1732</v>
      </c>
      <c r="D865" s="2" t="s">
        <v>58</v>
      </c>
      <c r="E865" s="11">
        <v>32</v>
      </c>
      <c r="F865" s="2" t="s">
        <v>16</v>
      </c>
      <c r="G865" s="2" t="s">
        <v>63</v>
      </c>
      <c r="H865" s="5">
        <v>47622</v>
      </c>
      <c r="I865" s="11">
        <v>22</v>
      </c>
      <c r="J865" s="11">
        <v>5</v>
      </c>
      <c r="K865" s="2">
        <v>2016</v>
      </c>
      <c r="L865" s="2" t="s">
        <v>51</v>
      </c>
      <c r="M865" s="2" t="s">
        <v>26</v>
      </c>
      <c r="N865" s="8">
        <v>2.7683462958444869</v>
      </c>
      <c r="O865" t="str">
        <f>_xlfn.IFS(Analysis16[[#This Row],[Performance_Score]]&lt;=2, "Poor", Analysis16[[#This Row],[Performance_Score]]&gt;2, "Good", Analysis16[[#This Row],[Performance_Score]]&gt;4, "Excellent")</f>
        <v>Good</v>
      </c>
      <c r="P865" t="str">
        <f>LEFT(Analysis16[[#This Row],[Name]],FIND(" ",Analysis16[[#This Row],[Name]], 1))</f>
        <v xml:space="preserve">Ashley </v>
      </c>
    </row>
    <row r="866" spans="2:16" x14ac:dyDescent="0.35">
      <c r="B866" s="1" t="s">
        <v>1733</v>
      </c>
      <c r="C866" s="1" t="s">
        <v>1734</v>
      </c>
      <c r="D866" s="1" t="s">
        <v>58</v>
      </c>
      <c r="E866" s="10">
        <v>45</v>
      </c>
      <c r="F866" s="1" t="s">
        <v>23</v>
      </c>
      <c r="G866" s="1" t="s">
        <v>39</v>
      </c>
      <c r="H866" s="4">
        <v>35932</v>
      </c>
      <c r="I866" s="10">
        <v>9</v>
      </c>
      <c r="J866" s="10">
        <v>2</v>
      </c>
      <c r="K866" s="1">
        <v>0</v>
      </c>
      <c r="L866" s="1" t="s">
        <v>51</v>
      </c>
      <c r="M866" s="1" t="s">
        <v>41</v>
      </c>
      <c r="N866" s="7">
        <v>3.2410274276783801</v>
      </c>
      <c r="O866" t="str">
        <f>_xlfn.IFS(Analysis16[[#This Row],[Performance_Score]]&lt;=2, "Poor", Analysis16[[#This Row],[Performance_Score]]&gt;2, "Good", Analysis16[[#This Row],[Performance_Score]]&gt;4, "Excellent")</f>
        <v>Poor</v>
      </c>
      <c r="P866" t="str">
        <f>LEFT(Analysis16[[#This Row],[Name]],FIND(" ",Analysis16[[#This Row],[Name]], 1))</f>
        <v xml:space="preserve">Amy </v>
      </c>
    </row>
    <row r="867" spans="2:16" x14ac:dyDescent="0.35">
      <c r="B867" s="2" t="s">
        <v>1735</v>
      </c>
      <c r="C867" s="2" t="s">
        <v>1736</v>
      </c>
      <c r="D867" s="2" t="s">
        <v>22</v>
      </c>
      <c r="E867" s="11">
        <v>58</v>
      </c>
      <c r="F867" s="2" t="s">
        <v>23</v>
      </c>
      <c r="G867" s="2" t="s">
        <v>77</v>
      </c>
      <c r="H867" s="5">
        <v>98150</v>
      </c>
      <c r="I867" s="11">
        <v>21</v>
      </c>
      <c r="J867" s="11">
        <v>3</v>
      </c>
      <c r="K867" s="2">
        <v>2024</v>
      </c>
      <c r="L867" s="2" t="s">
        <v>40</v>
      </c>
      <c r="M867" s="2" t="s">
        <v>141</v>
      </c>
      <c r="N867" s="8">
        <v>3.0394877687497965</v>
      </c>
      <c r="O867" t="str">
        <f>_xlfn.IFS(Analysis16[[#This Row],[Performance_Score]]&lt;=2, "Poor", Analysis16[[#This Row],[Performance_Score]]&gt;2, "Good", Analysis16[[#This Row],[Performance_Score]]&gt;4, "Excellent")</f>
        <v>Good</v>
      </c>
      <c r="P867" t="str">
        <f>LEFT(Analysis16[[#This Row],[Name]],FIND(" ",Analysis16[[#This Row],[Name]], 1))</f>
        <v xml:space="preserve">Danielle </v>
      </c>
    </row>
    <row r="868" spans="2:16" x14ac:dyDescent="0.35">
      <c r="B868" s="1" t="s">
        <v>1737</v>
      </c>
      <c r="C868" s="1" t="s">
        <v>1738</v>
      </c>
      <c r="D868" s="1" t="s">
        <v>33</v>
      </c>
      <c r="E868" s="10">
        <v>58</v>
      </c>
      <c r="F868" s="1" t="s">
        <v>16</v>
      </c>
      <c r="G868" s="1" t="s">
        <v>24</v>
      </c>
      <c r="H868" s="4">
        <v>107393</v>
      </c>
      <c r="I868" s="10">
        <v>9</v>
      </c>
      <c r="J868" s="10">
        <v>4</v>
      </c>
      <c r="K868" s="1">
        <v>2021</v>
      </c>
      <c r="L868" s="1" t="s">
        <v>18</v>
      </c>
      <c r="M868" s="1" t="s">
        <v>141</v>
      </c>
      <c r="N868" s="7">
        <v>3.8605268216588886</v>
      </c>
      <c r="O868" t="str">
        <f>_xlfn.IFS(Analysis16[[#This Row],[Performance_Score]]&lt;=2, "Poor", Analysis16[[#This Row],[Performance_Score]]&gt;2, "Good", Analysis16[[#This Row],[Performance_Score]]&gt;4, "Excellent")</f>
        <v>Good</v>
      </c>
      <c r="P868" t="str">
        <f>LEFT(Analysis16[[#This Row],[Name]],FIND(" ",Analysis16[[#This Row],[Name]], 1))</f>
        <v xml:space="preserve">Frank </v>
      </c>
    </row>
    <row r="869" spans="2:16" x14ac:dyDescent="0.35">
      <c r="B869" s="2" t="s">
        <v>1739</v>
      </c>
      <c r="C869" s="2" t="s">
        <v>1740</v>
      </c>
      <c r="D869" s="2" t="s">
        <v>58</v>
      </c>
      <c r="E869" s="11">
        <v>50</v>
      </c>
      <c r="F869" s="2" t="s">
        <v>23</v>
      </c>
      <c r="G869" s="2" t="s">
        <v>24</v>
      </c>
      <c r="H869" s="5">
        <v>75445</v>
      </c>
      <c r="I869" s="11">
        <v>20</v>
      </c>
      <c r="J869" s="11">
        <v>4</v>
      </c>
      <c r="K869" s="2">
        <v>0</v>
      </c>
      <c r="L869" s="2" t="s">
        <v>18</v>
      </c>
      <c r="M869" s="2" t="s">
        <v>26</v>
      </c>
      <c r="N869" s="8">
        <v>2.8972216073032269</v>
      </c>
      <c r="O869" t="str">
        <f>_xlfn.IFS(Analysis16[[#This Row],[Performance_Score]]&lt;=2, "Poor", Analysis16[[#This Row],[Performance_Score]]&gt;2, "Good", Analysis16[[#This Row],[Performance_Score]]&gt;4, "Excellent")</f>
        <v>Good</v>
      </c>
      <c r="P869" t="str">
        <f>LEFT(Analysis16[[#This Row],[Name]],FIND(" ",Analysis16[[#This Row],[Name]], 1))</f>
        <v xml:space="preserve">Randy </v>
      </c>
    </row>
    <row r="870" spans="2:16" x14ac:dyDescent="0.35">
      <c r="B870" s="1" t="s">
        <v>1741</v>
      </c>
      <c r="C870" s="1" t="s">
        <v>1742</v>
      </c>
      <c r="D870" s="1" t="s">
        <v>58</v>
      </c>
      <c r="E870" s="10">
        <v>44</v>
      </c>
      <c r="F870" s="1" t="s">
        <v>16</v>
      </c>
      <c r="G870" s="1" t="s">
        <v>24</v>
      </c>
      <c r="H870" s="4">
        <v>79416</v>
      </c>
      <c r="I870" s="10">
        <v>2</v>
      </c>
      <c r="J870" s="10">
        <v>3</v>
      </c>
      <c r="K870" s="1">
        <v>2019</v>
      </c>
      <c r="L870" s="1" t="s">
        <v>30</v>
      </c>
      <c r="M870" s="1" t="s">
        <v>41</v>
      </c>
      <c r="N870" s="7">
        <v>1.5455832249900254</v>
      </c>
      <c r="O870" t="str">
        <f>_xlfn.IFS(Analysis16[[#This Row],[Performance_Score]]&lt;=2, "Poor", Analysis16[[#This Row],[Performance_Score]]&gt;2, "Good", Analysis16[[#This Row],[Performance_Score]]&gt;4, "Excellent")</f>
        <v>Good</v>
      </c>
      <c r="P870" t="str">
        <f>LEFT(Analysis16[[#This Row],[Name]],FIND(" ",Analysis16[[#This Row],[Name]], 1))</f>
        <v xml:space="preserve">Henry </v>
      </c>
    </row>
    <row r="871" spans="2:16" x14ac:dyDescent="0.35">
      <c r="B871" s="2" t="s">
        <v>1743</v>
      </c>
      <c r="C871" s="2" t="s">
        <v>1744</v>
      </c>
      <c r="D871" s="2" t="s">
        <v>22</v>
      </c>
      <c r="E871" s="11">
        <v>24</v>
      </c>
      <c r="F871" s="2" t="s">
        <v>23</v>
      </c>
      <c r="G871" s="2" t="s">
        <v>77</v>
      </c>
      <c r="H871" s="5">
        <v>78453</v>
      </c>
      <c r="I871" s="11">
        <v>2</v>
      </c>
      <c r="J871" s="11">
        <v>5</v>
      </c>
      <c r="K871" s="2">
        <v>2020</v>
      </c>
      <c r="L871" s="2" t="s">
        <v>30</v>
      </c>
      <c r="M871" s="2" t="s">
        <v>26</v>
      </c>
      <c r="N871" s="8">
        <v>3.365440212866103</v>
      </c>
      <c r="O871" t="str">
        <f>_xlfn.IFS(Analysis16[[#This Row],[Performance_Score]]&lt;=2, "Poor", Analysis16[[#This Row],[Performance_Score]]&gt;2, "Good", Analysis16[[#This Row],[Performance_Score]]&gt;4, "Excellent")</f>
        <v>Good</v>
      </c>
      <c r="P871" t="str">
        <f>LEFT(Analysis16[[#This Row],[Name]],FIND(" ",Analysis16[[#This Row],[Name]], 1))</f>
        <v xml:space="preserve">Curtis </v>
      </c>
    </row>
    <row r="872" spans="2:16" x14ac:dyDescent="0.35">
      <c r="B872" s="1" t="s">
        <v>1745</v>
      </c>
      <c r="C872" s="1" t="s">
        <v>1746</v>
      </c>
      <c r="D872" s="1" t="s">
        <v>80</v>
      </c>
      <c r="E872" s="10">
        <v>44</v>
      </c>
      <c r="F872" s="1" t="s">
        <v>16</v>
      </c>
      <c r="G872" s="1" t="s">
        <v>39</v>
      </c>
      <c r="H872" s="4">
        <v>96441</v>
      </c>
      <c r="I872" s="10">
        <v>15</v>
      </c>
      <c r="J872" s="10">
        <v>2</v>
      </c>
      <c r="K872" s="1">
        <v>0</v>
      </c>
      <c r="L872" s="1" t="s">
        <v>40</v>
      </c>
      <c r="M872" s="1" t="s">
        <v>41</v>
      </c>
      <c r="N872" s="7">
        <v>1.1803647498963219</v>
      </c>
      <c r="O872" t="str">
        <f>_xlfn.IFS(Analysis16[[#This Row],[Performance_Score]]&lt;=2, "Poor", Analysis16[[#This Row],[Performance_Score]]&gt;2, "Good", Analysis16[[#This Row],[Performance_Score]]&gt;4, "Excellent")</f>
        <v>Poor</v>
      </c>
      <c r="P872" t="str">
        <f>LEFT(Analysis16[[#This Row],[Name]],FIND(" ",Analysis16[[#This Row],[Name]], 1))</f>
        <v xml:space="preserve">James </v>
      </c>
    </row>
    <row r="873" spans="2:16" x14ac:dyDescent="0.35">
      <c r="B873" s="2" t="s">
        <v>1747</v>
      </c>
      <c r="C873" s="2" t="s">
        <v>1748</v>
      </c>
      <c r="D873" s="2" t="s">
        <v>80</v>
      </c>
      <c r="E873" s="11">
        <v>46</v>
      </c>
      <c r="F873" s="2" t="s">
        <v>23</v>
      </c>
      <c r="G873" s="2" t="s">
        <v>29</v>
      </c>
      <c r="H873" s="5">
        <v>80594</v>
      </c>
      <c r="I873" s="11">
        <v>13</v>
      </c>
      <c r="J873" s="11">
        <v>1</v>
      </c>
      <c r="K873" s="2">
        <v>2024</v>
      </c>
      <c r="L873" s="2" t="s">
        <v>40</v>
      </c>
      <c r="M873" s="2" t="s">
        <v>26</v>
      </c>
      <c r="N873" s="8">
        <v>4.2861899096680958</v>
      </c>
      <c r="O873" t="str">
        <f>_xlfn.IFS(Analysis16[[#This Row],[Performance_Score]]&lt;=2, "Poor", Analysis16[[#This Row],[Performance_Score]]&gt;2, "Good", Analysis16[[#This Row],[Performance_Score]]&gt;4, "Excellent")</f>
        <v>Poor</v>
      </c>
      <c r="P873" t="str">
        <f>LEFT(Analysis16[[#This Row],[Name]],FIND(" ",Analysis16[[#This Row],[Name]], 1))</f>
        <v xml:space="preserve">Jared </v>
      </c>
    </row>
    <row r="874" spans="2:16" x14ac:dyDescent="0.35">
      <c r="B874" s="1" t="s">
        <v>1749</v>
      </c>
      <c r="C874" s="1" t="s">
        <v>1750</v>
      </c>
      <c r="D874" s="1" t="s">
        <v>80</v>
      </c>
      <c r="E874" s="10">
        <v>48</v>
      </c>
      <c r="F874" s="1" t="s">
        <v>16</v>
      </c>
      <c r="G874" s="1" t="s">
        <v>39</v>
      </c>
      <c r="H874" s="4">
        <v>97505</v>
      </c>
      <c r="I874" s="10">
        <v>19</v>
      </c>
      <c r="J874" s="10">
        <v>3</v>
      </c>
      <c r="K874" s="1">
        <v>2015</v>
      </c>
      <c r="L874" s="1" t="s">
        <v>18</v>
      </c>
      <c r="M874" s="1" t="s">
        <v>26</v>
      </c>
      <c r="N874" s="7">
        <v>2.3125532776743953</v>
      </c>
      <c r="O874" t="str">
        <f>_xlfn.IFS(Analysis16[[#This Row],[Performance_Score]]&lt;=2, "Poor", Analysis16[[#This Row],[Performance_Score]]&gt;2, "Good", Analysis16[[#This Row],[Performance_Score]]&gt;4, "Excellent")</f>
        <v>Good</v>
      </c>
      <c r="P874" t="str">
        <f>LEFT(Analysis16[[#This Row],[Name]],FIND(" ",Analysis16[[#This Row],[Name]], 1))</f>
        <v xml:space="preserve">Elizabeth </v>
      </c>
    </row>
    <row r="875" spans="2:16" x14ac:dyDescent="0.35">
      <c r="B875" s="2" t="s">
        <v>1751</v>
      </c>
      <c r="C875" s="2" t="s">
        <v>1752</v>
      </c>
      <c r="D875" s="2" t="s">
        <v>46</v>
      </c>
      <c r="E875" s="11">
        <v>46</v>
      </c>
      <c r="F875" s="2" t="s">
        <v>23</v>
      </c>
      <c r="G875" s="2" t="s">
        <v>63</v>
      </c>
      <c r="H875" s="5">
        <v>57609</v>
      </c>
      <c r="I875" s="11">
        <v>35</v>
      </c>
      <c r="J875" s="11">
        <v>4</v>
      </c>
      <c r="K875" s="2">
        <v>0</v>
      </c>
      <c r="L875" s="2" t="s">
        <v>34</v>
      </c>
      <c r="M875" s="2" t="s">
        <v>26</v>
      </c>
      <c r="N875" s="8">
        <v>2.6057064497188169</v>
      </c>
      <c r="O875" t="str">
        <f>_xlfn.IFS(Analysis16[[#This Row],[Performance_Score]]&lt;=2, "Poor", Analysis16[[#This Row],[Performance_Score]]&gt;2, "Good", Analysis16[[#This Row],[Performance_Score]]&gt;4, "Excellent")</f>
        <v>Good</v>
      </c>
      <c r="P875" t="str">
        <f>LEFT(Analysis16[[#This Row],[Name]],FIND(" ",Analysis16[[#This Row],[Name]], 1))</f>
        <v xml:space="preserve">Laura </v>
      </c>
    </row>
    <row r="876" spans="2:16" x14ac:dyDescent="0.35">
      <c r="B876" s="1" t="s">
        <v>1753</v>
      </c>
      <c r="C876" s="1" t="s">
        <v>1754</v>
      </c>
      <c r="D876" s="1" t="s">
        <v>58</v>
      </c>
      <c r="E876" s="10">
        <v>46</v>
      </c>
      <c r="F876" s="1" t="s">
        <v>23</v>
      </c>
      <c r="G876" s="1" t="s">
        <v>77</v>
      </c>
      <c r="H876" s="4">
        <v>30234</v>
      </c>
      <c r="I876" s="10">
        <v>12</v>
      </c>
      <c r="J876" s="10">
        <v>3</v>
      </c>
      <c r="K876" s="1">
        <v>2022</v>
      </c>
      <c r="L876" s="1" t="s">
        <v>25</v>
      </c>
      <c r="M876" s="1" t="s">
        <v>141</v>
      </c>
      <c r="N876" s="7">
        <v>4.3600553287684507</v>
      </c>
      <c r="O876" t="str">
        <f>_xlfn.IFS(Analysis16[[#This Row],[Performance_Score]]&lt;=2, "Poor", Analysis16[[#This Row],[Performance_Score]]&gt;2, "Good", Analysis16[[#This Row],[Performance_Score]]&gt;4, "Excellent")</f>
        <v>Good</v>
      </c>
      <c r="P876" t="str">
        <f>LEFT(Analysis16[[#This Row],[Name]],FIND(" ",Analysis16[[#This Row],[Name]], 1))</f>
        <v xml:space="preserve">Cindy </v>
      </c>
    </row>
    <row r="877" spans="2:16" x14ac:dyDescent="0.35">
      <c r="B877" s="2" t="s">
        <v>1755</v>
      </c>
      <c r="C877" s="2" t="s">
        <v>1756</v>
      </c>
      <c r="D877" s="2" t="s">
        <v>46</v>
      </c>
      <c r="E877" s="11">
        <v>50</v>
      </c>
      <c r="F877" s="2" t="s">
        <v>16</v>
      </c>
      <c r="G877" s="2" t="s">
        <v>29</v>
      </c>
      <c r="H877" s="5">
        <v>102135</v>
      </c>
      <c r="I877" s="11">
        <v>24</v>
      </c>
      <c r="J877" s="11">
        <v>1</v>
      </c>
      <c r="K877" s="2">
        <v>0</v>
      </c>
      <c r="L877" s="2" t="s">
        <v>25</v>
      </c>
      <c r="M877" s="2" t="s">
        <v>26</v>
      </c>
      <c r="N877" s="8">
        <v>3.2758063707198417</v>
      </c>
      <c r="O877" t="str">
        <f>_xlfn.IFS(Analysis16[[#This Row],[Performance_Score]]&lt;=2, "Poor", Analysis16[[#This Row],[Performance_Score]]&gt;2, "Good", Analysis16[[#This Row],[Performance_Score]]&gt;4, "Excellent")</f>
        <v>Poor</v>
      </c>
      <c r="P877" t="str">
        <f>LEFT(Analysis16[[#This Row],[Name]],FIND(" ",Analysis16[[#This Row],[Name]], 1))</f>
        <v xml:space="preserve">William </v>
      </c>
    </row>
    <row r="878" spans="2:16" x14ac:dyDescent="0.35">
      <c r="B878" s="1" t="s">
        <v>1757</v>
      </c>
      <c r="C878" s="1" t="s">
        <v>1758</v>
      </c>
      <c r="D878" s="1" t="s">
        <v>15</v>
      </c>
      <c r="E878" s="10">
        <v>51</v>
      </c>
      <c r="F878" s="1" t="s">
        <v>23</v>
      </c>
      <c r="G878" s="1" t="s">
        <v>17</v>
      </c>
      <c r="H878" s="4">
        <v>87573</v>
      </c>
      <c r="I878" s="10">
        <v>30</v>
      </c>
      <c r="J878" s="10">
        <v>3</v>
      </c>
      <c r="K878" s="1">
        <v>2020</v>
      </c>
      <c r="L878" s="1" t="s">
        <v>30</v>
      </c>
      <c r="M878" s="1" t="s">
        <v>26</v>
      </c>
      <c r="N878" s="7">
        <v>1.5630765058763849</v>
      </c>
      <c r="O878" t="str">
        <f>_xlfn.IFS(Analysis16[[#This Row],[Performance_Score]]&lt;=2, "Poor", Analysis16[[#This Row],[Performance_Score]]&gt;2, "Good", Analysis16[[#This Row],[Performance_Score]]&gt;4, "Excellent")</f>
        <v>Good</v>
      </c>
      <c r="P878" t="str">
        <f>LEFT(Analysis16[[#This Row],[Name]],FIND(" ",Analysis16[[#This Row],[Name]], 1))</f>
        <v xml:space="preserve">James </v>
      </c>
    </row>
    <row r="879" spans="2:16" x14ac:dyDescent="0.35">
      <c r="B879" s="2" t="s">
        <v>1759</v>
      </c>
      <c r="C879" s="2" t="s">
        <v>1760</v>
      </c>
      <c r="D879" s="2" t="s">
        <v>46</v>
      </c>
      <c r="E879" s="11">
        <v>57</v>
      </c>
      <c r="F879" s="2" t="s">
        <v>16</v>
      </c>
      <c r="G879" s="2" t="s">
        <v>77</v>
      </c>
      <c r="H879" s="5">
        <v>81010</v>
      </c>
      <c r="I879" s="11">
        <v>1</v>
      </c>
      <c r="J879" s="11">
        <v>1</v>
      </c>
      <c r="K879" s="2">
        <v>2018</v>
      </c>
      <c r="L879" s="2" t="s">
        <v>30</v>
      </c>
      <c r="M879" s="2" t="s">
        <v>26</v>
      </c>
      <c r="N879" s="8">
        <v>2.268212031594715</v>
      </c>
      <c r="O879" t="str">
        <f>_xlfn.IFS(Analysis16[[#This Row],[Performance_Score]]&lt;=2, "Poor", Analysis16[[#This Row],[Performance_Score]]&gt;2, "Good", Analysis16[[#This Row],[Performance_Score]]&gt;4, "Excellent")</f>
        <v>Poor</v>
      </c>
      <c r="P879" t="str">
        <f>LEFT(Analysis16[[#This Row],[Name]],FIND(" ",Analysis16[[#This Row],[Name]], 1))</f>
        <v xml:space="preserve">Robert </v>
      </c>
    </row>
    <row r="880" spans="2:16" x14ac:dyDescent="0.35">
      <c r="B880" s="1" t="s">
        <v>1761</v>
      </c>
      <c r="C880" s="1" t="s">
        <v>1762</v>
      </c>
      <c r="D880" s="1" t="s">
        <v>33</v>
      </c>
      <c r="E880" s="10">
        <v>31</v>
      </c>
      <c r="F880" s="1" t="s">
        <v>16</v>
      </c>
      <c r="G880" s="1" t="s">
        <v>39</v>
      </c>
      <c r="H880" s="4">
        <v>83127</v>
      </c>
      <c r="I880" s="10">
        <v>13</v>
      </c>
      <c r="J880" s="10">
        <v>4</v>
      </c>
      <c r="K880" s="1">
        <v>2020</v>
      </c>
      <c r="L880" s="1" t="s">
        <v>30</v>
      </c>
      <c r="M880" s="1" t="s">
        <v>26</v>
      </c>
      <c r="N880" s="7">
        <v>1.8533887896135601</v>
      </c>
      <c r="O880" t="str">
        <f>_xlfn.IFS(Analysis16[[#This Row],[Performance_Score]]&lt;=2, "Poor", Analysis16[[#This Row],[Performance_Score]]&gt;2, "Good", Analysis16[[#This Row],[Performance_Score]]&gt;4, "Excellent")</f>
        <v>Good</v>
      </c>
      <c r="P880" t="str">
        <f>LEFT(Analysis16[[#This Row],[Name]],FIND(" ",Analysis16[[#This Row],[Name]], 1))</f>
        <v xml:space="preserve">Jeffrey </v>
      </c>
    </row>
    <row r="881" spans="2:16" x14ac:dyDescent="0.35">
      <c r="B881" s="2" t="s">
        <v>1763</v>
      </c>
      <c r="C881" s="2" t="s">
        <v>1764</v>
      </c>
      <c r="D881" s="2" t="s">
        <v>33</v>
      </c>
      <c r="E881" s="11">
        <v>45</v>
      </c>
      <c r="F881" s="2" t="s">
        <v>16</v>
      </c>
      <c r="G881" s="2" t="s">
        <v>29</v>
      </c>
      <c r="H881" s="5">
        <v>106105</v>
      </c>
      <c r="I881" s="11">
        <v>35</v>
      </c>
      <c r="J881" s="11">
        <v>2</v>
      </c>
      <c r="K881" s="2">
        <v>2021</v>
      </c>
      <c r="L881" s="2" t="s">
        <v>34</v>
      </c>
      <c r="M881" s="2" t="s">
        <v>26</v>
      </c>
      <c r="N881" s="8">
        <v>1.4455781116144695</v>
      </c>
      <c r="O881" t="str">
        <f>_xlfn.IFS(Analysis16[[#This Row],[Performance_Score]]&lt;=2, "Poor", Analysis16[[#This Row],[Performance_Score]]&gt;2, "Good", Analysis16[[#This Row],[Performance_Score]]&gt;4, "Excellent")</f>
        <v>Poor</v>
      </c>
      <c r="P881" t="str">
        <f>LEFT(Analysis16[[#This Row],[Name]],FIND(" ",Analysis16[[#This Row],[Name]], 1))</f>
        <v xml:space="preserve">Marcia </v>
      </c>
    </row>
    <row r="882" spans="2:16" x14ac:dyDescent="0.35">
      <c r="B882" s="1" t="s">
        <v>1765</v>
      </c>
      <c r="C882" s="1" t="s">
        <v>1766</v>
      </c>
      <c r="D882" s="1" t="s">
        <v>46</v>
      </c>
      <c r="E882" s="10">
        <v>60</v>
      </c>
      <c r="F882" s="1" t="s">
        <v>16</v>
      </c>
      <c r="G882" s="1" t="s">
        <v>63</v>
      </c>
      <c r="H882" s="4">
        <v>52214</v>
      </c>
      <c r="I882" s="10">
        <v>17</v>
      </c>
      <c r="J882" s="10">
        <v>2</v>
      </c>
      <c r="K882" s="1">
        <v>0</v>
      </c>
      <c r="L882" s="1" t="s">
        <v>40</v>
      </c>
      <c r="M882" s="1" t="s">
        <v>41</v>
      </c>
      <c r="N882" s="7">
        <v>2.4862856639652211</v>
      </c>
      <c r="O882" t="str">
        <f>_xlfn.IFS(Analysis16[[#This Row],[Performance_Score]]&lt;=2, "Poor", Analysis16[[#This Row],[Performance_Score]]&gt;2, "Good", Analysis16[[#This Row],[Performance_Score]]&gt;4, "Excellent")</f>
        <v>Poor</v>
      </c>
      <c r="P882" t="str">
        <f>LEFT(Analysis16[[#This Row],[Name]],FIND(" ",Analysis16[[#This Row],[Name]], 1))</f>
        <v xml:space="preserve">Mark </v>
      </c>
    </row>
    <row r="883" spans="2:16" x14ac:dyDescent="0.35">
      <c r="B883" s="2" t="s">
        <v>1767</v>
      </c>
      <c r="C883" s="2" t="s">
        <v>1768</v>
      </c>
      <c r="D883" s="2" t="s">
        <v>58</v>
      </c>
      <c r="E883" s="11">
        <v>59</v>
      </c>
      <c r="F883" s="2" t="s">
        <v>16</v>
      </c>
      <c r="G883" s="2" t="s">
        <v>17</v>
      </c>
      <c r="H883" s="5">
        <v>83006</v>
      </c>
      <c r="I883" s="11">
        <v>18</v>
      </c>
      <c r="J883" s="11">
        <v>2</v>
      </c>
      <c r="K883" s="2">
        <v>2019</v>
      </c>
      <c r="L883" s="2" t="s">
        <v>40</v>
      </c>
      <c r="M883" s="2" t="s">
        <v>41</v>
      </c>
      <c r="N883" s="8">
        <v>4.4589304748547445</v>
      </c>
      <c r="O883" t="str">
        <f>_xlfn.IFS(Analysis16[[#This Row],[Performance_Score]]&lt;=2, "Poor", Analysis16[[#This Row],[Performance_Score]]&gt;2, "Good", Analysis16[[#This Row],[Performance_Score]]&gt;4, "Excellent")</f>
        <v>Poor</v>
      </c>
      <c r="P883" t="str">
        <f>LEFT(Analysis16[[#This Row],[Name]],FIND(" ",Analysis16[[#This Row],[Name]], 1))</f>
        <v xml:space="preserve">Victoria </v>
      </c>
    </row>
    <row r="884" spans="2:16" x14ac:dyDescent="0.35">
      <c r="B884" s="1" t="s">
        <v>1769</v>
      </c>
      <c r="C884" s="1" t="s">
        <v>1770</v>
      </c>
      <c r="D884" s="1" t="s">
        <v>80</v>
      </c>
      <c r="E884" s="10">
        <v>53</v>
      </c>
      <c r="F884" s="1" t="s">
        <v>16</v>
      </c>
      <c r="G884" s="1" t="s">
        <v>17</v>
      </c>
      <c r="H884" s="4">
        <v>101953</v>
      </c>
      <c r="I884" s="10">
        <v>8</v>
      </c>
      <c r="J884" s="10">
        <v>4</v>
      </c>
      <c r="K884" s="1">
        <v>2022</v>
      </c>
      <c r="L884" s="1" t="s">
        <v>51</v>
      </c>
      <c r="M884" s="1" t="s">
        <v>26</v>
      </c>
      <c r="N884" s="7">
        <v>3.3935877501593765</v>
      </c>
      <c r="O884" t="str">
        <f>_xlfn.IFS(Analysis16[[#This Row],[Performance_Score]]&lt;=2, "Poor", Analysis16[[#This Row],[Performance_Score]]&gt;2, "Good", Analysis16[[#This Row],[Performance_Score]]&gt;4, "Excellent")</f>
        <v>Good</v>
      </c>
      <c r="P884" t="str">
        <f>LEFT(Analysis16[[#This Row],[Name]],FIND(" ",Analysis16[[#This Row],[Name]], 1))</f>
        <v xml:space="preserve">Carolyn </v>
      </c>
    </row>
    <row r="885" spans="2:16" x14ac:dyDescent="0.35">
      <c r="B885" s="2" t="s">
        <v>1771</v>
      </c>
      <c r="C885" s="2" t="s">
        <v>1772</v>
      </c>
      <c r="D885" s="2" t="s">
        <v>58</v>
      </c>
      <c r="E885" s="11">
        <v>42</v>
      </c>
      <c r="F885" s="2" t="s">
        <v>16</v>
      </c>
      <c r="G885" s="2" t="s">
        <v>29</v>
      </c>
      <c r="H885" s="5">
        <v>86889</v>
      </c>
      <c r="I885" s="11">
        <v>32</v>
      </c>
      <c r="J885" s="11">
        <v>5</v>
      </c>
      <c r="K885" s="2">
        <v>2021</v>
      </c>
      <c r="L885" s="2" t="s">
        <v>34</v>
      </c>
      <c r="M885" s="2" t="s">
        <v>26</v>
      </c>
      <c r="N885" s="8">
        <v>4.201092276768426</v>
      </c>
      <c r="O885" t="str">
        <f>_xlfn.IFS(Analysis16[[#This Row],[Performance_Score]]&lt;=2, "Poor", Analysis16[[#This Row],[Performance_Score]]&gt;2, "Good", Analysis16[[#This Row],[Performance_Score]]&gt;4, "Excellent")</f>
        <v>Good</v>
      </c>
      <c r="P885" t="str">
        <f>LEFT(Analysis16[[#This Row],[Name]],FIND(" ",Analysis16[[#This Row],[Name]], 1))</f>
        <v xml:space="preserve">Kelly </v>
      </c>
    </row>
    <row r="886" spans="2:16" x14ac:dyDescent="0.35">
      <c r="B886" s="1" t="s">
        <v>1773</v>
      </c>
      <c r="C886" s="1" t="s">
        <v>1774</v>
      </c>
      <c r="D886" s="1" t="s">
        <v>58</v>
      </c>
      <c r="E886" s="10">
        <v>38</v>
      </c>
      <c r="F886" s="1" t="s">
        <v>16</v>
      </c>
      <c r="G886" s="1" t="s">
        <v>63</v>
      </c>
      <c r="H886" s="4">
        <v>97166</v>
      </c>
      <c r="I886" s="10">
        <v>35</v>
      </c>
      <c r="J886" s="10">
        <v>4</v>
      </c>
      <c r="K886" s="1">
        <v>2017</v>
      </c>
      <c r="L886" s="1" t="s">
        <v>30</v>
      </c>
      <c r="M886" s="1" t="s">
        <v>141</v>
      </c>
      <c r="N886" s="7">
        <v>2.9484164151385861</v>
      </c>
      <c r="O886" t="str">
        <f>_xlfn.IFS(Analysis16[[#This Row],[Performance_Score]]&lt;=2, "Poor", Analysis16[[#This Row],[Performance_Score]]&gt;2, "Good", Analysis16[[#This Row],[Performance_Score]]&gt;4, "Excellent")</f>
        <v>Good</v>
      </c>
      <c r="P886" t="str">
        <f>LEFT(Analysis16[[#This Row],[Name]],FIND(" ",Analysis16[[#This Row],[Name]], 1))</f>
        <v xml:space="preserve">Patrick </v>
      </c>
    </row>
    <row r="887" spans="2:16" x14ac:dyDescent="0.35">
      <c r="B887" s="2" t="s">
        <v>1775</v>
      </c>
      <c r="C887" s="2" t="s">
        <v>1776</v>
      </c>
      <c r="D887" s="2" t="s">
        <v>80</v>
      </c>
      <c r="E887" s="11">
        <v>24</v>
      </c>
      <c r="F887" s="2" t="s">
        <v>23</v>
      </c>
      <c r="G887" s="2" t="s">
        <v>24</v>
      </c>
      <c r="H887" s="5">
        <v>86320</v>
      </c>
      <c r="I887" s="11">
        <v>33</v>
      </c>
      <c r="J887" s="11">
        <v>4</v>
      </c>
      <c r="K887" s="2">
        <v>2019</v>
      </c>
      <c r="L887" s="2" t="s">
        <v>25</v>
      </c>
      <c r="M887" s="2" t="s">
        <v>26</v>
      </c>
      <c r="N887" s="8">
        <v>2.8569857994054204</v>
      </c>
      <c r="O887" t="str">
        <f>_xlfn.IFS(Analysis16[[#This Row],[Performance_Score]]&lt;=2, "Poor", Analysis16[[#This Row],[Performance_Score]]&gt;2, "Good", Analysis16[[#This Row],[Performance_Score]]&gt;4, "Excellent")</f>
        <v>Good</v>
      </c>
      <c r="P887" t="str">
        <f>LEFT(Analysis16[[#This Row],[Name]],FIND(" ",Analysis16[[#This Row],[Name]], 1))</f>
        <v xml:space="preserve">Matthew </v>
      </c>
    </row>
    <row r="888" spans="2:16" x14ac:dyDescent="0.35">
      <c r="B888" s="1" t="s">
        <v>1777</v>
      </c>
      <c r="C888" s="1" t="s">
        <v>1778</v>
      </c>
      <c r="D888" s="1" t="s">
        <v>80</v>
      </c>
      <c r="E888" s="10">
        <v>53</v>
      </c>
      <c r="F888" s="1" t="s">
        <v>16</v>
      </c>
      <c r="G888" s="1" t="s">
        <v>39</v>
      </c>
      <c r="H888" s="4">
        <v>34295</v>
      </c>
      <c r="I888" s="10">
        <v>20</v>
      </c>
      <c r="J888" s="10">
        <v>2</v>
      </c>
      <c r="K888" s="1">
        <v>2022</v>
      </c>
      <c r="L888" s="1" t="s">
        <v>25</v>
      </c>
      <c r="M888" s="1" t="s">
        <v>26</v>
      </c>
      <c r="N888" s="7">
        <v>2.9016002324369148</v>
      </c>
      <c r="O888" t="str">
        <f>_xlfn.IFS(Analysis16[[#This Row],[Performance_Score]]&lt;=2, "Poor", Analysis16[[#This Row],[Performance_Score]]&gt;2, "Good", Analysis16[[#This Row],[Performance_Score]]&gt;4, "Excellent")</f>
        <v>Poor</v>
      </c>
      <c r="P888" t="str">
        <f>LEFT(Analysis16[[#This Row],[Name]],FIND(" ",Analysis16[[#This Row],[Name]], 1))</f>
        <v xml:space="preserve">Judy </v>
      </c>
    </row>
    <row r="889" spans="2:16" x14ac:dyDescent="0.35">
      <c r="B889" s="2" t="s">
        <v>1779</v>
      </c>
      <c r="C889" s="2" t="s">
        <v>1780</v>
      </c>
      <c r="D889" s="2" t="s">
        <v>80</v>
      </c>
      <c r="E889" s="11">
        <v>40</v>
      </c>
      <c r="F889" s="2" t="s">
        <v>23</v>
      </c>
      <c r="G889" s="2" t="s">
        <v>63</v>
      </c>
      <c r="H889" s="5">
        <v>48559</v>
      </c>
      <c r="I889" s="11">
        <v>2</v>
      </c>
      <c r="J889" s="11">
        <v>3</v>
      </c>
      <c r="K889" s="2">
        <v>2018</v>
      </c>
      <c r="L889" s="2" t="s">
        <v>30</v>
      </c>
      <c r="M889" s="2" t="s">
        <v>41</v>
      </c>
      <c r="N889" s="8">
        <v>4.840053510812405</v>
      </c>
      <c r="O889" t="str">
        <f>_xlfn.IFS(Analysis16[[#This Row],[Performance_Score]]&lt;=2, "Poor", Analysis16[[#This Row],[Performance_Score]]&gt;2, "Good", Analysis16[[#This Row],[Performance_Score]]&gt;4, "Excellent")</f>
        <v>Good</v>
      </c>
      <c r="P889" t="str">
        <f>LEFT(Analysis16[[#This Row],[Name]],FIND(" ",Analysis16[[#This Row],[Name]], 1))</f>
        <v xml:space="preserve">Tracy </v>
      </c>
    </row>
    <row r="890" spans="2:16" x14ac:dyDescent="0.35">
      <c r="B890" s="1" t="s">
        <v>1781</v>
      </c>
      <c r="C890" s="1" t="s">
        <v>1782</v>
      </c>
      <c r="D890" s="1" t="s">
        <v>33</v>
      </c>
      <c r="E890" s="10">
        <v>29</v>
      </c>
      <c r="F890" s="1" t="s">
        <v>16</v>
      </c>
      <c r="G890" s="1" t="s">
        <v>39</v>
      </c>
      <c r="H890" s="4">
        <v>82314</v>
      </c>
      <c r="I890" s="10">
        <v>16</v>
      </c>
      <c r="J890" s="10">
        <v>2</v>
      </c>
      <c r="K890" s="1">
        <v>0</v>
      </c>
      <c r="L890" s="1" t="s">
        <v>30</v>
      </c>
      <c r="M890" s="1" t="s">
        <v>26</v>
      </c>
      <c r="N890" s="7">
        <v>4.402356575801587</v>
      </c>
      <c r="O890" t="str">
        <f>_xlfn.IFS(Analysis16[[#This Row],[Performance_Score]]&lt;=2, "Poor", Analysis16[[#This Row],[Performance_Score]]&gt;2, "Good", Analysis16[[#This Row],[Performance_Score]]&gt;4, "Excellent")</f>
        <v>Poor</v>
      </c>
      <c r="P890" t="str">
        <f>LEFT(Analysis16[[#This Row],[Name]],FIND(" ",Analysis16[[#This Row],[Name]], 1))</f>
        <v xml:space="preserve">Nicholas </v>
      </c>
    </row>
    <row r="891" spans="2:16" x14ac:dyDescent="0.35">
      <c r="B891" s="2" t="s">
        <v>1783</v>
      </c>
      <c r="C891" s="2" t="s">
        <v>1784</v>
      </c>
      <c r="D891" s="2" t="s">
        <v>33</v>
      </c>
      <c r="E891" s="11">
        <v>58</v>
      </c>
      <c r="F891" s="2" t="s">
        <v>16</v>
      </c>
      <c r="G891" s="2" t="s">
        <v>77</v>
      </c>
      <c r="H891" s="5">
        <v>53819</v>
      </c>
      <c r="I891" s="11">
        <v>20</v>
      </c>
      <c r="J891" s="11">
        <v>2</v>
      </c>
      <c r="K891" s="2">
        <v>2015</v>
      </c>
      <c r="L891" s="2" t="s">
        <v>40</v>
      </c>
      <c r="M891" s="2" t="s">
        <v>141</v>
      </c>
      <c r="N891" s="8">
        <v>1.0178588966669699</v>
      </c>
      <c r="O891" t="str">
        <f>_xlfn.IFS(Analysis16[[#This Row],[Performance_Score]]&lt;=2, "Poor", Analysis16[[#This Row],[Performance_Score]]&gt;2, "Good", Analysis16[[#This Row],[Performance_Score]]&gt;4, "Excellent")</f>
        <v>Poor</v>
      </c>
      <c r="P891" t="str">
        <f>LEFT(Analysis16[[#This Row],[Name]],FIND(" ",Analysis16[[#This Row],[Name]], 1))</f>
        <v xml:space="preserve">Michael </v>
      </c>
    </row>
    <row r="892" spans="2:16" x14ac:dyDescent="0.35">
      <c r="B892" s="1" t="s">
        <v>1785</v>
      </c>
      <c r="C892" s="1" t="s">
        <v>1786</v>
      </c>
      <c r="D892" s="1" t="s">
        <v>46</v>
      </c>
      <c r="E892" s="10">
        <v>55</v>
      </c>
      <c r="F892" s="1" t="s">
        <v>23</v>
      </c>
      <c r="G892" s="1" t="s">
        <v>17</v>
      </c>
      <c r="H892" s="4">
        <v>55481</v>
      </c>
      <c r="I892" s="10">
        <v>27</v>
      </c>
      <c r="J892" s="10">
        <v>3</v>
      </c>
      <c r="K892" s="1">
        <v>2016</v>
      </c>
      <c r="L892" s="1" t="s">
        <v>51</v>
      </c>
      <c r="M892" s="1" t="s">
        <v>26</v>
      </c>
      <c r="N892" s="7">
        <v>4.4939616729195953</v>
      </c>
      <c r="O892" t="str">
        <f>_xlfn.IFS(Analysis16[[#This Row],[Performance_Score]]&lt;=2, "Poor", Analysis16[[#This Row],[Performance_Score]]&gt;2, "Good", Analysis16[[#This Row],[Performance_Score]]&gt;4, "Excellent")</f>
        <v>Good</v>
      </c>
      <c r="P892" t="str">
        <f>LEFT(Analysis16[[#This Row],[Name]],FIND(" ",Analysis16[[#This Row],[Name]], 1))</f>
        <v xml:space="preserve">Kristina </v>
      </c>
    </row>
    <row r="893" spans="2:16" x14ac:dyDescent="0.35">
      <c r="B893" s="2" t="s">
        <v>1787</v>
      </c>
      <c r="C893" s="2" t="s">
        <v>1788</v>
      </c>
      <c r="D893" s="2" t="s">
        <v>15</v>
      </c>
      <c r="E893" s="11">
        <v>31</v>
      </c>
      <c r="F893" s="2" t="s">
        <v>23</v>
      </c>
      <c r="G893" s="2" t="s">
        <v>39</v>
      </c>
      <c r="H893" s="5">
        <v>68223</v>
      </c>
      <c r="I893" s="11">
        <v>26</v>
      </c>
      <c r="J893" s="11">
        <v>1</v>
      </c>
      <c r="K893" s="2">
        <v>2020</v>
      </c>
      <c r="L893" s="2" t="s">
        <v>18</v>
      </c>
      <c r="M893" s="2" t="s">
        <v>141</v>
      </c>
      <c r="N893" s="8">
        <v>1.7953056272674677</v>
      </c>
      <c r="O893" t="str">
        <f>_xlfn.IFS(Analysis16[[#This Row],[Performance_Score]]&lt;=2, "Poor", Analysis16[[#This Row],[Performance_Score]]&gt;2, "Good", Analysis16[[#This Row],[Performance_Score]]&gt;4, "Excellent")</f>
        <v>Poor</v>
      </c>
      <c r="P893" t="str">
        <f>LEFT(Analysis16[[#This Row],[Name]],FIND(" ",Analysis16[[#This Row],[Name]], 1))</f>
        <v xml:space="preserve">Teresa </v>
      </c>
    </row>
    <row r="894" spans="2:16" x14ac:dyDescent="0.35">
      <c r="B894" s="1" t="s">
        <v>1789</v>
      </c>
      <c r="C894" s="1" t="s">
        <v>1790</v>
      </c>
      <c r="D894" s="1" t="s">
        <v>33</v>
      </c>
      <c r="E894" s="10">
        <v>38</v>
      </c>
      <c r="F894" s="1" t="s">
        <v>23</v>
      </c>
      <c r="G894" s="1" t="s">
        <v>77</v>
      </c>
      <c r="H894" s="4">
        <v>98777</v>
      </c>
      <c r="I894" s="10">
        <v>3</v>
      </c>
      <c r="J894" s="10">
        <v>5</v>
      </c>
      <c r="K894" s="1">
        <v>2022</v>
      </c>
      <c r="L894" s="1" t="s">
        <v>34</v>
      </c>
      <c r="M894" s="1" t="s">
        <v>41</v>
      </c>
      <c r="N894" s="7">
        <v>4.9833792188179213</v>
      </c>
      <c r="O894" t="str">
        <f>_xlfn.IFS(Analysis16[[#This Row],[Performance_Score]]&lt;=2, "Poor", Analysis16[[#This Row],[Performance_Score]]&gt;2, "Good", Analysis16[[#This Row],[Performance_Score]]&gt;4, "Excellent")</f>
        <v>Good</v>
      </c>
      <c r="P894" t="str">
        <f>LEFT(Analysis16[[#This Row],[Name]],FIND(" ",Analysis16[[#This Row],[Name]], 1))</f>
        <v xml:space="preserve">William </v>
      </c>
    </row>
    <row r="895" spans="2:16" x14ac:dyDescent="0.35">
      <c r="B895" s="2" t="s">
        <v>1791</v>
      </c>
      <c r="C895" s="2" t="s">
        <v>1792</v>
      </c>
      <c r="D895" s="2" t="s">
        <v>58</v>
      </c>
      <c r="E895" s="11">
        <v>41</v>
      </c>
      <c r="F895" s="2" t="s">
        <v>16</v>
      </c>
      <c r="G895" s="2" t="s">
        <v>29</v>
      </c>
      <c r="H895" s="5">
        <v>40526</v>
      </c>
      <c r="I895" s="11">
        <v>6</v>
      </c>
      <c r="J895" s="11">
        <v>4</v>
      </c>
      <c r="K895" s="2">
        <v>2023</v>
      </c>
      <c r="L895" s="2" t="s">
        <v>34</v>
      </c>
      <c r="M895" s="2" t="s">
        <v>26</v>
      </c>
      <c r="N895" s="8">
        <v>3.7036556177788333</v>
      </c>
      <c r="O895" t="str">
        <f>_xlfn.IFS(Analysis16[[#This Row],[Performance_Score]]&lt;=2, "Poor", Analysis16[[#This Row],[Performance_Score]]&gt;2, "Good", Analysis16[[#This Row],[Performance_Score]]&gt;4, "Excellent")</f>
        <v>Good</v>
      </c>
      <c r="P895" t="str">
        <f>LEFT(Analysis16[[#This Row],[Name]],FIND(" ",Analysis16[[#This Row],[Name]], 1))</f>
        <v xml:space="preserve">Christina </v>
      </c>
    </row>
    <row r="896" spans="2:16" x14ac:dyDescent="0.35">
      <c r="B896" s="1" t="s">
        <v>1793</v>
      </c>
      <c r="C896" s="1" t="s">
        <v>1794</v>
      </c>
      <c r="D896" s="1" t="s">
        <v>33</v>
      </c>
      <c r="E896" s="10">
        <v>50</v>
      </c>
      <c r="F896" s="1" t="s">
        <v>16</v>
      </c>
      <c r="G896" s="1" t="s">
        <v>24</v>
      </c>
      <c r="H896" s="4">
        <v>73365</v>
      </c>
      <c r="I896" s="10">
        <v>9</v>
      </c>
      <c r="J896" s="10">
        <v>5</v>
      </c>
      <c r="K896" s="1">
        <v>0</v>
      </c>
      <c r="L896" s="1" t="s">
        <v>18</v>
      </c>
      <c r="M896" s="1" t="s">
        <v>26</v>
      </c>
      <c r="N896" s="7">
        <v>4.6812116576583005</v>
      </c>
      <c r="O896" t="str">
        <f>_xlfn.IFS(Analysis16[[#This Row],[Performance_Score]]&lt;=2, "Poor", Analysis16[[#This Row],[Performance_Score]]&gt;2, "Good", Analysis16[[#This Row],[Performance_Score]]&gt;4, "Excellent")</f>
        <v>Good</v>
      </c>
      <c r="P896" t="str">
        <f>LEFT(Analysis16[[#This Row],[Name]],FIND(" ",Analysis16[[#This Row],[Name]], 1))</f>
        <v xml:space="preserve">Michael </v>
      </c>
    </row>
    <row r="897" spans="2:16" x14ac:dyDescent="0.35">
      <c r="B897" s="2" t="s">
        <v>1795</v>
      </c>
      <c r="C897" s="2" t="s">
        <v>1796</v>
      </c>
      <c r="D897" s="2" t="s">
        <v>15</v>
      </c>
      <c r="E897" s="11">
        <v>32</v>
      </c>
      <c r="F897" s="2" t="s">
        <v>23</v>
      </c>
      <c r="G897" s="2" t="s">
        <v>39</v>
      </c>
      <c r="H897" s="5">
        <v>43823</v>
      </c>
      <c r="I897" s="11">
        <v>12</v>
      </c>
      <c r="J897" s="11">
        <v>5</v>
      </c>
      <c r="K897" s="2">
        <v>2020</v>
      </c>
      <c r="L897" s="2" t="s">
        <v>40</v>
      </c>
      <c r="M897" s="2" t="s">
        <v>26</v>
      </c>
      <c r="N897" s="8">
        <v>3.3938811946371312</v>
      </c>
      <c r="O897" t="str">
        <f>_xlfn.IFS(Analysis16[[#This Row],[Performance_Score]]&lt;=2, "Poor", Analysis16[[#This Row],[Performance_Score]]&gt;2, "Good", Analysis16[[#This Row],[Performance_Score]]&gt;4, "Excellent")</f>
        <v>Good</v>
      </c>
      <c r="P897" t="str">
        <f>LEFT(Analysis16[[#This Row],[Name]],FIND(" ",Analysis16[[#This Row],[Name]], 1))</f>
        <v xml:space="preserve">Eric </v>
      </c>
    </row>
    <row r="898" spans="2:16" x14ac:dyDescent="0.35">
      <c r="B898" s="1" t="s">
        <v>1797</v>
      </c>
      <c r="C898" s="1" t="s">
        <v>1798</v>
      </c>
      <c r="D898" s="1" t="s">
        <v>58</v>
      </c>
      <c r="E898" s="10">
        <v>24</v>
      </c>
      <c r="F898" s="1" t="s">
        <v>23</v>
      </c>
      <c r="G898" s="1" t="s">
        <v>17</v>
      </c>
      <c r="H898" s="4">
        <v>82277</v>
      </c>
      <c r="I898" s="10">
        <v>15</v>
      </c>
      <c r="J898" s="10">
        <v>3</v>
      </c>
      <c r="K898" s="1">
        <v>2017</v>
      </c>
      <c r="L898" s="1" t="s">
        <v>18</v>
      </c>
      <c r="M898" s="1" t="s">
        <v>26</v>
      </c>
      <c r="N898" s="7">
        <v>3.6791636350713359</v>
      </c>
      <c r="O898" t="str">
        <f>_xlfn.IFS(Analysis16[[#This Row],[Performance_Score]]&lt;=2, "Poor", Analysis16[[#This Row],[Performance_Score]]&gt;2, "Good", Analysis16[[#This Row],[Performance_Score]]&gt;4, "Excellent")</f>
        <v>Good</v>
      </c>
      <c r="P898" t="str">
        <f>LEFT(Analysis16[[#This Row],[Name]],FIND(" ",Analysis16[[#This Row],[Name]], 1))</f>
        <v xml:space="preserve">Christine </v>
      </c>
    </row>
    <row r="899" spans="2:16" x14ac:dyDescent="0.35">
      <c r="B899" s="2" t="s">
        <v>1799</v>
      </c>
      <c r="C899" s="2" t="s">
        <v>1559</v>
      </c>
      <c r="D899" s="2" t="s">
        <v>46</v>
      </c>
      <c r="E899" s="11">
        <v>46</v>
      </c>
      <c r="F899" s="2" t="s">
        <v>16</v>
      </c>
      <c r="G899" s="2" t="s">
        <v>39</v>
      </c>
      <c r="H899" s="5">
        <v>81958</v>
      </c>
      <c r="I899" s="11">
        <v>21</v>
      </c>
      <c r="J899" s="11">
        <v>4</v>
      </c>
      <c r="K899" s="2">
        <v>2017</v>
      </c>
      <c r="L899" s="2" t="s">
        <v>34</v>
      </c>
      <c r="M899" s="2" t="s">
        <v>41</v>
      </c>
      <c r="N899" s="8">
        <v>4.2965230416790519</v>
      </c>
      <c r="O899" t="str">
        <f>_xlfn.IFS(Analysis16[[#This Row],[Performance_Score]]&lt;=2, "Poor", Analysis16[[#This Row],[Performance_Score]]&gt;2, "Good", Analysis16[[#This Row],[Performance_Score]]&gt;4, "Excellent")</f>
        <v>Good</v>
      </c>
      <c r="P899" t="str">
        <f>LEFT(Analysis16[[#This Row],[Name]],FIND(" ",Analysis16[[#This Row],[Name]], 1))</f>
        <v xml:space="preserve">Jessica </v>
      </c>
    </row>
    <row r="900" spans="2:16" x14ac:dyDescent="0.35">
      <c r="B900" s="1" t="s">
        <v>1800</v>
      </c>
      <c r="C900" s="1" t="s">
        <v>1801</v>
      </c>
      <c r="D900" s="1" t="s">
        <v>46</v>
      </c>
      <c r="E900" s="10">
        <v>25</v>
      </c>
      <c r="F900" s="1" t="s">
        <v>23</v>
      </c>
      <c r="G900" s="1" t="s">
        <v>24</v>
      </c>
      <c r="H900" s="4">
        <v>100513</v>
      </c>
      <c r="I900" s="10">
        <v>5</v>
      </c>
      <c r="J900" s="10">
        <v>4</v>
      </c>
      <c r="K900" s="1">
        <v>2024</v>
      </c>
      <c r="L900" s="1" t="s">
        <v>30</v>
      </c>
      <c r="M900" s="1" t="s">
        <v>141</v>
      </c>
      <c r="N900" s="7">
        <v>3.3598122099447219</v>
      </c>
      <c r="O900" t="str">
        <f>_xlfn.IFS(Analysis16[[#This Row],[Performance_Score]]&lt;=2, "Poor", Analysis16[[#This Row],[Performance_Score]]&gt;2, "Good", Analysis16[[#This Row],[Performance_Score]]&gt;4, "Excellent")</f>
        <v>Good</v>
      </c>
      <c r="P900" t="str">
        <f>LEFT(Analysis16[[#This Row],[Name]],FIND(" ",Analysis16[[#This Row],[Name]], 1))</f>
        <v xml:space="preserve">Ryan </v>
      </c>
    </row>
    <row r="901" spans="2:16" x14ac:dyDescent="0.35">
      <c r="B901" s="2" t="s">
        <v>1802</v>
      </c>
      <c r="C901" s="2" t="s">
        <v>1803</v>
      </c>
      <c r="D901" s="2" t="s">
        <v>15</v>
      </c>
      <c r="E901" s="11">
        <v>32</v>
      </c>
      <c r="F901" s="2" t="s">
        <v>23</v>
      </c>
      <c r="G901" s="2" t="s">
        <v>24</v>
      </c>
      <c r="H901" s="5">
        <v>97474</v>
      </c>
      <c r="I901" s="11">
        <v>12</v>
      </c>
      <c r="J901" s="11">
        <v>3</v>
      </c>
      <c r="K901" s="2">
        <v>0</v>
      </c>
      <c r="L901" s="2" t="s">
        <v>40</v>
      </c>
      <c r="M901" s="2" t="s">
        <v>141</v>
      </c>
      <c r="N901" s="8">
        <v>3.5412607052474705</v>
      </c>
      <c r="O901" t="str">
        <f>_xlfn.IFS(Analysis16[[#This Row],[Performance_Score]]&lt;=2, "Poor", Analysis16[[#This Row],[Performance_Score]]&gt;2, "Good", Analysis16[[#This Row],[Performance_Score]]&gt;4, "Excellent")</f>
        <v>Good</v>
      </c>
      <c r="P901" t="str">
        <f>LEFT(Analysis16[[#This Row],[Name]],FIND(" ",Analysis16[[#This Row],[Name]], 1))</f>
        <v xml:space="preserve">Courtney </v>
      </c>
    </row>
    <row r="902" spans="2:16" x14ac:dyDescent="0.35">
      <c r="B902" s="1" t="s">
        <v>1804</v>
      </c>
      <c r="C902" s="1" t="s">
        <v>1805</v>
      </c>
      <c r="D902" s="1" t="s">
        <v>33</v>
      </c>
      <c r="E902" s="10">
        <v>57</v>
      </c>
      <c r="F902" s="1" t="s">
        <v>23</v>
      </c>
      <c r="G902" s="1" t="s">
        <v>17</v>
      </c>
      <c r="H902" s="4">
        <v>73370</v>
      </c>
      <c r="I902" s="10">
        <v>23</v>
      </c>
      <c r="J902" s="10">
        <v>3</v>
      </c>
      <c r="K902" s="1">
        <v>2018</v>
      </c>
      <c r="L902" s="1" t="s">
        <v>40</v>
      </c>
      <c r="M902" s="1" t="s">
        <v>141</v>
      </c>
      <c r="N902" s="7">
        <v>4.6721282301491378</v>
      </c>
      <c r="O902" t="str">
        <f>_xlfn.IFS(Analysis16[[#This Row],[Performance_Score]]&lt;=2, "Poor", Analysis16[[#This Row],[Performance_Score]]&gt;2, "Good", Analysis16[[#This Row],[Performance_Score]]&gt;4, "Excellent")</f>
        <v>Good</v>
      </c>
      <c r="P902" t="str">
        <f>LEFT(Analysis16[[#This Row],[Name]],FIND(" ",Analysis16[[#This Row],[Name]], 1))</f>
        <v xml:space="preserve">Christina </v>
      </c>
    </row>
    <row r="903" spans="2:16" x14ac:dyDescent="0.35">
      <c r="B903" s="2" t="s">
        <v>1806</v>
      </c>
      <c r="C903" s="2" t="s">
        <v>1807</v>
      </c>
      <c r="D903" s="2" t="s">
        <v>46</v>
      </c>
      <c r="E903" s="11">
        <v>57</v>
      </c>
      <c r="F903" s="2" t="s">
        <v>23</v>
      </c>
      <c r="G903" s="2" t="s">
        <v>24</v>
      </c>
      <c r="H903" s="5">
        <v>109836</v>
      </c>
      <c r="I903" s="11">
        <v>23</v>
      </c>
      <c r="J903" s="11">
        <v>3</v>
      </c>
      <c r="K903" s="2">
        <v>2022</v>
      </c>
      <c r="L903" s="2" t="s">
        <v>40</v>
      </c>
      <c r="M903" s="2" t="s">
        <v>26</v>
      </c>
      <c r="N903" s="8">
        <v>1.4739239771879773</v>
      </c>
      <c r="O903" t="str">
        <f>_xlfn.IFS(Analysis16[[#This Row],[Performance_Score]]&lt;=2, "Poor", Analysis16[[#This Row],[Performance_Score]]&gt;2, "Good", Analysis16[[#This Row],[Performance_Score]]&gt;4, "Excellent")</f>
        <v>Good</v>
      </c>
      <c r="P903" t="str">
        <f>LEFT(Analysis16[[#This Row],[Name]],FIND(" ",Analysis16[[#This Row],[Name]], 1))</f>
        <v xml:space="preserve">Andrew </v>
      </c>
    </row>
    <row r="904" spans="2:16" x14ac:dyDescent="0.35">
      <c r="B904" s="1" t="s">
        <v>1808</v>
      </c>
      <c r="C904" s="1" t="s">
        <v>1809</v>
      </c>
      <c r="D904" s="1" t="s">
        <v>22</v>
      </c>
      <c r="E904" s="10">
        <v>55</v>
      </c>
      <c r="F904" s="1" t="s">
        <v>23</v>
      </c>
      <c r="G904" s="1" t="s">
        <v>63</v>
      </c>
      <c r="H904" s="4">
        <v>59850</v>
      </c>
      <c r="I904" s="10">
        <v>7</v>
      </c>
      <c r="J904" s="10">
        <v>4</v>
      </c>
      <c r="K904" s="1">
        <v>2017</v>
      </c>
      <c r="L904" s="1" t="s">
        <v>30</v>
      </c>
      <c r="M904" s="1" t="s">
        <v>41</v>
      </c>
      <c r="N904" s="7">
        <v>4.1827495023958186</v>
      </c>
      <c r="O904" t="str">
        <f>_xlfn.IFS(Analysis16[[#This Row],[Performance_Score]]&lt;=2, "Poor", Analysis16[[#This Row],[Performance_Score]]&gt;2, "Good", Analysis16[[#This Row],[Performance_Score]]&gt;4, "Excellent")</f>
        <v>Good</v>
      </c>
      <c r="P904" t="str">
        <f>LEFT(Analysis16[[#This Row],[Name]],FIND(" ",Analysis16[[#This Row],[Name]], 1))</f>
        <v xml:space="preserve">Marie </v>
      </c>
    </row>
    <row r="905" spans="2:16" x14ac:dyDescent="0.35">
      <c r="B905" s="2" t="s">
        <v>1810</v>
      </c>
      <c r="C905" s="2" t="s">
        <v>1811</v>
      </c>
      <c r="D905" s="2" t="s">
        <v>22</v>
      </c>
      <c r="E905" s="11">
        <v>60</v>
      </c>
      <c r="F905" s="2" t="s">
        <v>23</v>
      </c>
      <c r="G905" s="2" t="s">
        <v>63</v>
      </c>
      <c r="H905" s="5">
        <v>61562</v>
      </c>
      <c r="I905" s="11">
        <v>24</v>
      </c>
      <c r="J905" s="11">
        <v>4</v>
      </c>
      <c r="K905" s="2">
        <v>0</v>
      </c>
      <c r="L905" s="2" t="s">
        <v>30</v>
      </c>
      <c r="M905" s="2" t="s">
        <v>41</v>
      </c>
      <c r="N905" s="8">
        <v>2.139031281413672</v>
      </c>
      <c r="O905" t="str">
        <f>_xlfn.IFS(Analysis16[[#This Row],[Performance_Score]]&lt;=2, "Poor", Analysis16[[#This Row],[Performance_Score]]&gt;2, "Good", Analysis16[[#This Row],[Performance_Score]]&gt;4, "Excellent")</f>
        <v>Good</v>
      </c>
      <c r="P905" t="str">
        <f>LEFT(Analysis16[[#This Row],[Name]],FIND(" ",Analysis16[[#This Row],[Name]], 1))</f>
        <v xml:space="preserve">Angela </v>
      </c>
    </row>
    <row r="906" spans="2:16" x14ac:dyDescent="0.35">
      <c r="B906" s="1" t="s">
        <v>1812</v>
      </c>
      <c r="C906" s="1" t="s">
        <v>1813</v>
      </c>
      <c r="D906" s="1" t="s">
        <v>46</v>
      </c>
      <c r="E906" s="10">
        <v>38</v>
      </c>
      <c r="F906" s="1" t="s">
        <v>16</v>
      </c>
      <c r="G906" s="1" t="s">
        <v>17</v>
      </c>
      <c r="H906" s="4">
        <v>77716</v>
      </c>
      <c r="I906" s="10">
        <v>6</v>
      </c>
      <c r="J906" s="10">
        <v>3</v>
      </c>
      <c r="K906" s="1">
        <v>2023</v>
      </c>
      <c r="L906" s="1" t="s">
        <v>25</v>
      </c>
      <c r="M906" s="1" t="s">
        <v>26</v>
      </c>
      <c r="N906" s="7">
        <v>4.2244458155222482</v>
      </c>
      <c r="O906" t="str">
        <f>_xlfn.IFS(Analysis16[[#This Row],[Performance_Score]]&lt;=2, "Poor", Analysis16[[#This Row],[Performance_Score]]&gt;2, "Good", Analysis16[[#This Row],[Performance_Score]]&gt;4, "Excellent")</f>
        <v>Good</v>
      </c>
      <c r="P906" t="str">
        <f>LEFT(Analysis16[[#This Row],[Name]],FIND(" ",Analysis16[[#This Row],[Name]], 1))</f>
        <v xml:space="preserve">Angela </v>
      </c>
    </row>
    <row r="907" spans="2:16" x14ac:dyDescent="0.35">
      <c r="B907" s="2" t="s">
        <v>1814</v>
      </c>
      <c r="C907" s="2" t="s">
        <v>1815</v>
      </c>
      <c r="D907" s="2" t="s">
        <v>58</v>
      </c>
      <c r="E907" s="11">
        <v>56</v>
      </c>
      <c r="F907" s="2" t="s">
        <v>16</v>
      </c>
      <c r="G907" s="2" t="s">
        <v>17</v>
      </c>
      <c r="H907" s="5">
        <v>59064</v>
      </c>
      <c r="I907" s="11">
        <v>25</v>
      </c>
      <c r="J907" s="11">
        <v>4</v>
      </c>
      <c r="K907" s="2">
        <v>2022</v>
      </c>
      <c r="L907" s="2" t="s">
        <v>34</v>
      </c>
      <c r="M907" s="2" t="s">
        <v>19</v>
      </c>
      <c r="N907" s="8">
        <v>4.764997340247751</v>
      </c>
      <c r="O907" t="str">
        <f>_xlfn.IFS(Analysis16[[#This Row],[Performance_Score]]&lt;=2, "Poor", Analysis16[[#This Row],[Performance_Score]]&gt;2, "Good", Analysis16[[#This Row],[Performance_Score]]&gt;4, "Excellent")</f>
        <v>Good</v>
      </c>
      <c r="P907" t="str">
        <f>LEFT(Analysis16[[#This Row],[Name]],FIND(" ",Analysis16[[#This Row],[Name]], 1))</f>
        <v xml:space="preserve">Todd </v>
      </c>
    </row>
    <row r="908" spans="2:16" x14ac:dyDescent="0.35">
      <c r="B908" s="1" t="s">
        <v>1816</v>
      </c>
      <c r="C908" s="1" t="s">
        <v>1817</v>
      </c>
      <c r="D908" s="1" t="s">
        <v>80</v>
      </c>
      <c r="E908" s="10">
        <v>51</v>
      </c>
      <c r="F908" s="1" t="s">
        <v>23</v>
      </c>
      <c r="G908" s="1" t="s">
        <v>24</v>
      </c>
      <c r="H908" s="4">
        <v>108095</v>
      </c>
      <c r="I908" s="10">
        <v>12</v>
      </c>
      <c r="J908" s="10">
        <v>3</v>
      </c>
      <c r="K908" s="1">
        <v>2024</v>
      </c>
      <c r="L908" s="1" t="s">
        <v>25</v>
      </c>
      <c r="M908" s="1" t="s">
        <v>19</v>
      </c>
      <c r="N908" s="7">
        <v>2.35640185959614</v>
      </c>
      <c r="O908" t="str">
        <f>_xlfn.IFS(Analysis16[[#This Row],[Performance_Score]]&lt;=2, "Poor", Analysis16[[#This Row],[Performance_Score]]&gt;2, "Good", Analysis16[[#This Row],[Performance_Score]]&gt;4, "Excellent")</f>
        <v>Good</v>
      </c>
      <c r="P908" t="str">
        <f>LEFT(Analysis16[[#This Row],[Name]],FIND(" ",Analysis16[[#This Row],[Name]], 1))</f>
        <v xml:space="preserve">Pamela </v>
      </c>
    </row>
    <row r="909" spans="2:16" x14ac:dyDescent="0.35">
      <c r="B909" s="2" t="s">
        <v>1818</v>
      </c>
      <c r="C909" s="2" t="s">
        <v>1819</v>
      </c>
      <c r="D909" s="2" t="s">
        <v>15</v>
      </c>
      <c r="E909" s="11">
        <v>56</v>
      </c>
      <c r="F909" s="2" t="s">
        <v>16</v>
      </c>
      <c r="G909" s="2" t="s">
        <v>24</v>
      </c>
      <c r="H909" s="5">
        <v>97776</v>
      </c>
      <c r="I909" s="11">
        <v>21</v>
      </c>
      <c r="J909" s="11">
        <v>1</v>
      </c>
      <c r="K909" s="2">
        <v>2018</v>
      </c>
      <c r="L909" s="2" t="s">
        <v>25</v>
      </c>
      <c r="M909" s="2" t="s">
        <v>41</v>
      </c>
      <c r="N909" s="8">
        <v>1.9716146630760703</v>
      </c>
      <c r="O909" t="str">
        <f>_xlfn.IFS(Analysis16[[#This Row],[Performance_Score]]&lt;=2, "Poor", Analysis16[[#This Row],[Performance_Score]]&gt;2, "Good", Analysis16[[#This Row],[Performance_Score]]&gt;4, "Excellent")</f>
        <v>Poor</v>
      </c>
      <c r="P909" t="str">
        <f>LEFT(Analysis16[[#This Row],[Name]],FIND(" ",Analysis16[[#This Row],[Name]], 1))</f>
        <v xml:space="preserve">Casey </v>
      </c>
    </row>
    <row r="910" spans="2:16" x14ac:dyDescent="0.35">
      <c r="B910" s="1" t="s">
        <v>1820</v>
      </c>
      <c r="C910" s="1" t="s">
        <v>1821</v>
      </c>
      <c r="D910" s="1" t="s">
        <v>80</v>
      </c>
      <c r="E910" s="10">
        <v>47</v>
      </c>
      <c r="F910" s="1" t="s">
        <v>16</v>
      </c>
      <c r="G910" s="1" t="s">
        <v>77</v>
      </c>
      <c r="H910" s="4">
        <v>101806</v>
      </c>
      <c r="I910" s="10">
        <v>30</v>
      </c>
      <c r="J910" s="10">
        <v>5</v>
      </c>
      <c r="K910" s="1">
        <v>2021</v>
      </c>
      <c r="L910" s="1" t="s">
        <v>40</v>
      </c>
      <c r="M910" s="1" t="s">
        <v>26</v>
      </c>
      <c r="N910" s="7">
        <v>3.4007716088196549</v>
      </c>
      <c r="O910" t="str">
        <f>_xlfn.IFS(Analysis16[[#This Row],[Performance_Score]]&lt;=2, "Poor", Analysis16[[#This Row],[Performance_Score]]&gt;2, "Good", Analysis16[[#This Row],[Performance_Score]]&gt;4, "Excellent")</f>
        <v>Good</v>
      </c>
      <c r="P910" t="str">
        <f>LEFT(Analysis16[[#This Row],[Name]],FIND(" ",Analysis16[[#This Row],[Name]], 1))</f>
        <v xml:space="preserve">Katie </v>
      </c>
    </row>
    <row r="911" spans="2:16" x14ac:dyDescent="0.35">
      <c r="B911" s="2" t="s">
        <v>1822</v>
      </c>
      <c r="C911" s="2" t="s">
        <v>1823</v>
      </c>
      <c r="D911" s="2" t="s">
        <v>33</v>
      </c>
      <c r="E911" s="11">
        <v>39</v>
      </c>
      <c r="F911" s="2" t="s">
        <v>16</v>
      </c>
      <c r="G911" s="2" t="s">
        <v>39</v>
      </c>
      <c r="H911" s="5">
        <v>60709</v>
      </c>
      <c r="I911" s="11">
        <v>2</v>
      </c>
      <c r="J911" s="11">
        <v>2</v>
      </c>
      <c r="K911" s="2">
        <v>0</v>
      </c>
      <c r="L911" s="2" t="s">
        <v>30</v>
      </c>
      <c r="M911" s="2" t="s">
        <v>41</v>
      </c>
      <c r="N911" s="8">
        <v>4.6314093912262209</v>
      </c>
      <c r="O911" t="str">
        <f>_xlfn.IFS(Analysis16[[#This Row],[Performance_Score]]&lt;=2, "Poor", Analysis16[[#This Row],[Performance_Score]]&gt;2, "Good", Analysis16[[#This Row],[Performance_Score]]&gt;4, "Excellent")</f>
        <v>Poor</v>
      </c>
      <c r="P911" t="str">
        <f>LEFT(Analysis16[[#This Row],[Name]],FIND(" ",Analysis16[[#This Row],[Name]], 1))</f>
        <v xml:space="preserve">Jordan </v>
      </c>
    </row>
    <row r="912" spans="2:16" x14ac:dyDescent="0.35">
      <c r="B912" s="1" t="s">
        <v>1824</v>
      </c>
      <c r="C912" s="1" t="s">
        <v>1825</v>
      </c>
      <c r="D912" s="1" t="s">
        <v>58</v>
      </c>
      <c r="E912" s="10">
        <v>42</v>
      </c>
      <c r="F912" s="1" t="s">
        <v>16</v>
      </c>
      <c r="G912" s="1" t="s">
        <v>24</v>
      </c>
      <c r="H912" s="4">
        <v>45110</v>
      </c>
      <c r="I912" s="10">
        <v>17</v>
      </c>
      <c r="J912" s="10">
        <v>1</v>
      </c>
      <c r="K912" s="1">
        <v>2021</v>
      </c>
      <c r="L912" s="1" t="s">
        <v>51</v>
      </c>
      <c r="M912" s="1" t="s">
        <v>41</v>
      </c>
      <c r="N912" s="7">
        <v>2.2256781761691502</v>
      </c>
      <c r="O912" t="str">
        <f>_xlfn.IFS(Analysis16[[#This Row],[Performance_Score]]&lt;=2, "Poor", Analysis16[[#This Row],[Performance_Score]]&gt;2, "Good", Analysis16[[#This Row],[Performance_Score]]&gt;4, "Excellent")</f>
        <v>Poor</v>
      </c>
      <c r="P912" t="str">
        <f>LEFT(Analysis16[[#This Row],[Name]],FIND(" ",Analysis16[[#This Row],[Name]], 1))</f>
        <v xml:space="preserve">Carl </v>
      </c>
    </row>
    <row r="913" spans="2:16" x14ac:dyDescent="0.35">
      <c r="B913" s="2" t="s">
        <v>1826</v>
      </c>
      <c r="C913" s="2" t="s">
        <v>1827</v>
      </c>
      <c r="D913" s="2" t="s">
        <v>33</v>
      </c>
      <c r="E913" s="11">
        <v>34</v>
      </c>
      <c r="F913" s="2" t="s">
        <v>23</v>
      </c>
      <c r="G913" s="2" t="s">
        <v>24</v>
      </c>
      <c r="H913" s="5">
        <v>111794</v>
      </c>
      <c r="I913" s="11">
        <v>21</v>
      </c>
      <c r="J913" s="11">
        <v>3</v>
      </c>
      <c r="K913" s="2">
        <v>2016</v>
      </c>
      <c r="L913" s="2" t="s">
        <v>34</v>
      </c>
      <c r="M913" s="2" t="s">
        <v>41</v>
      </c>
      <c r="N913" s="8">
        <v>1.0148680201737594</v>
      </c>
      <c r="O913" t="str">
        <f>_xlfn.IFS(Analysis16[[#This Row],[Performance_Score]]&lt;=2, "Poor", Analysis16[[#This Row],[Performance_Score]]&gt;2, "Good", Analysis16[[#This Row],[Performance_Score]]&gt;4, "Excellent")</f>
        <v>Good</v>
      </c>
      <c r="P913" t="str">
        <f>LEFT(Analysis16[[#This Row],[Name]],FIND(" ",Analysis16[[#This Row],[Name]], 1))</f>
        <v xml:space="preserve">Martin </v>
      </c>
    </row>
    <row r="914" spans="2:16" x14ac:dyDescent="0.35">
      <c r="B914" s="1" t="s">
        <v>1828</v>
      </c>
      <c r="C914" s="1" t="s">
        <v>1829</v>
      </c>
      <c r="D914" s="1" t="s">
        <v>33</v>
      </c>
      <c r="E914" s="10">
        <v>32</v>
      </c>
      <c r="F914" s="1" t="s">
        <v>23</v>
      </c>
      <c r="G914" s="1" t="s">
        <v>17</v>
      </c>
      <c r="H914" s="4">
        <v>106285</v>
      </c>
      <c r="I914" s="10">
        <v>9</v>
      </c>
      <c r="J914" s="10">
        <v>5</v>
      </c>
      <c r="K914" s="1">
        <v>2020</v>
      </c>
      <c r="L914" s="1" t="s">
        <v>51</v>
      </c>
      <c r="M914" s="1" t="s">
        <v>19</v>
      </c>
      <c r="N914" s="7">
        <v>3.123028776725842</v>
      </c>
      <c r="O914" t="str">
        <f>_xlfn.IFS(Analysis16[[#This Row],[Performance_Score]]&lt;=2, "Poor", Analysis16[[#This Row],[Performance_Score]]&gt;2, "Good", Analysis16[[#This Row],[Performance_Score]]&gt;4, "Excellent")</f>
        <v>Good</v>
      </c>
      <c r="P914" t="str">
        <f>LEFT(Analysis16[[#This Row],[Name]],FIND(" ",Analysis16[[#This Row],[Name]], 1))</f>
        <v xml:space="preserve">Melody </v>
      </c>
    </row>
    <row r="915" spans="2:16" x14ac:dyDescent="0.35">
      <c r="B915" s="2" t="s">
        <v>1830</v>
      </c>
      <c r="C915" s="2" t="s">
        <v>1831</v>
      </c>
      <c r="D915" s="2" t="s">
        <v>15</v>
      </c>
      <c r="E915" s="11">
        <v>44</v>
      </c>
      <c r="F915" s="2" t="s">
        <v>23</v>
      </c>
      <c r="G915" s="2" t="s">
        <v>24</v>
      </c>
      <c r="H915" s="5">
        <v>58279</v>
      </c>
      <c r="I915" s="11">
        <v>23</v>
      </c>
      <c r="J915" s="11">
        <v>4</v>
      </c>
      <c r="K915" s="2">
        <v>2023</v>
      </c>
      <c r="L915" s="2" t="s">
        <v>51</v>
      </c>
      <c r="M915" s="2" t="s">
        <v>26</v>
      </c>
      <c r="N915" s="8">
        <v>1.3169253663662461</v>
      </c>
      <c r="O915" t="str">
        <f>_xlfn.IFS(Analysis16[[#This Row],[Performance_Score]]&lt;=2, "Poor", Analysis16[[#This Row],[Performance_Score]]&gt;2, "Good", Analysis16[[#This Row],[Performance_Score]]&gt;4, "Excellent")</f>
        <v>Good</v>
      </c>
      <c r="P915" t="str">
        <f>LEFT(Analysis16[[#This Row],[Name]],FIND(" ",Analysis16[[#This Row],[Name]], 1))</f>
        <v xml:space="preserve">Peter </v>
      </c>
    </row>
    <row r="916" spans="2:16" x14ac:dyDescent="0.35">
      <c r="B916" s="1" t="s">
        <v>1832</v>
      </c>
      <c r="C916" s="1" t="s">
        <v>1776</v>
      </c>
      <c r="D916" s="1" t="s">
        <v>58</v>
      </c>
      <c r="E916" s="10">
        <v>53</v>
      </c>
      <c r="F916" s="1" t="s">
        <v>23</v>
      </c>
      <c r="G916" s="1" t="s">
        <v>39</v>
      </c>
      <c r="H916" s="4">
        <v>102902</v>
      </c>
      <c r="I916" s="10">
        <v>21</v>
      </c>
      <c r="J916" s="10">
        <v>5</v>
      </c>
      <c r="K916" s="1">
        <v>0</v>
      </c>
      <c r="L916" s="1" t="s">
        <v>34</v>
      </c>
      <c r="M916" s="1" t="s">
        <v>26</v>
      </c>
      <c r="N916" s="7">
        <v>2.8726025308997807</v>
      </c>
      <c r="O916" t="str">
        <f>_xlfn.IFS(Analysis16[[#This Row],[Performance_Score]]&lt;=2, "Poor", Analysis16[[#This Row],[Performance_Score]]&gt;2, "Good", Analysis16[[#This Row],[Performance_Score]]&gt;4, "Excellent")</f>
        <v>Good</v>
      </c>
      <c r="P916" t="str">
        <f>LEFT(Analysis16[[#This Row],[Name]],FIND(" ",Analysis16[[#This Row],[Name]], 1))</f>
        <v xml:space="preserve">Matthew </v>
      </c>
    </row>
    <row r="917" spans="2:16" x14ac:dyDescent="0.35">
      <c r="B917" s="2" t="s">
        <v>1833</v>
      </c>
      <c r="C917" s="2" t="s">
        <v>1834</v>
      </c>
      <c r="D917" s="2" t="s">
        <v>58</v>
      </c>
      <c r="E917" s="11">
        <v>23</v>
      </c>
      <c r="F917" s="2" t="s">
        <v>16</v>
      </c>
      <c r="G917" s="2" t="s">
        <v>29</v>
      </c>
      <c r="H917" s="5">
        <v>65663</v>
      </c>
      <c r="I917" s="11">
        <v>17</v>
      </c>
      <c r="J917" s="11">
        <v>5</v>
      </c>
      <c r="K917" s="2">
        <v>2019</v>
      </c>
      <c r="L917" s="2" t="s">
        <v>25</v>
      </c>
      <c r="M917" s="2" t="s">
        <v>26</v>
      </c>
      <c r="N917" s="8">
        <v>2.5097765238735557</v>
      </c>
      <c r="O917" t="str">
        <f>_xlfn.IFS(Analysis16[[#This Row],[Performance_Score]]&lt;=2, "Poor", Analysis16[[#This Row],[Performance_Score]]&gt;2, "Good", Analysis16[[#This Row],[Performance_Score]]&gt;4, "Excellent")</f>
        <v>Good</v>
      </c>
      <c r="P917" t="str">
        <f>LEFT(Analysis16[[#This Row],[Name]],FIND(" ",Analysis16[[#This Row],[Name]], 1))</f>
        <v xml:space="preserve">Melvin </v>
      </c>
    </row>
    <row r="918" spans="2:16" x14ac:dyDescent="0.35">
      <c r="B918" s="1" t="s">
        <v>1835</v>
      </c>
      <c r="C918" s="1" t="s">
        <v>1836</v>
      </c>
      <c r="D918" s="1" t="s">
        <v>33</v>
      </c>
      <c r="E918" s="10">
        <v>51</v>
      </c>
      <c r="F918" s="1" t="s">
        <v>23</v>
      </c>
      <c r="G918" s="1" t="s">
        <v>17</v>
      </c>
      <c r="H918" s="4">
        <v>35651</v>
      </c>
      <c r="I918" s="10">
        <v>34</v>
      </c>
      <c r="J918" s="10">
        <v>5</v>
      </c>
      <c r="K918" s="1">
        <v>0</v>
      </c>
      <c r="L918" s="1" t="s">
        <v>30</v>
      </c>
      <c r="M918" s="1" t="s">
        <v>41</v>
      </c>
      <c r="N918" s="7">
        <v>3.6904425853129363</v>
      </c>
      <c r="O918" t="str">
        <f>_xlfn.IFS(Analysis16[[#This Row],[Performance_Score]]&lt;=2, "Poor", Analysis16[[#This Row],[Performance_Score]]&gt;2, "Good", Analysis16[[#This Row],[Performance_Score]]&gt;4, "Excellent")</f>
        <v>Good</v>
      </c>
      <c r="P918" t="str">
        <f>LEFT(Analysis16[[#This Row],[Name]],FIND(" ",Analysis16[[#This Row],[Name]], 1))</f>
        <v xml:space="preserve">Kathy </v>
      </c>
    </row>
    <row r="919" spans="2:16" x14ac:dyDescent="0.35">
      <c r="B919" s="2" t="s">
        <v>1837</v>
      </c>
      <c r="C919" s="2" t="s">
        <v>1838</v>
      </c>
      <c r="D919" s="2" t="s">
        <v>15</v>
      </c>
      <c r="E919" s="11">
        <v>22</v>
      </c>
      <c r="F919" s="2" t="s">
        <v>23</v>
      </c>
      <c r="G919" s="2" t="s">
        <v>17</v>
      </c>
      <c r="H919" s="5">
        <v>40913</v>
      </c>
      <c r="I919" s="11">
        <v>8</v>
      </c>
      <c r="J919" s="11">
        <v>4</v>
      </c>
      <c r="K919" s="2">
        <v>2017</v>
      </c>
      <c r="L919" s="2" t="s">
        <v>34</v>
      </c>
      <c r="M919" s="2" t="s">
        <v>26</v>
      </c>
      <c r="N919" s="8">
        <v>2.7274601369245755</v>
      </c>
      <c r="O919" t="str">
        <f>_xlfn.IFS(Analysis16[[#This Row],[Performance_Score]]&lt;=2, "Poor", Analysis16[[#This Row],[Performance_Score]]&gt;2, "Good", Analysis16[[#This Row],[Performance_Score]]&gt;4, "Excellent")</f>
        <v>Good</v>
      </c>
      <c r="P919" t="str">
        <f>LEFT(Analysis16[[#This Row],[Name]],FIND(" ",Analysis16[[#This Row],[Name]], 1))</f>
        <v xml:space="preserve">Kelli </v>
      </c>
    </row>
    <row r="920" spans="2:16" x14ac:dyDescent="0.35">
      <c r="B920" s="1" t="s">
        <v>1839</v>
      </c>
      <c r="C920" s="1" t="s">
        <v>1840</v>
      </c>
      <c r="D920" s="1" t="s">
        <v>33</v>
      </c>
      <c r="E920" s="10">
        <v>60</v>
      </c>
      <c r="F920" s="1" t="s">
        <v>23</v>
      </c>
      <c r="G920" s="1" t="s">
        <v>29</v>
      </c>
      <c r="H920" s="4">
        <v>62560</v>
      </c>
      <c r="I920" s="10">
        <v>21</v>
      </c>
      <c r="J920" s="10">
        <v>3</v>
      </c>
      <c r="K920" s="1">
        <v>0</v>
      </c>
      <c r="L920" s="1" t="s">
        <v>25</v>
      </c>
      <c r="M920" s="1" t="s">
        <v>26</v>
      </c>
      <c r="N920" s="7">
        <v>3.049694104936548</v>
      </c>
      <c r="O920" t="str">
        <f>_xlfn.IFS(Analysis16[[#This Row],[Performance_Score]]&lt;=2, "Poor", Analysis16[[#This Row],[Performance_Score]]&gt;2, "Good", Analysis16[[#This Row],[Performance_Score]]&gt;4, "Excellent")</f>
        <v>Good</v>
      </c>
      <c r="P920" t="str">
        <f>LEFT(Analysis16[[#This Row],[Name]],FIND(" ",Analysis16[[#This Row],[Name]], 1))</f>
        <v xml:space="preserve">Jacob </v>
      </c>
    </row>
    <row r="921" spans="2:16" x14ac:dyDescent="0.35">
      <c r="B921" s="2" t="s">
        <v>1841</v>
      </c>
      <c r="C921" s="2" t="s">
        <v>1842</v>
      </c>
      <c r="D921" s="2" t="s">
        <v>58</v>
      </c>
      <c r="E921" s="11">
        <v>55</v>
      </c>
      <c r="F921" s="2" t="s">
        <v>16</v>
      </c>
      <c r="G921" s="2" t="s">
        <v>29</v>
      </c>
      <c r="H921" s="5">
        <v>77679</v>
      </c>
      <c r="I921" s="11">
        <v>25</v>
      </c>
      <c r="J921" s="11">
        <v>1</v>
      </c>
      <c r="K921" s="2">
        <v>2023</v>
      </c>
      <c r="L921" s="2" t="s">
        <v>34</v>
      </c>
      <c r="M921" s="2" t="s">
        <v>26</v>
      </c>
      <c r="N921" s="8">
        <v>3.5220379644090487</v>
      </c>
      <c r="O921" t="str">
        <f>_xlfn.IFS(Analysis16[[#This Row],[Performance_Score]]&lt;=2, "Poor", Analysis16[[#This Row],[Performance_Score]]&gt;2, "Good", Analysis16[[#This Row],[Performance_Score]]&gt;4, "Excellent")</f>
        <v>Poor</v>
      </c>
      <c r="P921" t="str">
        <f>LEFT(Analysis16[[#This Row],[Name]],FIND(" ",Analysis16[[#This Row],[Name]], 1))</f>
        <v xml:space="preserve">Nicholas </v>
      </c>
    </row>
    <row r="922" spans="2:16" x14ac:dyDescent="0.35">
      <c r="B922" s="1" t="s">
        <v>1843</v>
      </c>
      <c r="C922" s="1" t="s">
        <v>1844</v>
      </c>
      <c r="D922" s="1" t="s">
        <v>15</v>
      </c>
      <c r="E922" s="10">
        <v>53</v>
      </c>
      <c r="F922" s="1" t="s">
        <v>23</v>
      </c>
      <c r="G922" s="1" t="s">
        <v>63</v>
      </c>
      <c r="H922" s="4">
        <v>77395</v>
      </c>
      <c r="I922" s="10">
        <v>32</v>
      </c>
      <c r="J922" s="10">
        <v>5</v>
      </c>
      <c r="K922" s="1">
        <v>2023</v>
      </c>
      <c r="L922" s="1" t="s">
        <v>18</v>
      </c>
      <c r="M922" s="1" t="s">
        <v>41</v>
      </c>
      <c r="N922" s="7">
        <v>4.2577210035635868</v>
      </c>
      <c r="O922" t="str">
        <f>_xlfn.IFS(Analysis16[[#This Row],[Performance_Score]]&lt;=2, "Poor", Analysis16[[#This Row],[Performance_Score]]&gt;2, "Good", Analysis16[[#This Row],[Performance_Score]]&gt;4, "Excellent")</f>
        <v>Good</v>
      </c>
      <c r="P922" t="str">
        <f>LEFT(Analysis16[[#This Row],[Name]],FIND(" ",Analysis16[[#This Row],[Name]], 1))</f>
        <v xml:space="preserve">Patrick </v>
      </c>
    </row>
    <row r="923" spans="2:16" x14ac:dyDescent="0.35">
      <c r="B923" s="2" t="s">
        <v>1845</v>
      </c>
      <c r="C923" s="2" t="s">
        <v>1846</v>
      </c>
      <c r="D923" s="2" t="s">
        <v>22</v>
      </c>
      <c r="E923" s="11">
        <v>25</v>
      </c>
      <c r="F923" s="2" t="s">
        <v>23</v>
      </c>
      <c r="G923" s="2" t="s">
        <v>29</v>
      </c>
      <c r="H923" s="5">
        <v>91692</v>
      </c>
      <c r="I923" s="11">
        <v>22</v>
      </c>
      <c r="J923" s="11">
        <v>5</v>
      </c>
      <c r="K923" s="2">
        <v>2021</v>
      </c>
      <c r="L923" s="2" t="s">
        <v>25</v>
      </c>
      <c r="M923" s="2" t="s">
        <v>26</v>
      </c>
      <c r="N923" s="8">
        <v>4.2427739623839589</v>
      </c>
      <c r="O923" t="str">
        <f>_xlfn.IFS(Analysis16[[#This Row],[Performance_Score]]&lt;=2, "Poor", Analysis16[[#This Row],[Performance_Score]]&gt;2, "Good", Analysis16[[#This Row],[Performance_Score]]&gt;4, "Excellent")</f>
        <v>Good</v>
      </c>
      <c r="P923" t="str">
        <f>LEFT(Analysis16[[#This Row],[Name]],FIND(" ",Analysis16[[#This Row],[Name]], 1))</f>
        <v xml:space="preserve">Andrea </v>
      </c>
    </row>
    <row r="924" spans="2:16" x14ac:dyDescent="0.35">
      <c r="B924" s="1" t="s">
        <v>1847</v>
      </c>
      <c r="C924" s="1" t="s">
        <v>1848</v>
      </c>
      <c r="D924" s="1" t="s">
        <v>80</v>
      </c>
      <c r="E924" s="10">
        <v>37</v>
      </c>
      <c r="F924" s="1" t="s">
        <v>16</v>
      </c>
      <c r="G924" s="1" t="s">
        <v>24</v>
      </c>
      <c r="H924" s="4">
        <v>65868</v>
      </c>
      <c r="I924" s="10">
        <v>29</v>
      </c>
      <c r="J924" s="10">
        <v>1</v>
      </c>
      <c r="K924" s="1">
        <v>2019</v>
      </c>
      <c r="L924" s="1" t="s">
        <v>40</v>
      </c>
      <c r="M924" s="1" t="s">
        <v>26</v>
      </c>
      <c r="N924" s="7">
        <v>4.9933956185188144</v>
      </c>
      <c r="O924" t="str">
        <f>_xlfn.IFS(Analysis16[[#This Row],[Performance_Score]]&lt;=2, "Poor", Analysis16[[#This Row],[Performance_Score]]&gt;2, "Good", Analysis16[[#This Row],[Performance_Score]]&gt;4, "Excellent")</f>
        <v>Poor</v>
      </c>
      <c r="P924" t="str">
        <f>LEFT(Analysis16[[#This Row],[Name]],FIND(" ",Analysis16[[#This Row],[Name]], 1))</f>
        <v xml:space="preserve">Jessica </v>
      </c>
    </row>
    <row r="925" spans="2:16" x14ac:dyDescent="0.35">
      <c r="B925" s="2" t="s">
        <v>1849</v>
      </c>
      <c r="C925" s="2" t="s">
        <v>1850</v>
      </c>
      <c r="D925" s="2" t="s">
        <v>46</v>
      </c>
      <c r="E925" s="11">
        <v>24</v>
      </c>
      <c r="F925" s="2" t="s">
        <v>16</v>
      </c>
      <c r="G925" s="2" t="s">
        <v>24</v>
      </c>
      <c r="H925" s="5">
        <v>63656</v>
      </c>
      <c r="I925" s="11">
        <v>32</v>
      </c>
      <c r="J925" s="11">
        <v>4</v>
      </c>
      <c r="K925" s="2">
        <v>0</v>
      </c>
      <c r="L925" s="2" t="s">
        <v>40</v>
      </c>
      <c r="M925" s="2" t="s">
        <v>26</v>
      </c>
      <c r="N925" s="8">
        <v>2.993744646457416</v>
      </c>
      <c r="O925" t="str">
        <f>_xlfn.IFS(Analysis16[[#This Row],[Performance_Score]]&lt;=2, "Poor", Analysis16[[#This Row],[Performance_Score]]&gt;2, "Good", Analysis16[[#This Row],[Performance_Score]]&gt;4, "Excellent")</f>
        <v>Good</v>
      </c>
      <c r="P925" t="str">
        <f>LEFT(Analysis16[[#This Row],[Name]],FIND(" ",Analysis16[[#This Row],[Name]], 1))</f>
        <v xml:space="preserve">Michael </v>
      </c>
    </row>
    <row r="926" spans="2:16" x14ac:dyDescent="0.35">
      <c r="B926" s="1" t="s">
        <v>1851</v>
      </c>
      <c r="C926" s="1" t="s">
        <v>1852</v>
      </c>
      <c r="D926" s="1" t="s">
        <v>46</v>
      </c>
      <c r="E926" s="10">
        <v>45</v>
      </c>
      <c r="F926" s="1" t="s">
        <v>23</v>
      </c>
      <c r="G926" s="1" t="s">
        <v>39</v>
      </c>
      <c r="H926" s="4">
        <v>59865</v>
      </c>
      <c r="I926" s="10">
        <v>3</v>
      </c>
      <c r="J926" s="10">
        <v>4</v>
      </c>
      <c r="K926" s="1">
        <v>2019</v>
      </c>
      <c r="L926" s="1" t="s">
        <v>30</v>
      </c>
      <c r="M926" s="1" t="s">
        <v>26</v>
      </c>
      <c r="N926" s="7">
        <v>3.6800883401711388</v>
      </c>
      <c r="O926" t="str">
        <f>_xlfn.IFS(Analysis16[[#This Row],[Performance_Score]]&lt;=2, "Poor", Analysis16[[#This Row],[Performance_Score]]&gt;2, "Good", Analysis16[[#This Row],[Performance_Score]]&gt;4, "Excellent")</f>
        <v>Good</v>
      </c>
      <c r="P926" t="str">
        <f>LEFT(Analysis16[[#This Row],[Name]],FIND(" ",Analysis16[[#This Row],[Name]], 1))</f>
        <v xml:space="preserve">Carlos </v>
      </c>
    </row>
    <row r="927" spans="2:16" x14ac:dyDescent="0.35">
      <c r="B927" s="2" t="s">
        <v>1853</v>
      </c>
      <c r="C927" s="2" t="s">
        <v>1854</v>
      </c>
      <c r="D927" s="2" t="s">
        <v>58</v>
      </c>
      <c r="E927" s="11">
        <v>42</v>
      </c>
      <c r="F927" s="2" t="s">
        <v>72</v>
      </c>
      <c r="G927" s="2" t="s">
        <v>39</v>
      </c>
      <c r="H927" s="5">
        <v>108276</v>
      </c>
      <c r="I927" s="11">
        <v>32</v>
      </c>
      <c r="J927" s="11">
        <v>2</v>
      </c>
      <c r="K927" s="2">
        <v>2020</v>
      </c>
      <c r="L927" s="2" t="s">
        <v>30</v>
      </c>
      <c r="M927" s="2" t="s">
        <v>26</v>
      </c>
      <c r="N927" s="8">
        <v>3.7444616888240074</v>
      </c>
      <c r="O927" t="str">
        <f>_xlfn.IFS(Analysis16[[#This Row],[Performance_Score]]&lt;=2, "Poor", Analysis16[[#This Row],[Performance_Score]]&gt;2, "Good", Analysis16[[#This Row],[Performance_Score]]&gt;4, "Excellent")</f>
        <v>Poor</v>
      </c>
      <c r="P927" t="str">
        <f>LEFT(Analysis16[[#This Row],[Name]],FIND(" ",Analysis16[[#This Row],[Name]], 1))</f>
        <v xml:space="preserve">Christopher </v>
      </c>
    </row>
    <row r="928" spans="2:16" x14ac:dyDescent="0.35">
      <c r="B928" s="1" t="s">
        <v>1855</v>
      </c>
      <c r="C928" s="1" t="s">
        <v>1856</v>
      </c>
      <c r="D928" s="1" t="s">
        <v>22</v>
      </c>
      <c r="E928" s="10">
        <v>40</v>
      </c>
      <c r="F928" s="1" t="s">
        <v>16</v>
      </c>
      <c r="G928" s="1" t="s">
        <v>63</v>
      </c>
      <c r="H928" s="4">
        <v>32025</v>
      </c>
      <c r="I928" s="10">
        <v>34</v>
      </c>
      <c r="J928" s="10">
        <v>2</v>
      </c>
      <c r="K928" s="1">
        <v>2019</v>
      </c>
      <c r="L928" s="1" t="s">
        <v>30</v>
      </c>
      <c r="M928" s="1" t="s">
        <v>41</v>
      </c>
      <c r="N928" s="7">
        <v>2.8815726748609563</v>
      </c>
      <c r="O928" t="str">
        <f>_xlfn.IFS(Analysis16[[#This Row],[Performance_Score]]&lt;=2, "Poor", Analysis16[[#This Row],[Performance_Score]]&gt;2, "Good", Analysis16[[#This Row],[Performance_Score]]&gt;4, "Excellent")</f>
        <v>Poor</v>
      </c>
      <c r="P928" t="str">
        <f>LEFT(Analysis16[[#This Row],[Name]],FIND(" ",Analysis16[[#This Row],[Name]], 1))</f>
        <v xml:space="preserve">Michelle </v>
      </c>
    </row>
    <row r="929" spans="2:16" x14ac:dyDescent="0.35">
      <c r="B929" s="2" t="s">
        <v>1857</v>
      </c>
      <c r="C929" s="2" t="s">
        <v>1858</v>
      </c>
      <c r="D929" s="2" t="s">
        <v>22</v>
      </c>
      <c r="E929" s="11">
        <v>37</v>
      </c>
      <c r="F929" s="2" t="s">
        <v>23</v>
      </c>
      <c r="G929" s="2" t="s">
        <v>17</v>
      </c>
      <c r="H929" s="5">
        <v>45633</v>
      </c>
      <c r="I929" s="11">
        <v>23</v>
      </c>
      <c r="J929" s="11">
        <v>1</v>
      </c>
      <c r="K929" s="2">
        <v>2017</v>
      </c>
      <c r="L929" s="2" t="s">
        <v>51</v>
      </c>
      <c r="M929" s="2" t="s">
        <v>41</v>
      </c>
      <c r="N929" s="8">
        <v>3.3825647607528371</v>
      </c>
      <c r="O929" t="str">
        <f>_xlfn.IFS(Analysis16[[#This Row],[Performance_Score]]&lt;=2, "Poor", Analysis16[[#This Row],[Performance_Score]]&gt;2, "Good", Analysis16[[#This Row],[Performance_Score]]&gt;4, "Excellent")</f>
        <v>Poor</v>
      </c>
      <c r="P929" t="str">
        <f>LEFT(Analysis16[[#This Row],[Name]],FIND(" ",Analysis16[[#This Row],[Name]], 1))</f>
        <v xml:space="preserve">Michael </v>
      </c>
    </row>
    <row r="930" spans="2:16" x14ac:dyDescent="0.35">
      <c r="B930" s="1" t="s">
        <v>1859</v>
      </c>
      <c r="C930" s="1" t="s">
        <v>1860</v>
      </c>
      <c r="D930" s="1" t="s">
        <v>22</v>
      </c>
      <c r="E930" s="10">
        <v>27</v>
      </c>
      <c r="F930" s="1" t="s">
        <v>16</v>
      </c>
      <c r="G930" s="1" t="s">
        <v>24</v>
      </c>
      <c r="H930" s="4">
        <v>46747</v>
      </c>
      <c r="I930" s="10">
        <v>10</v>
      </c>
      <c r="J930" s="10">
        <v>1</v>
      </c>
      <c r="K930" s="1">
        <v>2020</v>
      </c>
      <c r="L930" s="1" t="s">
        <v>34</v>
      </c>
      <c r="M930" s="1" t="s">
        <v>41</v>
      </c>
      <c r="N930" s="7">
        <v>2.5106352366393376</v>
      </c>
      <c r="O930" t="str">
        <f>_xlfn.IFS(Analysis16[[#This Row],[Performance_Score]]&lt;=2, "Poor", Analysis16[[#This Row],[Performance_Score]]&gt;2, "Good", Analysis16[[#This Row],[Performance_Score]]&gt;4, "Excellent")</f>
        <v>Poor</v>
      </c>
      <c r="P930" t="str">
        <f>LEFT(Analysis16[[#This Row],[Name]],FIND(" ",Analysis16[[#This Row],[Name]], 1))</f>
        <v xml:space="preserve">Stacy </v>
      </c>
    </row>
    <row r="931" spans="2:16" x14ac:dyDescent="0.35">
      <c r="B931" s="2" t="s">
        <v>1861</v>
      </c>
      <c r="C931" s="2" t="s">
        <v>1862</v>
      </c>
      <c r="D931" s="2" t="s">
        <v>22</v>
      </c>
      <c r="E931" s="11">
        <v>28</v>
      </c>
      <c r="F931" s="2" t="s">
        <v>23</v>
      </c>
      <c r="G931" s="2" t="s">
        <v>17</v>
      </c>
      <c r="H931" s="5">
        <v>82621</v>
      </c>
      <c r="I931" s="11">
        <v>12</v>
      </c>
      <c r="J931" s="11">
        <v>4</v>
      </c>
      <c r="K931" s="2">
        <v>2018</v>
      </c>
      <c r="L931" s="2" t="s">
        <v>34</v>
      </c>
      <c r="M931" s="2" t="s">
        <v>19</v>
      </c>
      <c r="N931" s="8">
        <v>1.3010703251699045</v>
      </c>
      <c r="O931" t="str">
        <f>_xlfn.IFS(Analysis16[[#This Row],[Performance_Score]]&lt;=2, "Poor", Analysis16[[#This Row],[Performance_Score]]&gt;2, "Good", Analysis16[[#This Row],[Performance_Score]]&gt;4, "Excellent")</f>
        <v>Good</v>
      </c>
      <c r="P931" t="str">
        <f>LEFT(Analysis16[[#This Row],[Name]],FIND(" ",Analysis16[[#This Row],[Name]], 1))</f>
        <v xml:space="preserve">Caitlin </v>
      </c>
    </row>
    <row r="932" spans="2:16" x14ac:dyDescent="0.35">
      <c r="B932" s="1" t="s">
        <v>1863</v>
      </c>
      <c r="C932" s="1" t="s">
        <v>1864</v>
      </c>
      <c r="D932" s="1" t="s">
        <v>80</v>
      </c>
      <c r="E932" s="10">
        <v>53</v>
      </c>
      <c r="F932" s="1" t="s">
        <v>23</v>
      </c>
      <c r="G932" s="1" t="s">
        <v>63</v>
      </c>
      <c r="H932" s="4">
        <v>76619</v>
      </c>
      <c r="I932" s="10">
        <v>27</v>
      </c>
      <c r="J932" s="10">
        <v>5</v>
      </c>
      <c r="K932" s="1">
        <v>2019</v>
      </c>
      <c r="L932" s="1" t="s">
        <v>25</v>
      </c>
      <c r="M932" s="1" t="s">
        <v>26</v>
      </c>
      <c r="N932" s="7">
        <v>1.8141853566606589</v>
      </c>
      <c r="O932" t="str">
        <f>_xlfn.IFS(Analysis16[[#This Row],[Performance_Score]]&lt;=2, "Poor", Analysis16[[#This Row],[Performance_Score]]&gt;2, "Good", Analysis16[[#This Row],[Performance_Score]]&gt;4, "Excellent")</f>
        <v>Good</v>
      </c>
      <c r="P932" t="str">
        <f>LEFT(Analysis16[[#This Row],[Name]],FIND(" ",Analysis16[[#This Row],[Name]], 1))</f>
        <v xml:space="preserve">Daniel </v>
      </c>
    </row>
    <row r="933" spans="2:16" x14ac:dyDescent="0.35">
      <c r="B933" s="2" t="s">
        <v>1865</v>
      </c>
      <c r="C933" s="2" t="s">
        <v>1866</v>
      </c>
      <c r="D933" s="2" t="s">
        <v>80</v>
      </c>
      <c r="E933" s="11">
        <v>36</v>
      </c>
      <c r="F933" s="2" t="s">
        <v>23</v>
      </c>
      <c r="G933" s="2" t="s">
        <v>24</v>
      </c>
      <c r="H933" s="5">
        <v>76798</v>
      </c>
      <c r="I933" s="11">
        <v>4</v>
      </c>
      <c r="J933" s="11">
        <v>4</v>
      </c>
      <c r="K933" s="2">
        <v>2021</v>
      </c>
      <c r="L933" s="2" t="s">
        <v>34</v>
      </c>
      <c r="M933" s="2" t="s">
        <v>26</v>
      </c>
      <c r="N933" s="8">
        <v>2.5873747938081935</v>
      </c>
      <c r="O933" t="str">
        <f>_xlfn.IFS(Analysis16[[#This Row],[Performance_Score]]&lt;=2, "Poor", Analysis16[[#This Row],[Performance_Score]]&gt;2, "Good", Analysis16[[#This Row],[Performance_Score]]&gt;4, "Excellent")</f>
        <v>Good</v>
      </c>
      <c r="P933" t="str">
        <f>LEFT(Analysis16[[#This Row],[Name]],FIND(" ",Analysis16[[#This Row],[Name]], 1))</f>
        <v xml:space="preserve">Lance </v>
      </c>
    </row>
    <row r="934" spans="2:16" x14ac:dyDescent="0.35">
      <c r="B934" s="1" t="s">
        <v>1867</v>
      </c>
      <c r="C934" s="1" t="s">
        <v>1868</v>
      </c>
      <c r="D934" s="1" t="s">
        <v>58</v>
      </c>
      <c r="E934" s="10">
        <v>25</v>
      </c>
      <c r="F934" s="1" t="s">
        <v>23</v>
      </c>
      <c r="G934" s="1" t="s">
        <v>17</v>
      </c>
      <c r="H934" s="4">
        <v>105869</v>
      </c>
      <c r="I934" s="10">
        <v>19</v>
      </c>
      <c r="J934" s="10">
        <v>3</v>
      </c>
      <c r="K934" s="1">
        <v>0</v>
      </c>
      <c r="L934" s="1" t="s">
        <v>18</v>
      </c>
      <c r="M934" s="1" t="s">
        <v>26</v>
      </c>
      <c r="N934" s="7">
        <v>2.6418569339841347</v>
      </c>
      <c r="O934" t="str">
        <f>_xlfn.IFS(Analysis16[[#This Row],[Performance_Score]]&lt;=2, "Poor", Analysis16[[#This Row],[Performance_Score]]&gt;2, "Good", Analysis16[[#This Row],[Performance_Score]]&gt;4, "Excellent")</f>
        <v>Good</v>
      </c>
      <c r="P934" t="str">
        <f>LEFT(Analysis16[[#This Row],[Name]],FIND(" ",Analysis16[[#This Row],[Name]], 1))</f>
        <v xml:space="preserve">Mike </v>
      </c>
    </row>
    <row r="935" spans="2:16" x14ac:dyDescent="0.35">
      <c r="B935" s="2" t="s">
        <v>1869</v>
      </c>
      <c r="C935" s="2" t="s">
        <v>1870</v>
      </c>
      <c r="D935" s="2" t="s">
        <v>80</v>
      </c>
      <c r="E935" s="11">
        <v>35</v>
      </c>
      <c r="F935" s="2" t="s">
        <v>23</v>
      </c>
      <c r="G935" s="2" t="s">
        <v>39</v>
      </c>
      <c r="H935" s="5">
        <v>95632</v>
      </c>
      <c r="I935" s="11">
        <v>16</v>
      </c>
      <c r="J935" s="11">
        <v>1</v>
      </c>
      <c r="K935" s="2">
        <v>2022</v>
      </c>
      <c r="L935" s="2" t="s">
        <v>25</v>
      </c>
      <c r="M935" s="2" t="s">
        <v>26</v>
      </c>
      <c r="N935" s="8">
        <v>2.7636343551999021</v>
      </c>
      <c r="O935" t="str">
        <f>_xlfn.IFS(Analysis16[[#This Row],[Performance_Score]]&lt;=2, "Poor", Analysis16[[#This Row],[Performance_Score]]&gt;2, "Good", Analysis16[[#This Row],[Performance_Score]]&gt;4, "Excellent")</f>
        <v>Poor</v>
      </c>
      <c r="P935" t="str">
        <f>LEFT(Analysis16[[#This Row],[Name]],FIND(" ",Analysis16[[#This Row],[Name]], 1))</f>
        <v xml:space="preserve">Christina </v>
      </c>
    </row>
    <row r="936" spans="2:16" x14ac:dyDescent="0.35">
      <c r="B936" s="1" t="s">
        <v>1871</v>
      </c>
      <c r="C936" s="1" t="s">
        <v>1872</v>
      </c>
      <c r="D936" s="1" t="s">
        <v>46</v>
      </c>
      <c r="E936" s="10">
        <v>59</v>
      </c>
      <c r="F936" s="1" t="s">
        <v>16</v>
      </c>
      <c r="G936" s="1" t="s">
        <v>39</v>
      </c>
      <c r="H936" s="4">
        <v>30217</v>
      </c>
      <c r="I936" s="10">
        <v>29</v>
      </c>
      <c r="J936" s="10">
        <v>1</v>
      </c>
      <c r="K936" s="1">
        <v>0</v>
      </c>
      <c r="L936" s="1" t="s">
        <v>34</v>
      </c>
      <c r="M936" s="1" t="s">
        <v>41</v>
      </c>
      <c r="N936" s="7">
        <v>2.5241945748485741</v>
      </c>
      <c r="O936" t="str">
        <f>_xlfn.IFS(Analysis16[[#This Row],[Performance_Score]]&lt;=2, "Poor", Analysis16[[#This Row],[Performance_Score]]&gt;2, "Good", Analysis16[[#This Row],[Performance_Score]]&gt;4, "Excellent")</f>
        <v>Poor</v>
      </c>
      <c r="P936" t="str">
        <f>LEFT(Analysis16[[#This Row],[Name]],FIND(" ",Analysis16[[#This Row],[Name]], 1))</f>
        <v xml:space="preserve">Breanna </v>
      </c>
    </row>
    <row r="937" spans="2:16" x14ac:dyDescent="0.35">
      <c r="B937" s="2" t="s">
        <v>1873</v>
      </c>
      <c r="C937" s="2" t="s">
        <v>1874</v>
      </c>
      <c r="D937" s="2" t="s">
        <v>80</v>
      </c>
      <c r="E937" s="11">
        <v>49</v>
      </c>
      <c r="F937" s="2" t="s">
        <v>16</v>
      </c>
      <c r="G937" s="2" t="s">
        <v>39</v>
      </c>
      <c r="H937" s="5">
        <v>92762</v>
      </c>
      <c r="I937" s="11">
        <v>30</v>
      </c>
      <c r="J937" s="11">
        <v>2</v>
      </c>
      <c r="K937" s="2">
        <v>2022</v>
      </c>
      <c r="L937" s="2" t="s">
        <v>34</v>
      </c>
      <c r="M937" s="2" t="s">
        <v>19</v>
      </c>
      <c r="N937" s="8">
        <v>3.9046142849282774</v>
      </c>
      <c r="O937" t="str">
        <f>_xlfn.IFS(Analysis16[[#This Row],[Performance_Score]]&lt;=2, "Poor", Analysis16[[#This Row],[Performance_Score]]&gt;2, "Good", Analysis16[[#This Row],[Performance_Score]]&gt;4, "Excellent")</f>
        <v>Poor</v>
      </c>
      <c r="P937" t="str">
        <f>LEFT(Analysis16[[#This Row],[Name]],FIND(" ",Analysis16[[#This Row],[Name]], 1))</f>
        <v xml:space="preserve">Richard </v>
      </c>
    </row>
    <row r="938" spans="2:16" x14ac:dyDescent="0.35">
      <c r="B938" s="1" t="s">
        <v>1875</v>
      </c>
      <c r="C938" s="1" t="s">
        <v>1876</v>
      </c>
      <c r="D938" s="1" t="s">
        <v>80</v>
      </c>
      <c r="E938" s="10">
        <v>28</v>
      </c>
      <c r="F938" s="1" t="s">
        <v>16</v>
      </c>
      <c r="G938" s="1" t="s">
        <v>63</v>
      </c>
      <c r="H938" s="4">
        <v>112122</v>
      </c>
      <c r="I938" s="10">
        <v>4</v>
      </c>
      <c r="J938" s="10">
        <v>1</v>
      </c>
      <c r="K938" s="1">
        <v>2020</v>
      </c>
      <c r="L938" s="1" t="s">
        <v>40</v>
      </c>
      <c r="M938" s="1" t="s">
        <v>19</v>
      </c>
      <c r="N938" s="7">
        <v>3.4866873322567269</v>
      </c>
      <c r="O938" t="str">
        <f>_xlfn.IFS(Analysis16[[#This Row],[Performance_Score]]&lt;=2, "Poor", Analysis16[[#This Row],[Performance_Score]]&gt;2, "Good", Analysis16[[#This Row],[Performance_Score]]&gt;4, "Excellent")</f>
        <v>Poor</v>
      </c>
      <c r="P938" t="str">
        <f>LEFT(Analysis16[[#This Row],[Name]],FIND(" ",Analysis16[[#This Row],[Name]], 1))</f>
        <v xml:space="preserve">Greg </v>
      </c>
    </row>
    <row r="939" spans="2:16" x14ac:dyDescent="0.35">
      <c r="B939" s="2" t="s">
        <v>1877</v>
      </c>
      <c r="C939" s="2" t="s">
        <v>1878</v>
      </c>
      <c r="D939" s="2" t="s">
        <v>22</v>
      </c>
      <c r="E939" s="11">
        <v>48</v>
      </c>
      <c r="F939" s="2" t="s">
        <v>72</v>
      </c>
      <c r="G939" s="2" t="s">
        <v>39</v>
      </c>
      <c r="H939" s="5">
        <v>59286</v>
      </c>
      <c r="I939" s="11">
        <v>9</v>
      </c>
      <c r="J939" s="11">
        <v>5</v>
      </c>
      <c r="K939" s="2">
        <v>0</v>
      </c>
      <c r="L939" s="2" t="s">
        <v>25</v>
      </c>
      <c r="M939" s="2" t="s">
        <v>26</v>
      </c>
      <c r="N939" s="8">
        <v>3.2045259309445098</v>
      </c>
      <c r="O939" t="str">
        <f>_xlfn.IFS(Analysis16[[#This Row],[Performance_Score]]&lt;=2, "Poor", Analysis16[[#This Row],[Performance_Score]]&gt;2, "Good", Analysis16[[#This Row],[Performance_Score]]&gt;4, "Excellent")</f>
        <v>Good</v>
      </c>
      <c r="P939" t="str">
        <f>LEFT(Analysis16[[#This Row],[Name]],FIND(" ",Analysis16[[#This Row],[Name]], 1))</f>
        <v xml:space="preserve">Kimberly </v>
      </c>
    </row>
    <row r="940" spans="2:16" x14ac:dyDescent="0.35">
      <c r="B940" s="1" t="s">
        <v>1879</v>
      </c>
      <c r="C940" s="1" t="s">
        <v>1880</v>
      </c>
      <c r="D940" s="1" t="s">
        <v>80</v>
      </c>
      <c r="E940" s="10">
        <v>52</v>
      </c>
      <c r="F940" s="1" t="s">
        <v>16</v>
      </c>
      <c r="G940" s="1" t="s">
        <v>29</v>
      </c>
      <c r="H940" s="4">
        <v>33299</v>
      </c>
      <c r="I940" s="10">
        <v>21</v>
      </c>
      <c r="J940" s="10">
        <v>2</v>
      </c>
      <c r="K940" s="1">
        <v>2015</v>
      </c>
      <c r="L940" s="1" t="s">
        <v>34</v>
      </c>
      <c r="M940" s="1" t="s">
        <v>19</v>
      </c>
      <c r="N940" s="7">
        <v>4.4531901142586019</v>
      </c>
      <c r="O940" t="str">
        <f>_xlfn.IFS(Analysis16[[#This Row],[Performance_Score]]&lt;=2, "Poor", Analysis16[[#This Row],[Performance_Score]]&gt;2, "Good", Analysis16[[#This Row],[Performance_Score]]&gt;4, "Excellent")</f>
        <v>Poor</v>
      </c>
      <c r="P940" t="str">
        <f>LEFT(Analysis16[[#This Row],[Name]],FIND(" ",Analysis16[[#This Row],[Name]], 1))</f>
        <v xml:space="preserve">Dana </v>
      </c>
    </row>
    <row r="941" spans="2:16" x14ac:dyDescent="0.35">
      <c r="B941" s="2" t="s">
        <v>1881</v>
      </c>
      <c r="C941" s="2" t="s">
        <v>1882</v>
      </c>
      <c r="D941" s="2" t="s">
        <v>46</v>
      </c>
      <c r="E941" s="11">
        <v>27</v>
      </c>
      <c r="F941" s="2" t="s">
        <v>16</v>
      </c>
      <c r="G941" s="2" t="s">
        <v>77</v>
      </c>
      <c r="H941" s="5">
        <v>76939</v>
      </c>
      <c r="I941" s="11">
        <v>19</v>
      </c>
      <c r="J941" s="11">
        <v>2</v>
      </c>
      <c r="K941" s="2">
        <v>2020</v>
      </c>
      <c r="L941" s="2" t="s">
        <v>34</v>
      </c>
      <c r="M941" s="2" t="s">
        <v>41</v>
      </c>
      <c r="N941" s="8">
        <v>3.2784624559852085</v>
      </c>
      <c r="O941" t="str">
        <f>_xlfn.IFS(Analysis16[[#This Row],[Performance_Score]]&lt;=2, "Poor", Analysis16[[#This Row],[Performance_Score]]&gt;2, "Good", Analysis16[[#This Row],[Performance_Score]]&gt;4, "Excellent")</f>
        <v>Poor</v>
      </c>
      <c r="P941" t="str">
        <f>LEFT(Analysis16[[#This Row],[Name]],FIND(" ",Analysis16[[#This Row],[Name]], 1))</f>
        <v xml:space="preserve">Brian </v>
      </c>
    </row>
    <row r="942" spans="2:16" x14ac:dyDescent="0.35">
      <c r="B942" s="1" t="s">
        <v>1883</v>
      </c>
      <c r="C942" s="1" t="s">
        <v>1884</v>
      </c>
      <c r="D942" s="1" t="s">
        <v>15</v>
      </c>
      <c r="E942" s="10">
        <v>50</v>
      </c>
      <c r="F942" s="1" t="s">
        <v>23</v>
      </c>
      <c r="G942" s="1" t="s">
        <v>77</v>
      </c>
      <c r="H942" s="4">
        <v>35857</v>
      </c>
      <c r="I942" s="10">
        <v>11</v>
      </c>
      <c r="J942" s="10">
        <v>2</v>
      </c>
      <c r="K942" s="1">
        <v>0</v>
      </c>
      <c r="L942" s="1" t="s">
        <v>51</v>
      </c>
      <c r="M942" s="1" t="s">
        <v>26</v>
      </c>
      <c r="N942" s="7">
        <v>4.3361844637423586</v>
      </c>
      <c r="O942" t="str">
        <f>_xlfn.IFS(Analysis16[[#This Row],[Performance_Score]]&lt;=2, "Poor", Analysis16[[#This Row],[Performance_Score]]&gt;2, "Good", Analysis16[[#This Row],[Performance_Score]]&gt;4, "Excellent")</f>
        <v>Poor</v>
      </c>
      <c r="P942" t="str">
        <f>LEFT(Analysis16[[#This Row],[Name]],FIND(" ",Analysis16[[#This Row],[Name]], 1))</f>
        <v xml:space="preserve">Mrs. </v>
      </c>
    </row>
    <row r="943" spans="2:16" x14ac:dyDescent="0.35">
      <c r="B943" s="2" t="s">
        <v>1885</v>
      </c>
      <c r="C943" s="2" t="s">
        <v>1886</v>
      </c>
      <c r="D943" s="2" t="s">
        <v>33</v>
      </c>
      <c r="E943" s="11">
        <v>56</v>
      </c>
      <c r="F943" s="2" t="s">
        <v>23</v>
      </c>
      <c r="G943" s="2" t="s">
        <v>39</v>
      </c>
      <c r="H943" s="5">
        <v>85114</v>
      </c>
      <c r="I943" s="11">
        <v>34</v>
      </c>
      <c r="J943" s="11">
        <v>1</v>
      </c>
      <c r="K943" s="2">
        <v>2023</v>
      </c>
      <c r="L943" s="2" t="s">
        <v>25</v>
      </c>
      <c r="M943" s="2" t="s">
        <v>41</v>
      </c>
      <c r="N943" s="8">
        <v>3.1595724436359354</v>
      </c>
      <c r="O943" t="str">
        <f>_xlfn.IFS(Analysis16[[#This Row],[Performance_Score]]&lt;=2, "Poor", Analysis16[[#This Row],[Performance_Score]]&gt;2, "Good", Analysis16[[#This Row],[Performance_Score]]&gt;4, "Excellent")</f>
        <v>Poor</v>
      </c>
      <c r="P943" t="str">
        <f>LEFT(Analysis16[[#This Row],[Name]],FIND(" ",Analysis16[[#This Row],[Name]], 1))</f>
        <v xml:space="preserve">Daniel </v>
      </c>
    </row>
    <row r="944" spans="2:16" x14ac:dyDescent="0.35">
      <c r="B944" s="1" t="s">
        <v>1887</v>
      </c>
      <c r="C944" s="1" t="s">
        <v>1888</v>
      </c>
      <c r="D944" s="1" t="s">
        <v>22</v>
      </c>
      <c r="E944" s="10">
        <v>24</v>
      </c>
      <c r="F944" s="1" t="s">
        <v>16</v>
      </c>
      <c r="G944" s="1" t="s">
        <v>77</v>
      </c>
      <c r="H944" s="4">
        <v>70615</v>
      </c>
      <c r="I944" s="10">
        <v>26</v>
      </c>
      <c r="J944" s="10">
        <v>3</v>
      </c>
      <c r="K944" s="1">
        <v>2015</v>
      </c>
      <c r="L944" s="1" t="s">
        <v>25</v>
      </c>
      <c r="M944" s="1" t="s">
        <v>26</v>
      </c>
      <c r="N944" s="7">
        <v>2.3453497199921971</v>
      </c>
      <c r="O944" t="str">
        <f>_xlfn.IFS(Analysis16[[#This Row],[Performance_Score]]&lt;=2, "Poor", Analysis16[[#This Row],[Performance_Score]]&gt;2, "Good", Analysis16[[#This Row],[Performance_Score]]&gt;4, "Excellent")</f>
        <v>Good</v>
      </c>
      <c r="P944" t="str">
        <f>LEFT(Analysis16[[#This Row],[Name]],FIND(" ",Analysis16[[#This Row],[Name]], 1))</f>
        <v xml:space="preserve">Kevin </v>
      </c>
    </row>
    <row r="945" spans="2:16" x14ac:dyDescent="0.35">
      <c r="B945" s="2" t="s">
        <v>1889</v>
      </c>
      <c r="C945" s="2" t="s">
        <v>1890</v>
      </c>
      <c r="D945" s="2" t="s">
        <v>80</v>
      </c>
      <c r="E945" s="11">
        <v>49</v>
      </c>
      <c r="F945" s="2" t="s">
        <v>23</v>
      </c>
      <c r="G945" s="2" t="s">
        <v>29</v>
      </c>
      <c r="H945" s="5">
        <v>93945</v>
      </c>
      <c r="I945" s="11">
        <v>29</v>
      </c>
      <c r="J945" s="11">
        <v>4</v>
      </c>
      <c r="K945" s="2">
        <v>2015</v>
      </c>
      <c r="L945" s="2" t="s">
        <v>18</v>
      </c>
      <c r="M945" s="2" t="s">
        <v>19</v>
      </c>
      <c r="N945" s="8">
        <v>3.7656469923025551</v>
      </c>
      <c r="O945" t="str">
        <f>_xlfn.IFS(Analysis16[[#This Row],[Performance_Score]]&lt;=2, "Poor", Analysis16[[#This Row],[Performance_Score]]&gt;2, "Good", Analysis16[[#This Row],[Performance_Score]]&gt;4, "Excellent")</f>
        <v>Good</v>
      </c>
      <c r="P945" t="str">
        <f>LEFT(Analysis16[[#This Row],[Name]],FIND(" ",Analysis16[[#This Row],[Name]], 1))</f>
        <v xml:space="preserve">Kimberly </v>
      </c>
    </row>
    <row r="946" spans="2:16" x14ac:dyDescent="0.35">
      <c r="B946" s="1" t="s">
        <v>1891</v>
      </c>
      <c r="C946" s="1" t="s">
        <v>1892</v>
      </c>
      <c r="D946" s="1" t="s">
        <v>15</v>
      </c>
      <c r="E946" s="10">
        <v>53</v>
      </c>
      <c r="F946" s="1" t="s">
        <v>23</v>
      </c>
      <c r="G946" s="1" t="s">
        <v>39</v>
      </c>
      <c r="H946" s="4">
        <v>114619</v>
      </c>
      <c r="I946" s="10">
        <v>5</v>
      </c>
      <c r="J946" s="10">
        <v>4</v>
      </c>
      <c r="K946" s="1">
        <v>2022</v>
      </c>
      <c r="L946" s="1" t="s">
        <v>40</v>
      </c>
      <c r="M946" s="1" t="s">
        <v>41</v>
      </c>
      <c r="N946" s="7">
        <v>1.9457290405678869</v>
      </c>
      <c r="O946" t="str">
        <f>_xlfn.IFS(Analysis16[[#This Row],[Performance_Score]]&lt;=2, "Poor", Analysis16[[#This Row],[Performance_Score]]&gt;2, "Good", Analysis16[[#This Row],[Performance_Score]]&gt;4, "Excellent")</f>
        <v>Good</v>
      </c>
      <c r="P946" t="str">
        <f>LEFT(Analysis16[[#This Row],[Name]],FIND(" ",Analysis16[[#This Row],[Name]], 1))</f>
        <v xml:space="preserve">Mindy </v>
      </c>
    </row>
    <row r="947" spans="2:16" x14ac:dyDescent="0.35">
      <c r="B947" s="2" t="s">
        <v>1893</v>
      </c>
      <c r="C947" s="2" t="s">
        <v>1894</v>
      </c>
      <c r="D947" s="2" t="s">
        <v>22</v>
      </c>
      <c r="E947" s="11">
        <v>60</v>
      </c>
      <c r="F947" s="2" t="s">
        <v>16</v>
      </c>
      <c r="G947" s="2" t="s">
        <v>39</v>
      </c>
      <c r="H947" s="5">
        <v>54085</v>
      </c>
      <c r="I947" s="11">
        <v>1</v>
      </c>
      <c r="J947" s="11">
        <v>2</v>
      </c>
      <c r="K947" s="2">
        <v>0</v>
      </c>
      <c r="L947" s="2" t="s">
        <v>40</v>
      </c>
      <c r="M947" s="2" t="s">
        <v>26</v>
      </c>
      <c r="N947" s="8">
        <v>3.8731786351179665</v>
      </c>
      <c r="O947" t="str">
        <f>_xlfn.IFS(Analysis16[[#This Row],[Performance_Score]]&lt;=2, "Poor", Analysis16[[#This Row],[Performance_Score]]&gt;2, "Good", Analysis16[[#This Row],[Performance_Score]]&gt;4, "Excellent")</f>
        <v>Poor</v>
      </c>
      <c r="P947" t="str">
        <f>LEFT(Analysis16[[#This Row],[Name]],FIND(" ",Analysis16[[#This Row],[Name]], 1))</f>
        <v xml:space="preserve">Gregory </v>
      </c>
    </row>
    <row r="948" spans="2:16" x14ac:dyDescent="0.35">
      <c r="B948" s="1" t="s">
        <v>1895</v>
      </c>
      <c r="C948" s="1" t="s">
        <v>1896</v>
      </c>
      <c r="D948" s="1" t="s">
        <v>33</v>
      </c>
      <c r="E948" s="10">
        <v>36</v>
      </c>
      <c r="F948" s="1" t="s">
        <v>23</v>
      </c>
      <c r="G948" s="1" t="s">
        <v>24</v>
      </c>
      <c r="H948" s="4">
        <v>93660</v>
      </c>
      <c r="I948" s="10">
        <v>2</v>
      </c>
      <c r="J948" s="10">
        <v>3</v>
      </c>
      <c r="K948" s="1">
        <v>0</v>
      </c>
      <c r="L948" s="1" t="s">
        <v>40</v>
      </c>
      <c r="M948" s="1" t="s">
        <v>26</v>
      </c>
      <c r="N948" s="7">
        <v>2.3363084709784068</v>
      </c>
      <c r="O948" t="str">
        <f>_xlfn.IFS(Analysis16[[#This Row],[Performance_Score]]&lt;=2, "Poor", Analysis16[[#This Row],[Performance_Score]]&gt;2, "Good", Analysis16[[#This Row],[Performance_Score]]&gt;4, "Excellent")</f>
        <v>Good</v>
      </c>
      <c r="P948" t="str">
        <f>LEFT(Analysis16[[#This Row],[Name]],FIND(" ",Analysis16[[#This Row],[Name]], 1))</f>
        <v xml:space="preserve">Michele </v>
      </c>
    </row>
    <row r="949" spans="2:16" x14ac:dyDescent="0.35">
      <c r="B949" s="2" t="s">
        <v>1897</v>
      </c>
      <c r="C949" s="2" t="s">
        <v>1898</v>
      </c>
      <c r="D949" s="2" t="s">
        <v>80</v>
      </c>
      <c r="E949" s="11">
        <v>60</v>
      </c>
      <c r="F949" s="2" t="s">
        <v>16</v>
      </c>
      <c r="G949" s="2" t="s">
        <v>24</v>
      </c>
      <c r="H949" s="5">
        <v>41828</v>
      </c>
      <c r="I949" s="11">
        <v>17</v>
      </c>
      <c r="J949" s="11">
        <v>3</v>
      </c>
      <c r="K949" s="2">
        <v>2015</v>
      </c>
      <c r="L949" s="2" t="s">
        <v>34</v>
      </c>
      <c r="M949" s="2" t="s">
        <v>19</v>
      </c>
      <c r="N949" s="8">
        <v>1.0331621677910845</v>
      </c>
      <c r="O949" t="str">
        <f>_xlfn.IFS(Analysis16[[#This Row],[Performance_Score]]&lt;=2, "Poor", Analysis16[[#This Row],[Performance_Score]]&gt;2, "Good", Analysis16[[#This Row],[Performance_Score]]&gt;4, "Excellent")</f>
        <v>Good</v>
      </c>
      <c r="P949" t="str">
        <f>LEFT(Analysis16[[#This Row],[Name]],FIND(" ",Analysis16[[#This Row],[Name]], 1))</f>
        <v xml:space="preserve">Olivia </v>
      </c>
    </row>
    <row r="950" spans="2:16" x14ac:dyDescent="0.35">
      <c r="B950" s="1" t="s">
        <v>1899</v>
      </c>
      <c r="C950" s="1" t="s">
        <v>1900</v>
      </c>
      <c r="D950" s="1" t="s">
        <v>46</v>
      </c>
      <c r="E950" s="10">
        <v>41</v>
      </c>
      <c r="F950" s="1" t="s">
        <v>16</v>
      </c>
      <c r="G950" s="1" t="s">
        <v>77</v>
      </c>
      <c r="H950" s="4">
        <v>78611</v>
      </c>
      <c r="I950" s="10">
        <v>33</v>
      </c>
      <c r="J950" s="10">
        <v>4</v>
      </c>
      <c r="K950" s="1">
        <v>2017</v>
      </c>
      <c r="L950" s="1" t="s">
        <v>18</v>
      </c>
      <c r="M950" s="1" t="s">
        <v>41</v>
      </c>
      <c r="N950" s="7">
        <v>1.4129052583831205</v>
      </c>
      <c r="O950" t="str">
        <f>_xlfn.IFS(Analysis16[[#This Row],[Performance_Score]]&lt;=2, "Poor", Analysis16[[#This Row],[Performance_Score]]&gt;2, "Good", Analysis16[[#This Row],[Performance_Score]]&gt;4, "Excellent")</f>
        <v>Good</v>
      </c>
      <c r="P950" t="str">
        <f>LEFT(Analysis16[[#This Row],[Name]],FIND(" ",Analysis16[[#This Row],[Name]], 1))</f>
        <v xml:space="preserve">Johnathan </v>
      </c>
    </row>
    <row r="951" spans="2:16" x14ac:dyDescent="0.35">
      <c r="B951" s="2" t="s">
        <v>1901</v>
      </c>
      <c r="C951" s="2" t="s">
        <v>1902</v>
      </c>
      <c r="D951" s="2" t="s">
        <v>33</v>
      </c>
      <c r="E951" s="11">
        <v>37</v>
      </c>
      <c r="F951" s="2" t="s">
        <v>23</v>
      </c>
      <c r="G951" s="2" t="s">
        <v>77</v>
      </c>
      <c r="H951" s="5">
        <v>114087</v>
      </c>
      <c r="I951" s="11">
        <v>5</v>
      </c>
      <c r="J951" s="11">
        <v>5</v>
      </c>
      <c r="K951" s="2">
        <v>2021</v>
      </c>
      <c r="L951" s="2" t="s">
        <v>25</v>
      </c>
      <c r="M951" s="2" t="s">
        <v>41</v>
      </c>
      <c r="N951" s="8">
        <v>4.2470078540723772</v>
      </c>
      <c r="O951" t="str">
        <f>_xlfn.IFS(Analysis16[[#This Row],[Performance_Score]]&lt;=2, "Poor", Analysis16[[#This Row],[Performance_Score]]&gt;2, "Good", Analysis16[[#This Row],[Performance_Score]]&gt;4, "Excellent")</f>
        <v>Good</v>
      </c>
      <c r="P951" t="str">
        <f>LEFT(Analysis16[[#This Row],[Name]],FIND(" ",Analysis16[[#This Row],[Name]], 1))</f>
        <v xml:space="preserve">Alexander </v>
      </c>
    </row>
    <row r="952" spans="2:16" x14ac:dyDescent="0.35">
      <c r="B952" s="1" t="s">
        <v>1903</v>
      </c>
      <c r="C952" s="1" t="s">
        <v>1904</v>
      </c>
      <c r="D952" s="1" t="s">
        <v>80</v>
      </c>
      <c r="E952" s="10">
        <v>54</v>
      </c>
      <c r="F952" s="1" t="s">
        <v>23</v>
      </c>
      <c r="G952" s="1" t="s">
        <v>39</v>
      </c>
      <c r="H952" s="4">
        <v>98306</v>
      </c>
      <c r="I952" s="10">
        <v>14</v>
      </c>
      <c r="J952" s="10">
        <v>5</v>
      </c>
      <c r="K952" s="1">
        <v>2020</v>
      </c>
      <c r="L952" s="1" t="s">
        <v>40</v>
      </c>
      <c r="M952" s="1" t="s">
        <v>41</v>
      </c>
      <c r="N952" s="7">
        <v>3.3554782536227279</v>
      </c>
      <c r="O952" t="str">
        <f>_xlfn.IFS(Analysis16[[#This Row],[Performance_Score]]&lt;=2, "Poor", Analysis16[[#This Row],[Performance_Score]]&gt;2, "Good", Analysis16[[#This Row],[Performance_Score]]&gt;4, "Excellent")</f>
        <v>Good</v>
      </c>
      <c r="P952" t="str">
        <f>LEFT(Analysis16[[#This Row],[Name]],FIND(" ",Analysis16[[#This Row],[Name]], 1))</f>
        <v xml:space="preserve">Joseph </v>
      </c>
    </row>
    <row r="953" spans="2:16" x14ac:dyDescent="0.35">
      <c r="B953" s="2" t="s">
        <v>1905</v>
      </c>
      <c r="C953" s="2" t="s">
        <v>1906</v>
      </c>
      <c r="D953" s="2" t="s">
        <v>46</v>
      </c>
      <c r="E953" s="11">
        <v>37</v>
      </c>
      <c r="F953" s="2" t="s">
        <v>16</v>
      </c>
      <c r="G953" s="2" t="s">
        <v>39</v>
      </c>
      <c r="H953" s="5">
        <v>71654</v>
      </c>
      <c r="I953" s="11">
        <v>19</v>
      </c>
      <c r="J953" s="11">
        <v>5</v>
      </c>
      <c r="K953" s="2">
        <v>2023</v>
      </c>
      <c r="L953" s="2" t="s">
        <v>34</v>
      </c>
      <c r="M953" s="2" t="s">
        <v>26</v>
      </c>
      <c r="N953" s="8">
        <v>2.2503216729894819</v>
      </c>
      <c r="O953" t="str">
        <f>_xlfn.IFS(Analysis16[[#This Row],[Performance_Score]]&lt;=2, "Poor", Analysis16[[#This Row],[Performance_Score]]&gt;2, "Good", Analysis16[[#This Row],[Performance_Score]]&gt;4, "Excellent")</f>
        <v>Good</v>
      </c>
      <c r="P953" t="str">
        <f>LEFT(Analysis16[[#This Row],[Name]],FIND(" ",Analysis16[[#This Row],[Name]], 1))</f>
        <v xml:space="preserve">Sally </v>
      </c>
    </row>
    <row r="954" spans="2:16" x14ac:dyDescent="0.35">
      <c r="B954" s="1" t="s">
        <v>1907</v>
      </c>
      <c r="C954" s="1" t="s">
        <v>1908</v>
      </c>
      <c r="D954" s="1" t="s">
        <v>46</v>
      </c>
      <c r="E954" s="10">
        <v>39</v>
      </c>
      <c r="F954" s="1" t="s">
        <v>23</v>
      </c>
      <c r="G954" s="1" t="s">
        <v>17</v>
      </c>
      <c r="H954" s="4">
        <v>84178</v>
      </c>
      <c r="I954" s="10">
        <v>1</v>
      </c>
      <c r="J954" s="10">
        <v>4</v>
      </c>
      <c r="K954" s="1">
        <v>2021</v>
      </c>
      <c r="L954" s="1" t="s">
        <v>18</v>
      </c>
      <c r="M954" s="1" t="s">
        <v>26</v>
      </c>
      <c r="N954" s="7">
        <v>4.4377023294794107</v>
      </c>
      <c r="O954" t="str">
        <f>_xlfn.IFS(Analysis16[[#This Row],[Performance_Score]]&lt;=2, "Poor", Analysis16[[#This Row],[Performance_Score]]&gt;2, "Good", Analysis16[[#This Row],[Performance_Score]]&gt;4, "Excellent")</f>
        <v>Good</v>
      </c>
      <c r="P954" t="str">
        <f>LEFT(Analysis16[[#This Row],[Name]],FIND(" ",Analysis16[[#This Row],[Name]], 1))</f>
        <v xml:space="preserve">Debra </v>
      </c>
    </row>
    <row r="955" spans="2:16" x14ac:dyDescent="0.35">
      <c r="B955" s="2" t="s">
        <v>1909</v>
      </c>
      <c r="C955" s="2" t="s">
        <v>1910</v>
      </c>
      <c r="D955" s="2" t="s">
        <v>22</v>
      </c>
      <c r="E955" s="11">
        <v>52</v>
      </c>
      <c r="F955" s="2" t="s">
        <v>23</v>
      </c>
      <c r="G955" s="2" t="s">
        <v>24</v>
      </c>
      <c r="H955" s="5">
        <v>86537</v>
      </c>
      <c r="I955" s="11">
        <v>19</v>
      </c>
      <c r="J955" s="11">
        <v>1</v>
      </c>
      <c r="K955" s="2">
        <v>2024</v>
      </c>
      <c r="L955" s="2" t="s">
        <v>25</v>
      </c>
      <c r="M955" s="2" t="s">
        <v>26</v>
      </c>
      <c r="N955" s="8">
        <v>2.0524371708897085</v>
      </c>
      <c r="O955" t="str">
        <f>_xlfn.IFS(Analysis16[[#This Row],[Performance_Score]]&lt;=2, "Poor", Analysis16[[#This Row],[Performance_Score]]&gt;2, "Good", Analysis16[[#This Row],[Performance_Score]]&gt;4, "Excellent")</f>
        <v>Poor</v>
      </c>
      <c r="P955" t="str">
        <f>LEFT(Analysis16[[#This Row],[Name]],FIND(" ",Analysis16[[#This Row],[Name]], 1))</f>
        <v xml:space="preserve">Allison </v>
      </c>
    </row>
    <row r="956" spans="2:16" x14ac:dyDescent="0.35">
      <c r="B956" s="1" t="s">
        <v>1911</v>
      </c>
      <c r="C956" s="1" t="s">
        <v>1912</v>
      </c>
      <c r="D956" s="1" t="s">
        <v>80</v>
      </c>
      <c r="E956" s="10">
        <v>49</v>
      </c>
      <c r="F956" s="1" t="s">
        <v>23</v>
      </c>
      <c r="G956" s="1" t="s">
        <v>17</v>
      </c>
      <c r="H956" s="4">
        <v>112617</v>
      </c>
      <c r="I956" s="10">
        <v>9</v>
      </c>
      <c r="J956" s="10">
        <v>2</v>
      </c>
      <c r="K956" s="1">
        <v>2023</v>
      </c>
      <c r="L956" s="1" t="s">
        <v>30</v>
      </c>
      <c r="M956" s="1" t="s">
        <v>41</v>
      </c>
      <c r="N956" s="7">
        <v>4.9148350130205252</v>
      </c>
      <c r="O956" t="str">
        <f>_xlfn.IFS(Analysis16[[#This Row],[Performance_Score]]&lt;=2, "Poor", Analysis16[[#This Row],[Performance_Score]]&gt;2, "Good", Analysis16[[#This Row],[Performance_Score]]&gt;4, "Excellent")</f>
        <v>Poor</v>
      </c>
      <c r="P956" t="str">
        <f>LEFT(Analysis16[[#This Row],[Name]],FIND(" ",Analysis16[[#This Row],[Name]], 1))</f>
        <v xml:space="preserve">Henry </v>
      </c>
    </row>
    <row r="957" spans="2:16" x14ac:dyDescent="0.35">
      <c r="B957" s="2" t="s">
        <v>1913</v>
      </c>
      <c r="C957" s="2" t="s">
        <v>1914</v>
      </c>
      <c r="D957" s="2" t="s">
        <v>15</v>
      </c>
      <c r="E957" s="11">
        <v>44</v>
      </c>
      <c r="F957" s="2" t="s">
        <v>16</v>
      </c>
      <c r="G957" s="2" t="s">
        <v>63</v>
      </c>
      <c r="H957" s="5">
        <v>33008</v>
      </c>
      <c r="I957" s="11">
        <v>5</v>
      </c>
      <c r="J957" s="11">
        <v>2</v>
      </c>
      <c r="K957" s="2">
        <v>2022</v>
      </c>
      <c r="L957" s="2" t="s">
        <v>34</v>
      </c>
      <c r="M957" s="2" t="s">
        <v>26</v>
      </c>
      <c r="N957" s="8">
        <v>4.1776919980837075</v>
      </c>
      <c r="O957" t="str">
        <f>_xlfn.IFS(Analysis16[[#This Row],[Performance_Score]]&lt;=2, "Poor", Analysis16[[#This Row],[Performance_Score]]&gt;2, "Good", Analysis16[[#This Row],[Performance_Score]]&gt;4, "Excellent")</f>
        <v>Poor</v>
      </c>
      <c r="P957" t="str">
        <f>LEFT(Analysis16[[#This Row],[Name]],FIND(" ",Analysis16[[#This Row],[Name]], 1))</f>
        <v xml:space="preserve">Ryan </v>
      </c>
    </row>
    <row r="958" spans="2:16" x14ac:dyDescent="0.35">
      <c r="B958" s="1" t="s">
        <v>1915</v>
      </c>
      <c r="C958" s="1" t="s">
        <v>1916</v>
      </c>
      <c r="D958" s="1" t="s">
        <v>80</v>
      </c>
      <c r="E958" s="10">
        <v>29</v>
      </c>
      <c r="F958" s="1" t="s">
        <v>16</v>
      </c>
      <c r="G958" s="1" t="s">
        <v>29</v>
      </c>
      <c r="H958" s="4">
        <v>119318</v>
      </c>
      <c r="I958" s="10">
        <v>27</v>
      </c>
      <c r="J958" s="10">
        <v>1</v>
      </c>
      <c r="K958" s="1">
        <v>0</v>
      </c>
      <c r="L958" s="1" t="s">
        <v>40</v>
      </c>
      <c r="M958" s="1" t="s">
        <v>41</v>
      </c>
      <c r="N958" s="7">
        <v>1.3791191503958289</v>
      </c>
      <c r="O958" t="str">
        <f>_xlfn.IFS(Analysis16[[#This Row],[Performance_Score]]&lt;=2, "Poor", Analysis16[[#This Row],[Performance_Score]]&gt;2, "Good", Analysis16[[#This Row],[Performance_Score]]&gt;4, "Excellent")</f>
        <v>Poor</v>
      </c>
      <c r="P958" t="str">
        <f>LEFT(Analysis16[[#This Row],[Name]],FIND(" ",Analysis16[[#This Row],[Name]], 1))</f>
        <v xml:space="preserve">Kayla </v>
      </c>
    </row>
    <row r="959" spans="2:16" x14ac:dyDescent="0.35">
      <c r="B959" s="2" t="s">
        <v>1917</v>
      </c>
      <c r="C959" s="2" t="s">
        <v>1918</v>
      </c>
      <c r="D959" s="2" t="s">
        <v>58</v>
      </c>
      <c r="E959" s="11">
        <v>39</v>
      </c>
      <c r="F959" s="2" t="s">
        <v>16</v>
      </c>
      <c r="G959" s="2" t="s">
        <v>17</v>
      </c>
      <c r="H959" s="5">
        <v>110245</v>
      </c>
      <c r="I959" s="11">
        <v>16</v>
      </c>
      <c r="J959" s="11">
        <v>1</v>
      </c>
      <c r="K959" s="2">
        <v>2018</v>
      </c>
      <c r="L959" s="2" t="s">
        <v>25</v>
      </c>
      <c r="M959" s="2" t="s">
        <v>26</v>
      </c>
      <c r="N959" s="8">
        <v>2.7343197992965571</v>
      </c>
      <c r="O959" t="str">
        <f>_xlfn.IFS(Analysis16[[#This Row],[Performance_Score]]&lt;=2, "Poor", Analysis16[[#This Row],[Performance_Score]]&gt;2, "Good", Analysis16[[#This Row],[Performance_Score]]&gt;4, "Excellent")</f>
        <v>Poor</v>
      </c>
      <c r="P959" t="str">
        <f>LEFT(Analysis16[[#This Row],[Name]],FIND(" ",Analysis16[[#This Row],[Name]], 1))</f>
        <v xml:space="preserve">Tammie </v>
      </c>
    </row>
    <row r="960" spans="2:16" x14ac:dyDescent="0.35">
      <c r="B960" s="1" t="s">
        <v>1919</v>
      </c>
      <c r="C960" s="1" t="s">
        <v>1920</v>
      </c>
      <c r="D960" s="1" t="s">
        <v>15</v>
      </c>
      <c r="E960" s="10">
        <v>49</v>
      </c>
      <c r="F960" s="1" t="s">
        <v>23</v>
      </c>
      <c r="G960" s="1" t="s">
        <v>77</v>
      </c>
      <c r="H960" s="4">
        <v>40981</v>
      </c>
      <c r="I960" s="10">
        <v>19</v>
      </c>
      <c r="J960" s="10">
        <v>4</v>
      </c>
      <c r="K960" s="1">
        <v>2016</v>
      </c>
      <c r="L960" s="1" t="s">
        <v>51</v>
      </c>
      <c r="M960" s="1" t="s">
        <v>26</v>
      </c>
      <c r="N960" s="7">
        <v>3.0821133533466174</v>
      </c>
      <c r="O960" t="str">
        <f>_xlfn.IFS(Analysis16[[#This Row],[Performance_Score]]&lt;=2, "Poor", Analysis16[[#This Row],[Performance_Score]]&gt;2, "Good", Analysis16[[#This Row],[Performance_Score]]&gt;4, "Excellent")</f>
        <v>Good</v>
      </c>
      <c r="P960" t="str">
        <f>LEFT(Analysis16[[#This Row],[Name]],FIND(" ",Analysis16[[#This Row],[Name]], 1))</f>
        <v xml:space="preserve">Shelly </v>
      </c>
    </row>
    <row r="961" spans="2:16" x14ac:dyDescent="0.35">
      <c r="B961" s="2" t="s">
        <v>1921</v>
      </c>
      <c r="C961" s="2" t="s">
        <v>1922</v>
      </c>
      <c r="D961" s="2" t="s">
        <v>15</v>
      </c>
      <c r="E961" s="11">
        <v>31</v>
      </c>
      <c r="F961" s="2" t="s">
        <v>16</v>
      </c>
      <c r="G961" s="2" t="s">
        <v>63</v>
      </c>
      <c r="H961" s="5">
        <v>67375</v>
      </c>
      <c r="I961" s="11">
        <v>18</v>
      </c>
      <c r="J961" s="11">
        <v>4</v>
      </c>
      <c r="K961" s="2">
        <v>2019</v>
      </c>
      <c r="L961" s="2" t="s">
        <v>34</v>
      </c>
      <c r="M961" s="2" t="s">
        <v>141</v>
      </c>
      <c r="N961" s="8">
        <v>3.0120920989047657</v>
      </c>
      <c r="O961" t="str">
        <f>_xlfn.IFS(Analysis16[[#This Row],[Performance_Score]]&lt;=2, "Poor", Analysis16[[#This Row],[Performance_Score]]&gt;2, "Good", Analysis16[[#This Row],[Performance_Score]]&gt;4, "Excellent")</f>
        <v>Good</v>
      </c>
      <c r="P961" t="str">
        <f>LEFT(Analysis16[[#This Row],[Name]],FIND(" ",Analysis16[[#This Row],[Name]], 1))</f>
        <v xml:space="preserve">Angela </v>
      </c>
    </row>
    <row r="962" spans="2:16" x14ac:dyDescent="0.35">
      <c r="B962" s="1" t="s">
        <v>1923</v>
      </c>
      <c r="C962" s="1" t="s">
        <v>1924</v>
      </c>
      <c r="D962" s="1" t="s">
        <v>58</v>
      </c>
      <c r="E962" s="10">
        <v>32</v>
      </c>
      <c r="F962" s="1" t="s">
        <v>16</v>
      </c>
      <c r="G962" s="1" t="s">
        <v>24</v>
      </c>
      <c r="H962" s="4">
        <v>118561</v>
      </c>
      <c r="I962" s="10">
        <v>10</v>
      </c>
      <c r="J962" s="10">
        <v>4</v>
      </c>
      <c r="K962" s="1">
        <v>2022</v>
      </c>
      <c r="L962" s="1" t="s">
        <v>25</v>
      </c>
      <c r="M962" s="1" t="s">
        <v>41</v>
      </c>
      <c r="N962" s="7">
        <v>4.0803145081325871</v>
      </c>
      <c r="O962" t="str">
        <f>_xlfn.IFS(Analysis16[[#This Row],[Performance_Score]]&lt;=2, "Poor", Analysis16[[#This Row],[Performance_Score]]&gt;2, "Good", Analysis16[[#This Row],[Performance_Score]]&gt;4, "Excellent")</f>
        <v>Good</v>
      </c>
      <c r="P962" t="str">
        <f>LEFT(Analysis16[[#This Row],[Name]],FIND(" ",Analysis16[[#This Row],[Name]], 1))</f>
        <v xml:space="preserve">Anthony </v>
      </c>
    </row>
    <row r="963" spans="2:16" x14ac:dyDescent="0.35">
      <c r="B963" s="2" t="s">
        <v>1925</v>
      </c>
      <c r="C963" s="2" t="s">
        <v>1926</v>
      </c>
      <c r="D963" s="2" t="s">
        <v>58</v>
      </c>
      <c r="E963" s="11">
        <v>33</v>
      </c>
      <c r="F963" s="2" t="s">
        <v>23</v>
      </c>
      <c r="G963" s="2" t="s">
        <v>77</v>
      </c>
      <c r="H963" s="5">
        <v>118570</v>
      </c>
      <c r="I963" s="11">
        <v>28</v>
      </c>
      <c r="J963" s="11">
        <v>5</v>
      </c>
      <c r="K963" s="2">
        <v>0</v>
      </c>
      <c r="L963" s="2" t="s">
        <v>18</v>
      </c>
      <c r="M963" s="2" t="s">
        <v>26</v>
      </c>
      <c r="N963" s="8">
        <v>3.4742501828779497</v>
      </c>
      <c r="O963" t="str">
        <f>_xlfn.IFS(Analysis16[[#This Row],[Performance_Score]]&lt;=2, "Poor", Analysis16[[#This Row],[Performance_Score]]&gt;2, "Good", Analysis16[[#This Row],[Performance_Score]]&gt;4, "Excellent")</f>
        <v>Good</v>
      </c>
      <c r="P963" t="str">
        <f>LEFT(Analysis16[[#This Row],[Name]],FIND(" ",Analysis16[[#This Row],[Name]], 1))</f>
        <v xml:space="preserve">Mary </v>
      </c>
    </row>
    <row r="964" spans="2:16" x14ac:dyDescent="0.35">
      <c r="B964" s="1" t="s">
        <v>1927</v>
      </c>
      <c r="C964" s="1" t="s">
        <v>1928</v>
      </c>
      <c r="D964" s="1" t="s">
        <v>22</v>
      </c>
      <c r="E964" s="10">
        <v>46</v>
      </c>
      <c r="F964" s="1" t="s">
        <v>16</v>
      </c>
      <c r="G964" s="1" t="s">
        <v>63</v>
      </c>
      <c r="H964" s="4">
        <v>66639</v>
      </c>
      <c r="I964" s="10">
        <v>2</v>
      </c>
      <c r="J964" s="10">
        <v>3</v>
      </c>
      <c r="K964" s="1">
        <v>2019</v>
      </c>
      <c r="L964" s="1" t="s">
        <v>18</v>
      </c>
      <c r="M964" s="1" t="s">
        <v>41</v>
      </c>
      <c r="N964" s="7">
        <v>2.2898702872303085</v>
      </c>
      <c r="O964" t="str">
        <f>_xlfn.IFS(Analysis16[[#This Row],[Performance_Score]]&lt;=2, "Poor", Analysis16[[#This Row],[Performance_Score]]&gt;2, "Good", Analysis16[[#This Row],[Performance_Score]]&gt;4, "Excellent")</f>
        <v>Good</v>
      </c>
      <c r="P964" t="str">
        <f>LEFT(Analysis16[[#This Row],[Name]],FIND(" ",Analysis16[[#This Row],[Name]], 1))</f>
        <v xml:space="preserve">Jose </v>
      </c>
    </row>
    <row r="965" spans="2:16" x14ac:dyDescent="0.35">
      <c r="B965" s="2" t="s">
        <v>1929</v>
      </c>
      <c r="C965" s="2" t="s">
        <v>1930</v>
      </c>
      <c r="D965" s="2" t="s">
        <v>22</v>
      </c>
      <c r="E965" s="11">
        <v>22</v>
      </c>
      <c r="F965" s="2" t="s">
        <v>16</v>
      </c>
      <c r="G965" s="2" t="s">
        <v>17</v>
      </c>
      <c r="H965" s="5">
        <v>39665</v>
      </c>
      <c r="I965" s="11">
        <v>6</v>
      </c>
      <c r="J965" s="11">
        <v>3</v>
      </c>
      <c r="K965" s="2">
        <v>2020</v>
      </c>
      <c r="L965" s="2" t="s">
        <v>25</v>
      </c>
      <c r="M965" s="2" t="s">
        <v>41</v>
      </c>
      <c r="N965" s="8">
        <v>4.1914595743689613</v>
      </c>
      <c r="O965" t="str">
        <f>_xlfn.IFS(Analysis16[[#This Row],[Performance_Score]]&lt;=2, "Poor", Analysis16[[#This Row],[Performance_Score]]&gt;2, "Good", Analysis16[[#This Row],[Performance_Score]]&gt;4, "Excellent")</f>
        <v>Good</v>
      </c>
      <c r="P965" t="str">
        <f>LEFT(Analysis16[[#This Row],[Name]],FIND(" ",Analysis16[[#This Row],[Name]], 1))</f>
        <v xml:space="preserve">Kyle </v>
      </c>
    </row>
    <row r="966" spans="2:16" x14ac:dyDescent="0.35">
      <c r="B966" s="1" t="s">
        <v>1931</v>
      </c>
      <c r="C966" s="1" t="s">
        <v>1932</v>
      </c>
      <c r="D966" s="1" t="s">
        <v>15</v>
      </c>
      <c r="E966" s="10">
        <v>37</v>
      </c>
      <c r="F966" s="1" t="s">
        <v>23</v>
      </c>
      <c r="G966" s="1" t="s">
        <v>39</v>
      </c>
      <c r="H966" s="4">
        <v>102415</v>
      </c>
      <c r="I966" s="10">
        <v>34</v>
      </c>
      <c r="J966" s="10">
        <v>1</v>
      </c>
      <c r="K966" s="1">
        <v>2016</v>
      </c>
      <c r="L966" s="1" t="s">
        <v>51</v>
      </c>
      <c r="M966" s="1" t="s">
        <v>26</v>
      </c>
      <c r="N966" s="7">
        <v>4.7358794559121113</v>
      </c>
      <c r="O966" t="str">
        <f>_xlfn.IFS(Analysis16[[#This Row],[Performance_Score]]&lt;=2, "Poor", Analysis16[[#This Row],[Performance_Score]]&gt;2, "Good", Analysis16[[#This Row],[Performance_Score]]&gt;4, "Excellent")</f>
        <v>Poor</v>
      </c>
      <c r="P966" t="str">
        <f>LEFT(Analysis16[[#This Row],[Name]],FIND(" ",Analysis16[[#This Row],[Name]], 1))</f>
        <v xml:space="preserve">Rebecca </v>
      </c>
    </row>
    <row r="967" spans="2:16" x14ac:dyDescent="0.35">
      <c r="B967" s="2" t="s">
        <v>1933</v>
      </c>
      <c r="C967" s="2" t="s">
        <v>1934</v>
      </c>
      <c r="D967" s="2" t="s">
        <v>80</v>
      </c>
      <c r="E967" s="11">
        <v>55</v>
      </c>
      <c r="F967" s="2" t="s">
        <v>16</v>
      </c>
      <c r="G967" s="2" t="s">
        <v>63</v>
      </c>
      <c r="H967" s="5">
        <v>106377</v>
      </c>
      <c r="I967" s="11">
        <v>7</v>
      </c>
      <c r="J967" s="11">
        <v>5</v>
      </c>
      <c r="K967" s="2">
        <v>0</v>
      </c>
      <c r="L967" s="2" t="s">
        <v>18</v>
      </c>
      <c r="M967" s="2" t="s">
        <v>141</v>
      </c>
      <c r="N967" s="8">
        <v>3.517584302379734</v>
      </c>
      <c r="O967" t="str">
        <f>_xlfn.IFS(Analysis16[[#This Row],[Performance_Score]]&lt;=2, "Poor", Analysis16[[#This Row],[Performance_Score]]&gt;2, "Good", Analysis16[[#This Row],[Performance_Score]]&gt;4, "Excellent")</f>
        <v>Good</v>
      </c>
      <c r="P967" t="str">
        <f>LEFT(Analysis16[[#This Row],[Name]],FIND(" ",Analysis16[[#This Row],[Name]], 1))</f>
        <v xml:space="preserve">Vanessa </v>
      </c>
    </row>
    <row r="968" spans="2:16" x14ac:dyDescent="0.35">
      <c r="B968" s="1" t="s">
        <v>1935</v>
      </c>
      <c r="C968" s="1" t="s">
        <v>1936</v>
      </c>
      <c r="D968" s="1" t="s">
        <v>58</v>
      </c>
      <c r="E968" s="10">
        <v>44</v>
      </c>
      <c r="F968" s="1" t="s">
        <v>16</v>
      </c>
      <c r="G968" s="1" t="s">
        <v>77</v>
      </c>
      <c r="H968" s="4">
        <v>33222</v>
      </c>
      <c r="I968" s="10">
        <v>22</v>
      </c>
      <c r="J968" s="10">
        <v>4</v>
      </c>
      <c r="K968" s="1">
        <v>2021</v>
      </c>
      <c r="L968" s="1" t="s">
        <v>30</v>
      </c>
      <c r="M968" s="1" t="s">
        <v>41</v>
      </c>
      <c r="N968" s="7">
        <v>2.6949021198894823</v>
      </c>
      <c r="O968" t="str">
        <f>_xlfn.IFS(Analysis16[[#This Row],[Performance_Score]]&lt;=2, "Poor", Analysis16[[#This Row],[Performance_Score]]&gt;2, "Good", Analysis16[[#This Row],[Performance_Score]]&gt;4, "Excellent")</f>
        <v>Good</v>
      </c>
      <c r="P968" t="str">
        <f>LEFT(Analysis16[[#This Row],[Name]],FIND(" ",Analysis16[[#This Row],[Name]], 1))</f>
        <v xml:space="preserve">Matthew </v>
      </c>
    </row>
    <row r="969" spans="2:16" x14ac:dyDescent="0.35">
      <c r="B969" s="2" t="s">
        <v>1937</v>
      </c>
      <c r="C969" s="2" t="s">
        <v>1938</v>
      </c>
      <c r="D969" s="2" t="s">
        <v>80</v>
      </c>
      <c r="E969" s="11">
        <v>51</v>
      </c>
      <c r="F969" s="2" t="s">
        <v>23</v>
      </c>
      <c r="G969" s="2" t="s">
        <v>77</v>
      </c>
      <c r="H969" s="5">
        <v>64861</v>
      </c>
      <c r="I969" s="11">
        <v>23</v>
      </c>
      <c r="J969" s="11">
        <v>5</v>
      </c>
      <c r="K969" s="2">
        <v>2020</v>
      </c>
      <c r="L969" s="2" t="s">
        <v>34</v>
      </c>
      <c r="M969" s="2" t="s">
        <v>41</v>
      </c>
      <c r="N969" s="8">
        <v>1.1471158325905018</v>
      </c>
      <c r="O969" t="str">
        <f>_xlfn.IFS(Analysis16[[#This Row],[Performance_Score]]&lt;=2, "Poor", Analysis16[[#This Row],[Performance_Score]]&gt;2, "Good", Analysis16[[#This Row],[Performance_Score]]&gt;4, "Excellent")</f>
        <v>Good</v>
      </c>
      <c r="P969" t="str">
        <f>LEFT(Analysis16[[#This Row],[Name]],FIND(" ",Analysis16[[#This Row],[Name]], 1))</f>
        <v xml:space="preserve">Gabriel </v>
      </c>
    </row>
    <row r="970" spans="2:16" x14ac:dyDescent="0.35">
      <c r="B970" s="1" t="s">
        <v>1939</v>
      </c>
      <c r="C970" s="1" t="s">
        <v>1940</v>
      </c>
      <c r="D970" s="1" t="s">
        <v>80</v>
      </c>
      <c r="E970" s="10">
        <v>35</v>
      </c>
      <c r="F970" s="1" t="s">
        <v>72</v>
      </c>
      <c r="G970" s="1" t="s">
        <v>29</v>
      </c>
      <c r="H970" s="4">
        <v>51902</v>
      </c>
      <c r="I970" s="10">
        <v>23</v>
      </c>
      <c r="J970" s="10">
        <v>3</v>
      </c>
      <c r="K970" s="1">
        <v>2021</v>
      </c>
      <c r="L970" s="1" t="s">
        <v>34</v>
      </c>
      <c r="M970" s="1" t="s">
        <v>19</v>
      </c>
      <c r="N970" s="7">
        <v>3.2000836670301291</v>
      </c>
      <c r="O970" t="str">
        <f>_xlfn.IFS(Analysis16[[#This Row],[Performance_Score]]&lt;=2, "Poor", Analysis16[[#This Row],[Performance_Score]]&gt;2, "Good", Analysis16[[#This Row],[Performance_Score]]&gt;4, "Excellent")</f>
        <v>Good</v>
      </c>
      <c r="P970" t="str">
        <f>LEFT(Analysis16[[#This Row],[Name]],FIND(" ",Analysis16[[#This Row],[Name]], 1))</f>
        <v xml:space="preserve">Carrie </v>
      </c>
    </row>
    <row r="971" spans="2:16" x14ac:dyDescent="0.35">
      <c r="B971" s="2" t="s">
        <v>1941</v>
      </c>
      <c r="C971" s="2" t="s">
        <v>1942</v>
      </c>
      <c r="D971" s="2" t="s">
        <v>58</v>
      </c>
      <c r="E971" s="11">
        <v>45</v>
      </c>
      <c r="F971" s="2" t="s">
        <v>16</v>
      </c>
      <c r="G971" s="2" t="s">
        <v>39</v>
      </c>
      <c r="H971" s="5">
        <v>32115</v>
      </c>
      <c r="I971" s="11">
        <v>3</v>
      </c>
      <c r="J971" s="11">
        <v>1</v>
      </c>
      <c r="K971" s="2">
        <v>0</v>
      </c>
      <c r="L971" s="2" t="s">
        <v>40</v>
      </c>
      <c r="M971" s="2" t="s">
        <v>19</v>
      </c>
      <c r="N971" s="8">
        <v>1.898388693710209</v>
      </c>
      <c r="O971" t="str">
        <f>_xlfn.IFS(Analysis16[[#This Row],[Performance_Score]]&lt;=2, "Poor", Analysis16[[#This Row],[Performance_Score]]&gt;2, "Good", Analysis16[[#This Row],[Performance_Score]]&gt;4, "Excellent")</f>
        <v>Poor</v>
      </c>
      <c r="P971" t="str">
        <f>LEFT(Analysis16[[#This Row],[Name]],FIND(" ",Analysis16[[#This Row],[Name]], 1))</f>
        <v xml:space="preserve">Ashley </v>
      </c>
    </row>
    <row r="972" spans="2:16" x14ac:dyDescent="0.35">
      <c r="B972" s="1" t="s">
        <v>1943</v>
      </c>
      <c r="C972" s="1" t="s">
        <v>1944</v>
      </c>
      <c r="D972" s="1" t="s">
        <v>15</v>
      </c>
      <c r="E972" s="10">
        <v>33</v>
      </c>
      <c r="F972" s="1" t="s">
        <v>16</v>
      </c>
      <c r="G972" s="1" t="s">
        <v>29</v>
      </c>
      <c r="H972" s="4">
        <v>88604</v>
      </c>
      <c r="I972" s="10">
        <v>9</v>
      </c>
      <c r="J972" s="10">
        <v>1</v>
      </c>
      <c r="K972" s="1">
        <v>2018</v>
      </c>
      <c r="L972" s="1" t="s">
        <v>18</v>
      </c>
      <c r="M972" s="1" t="s">
        <v>26</v>
      </c>
      <c r="N972" s="7">
        <v>1.7997298119637373</v>
      </c>
      <c r="O972" t="str">
        <f>_xlfn.IFS(Analysis16[[#This Row],[Performance_Score]]&lt;=2, "Poor", Analysis16[[#This Row],[Performance_Score]]&gt;2, "Good", Analysis16[[#This Row],[Performance_Score]]&gt;4, "Excellent")</f>
        <v>Poor</v>
      </c>
      <c r="P972" t="str">
        <f>LEFT(Analysis16[[#This Row],[Name]],FIND(" ",Analysis16[[#This Row],[Name]], 1))</f>
        <v xml:space="preserve">Victoria </v>
      </c>
    </row>
    <row r="973" spans="2:16" x14ac:dyDescent="0.35">
      <c r="B973" s="2" t="s">
        <v>1945</v>
      </c>
      <c r="C973" s="2" t="s">
        <v>1946</v>
      </c>
      <c r="D973" s="2" t="s">
        <v>33</v>
      </c>
      <c r="E973" s="11">
        <v>34</v>
      </c>
      <c r="F973" s="2" t="s">
        <v>23</v>
      </c>
      <c r="G973" s="2" t="s">
        <v>77</v>
      </c>
      <c r="H973" s="5">
        <v>73018</v>
      </c>
      <c r="I973" s="11">
        <v>6</v>
      </c>
      <c r="J973" s="11">
        <v>5</v>
      </c>
      <c r="K973" s="2">
        <v>2024</v>
      </c>
      <c r="L973" s="2" t="s">
        <v>18</v>
      </c>
      <c r="M973" s="2" t="s">
        <v>26</v>
      </c>
      <c r="N973" s="8">
        <v>2.5105675124785507</v>
      </c>
      <c r="O973" t="str">
        <f>_xlfn.IFS(Analysis16[[#This Row],[Performance_Score]]&lt;=2, "Poor", Analysis16[[#This Row],[Performance_Score]]&gt;2, "Good", Analysis16[[#This Row],[Performance_Score]]&gt;4, "Excellent")</f>
        <v>Good</v>
      </c>
      <c r="P973" t="str">
        <f>LEFT(Analysis16[[#This Row],[Name]],FIND(" ",Analysis16[[#This Row],[Name]], 1))</f>
        <v xml:space="preserve">Phillip </v>
      </c>
    </row>
    <row r="974" spans="2:16" x14ac:dyDescent="0.35">
      <c r="B974" s="1" t="s">
        <v>1947</v>
      </c>
      <c r="C974" s="1" t="s">
        <v>1948</v>
      </c>
      <c r="D974" s="1" t="s">
        <v>46</v>
      </c>
      <c r="E974" s="10">
        <v>25</v>
      </c>
      <c r="F974" s="1" t="s">
        <v>23</v>
      </c>
      <c r="G974" s="1" t="s">
        <v>29</v>
      </c>
      <c r="H974" s="4">
        <v>115209</v>
      </c>
      <c r="I974" s="10">
        <v>28</v>
      </c>
      <c r="J974" s="10">
        <v>5</v>
      </c>
      <c r="K974" s="1">
        <v>2018</v>
      </c>
      <c r="L974" s="1" t="s">
        <v>40</v>
      </c>
      <c r="M974" s="1" t="s">
        <v>41</v>
      </c>
      <c r="N974" s="7">
        <v>4.5692502343183037</v>
      </c>
      <c r="O974" t="str">
        <f>_xlfn.IFS(Analysis16[[#This Row],[Performance_Score]]&lt;=2, "Poor", Analysis16[[#This Row],[Performance_Score]]&gt;2, "Good", Analysis16[[#This Row],[Performance_Score]]&gt;4, "Excellent")</f>
        <v>Good</v>
      </c>
      <c r="P974" t="str">
        <f>LEFT(Analysis16[[#This Row],[Name]],FIND(" ",Analysis16[[#This Row],[Name]], 1))</f>
        <v xml:space="preserve">Larry </v>
      </c>
    </row>
    <row r="975" spans="2:16" x14ac:dyDescent="0.35">
      <c r="B975" s="2" t="s">
        <v>1949</v>
      </c>
      <c r="C975" s="2" t="s">
        <v>1950</v>
      </c>
      <c r="D975" s="2" t="s">
        <v>46</v>
      </c>
      <c r="E975" s="11">
        <v>52</v>
      </c>
      <c r="F975" s="2" t="s">
        <v>16</v>
      </c>
      <c r="G975" s="2" t="s">
        <v>63</v>
      </c>
      <c r="H975" s="5">
        <v>72176</v>
      </c>
      <c r="I975" s="11">
        <v>22</v>
      </c>
      <c r="J975" s="11">
        <v>5</v>
      </c>
      <c r="K975" s="2">
        <v>0</v>
      </c>
      <c r="L975" s="2" t="s">
        <v>40</v>
      </c>
      <c r="M975" s="2" t="s">
        <v>26</v>
      </c>
      <c r="N975" s="8">
        <v>3.724807282936812</v>
      </c>
      <c r="O975" t="str">
        <f>_xlfn.IFS(Analysis16[[#This Row],[Performance_Score]]&lt;=2, "Poor", Analysis16[[#This Row],[Performance_Score]]&gt;2, "Good", Analysis16[[#This Row],[Performance_Score]]&gt;4, "Excellent")</f>
        <v>Good</v>
      </c>
      <c r="P975" t="str">
        <f>LEFT(Analysis16[[#This Row],[Name]],FIND(" ",Analysis16[[#This Row],[Name]], 1))</f>
        <v xml:space="preserve">Jerry </v>
      </c>
    </row>
    <row r="976" spans="2:16" x14ac:dyDescent="0.35">
      <c r="B976" s="1" t="s">
        <v>1951</v>
      </c>
      <c r="C976" s="1" t="s">
        <v>1952</v>
      </c>
      <c r="D976" s="1" t="s">
        <v>46</v>
      </c>
      <c r="E976" s="10">
        <v>36</v>
      </c>
      <c r="F976" s="1" t="s">
        <v>23</v>
      </c>
      <c r="G976" s="1" t="s">
        <v>39</v>
      </c>
      <c r="H976" s="4">
        <v>91022</v>
      </c>
      <c r="I976" s="10">
        <v>21</v>
      </c>
      <c r="J976" s="10">
        <v>1</v>
      </c>
      <c r="K976" s="1">
        <v>2018</v>
      </c>
      <c r="L976" s="1" t="s">
        <v>34</v>
      </c>
      <c r="M976" s="1" t="s">
        <v>41</v>
      </c>
      <c r="N976" s="7">
        <v>3.3143829369407438</v>
      </c>
      <c r="O976" t="str">
        <f>_xlfn.IFS(Analysis16[[#This Row],[Performance_Score]]&lt;=2, "Poor", Analysis16[[#This Row],[Performance_Score]]&gt;2, "Good", Analysis16[[#This Row],[Performance_Score]]&gt;4, "Excellent")</f>
        <v>Poor</v>
      </c>
      <c r="P976" t="str">
        <f>LEFT(Analysis16[[#This Row],[Name]],FIND(" ",Analysis16[[#This Row],[Name]], 1))</f>
        <v xml:space="preserve">Dennis </v>
      </c>
    </row>
    <row r="977" spans="2:16" x14ac:dyDescent="0.35">
      <c r="B977" s="2" t="s">
        <v>1953</v>
      </c>
      <c r="C977" s="2" t="s">
        <v>1954</v>
      </c>
      <c r="D977" s="2" t="s">
        <v>22</v>
      </c>
      <c r="E977" s="11">
        <v>43</v>
      </c>
      <c r="F977" s="2" t="s">
        <v>16</v>
      </c>
      <c r="G977" s="2" t="s">
        <v>17</v>
      </c>
      <c r="H977" s="5">
        <v>47907</v>
      </c>
      <c r="I977" s="11">
        <v>1</v>
      </c>
      <c r="J977" s="11">
        <v>5</v>
      </c>
      <c r="K977" s="2">
        <v>2022</v>
      </c>
      <c r="L977" s="2" t="s">
        <v>51</v>
      </c>
      <c r="M977" s="2" t="s">
        <v>41</v>
      </c>
      <c r="N977" s="8">
        <v>1.1158467390931013</v>
      </c>
      <c r="O977" t="str">
        <f>_xlfn.IFS(Analysis16[[#This Row],[Performance_Score]]&lt;=2, "Poor", Analysis16[[#This Row],[Performance_Score]]&gt;2, "Good", Analysis16[[#This Row],[Performance_Score]]&gt;4, "Excellent")</f>
        <v>Good</v>
      </c>
      <c r="P977" t="str">
        <f>LEFT(Analysis16[[#This Row],[Name]],FIND(" ",Analysis16[[#This Row],[Name]], 1))</f>
        <v xml:space="preserve">Alexa </v>
      </c>
    </row>
    <row r="978" spans="2:16" x14ac:dyDescent="0.35">
      <c r="B978" s="1" t="s">
        <v>1955</v>
      </c>
      <c r="C978" s="1" t="s">
        <v>1956</v>
      </c>
      <c r="D978" s="1" t="s">
        <v>58</v>
      </c>
      <c r="E978" s="10">
        <v>29</v>
      </c>
      <c r="F978" s="1" t="s">
        <v>72</v>
      </c>
      <c r="G978" s="1" t="s">
        <v>29</v>
      </c>
      <c r="H978" s="4">
        <v>47733</v>
      </c>
      <c r="I978" s="10">
        <v>30</v>
      </c>
      <c r="J978" s="10">
        <v>3</v>
      </c>
      <c r="K978" s="1">
        <v>2022</v>
      </c>
      <c r="L978" s="1" t="s">
        <v>40</v>
      </c>
      <c r="M978" s="1" t="s">
        <v>19</v>
      </c>
      <c r="N978" s="7">
        <v>4.3870079308535113</v>
      </c>
      <c r="O978" t="str">
        <f>_xlfn.IFS(Analysis16[[#This Row],[Performance_Score]]&lt;=2, "Poor", Analysis16[[#This Row],[Performance_Score]]&gt;2, "Good", Analysis16[[#This Row],[Performance_Score]]&gt;4, "Excellent")</f>
        <v>Good</v>
      </c>
      <c r="P978" t="str">
        <f>LEFT(Analysis16[[#This Row],[Name]],FIND(" ",Analysis16[[#This Row],[Name]], 1))</f>
        <v xml:space="preserve">Ronald </v>
      </c>
    </row>
    <row r="979" spans="2:16" x14ac:dyDescent="0.35">
      <c r="B979" s="2" t="s">
        <v>1957</v>
      </c>
      <c r="C979" s="2" t="s">
        <v>1958</v>
      </c>
      <c r="D979" s="2" t="s">
        <v>80</v>
      </c>
      <c r="E979" s="11">
        <v>42</v>
      </c>
      <c r="F979" s="2" t="s">
        <v>23</v>
      </c>
      <c r="G979" s="2" t="s">
        <v>24</v>
      </c>
      <c r="H979" s="5">
        <v>61586</v>
      </c>
      <c r="I979" s="11">
        <v>26</v>
      </c>
      <c r="J979" s="11">
        <v>4</v>
      </c>
      <c r="K979" s="2">
        <v>2019</v>
      </c>
      <c r="L979" s="2" t="s">
        <v>25</v>
      </c>
      <c r="M979" s="2" t="s">
        <v>26</v>
      </c>
      <c r="N979" s="8">
        <v>2.5864992427589737</v>
      </c>
      <c r="O979" t="str">
        <f>_xlfn.IFS(Analysis16[[#This Row],[Performance_Score]]&lt;=2, "Poor", Analysis16[[#This Row],[Performance_Score]]&gt;2, "Good", Analysis16[[#This Row],[Performance_Score]]&gt;4, "Excellent")</f>
        <v>Good</v>
      </c>
      <c r="P979" t="str">
        <f>LEFT(Analysis16[[#This Row],[Name]],FIND(" ",Analysis16[[#This Row],[Name]], 1))</f>
        <v xml:space="preserve">Nicholas </v>
      </c>
    </row>
    <row r="980" spans="2:16" x14ac:dyDescent="0.35">
      <c r="B980" s="1" t="s">
        <v>1959</v>
      </c>
      <c r="C980" s="1" t="s">
        <v>1960</v>
      </c>
      <c r="D980" s="1" t="s">
        <v>80</v>
      </c>
      <c r="E980" s="10">
        <v>59</v>
      </c>
      <c r="F980" s="1" t="s">
        <v>23</v>
      </c>
      <c r="G980" s="1" t="s">
        <v>17</v>
      </c>
      <c r="H980" s="4">
        <v>57146</v>
      </c>
      <c r="I980" s="10">
        <v>27</v>
      </c>
      <c r="J980" s="10">
        <v>2</v>
      </c>
      <c r="K980" s="1">
        <v>2022</v>
      </c>
      <c r="L980" s="1" t="s">
        <v>40</v>
      </c>
      <c r="M980" s="1" t="s">
        <v>41</v>
      </c>
      <c r="N980" s="7">
        <v>2.1133733213644668</v>
      </c>
      <c r="O980" t="str">
        <f>_xlfn.IFS(Analysis16[[#This Row],[Performance_Score]]&lt;=2, "Poor", Analysis16[[#This Row],[Performance_Score]]&gt;2, "Good", Analysis16[[#This Row],[Performance_Score]]&gt;4, "Excellent")</f>
        <v>Poor</v>
      </c>
      <c r="P980" t="str">
        <f>LEFT(Analysis16[[#This Row],[Name]],FIND(" ",Analysis16[[#This Row],[Name]], 1))</f>
        <v xml:space="preserve">Steven </v>
      </c>
    </row>
    <row r="981" spans="2:16" x14ac:dyDescent="0.35">
      <c r="B981" s="2" t="s">
        <v>1961</v>
      </c>
      <c r="C981" s="2" t="s">
        <v>1962</v>
      </c>
      <c r="D981" s="2" t="s">
        <v>46</v>
      </c>
      <c r="E981" s="11">
        <v>27</v>
      </c>
      <c r="F981" s="2" t="s">
        <v>23</v>
      </c>
      <c r="G981" s="2" t="s">
        <v>77</v>
      </c>
      <c r="H981" s="5">
        <v>44674</v>
      </c>
      <c r="I981" s="11">
        <v>3</v>
      </c>
      <c r="J981" s="11">
        <v>2</v>
      </c>
      <c r="K981" s="2">
        <v>2018</v>
      </c>
      <c r="L981" s="2" t="s">
        <v>18</v>
      </c>
      <c r="M981" s="2" t="s">
        <v>41</v>
      </c>
      <c r="N981" s="8">
        <v>2.4155636391249335</v>
      </c>
      <c r="O981" t="str">
        <f>_xlfn.IFS(Analysis16[[#This Row],[Performance_Score]]&lt;=2, "Poor", Analysis16[[#This Row],[Performance_Score]]&gt;2, "Good", Analysis16[[#This Row],[Performance_Score]]&gt;4, "Excellent")</f>
        <v>Poor</v>
      </c>
      <c r="P981" t="str">
        <f>LEFT(Analysis16[[#This Row],[Name]],FIND(" ",Analysis16[[#This Row],[Name]], 1))</f>
        <v xml:space="preserve">Matthew </v>
      </c>
    </row>
    <row r="982" spans="2:16" x14ac:dyDescent="0.35">
      <c r="B982" s="1" t="s">
        <v>1963</v>
      </c>
      <c r="C982" s="1" t="s">
        <v>1964</v>
      </c>
      <c r="D982" s="1" t="s">
        <v>15</v>
      </c>
      <c r="E982" s="10">
        <v>39</v>
      </c>
      <c r="F982" s="1" t="s">
        <v>72</v>
      </c>
      <c r="G982" s="1" t="s">
        <v>39</v>
      </c>
      <c r="H982" s="4">
        <v>70332</v>
      </c>
      <c r="I982" s="10">
        <v>9</v>
      </c>
      <c r="J982" s="10">
        <v>3</v>
      </c>
      <c r="K982" s="1">
        <v>0</v>
      </c>
      <c r="L982" s="1" t="s">
        <v>40</v>
      </c>
      <c r="M982" s="1" t="s">
        <v>141</v>
      </c>
      <c r="N982" s="7">
        <v>3.9912405131082713</v>
      </c>
      <c r="O982" t="str">
        <f>_xlfn.IFS(Analysis16[[#This Row],[Performance_Score]]&lt;=2, "Poor", Analysis16[[#This Row],[Performance_Score]]&gt;2, "Good", Analysis16[[#This Row],[Performance_Score]]&gt;4, "Excellent")</f>
        <v>Good</v>
      </c>
      <c r="P982" t="str">
        <f>LEFT(Analysis16[[#This Row],[Name]],FIND(" ",Analysis16[[#This Row],[Name]], 1))</f>
        <v xml:space="preserve">Kendra </v>
      </c>
    </row>
    <row r="983" spans="2:16" x14ac:dyDescent="0.35">
      <c r="B983" s="2" t="s">
        <v>1965</v>
      </c>
      <c r="C983" s="2" t="s">
        <v>1966</v>
      </c>
      <c r="D983" s="2" t="s">
        <v>80</v>
      </c>
      <c r="E983" s="11">
        <v>59</v>
      </c>
      <c r="F983" s="2" t="s">
        <v>16</v>
      </c>
      <c r="G983" s="2" t="s">
        <v>39</v>
      </c>
      <c r="H983" s="5">
        <v>107278</v>
      </c>
      <c r="I983" s="11">
        <v>20</v>
      </c>
      <c r="J983" s="11">
        <v>5</v>
      </c>
      <c r="K983" s="2">
        <v>2024</v>
      </c>
      <c r="L983" s="2" t="s">
        <v>40</v>
      </c>
      <c r="M983" s="2" t="s">
        <v>41</v>
      </c>
      <c r="N983" s="8">
        <v>2.7469642440274926</v>
      </c>
      <c r="O983" t="str">
        <f>_xlfn.IFS(Analysis16[[#This Row],[Performance_Score]]&lt;=2, "Poor", Analysis16[[#This Row],[Performance_Score]]&gt;2, "Good", Analysis16[[#This Row],[Performance_Score]]&gt;4, "Excellent")</f>
        <v>Good</v>
      </c>
      <c r="P983" t="str">
        <f>LEFT(Analysis16[[#This Row],[Name]],FIND(" ",Analysis16[[#This Row],[Name]], 1))</f>
        <v xml:space="preserve">John </v>
      </c>
    </row>
    <row r="984" spans="2:16" x14ac:dyDescent="0.35">
      <c r="B984" s="1" t="s">
        <v>1967</v>
      </c>
      <c r="C984" s="1" t="s">
        <v>1968</v>
      </c>
      <c r="D984" s="1" t="s">
        <v>22</v>
      </c>
      <c r="E984" s="10">
        <v>43</v>
      </c>
      <c r="F984" s="1" t="s">
        <v>16</v>
      </c>
      <c r="G984" s="1" t="s">
        <v>24</v>
      </c>
      <c r="H984" s="4">
        <v>85796</v>
      </c>
      <c r="I984" s="10">
        <v>9</v>
      </c>
      <c r="J984" s="10">
        <v>1</v>
      </c>
      <c r="K984" s="1">
        <v>2017</v>
      </c>
      <c r="L984" s="1" t="s">
        <v>30</v>
      </c>
      <c r="M984" s="1" t="s">
        <v>26</v>
      </c>
      <c r="N984" s="7">
        <v>4.8869277451918016</v>
      </c>
      <c r="O984" t="str">
        <f>_xlfn.IFS(Analysis16[[#This Row],[Performance_Score]]&lt;=2, "Poor", Analysis16[[#This Row],[Performance_Score]]&gt;2, "Good", Analysis16[[#This Row],[Performance_Score]]&gt;4, "Excellent")</f>
        <v>Poor</v>
      </c>
      <c r="P984" t="str">
        <f>LEFT(Analysis16[[#This Row],[Name]],FIND(" ",Analysis16[[#This Row],[Name]], 1))</f>
        <v xml:space="preserve">Angela </v>
      </c>
    </row>
    <row r="985" spans="2:16" x14ac:dyDescent="0.35">
      <c r="B985" s="2" t="s">
        <v>1969</v>
      </c>
      <c r="C985" s="2" t="s">
        <v>1970</v>
      </c>
      <c r="D985" s="2" t="s">
        <v>80</v>
      </c>
      <c r="E985" s="11">
        <v>53</v>
      </c>
      <c r="F985" s="2" t="s">
        <v>23</v>
      </c>
      <c r="G985" s="2" t="s">
        <v>63</v>
      </c>
      <c r="H985" s="5">
        <v>76118</v>
      </c>
      <c r="I985" s="11">
        <v>34</v>
      </c>
      <c r="J985" s="11">
        <v>4</v>
      </c>
      <c r="K985" s="2">
        <v>2020</v>
      </c>
      <c r="L985" s="2" t="s">
        <v>34</v>
      </c>
      <c r="M985" s="2" t="s">
        <v>41</v>
      </c>
      <c r="N985" s="8">
        <v>4.8459196456475535</v>
      </c>
      <c r="O985" t="str">
        <f>_xlfn.IFS(Analysis16[[#This Row],[Performance_Score]]&lt;=2, "Poor", Analysis16[[#This Row],[Performance_Score]]&gt;2, "Good", Analysis16[[#This Row],[Performance_Score]]&gt;4, "Excellent")</f>
        <v>Good</v>
      </c>
      <c r="P985" t="str">
        <f>LEFT(Analysis16[[#This Row],[Name]],FIND(" ",Analysis16[[#This Row],[Name]], 1))</f>
        <v xml:space="preserve">Penny </v>
      </c>
    </row>
    <row r="986" spans="2:16" x14ac:dyDescent="0.35">
      <c r="B986" s="1" t="s">
        <v>1971</v>
      </c>
      <c r="C986" s="1" t="s">
        <v>1972</v>
      </c>
      <c r="D986" s="1" t="s">
        <v>33</v>
      </c>
      <c r="E986" s="10">
        <v>31</v>
      </c>
      <c r="F986" s="1" t="s">
        <v>16</v>
      </c>
      <c r="G986" s="1" t="s">
        <v>17</v>
      </c>
      <c r="H986" s="4">
        <v>30753</v>
      </c>
      <c r="I986" s="10">
        <v>9</v>
      </c>
      <c r="J986" s="10">
        <v>3</v>
      </c>
      <c r="K986" s="1">
        <v>0</v>
      </c>
      <c r="L986" s="1" t="s">
        <v>18</v>
      </c>
      <c r="M986" s="1" t="s">
        <v>19</v>
      </c>
      <c r="N986" s="7">
        <v>2.7935781659775558</v>
      </c>
      <c r="O986" t="str">
        <f>_xlfn.IFS(Analysis16[[#This Row],[Performance_Score]]&lt;=2, "Poor", Analysis16[[#This Row],[Performance_Score]]&gt;2, "Good", Analysis16[[#This Row],[Performance_Score]]&gt;4, "Excellent")</f>
        <v>Good</v>
      </c>
      <c r="P986" t="str">
        <f>LEFT(Analysis16[[#This Row],[Name]],FIND(" ",Analysis16[[#This Row],[Name]], 1))</f>
        <v xml:space="preserve">Ann </v>
      </c>
    </row>
    <row r="987" spans="2:16" x14ac:dyDescent="0.35">
      <c r="B987" s="2" t="s">
        <v>1973</v>
      </c>
      <c r="C987" s="2" t="s">
        <v>1974</v>
      </c>
      <c r="D987" s="2" t="s">
        <v>22</v>
      </c>
      <c r="E987" s="11">
        <v>57</v>
      </c>
      <c r="F987" s="2" t="s">
        <v>16</v>
      </c>
      <c r="G987" s="2" t="s">
        <v>24</v>
      </c>
      <c r="H987" s="5">
        <v>94870</v>
      </c>
      <c r="I987" s="11">
        <v>22</v>
      </c>
      <c r="J987" s="11">
        <v>2</v>
      </c>
      <c r="K987" s="2">
        <v>0</v>
      </c>
      <c r="L987" s="2" t="s">
        <v>25</v>
      </c>
      <c r="M987" s="2" t="s">
        <v>41</v>
      </c>
      <c r="N987" s="8">
        <v>4.1044719360213948</v>
      </c>
      <c r="O987" t="str">
        <f>_xlfn.IFS(Analysis16[[#This Row],[Performance_Score]]&lt;=2, "Poor", Analysis16[[#This Row],[Performance_Score]]&gt;2, "Good", Analysis16[[#This Row],[Performance_Score]]&gt;4, "Excellent")</f>
        <v>Poor</v>
      </c>
      <c r="P987" t="str">
        <f>LEFT(Analysis16[[#This Row],[Name]],FIND(" ",Analysis16[[#This Row],[Name]], 1))</f>
        <v xml:space="preserve">Morgan </v>
      </c>
    </row>
    <row r="988" spans="2:16" x14ac:dyDescent="0.35">
      <c r="B988" s="1" t="s">
        <v>1975</v>
      </c>
      <c r="C988" s="1" t="s">
        <v>1976</v>
      </c>
      <c r="D988" s="1" t="s">
        <v>58</v>
      </c>
      <c r="E988" s="10">
        <v>33</v>
      </c>
      <c r="F988" s="1" t="s">
        <v>16</v>
      </c>
      <c r="G988" s="1" t="s">
        <v>24</v>
      </c>
      <c r="H988" s="4">
        <v>81559</v>
      </c>
      <c r="I988" s="10">
        <v>25</v>
      </c>
      <c r="J988" s="10">
        <v>1</v>
      </c>
      <c r="K988" s="1">
        <v>2015</v>
      </c>
      <c r="L988" s="1" t="s">
        <v>30</v>
      </c>
      <c r="M988" s="1" t="s">
        <v>41</v>
      </c>
      <c r="N988" s="7">
        <v>2.3271903092817112</v>
      </c>
      <c r="O988" t="str">
        <f>_xlfn.IFS(Analysis16[[#This Row],[Performance_Score]]&lt;=2, "Poor", Analysis16[[#This Row],[Performance_Score]]&gt;2, "Good", Analysis16[[#This Row],[Performance_Score]]&gt;4, "Excellent")</f>
        <v>Poor</v>
      </c>
      <c r="P988" t="str">
        <f>LEFT(Analysis16[[#This Row],[Name]],FIND(" ",Analysis16[[#This Row],[Name]], 1))</f>
        <v xml:space="preserve">Patricia </v>
      </c>
    </row>
    <row r="989" spans="2:16" x14ac:dyDescent="0.35">
      <c r="B989" s="2" t="s">
        <v>1977</v>
      </c>
      <c r="C989" s="2" t="s">
        <v>1978</v>
      </c>
      <c r="D989" s="2" t="s">
        <v>80</v>
      </c>
      <c r="E989" s="11">
        <v>28</v>
      </c>
      <c r="F989" s="2" t="s">
        <v>16</v>
      </c>
      <c r="G989" s="2" t="s">
        <v>63</v>
      </c>
      <c r="H989" s="5">
        <v>43077</v>
      </c>
      <c r="I989" s="11">
        <v>11</v>
      </c>
      <c r="J989" s="11">
        <v>5</v>
      </c>
      <c r="K989" s="2">
        <v>2015</v>
      </c>
      <c r="L989" s="2" t="s">
        <v>30</v>
      </c>
      <c r="M989" s="2" t="s">
        <v>26</v>
      </c>
      <c r="N989" s="8">
        <v>3.2259788950669899</v>
      </c>
      <c r="O989" t="str">
        <f>_xlfn.IFS(Analysis16[[#This Row],[Performance_Score]]&lt;=2, "Poor", Analysis16[[#This Row],[Performance_Score]]&gt;2, "Good", Analysis16[[#This Row],[Performance_Score]]&gt;4, "Excellent")</f>
        <v>Good</v>
      </c>
      <c r="P989" t="str">
        <f>LEFT(Analysis16[[#This Row],[Name]],FIND(" ",Analysis16[[#This Row],[Name]], 1))</f>
        <v xml:space="preserve">Matthew </v>
      </c>
    </row>
    <row r="990" spans="2:16" x14ac:dyDescent="0.35">
      <c r="B990" s="1" t="s">
        <v>1979</v>
      </c>
      <c r="C990" s="1" t="s">
        <v>1980</v>
      </c>
      <c r="D990" s="1" t="s">
        <v>46</v>
      </c>
      <c r="E990" s="10">
        <v>27</v>
      </c>
      <c r="F990" s="1" t="s">
        <v>23</v>
      </c>
      <c r="G990" s="1" t="s">
        <v>77</v>
      </c>
      <c r="H990" s="4">
        <v>70865</v>
      </c>
      <c r="I990" s="10">
        <v>17</v>
      </c>
      <c r="J990" s="10">
        <v>5</v>
      </c>
      <c r="K990" s="1">
        <v>2015</v>
      </c>
      <c r="L990" s="1" t="s">
        <v>25</v>
      </c>
      <c r="M990" s="1" t="s">
        <v>41</v>
      </c>
      <c r="N990" s="7">
        <v>1.0231900532316436</v>
      </c>
      <c r="O990" t="str">
        <f>_xlfn.IFS(Analysis16[[#This Row],[Performance_Score]]&lt;=2, "Poor", Analysis16[[#This Row],[Performance_Score]]&gt;2, "Good", Analysis16[[#This Row],[Performance_Score]]&gt;4, "Excellent")</f>
        <v>Good</v>
      </c>
      <c r="P990" t="str">
        <f>LEFT(Analysis16[[#This Row],[Name]],FIND(" ",Analysis16[[#This Row],[Name]], 1))</f>
        <v xml:space="preserve">Mary </v>
      </c>
    </row>
    <row r="991" spans="2:16" x14ac:dyDescent="0.35">
      <c r="B991" s="2" t="s">
        <v>1981</v>
      </c>
      <c r="C991" s="2" t="s">
        <v>1982</v>
      </c>
      <c r="D991" s="2" t="s">
        <v>33</v>
      </c>
      <c r="E991" s="11">
        <v>55</v>
      </c>
      <c r="F991" s="2" t="s">
        <v>23</v>
      </c>
      <c r="G991" s="2" t="s">
        <v>77</v>
      </c>
      <c r="H991" s="5">
        <v>89796</v>
      </c>
      <c r="I991" s="11">
        <v>15</v>
      </c>
      <c r="J991" s="11">
        <v>5</v>
      </c>
      <c r="K991" s="2">
        <v>2020</v>
      </c>
      <c r="L991" s="2" t="s">
        <v>30</v>
      </c>
      <c r="M991" s="2" t="s">
        <v>19</v>
      </c>
      <c r="N991" s="8">
        <v>2.2816378637182622</v>
      </c>
      <c r="O991" t="str">
        <f>_xlfn.IFS(Analysis16[[#This Row],[Performance_Score]]&lt;=2, "Poor", Analysis16[[#This Row],[Performance_Score]]&gt;2, "Good", Analysis16[[#This Row],[Performance_Score]]&gt;4, "Excellent")</f>
        <v>Good</v>
      </c>
      <c r="P991" t="str">
        <f>LEFT(Analysis16[[#This Row],[Name]],FIND(" ",Analysis16[[#This Row],[Name]], 1))</f>
        <v xml:space="preserve">Robert </v>
      </c>
    </row>
    <row r="992" spans="2:16" x14ac:dyDescent="0.35">
      <c r="B992" s="1" t="s">
        <v>1983</v>
      </c>
      <c r="C992" s="1" t="s">
        <v>1984</v>
      </c>
      <c r="D992" s="1" t="s">
        <v>15</v>
      </c>
      <c r="E992" s="10">
        <v>51</v>
      </c>
      <c r="F992" s="1" t="s">
        <v>16</v>
      </c>
      <c r="G992" s="1" t="s">
        <v>29</v>
      </c>
      <c r="H992" s="4">
        <v>110555</v>
      </c>
      <c r="I992" s="10">
        <v>1</v>
      </c>
      <c r="J992" s="10">
        <v>3</v>
      </c>
      <c r="K992" s="1">
        <v>0</v>
      </c>
      <c r="L992" s="1" t="s">
        <v>40</v>
      </c>
      <c r="M992" s="1" t="s">
        <v>19</v>
      </c>
      <c r="N992" s="7">
        <v>1.6712078957186116</v>
      </c>
      <c r="O992" t="str">
        <f>_xlfn.IFS(Analysis16[[#This Row],[Performance_Score]]&lt;=2, "Poor", Analysis16[[#This Row],[Performance_Score]]&gt;2, "Good", Analysis16[[#This Row],[Performance_Score]]&gt;4, "Excellent")</f>
        <v>Good</v>
      </c>
      <c r="P992" t="str">
        <f>LEFT(Analysis16[[#This Row],[Name]],FIND(" ",Analysis16[[#This Row],[Name]], 1))</f>
        <v xml:space="preserve">Aaron </v>
      </c>
    </row>
    <row r="993" spans="2:16" x14ac:dyDescent="0.35">
      <c r="B993" s="2" t="s">
        <v>1985</v>
      </c>
      <c r="C993" s="2" t="s">
        <v>1986</v>
      </c>
      <c r="D993" s="2" t="s">
        <v>15</v>
      </c>
      <c r="E993" s="11">
        <v>44</v>
      </c>
      <c r="F993" s="2" t="s">
        <v>23</v>
      </c>
      <c r="G993" s="2" t="s">
        <v>77</v>
      </c>
      <c r="H993" s="5">
        <v>119298</v>
      </c>
      <c r="I993" s="11">
        <v>4</v>
      </c>
      <c r="J993" s="11">
        <v>3</v>
      </c>
      <c r="K993" s="2">
        <v>2024</v>
      </c>
      <c r="L993" s="2" t="s">
        <v>30</v>
      </c>
      <c r="M993" s="2" t="s">
        <v>41</v>
      </c>
      <c r="N993" s="8">
        <v>3.1620948385947849</v>
      </c>
      <c r="O993" t="str">
        <f>_xlfn.IFS(Analysis16[[#This Row],[Performance_Score]]&lt;=2, "Poor", Analysis16[[#This Row],[Performance_Score]]&gt;2, "Good", Analysis16[[#This Row],[Performance_Score]]&gt;4, "Excellent")</f>
        <v>Good</v>
      </c>
      <c r="P993" t="str">
        <f>LEFT(Analysis16[[#This Row],[Name]],FIND(" ",Analysis16[[#This Row],[Name]], 1))</f>
        <v xml:space="preserve">Angela </v>
      </c>
    </row>
    <row r="994" spans="2:16" x14ac:dyDescent="0.35">
      <c r="B994" s="1" t="s">
        <v>1987</v>
      </c>
      <c r="C994" s="1" t="s">
        <v>1988</v>
      </c>
      <c r="D994" s="1" t="s">
        <v>46</v>
      </c>
      <c r="E994" s="10">
        <v>35</v>
      </c>
      <c r="F994" s="1" t="s">
        <v>23</v>
      </c>
      <c r="G994" s="1" t="s">
        <v>29</v>
      </c>
      <c r="H994" s="4">
        <v>100038</v>
      </c>
      <c r="I994" s="10">
        <v>27</v>
      </c>
      <c r="J994" s="10">
        <v>3</v>
      </c>
      <c r="K994" s="1">
        <v>2022</v>
      </c>
      <c r="L994" s="1" t="s">
        <v>34</v>
      </c>
      <c r="M994" s="1" t="s">
        <v>26</v>
      </c>
      <c r="N994" s="7">
        <v>2.8151390739265176</v>
      </c>
      <c r="O994" t="str">
        <f>_xlfn.IFS(Analysis16[[#This Row],[Performance_Score]]&lt;=2, "Poor", Analysis16[[#This Row],[Performance_Score]]&gt;2, "Good", Analysis16[[#This Row],[Performance_Score]]&gt;4, "Excellent")</f>
        <v>Good</v>
      </c>
      <c r="P994" t="str">
        <f>LEFT(Analysis16[[#This Row],[Name]],FIND(" ",Analysis16[[#This Row],[Name]], 1))</f>
        <v xml:space="preserve">Debra </v>
      </c>
    </row>
    <row r="995" spans="2:16" x14ac:dyDescent="0.35">
      <c r="B995" s="2" t="s">
        <v>1989</v>
      </c>
      <c r="C995" s="2" t="s">
        <v>1990</v>
      </c>
      <c r="D995" s="2" t="s">
        <v>22</v>
      </c>
      <c r="E995" s="11">
        <v>54</v>
      </c>
      <c r="F995" s="2" t="s">
        <v>23</v>
      </c>
      <c r="G995" s="2" t="s">
        <v>63</v>
      </c>
      <c r="H995" s="5">
        <v>58886</v>
      </c>
      <c r="I995" s="11">
        <v>20</v>
      </c>
      <c r="J995" s="11">
        <v>5</v>
      </c>
      <c r="K995" s="2">
        <v>2015</v>
      </c>
      <c r="L995" s="2" t="s">
        <v>30</v>
      </c>
      <c r="M995" s="2" t="s">
        <v>141</v>
      </c>
      <c r="N995" s="8">
        <v>2.2282090879049417</v>
      </c>
      <c r="O995" t="str">
        <f>_xlfn.IFS(Analysis16[[#This Row],[Performance_Score]]&lt;=2, "Poor", Analysis16[[#This Row],[Performance_Score]]&gt;2, "Good", Analysis16[[#This Row],[Performance_Score]]&gt;4, "Excellent")</f>
        <v>Good</v>
      </c>
      <c r="P995" t="str">
        <f>LEFT(Analysis16[[#This Row],[Name]],FIND(" ",Analysis16[[#This Row],[Name]], 1))</f>
        <v xml:space="preserve">James </v>
      </c>
    </row>
    <row r="996" spans="2:16" x14ac:dyDescent="0.35">
      <c r="B996" s="1" t="s">
        <v>1991</v>
      </c>
      <c r="C996" s="1" t="s">
        <v>1992</v>
      </c>
      <c r="D996" s="1" t="s">
        <v>58</v>
      </c>
      <c r="E996" s="10">
        <v>52</v>
      </c>
      <c r="F996" s="1" t="s">
        <v>23</v>
      </c>
      <c r="G996" s="1" t="s">
        <v>63</v>
      </c>
      <c r="H996" s="4">
        <v>57555</v>
      </c>
      <c r="I996" s="10">
        <v>28</v>
      </c>
      <c r="J996" s="10">
        <v>2</v>
      </c>
      <c r="K996" s="1">
        <v>2017</v>
      </c>
      <c r="L996" s="1" t="s">
        <v>40</v>
      </c>
      <c r="M996" s="1" t="s">
        <v>141</v>
      </c>
      <c r="N996" s="7">
        <v>2.424706671316641</v>
      </c>
      <c r="O996" t="str">
        <f>_xlfn.IFS(Analysis16[[#This Row],[Performance_Score]]&lt;=2, "Poor", Analysis16[[#This Row],[Performance_Score]]&gt;2, "Good", Analysis16[[#This Row],[Performance_Score]]&gt;4, "Excellent")</f>
        <v>Poor</v>
      </c>
      <c r="P996" t="str">
        <f>LEFT(Analysis16[[#This Row],[Name]],FIND(" ",Analysis16[[#This Row],[Name]], 1))</f>
        <v xml:space="preserve">Jennifer </v>
      </c>
    </row>
    <row r="997" spans="2:16" x14ac:dyDescent="0.35">
      <c r="B997" s="2" t="s">
        <v>1993</v>
      </c>
      <c r="C997" s="2" t="s">
        <v>1994</v>
      </c>
      <c r="D997" s="2" t="s">
        <v>58</v>
      </c>
      <c r="E997" s="11">
        <v>52</v>
      </c>
      <c r="F997" s="2" t="s">
        <v>16</v>
      </c>
      <c r="G997" s="2" t="s">
        <v>24</v>
      </c>
      <c r="H997" s="5">
        <v>77415</v>
      </c>
      <c r="I997" s="11">
        <v>23</v>
      </c>
      <c r="J997" s="11">
        <v>2</v>
      </c>
      <c r="K997" s="2">
        <v>2020</v>
      </c>
      <c r="L997" s="2" t="s">
        <v>25</v>
      </c>
      <c r="M997" s="2" t="s">
        <v>26</v>
      </c>
      <c r="N997" s="8">
        <v>1.9568683113631247</v>
      </c>
      <c r="O997" t="str">
        <f>_xlfn.IFS(Analysis16[[#This Row],[Performance_Score]]&lt;=2, "Poor", Analysis16[[#This Row],[Performance_Score]]&gt;2, "Good", Analysis16[[#This Row],[Performance_Score]]&gt;4, "Excellent")</f>
        <v>Poor</v>
      </c>
      <c r="P997" t="str">
        <f>LEFT(Analysis16[[#This Row],[Name]],FIND(" ",Analysis16[[#This Row],[Name]], 1))</f>
        <v xml:space="preserve">Christian </v>
      </c>
    </row>
    <row r="998" spans="2:16" x14ac:dyDescent="0.35">
      <c r="B998" s="1" t="s">
        <v>1995</v>
      </c>
      <c r="C998" s="1" t="s">
        <v>1996</v>
      </c>
      <c r="D998" s="1" t="s">
        <v>58</v>
      </c>
      <c r="E998" s="10">
        <v>44</v>
      </c>
      <c r="F998" s="1" t="s">
        <v>16</v>
      </c>
      <c r="G998" s="1" t="s">
        <v>39</v>
      </c>
      <c r="H998" s="4">
        <v>70064</v>
      </c>
      <c r="I998" s="10">
        <v>8</v>
      </c>
      <c r="J998" s="10">
        <v>1</v>
      </c>
      <c r="K998" s="1">
        <v>2017</v>
      </c>
      <c r="L998" s="1" t="s">
        <v>30</v>
      </c>
      <c r="M998" s="1" t="s">
        <v>141</v>
      </c>
      <c r="N998" s="7">
        <v>2.7018148493015293</v>
      </c>
      <c r="O998" t="str">
        <f>_xlfn.IFS(Analysis16[[#This Row],[Performance_Score]]&lt;=2, "Poor", Analysis16[[#This Row],[Performance_Score]]&gt;2, "Good", Analysis16[[#This Row],[Performance_Score]]&gt;4, "Excellent")</f>
        <v>Poor</v>
      </c>
      <c r="P998" t="str">
        <f>LEFT(Analysis16[[#This Row],[Name]],FIND(" ",Analysis16[[#This Row],[Name]], 1))</f>
        <v xml:space="preserve">Michael </v>
      </c>
    </row>
    <row r="999" spans="2:16" x14ac:dyDescent="0.35">
      <c r="B999" s="2" t="s">
        <v>1997</v>
      </c>
      <c r="C999" s="2" t="s">
        <v>1998</v>
      </c>
      <c r="D999" s="2" t="s">
        <v>22</v>
      </c>
      <c r="E999" s="11">
        <v>27</v>
      </c>
      <c r="F999" s="2" t="s">
        <v>16</v>
      </c>
      <c r="G999" s="2" t="s">
        <v>39</v>
      </c>
      <c r="H999" s="5">
        <v>76092</v>
      </c>
      <c r="I999" s="11">
        <v>19</v>
      </c>
      <c r="J999" s="11">
        <v>3</v>
      </c>
      <c r="K999" s="2">
        <v>2022</v>
      </c>
      <c r="L999" s="2" t="s">
        <v>30</v>
      </c>
      <c r="M999" s="2" t="s">
        <v>26</v>
      </c>
      <c r="N999" s="8">
        <v>3.7814996028904404</v>
      </c>
      <c r="O999" t="str">
        <f>_xlfn.IFS(Analysis16[[#This Row],[Performance_Score]]&lt;=2, "Poor", Analysis16[[#This Row],[Performance_Score]]&gt;2, "Good", Analysis16[[#This Row],[Performance_Score]]&gt;4, "Excellent")</f>
        <v>Good</v>
      </c>
      <c r="P999" t="str">
        <f>LEFT(Analysis16[[#This Row],[Name]],FIND(" ",Analysis16[[#This Row],[Name]], 1))</f>
        <v xml:space="preserve">Denise </v>
      </c>
    </row>
    <row r="1000" spans="2:16" x14ac:dyDescent="0.35">
      <c r="B1000" s="1" t="s">
        <v>1999</v>
      </c>
      <c r="C1000" s="1" t="s">
        <v>2000</v>
      </c>
      <c r="D1000" s="1" t="s">
        <v>33</v>
      </c>
      <c r="E1000" s="10">
        <v>50</v>
      </c>
      <c r="F1000" s="1" t="s">
        <v>16</v>
      </c>
      <c r="G1000" s="1" t="s">
        <v>39</v>
      </c>
      <c r="H1000" s="4">
        <v>119821</v>
      </c>
      <c r="I1000" s="10">
        <v>2</v>
      </c>
      <c r="J1000" s="10">
        <v>3</v>
      </c>
      <c r="K1000" s="1">
        <v>2021</v>
      </c>
      <c r="L1000" s="1" t="s">
        <v>18</v>
      </c>
      <c r="M1000" s="1" t="s">
        <v>41</v>
      </c>
      <c r="N1000" s="7">
        <v>2.6934905706795447</v>
      </c>
      <c r="O1000" t="str">
        <f>_xlfn.IFS(Analysis16[[#This Row],[Performance_Score]]&lt;=2, "Poor", Analysis16[[#This Row],[Performance_Score]]&gt;2, "Good", Analysis16[[#This Row],[Performance_Score]]&gt;4, "Excellent")</f>
        <v>Good</v>
      </c>
      <c r="P1000" t="str">
        <f>LEFT(Analysis16[[#This Row],[Name]],FIND(" ",Analysis16[[#This Row],[Name]], 1))</f>
        <v xml:space="preserve">Robert </v>
      </c>
    </row>
    <row r="1001" spans="2:16" x14ac:dyDescent="0.35">
      <c r="B1001" s="2" t="s">
        <v>2001</v>
      </c>
      <c r="C1001" s="2" t="s">
        <v>2002</v>
      </c>
      <c r="D1001" s="2" t="s">
        <v>33</v>
      </c>
      <c r="E1001" s="11">
        <v>31</v>
      </c>
      <c r="F1001" s="2" t="s">
        <v>16</v>
      </c>
      <c r="G1001" s="2" t="s">
        <v>63</v>
      </c>
      <c r="H1001" s="5">
        <v>61185</v>
      </c>
      <c r="I1001" s="11">
        <v>31</v>
      </c>
      <c r="J1001" s="11">
        <v>5</v>
      </c>
      <c r="K1001" s="2">
        <v>2017</v>
      </c>
      <c r="L1001" s="2" t="s">
        <v>30</v>
      </c>
      <c r="M1001" s="2" t="s">
        <v>26</v>
      </c>
      <c r="N1001" s="8">
        <v>1.4247936032543271</v>
      </c>
      <c r="O1001" t="str">
        <f>_xlfn.IFS(Analysis16[[#This Row],[Performance_Score]]&lt;=2, "Poor", Analysis16[[#This Row],[Performance_Score]]&gt;2, "Good", Analysis16[[#This Row],[Performance_Score]]&gt;4, "Excellent")</f>
        <v>Good</v>
      </c>
      <c r="P1001" t="str">
        <f>LEFT(Analysis16[[#This Row],[Name]],FIND(" ",Analysis16[[#This Row],[Name]], 1))</f>
        <v xml:space="preserve">Natalie </v>
      </c>
    </row>
    <row r="1002" spans="2:16" x14ac:dyDescent="0.35">
      <c r="B1002" s="1" t="s">
        <v>2003</v>
      </c>
      <c r="C1002" s="1" t="s">
        <v>2004</v>
      </c>
      <c r="D1002" s="1" t="s">
        <v>46</v>
      </c>
      <c r="E1002" s="10">
        <v>42</v>
      </c>
      <c r="F1002" s="1" t="s">
        <v>16</v>
      </c>
      <c r="G1002" s="1" t="s">
        <v>29</v>
      </c>
      <c r="H1002" s="4">
        <v>34629</v>
      </c>
      <c r="I1002" s="10">
        <v>35</v>
      </c>
      <c r="J1002" s="10">
        <v>5</v>
      </c>
      <c r="K1002" s="1">
        <v>2023</v>
      </c>
      <c r="L1002" s="1" t="s">
        <v>34</v>
      </c>
      <c r="M1002" s="1" t="s">
        <v>26</v>
      </c>
      <c r="N1002" s="7">
        <v>2.3825398236995885</v>
      </c>
      <c r="O1002" t="str">
        <f>_xlfn.IFS(Analysis16[[#This Row],[Performance_Score]]&lt;=2, "Poor", Analysis16[[#This Row],[Performance_Score]]&gt;2, "Good", Analysis16[[#This Row],[Performance_Score]]&gt;4, "Excellent")</f>
        <v>Good</v>
      </c>
      <c r="P1002" t="str">
        <f>LEFT(Analysis16[[#This Row],[Name]],FIND(" ",Analysis16[[#This Row],[Name]], 1))</f>
        <v xml:space="preserve">Crystal </v>
      </c>
    </row>
    <row r="1003" spans="2:16" x14ac:dyDescent="0.35">
      <c r="B1003" s="2" t="s">
        <v>2005</v>
      </c>
      <c r="C1003" s="2" t="s">
        <v>2006</v>
      </c>
      <c r="D1003" s="2" t="s">
        <v>22</v>
      </c>
      <c r="E1003" s="11">
        <v>58</v>
      </c>
      <c r="F1003" s="2" t="s">
        <v>16</v>
      </c>
      <c r="G1003" s="2" t="s">
        <v>24</v>
      </c>
      <c r="H1003" s="5">
        <v>109518</v>
      </c>
      <c r="I1003" s="11">
        <v>11</v>
      </c>
      <c r="J1003" s="11">
        <v>4</v>
      </c>
      <c r="K1003" s="2">
        <v>2017</v>
      </c>
      <c r="L1003" s="2" t="s">
        <v>51</v>
      </c>
      <c r="M1003" s="2" t="s">
        <v>41</v>
      </c>
      <c r="N1003" s="8">
        <v>4.2522600033471196</v>
      </c>
      <c r="O1003" t="str">
        <f>_xlfn.IFS(Analysis16[[#This Row],[Performance_Score]]&lt;=2, "Poor", Analysis16[[#This Row],[Performance_Score]]&gt;2, "Good", Analysis16[[#This Row],[Performance_Score]]&gt;4, "Excellent")</f>
        <v>Good</v>
      </c>
      <c r="P1003" t="str">
        <f>LEFT(Analysis16[[#This Row],[Name]],FIND(" ",Analysis16[[#This Row],[Name]], 1))</f>
        <v xml:space="preserve">Micheal </v>
      </c>
    </row>
    <row r="1004" spans="2:16" x14ac:dyDescent="0.35">
      <c r="B1004" s="1" t="s">
        <v>2007</v>
      </c>
      <c r="C1004" s="1" t="s">
        <v>2008</v>
      </c>
      <c r="D1004" s="1" t="s">
        <v>58</v>
      </c>
      <c r="E1004" s="10">
        <v>35</v>
      </c>
      <c r="F1004" s="1" t="s">
        <v>16</v>
      </c>
      <c r="G1004" s="1" t="s">
        <v>63</v>
      </c>
      <c r="H1004" s="4">
        <v>44616</v>
      </c>
      <c r="I1004" s="10">
        <v>25</v>
      </c>
      <c r="J1004" s="10">
        <v>1</v>
      </c>
      <c r="K1004" s="1">
        <v>2018</v>
      </c>
      <c r="L1004" s="1" t="s">
        <v>25</v>
      </c>
      <c r="M1004" s="1" t="s">
        <v>41</v>
      </c>
      <c r="N1004" s="7">
        <v>2.518997806418493</v>
      </c>
      <c r="O1004" t="str">
        <f>_xlfn.IFS(Analysis16[[#This Row],[Performance_Score]]&lt;=2, "Poor", Analysis16[[#This Row],[Performance_Score]]&gt;2, "Good", Analysis16[[#This Row],[Performance_Score]]&gt;4, "Excellent")</f>
        <v>Poor</v>
      </c>
      <c r="P1004" t="str">
        <f>LEFT(Analysis16[[#This Row],[Name]],FIND(" ",Analysis16[[#This Row],[Name]], 1))</f>
        <v xml:space="preserve">Christina </v>
      </c>
    </row>
    <row r="1005" spans="2:16" x14ac:dyDescent="0.35">
      <c r="B1005" s="2" t="s">
        <v>2009</v>
      </c>
      <c r="C1005" s="2" t="s">
        <v>2010</v>
      </c>
      <c r="D1005" s="2" t="s">
        <v>15</v>
      </c>
      <c r="E1005" s="11">
        <v>51</v>
      </c>
      <c r="F1005" s="2" t="s">
        <v>23</v>
      </c>
      <c r="G1005" s="2" t="s">
        <v>17</v>
      </c>
      <c r="H1005" s="5">
        <v>62408</v>
      </c>
      <c r="I1005" s="11">
        <v>25</v>
      </c>
      <c r="J1005" s="11">
        <v>3</v>
      </c>
      <c r="K1005" s="2">
        <v>2021</v>
      </c>
      <c r="L1005" s="2" t="s">
        <v>51</v>
      </c>
      <c r="M1005" s="2" t="s">
        <v>41</v>
      </c>
      <c r="N1005" s="8">
        <v>2.2148605371780583</v>
      </c>
      <c r="O1005" t="str">
        <f>_xlfn.IFS(Analysis16[[#This Row],[Performance_Score]]&lt;=2, "Poor", Analysis16[[#This Row],[Performance_Score]]&gt;2, "Good", Analysis16[[#This Row],[Performance_Score]]&gt;4, "Excellent")</f>
        <v>Good</v>
      </c>
      <c r="P1005" t="str">
        <f>LEFT(Analysis16[[#This Row],[Name]],FIND(" ",Analysis16[[#This Row],[Name]], 1))</f>
        <v xml:space="preserve">Kevin </v>
      </c>
    </row>
    <row r="1006" spans="2:16" x14ac:dyDescent="0.35">
      <c r="B1006" s="1" t="s">
        <v>2011</v>
      </c>
      <c r="C1006" s="1" t="s">
        <v>2012</v>
      </c>
      <c r="D1006" s="1" t="s">
        <v>33</v>
      </c>
      <c r="E1006" s="10">
        <v>59</v>
      </c>
      <c r="F1006" s="1" t="s">
        <v>23</v>
      </c>
      <c r="G1006" s="1" t="s">
        <v>63</v>
      </c>
      <c r="H1006" s="4">
        <v>69281</v>
      </c>
      <c r="I1006" s="10">
        <v>25</v>
      </c>
      <c r="J1006" s="10">
        <v>1</v>
      </c>
      <c r="K1006" s="1">
        <v>2015</v>
      </c>
      <c r="L1006" s="1" t="s">
        <v>25</v>
      </c>
      <c r="M1006" s="1" t="s">
        <v>41</v>
      </c>
      <c r="N1006" s="7">
        <v>3.7953392950482581</v>
      </c>
      <c r="O1006" t="str">
        <f>_xlfn.IFS(Analysis16[[#This Row],[Performance_Score]]&lt;=2, "Poor", Analysis16[[#This Row],[Performance_Score]]&gt;2, "Good", Analysis16[[#This Row],[Performance_Score]]&gt;4, "Excellent")</f>
        <v>Poor</v>
      </c>
      <c r="P1006" t="str">
        <f>LEFT(Analysis16[[#This Row],[Name]],FIND(" ",Analysis16[[#This Row],[Name]], 1))</f>
        <v xml:space="preserve">Lori </v>
      </c>
    </row>
    <row r="1007" spans="2:16" x14ac:dyDescent="0.35">
      <c r="B1007" s="2" t="s">
        <v>2013</v>
      </c>
      <c r="C1007" s="2" t="s">
        <v>2014</v>
      </c>
      <c r="D1007" s="2" t="s">
        <v>46</v>
      </c>
      <c r="E1007" s="11">
        <v>27</v>
      </c>
      <c r="F1007" s="2" t="s">
        <v>16</v>
      </c>
      <c r="G1007" s="2" t="s">
        <v>24</v>
      </c>
      <c r="H1007" s="5">
        <v>33915</v>
      </c>
      <c r="I1007" s="11">
        <v>18</v>
      </c>
      <c r="J1007" s="11">
        <v>4</v>
      </c>
      <c r="K1007" s="2">
        <v>2024</v>
      </c>
      <c r="L1007" s="2" t="s">
        <v>34</v>
      </c>
      <c r="M1007" s="2" t="s">
        <v>26</v>
      </c>
      <c r="N1007" s="8">
        <v>1.3236216649943637</v>
      </c>
      <c r="O1007" t="str">
        <f>_xlfn.IFS(Analysis16[[#This Row],[Performance_Score]]&lt;=2, "Poor", Analysis16[[#This Row],[Performance_Score]]&gt;2, "Good", Analysis16[[#This Row],[Performance_Score]]&gt;4, "Excellent")</f>
        <v>Good</v>
      </c>
      <c r="P1007" t="str">
        <f>LEFT(Analysis16[[#This Row],[Name]],FIND(" ",Analysis16[[#This Row],[Name]], 1))</f>
        <v xml:space="preserve">Glenn </v>
      </c>
    </row>
    <row r="1008" spans="2:16" x14ac:dyDescent="0.35">
      <c r="B1008" s="1" t="s">
        <v>2015</v>
      </c>
      <c r="C1008" s="1" t="s">
        <v>2016</v>
      </c>
      <c r="D1008" s="1" t="s">
        <v>58</v>
      </c>
      <c r="E1008" s="10">
        <v>22</v>
      </c>
      <c r="F1008" s="1" t="s">
        <v>16</v>
      </c>
      <c r="G1008" s="1" t="s">
        <v>77</v>
      </c>
      <c r="H1008" s="4">
        <v>35738</v>
      </c>
      <c r="I1008" s="10">
        <v>33</v>
      </c>
      <c r="J1008" s="10">
        <v>3</v>
      </c>
      <c r="K1008" s="1">
        <v>2015</v>
      </c>
      <c r="L1008" s="1" t="s">
        <v>18</v>
      </c>
      <c r="M1008" s="1" t="s">
        <v>141</v>
      </c>
      <c r="N1008" s="7">
        <v>1.0405411366629274</v>
      </c>
      <c r="O1008" t="str">
        <f>_xlfn.IFS(Analysis16[[#This Row],[Performance_Score]]&lt;=2, "Poor", Analysis16[[#This Row],[Performance_Score]]&gt;2, "Good", Analysis16[[#This Row],[Performance_Score]]&gt;4, "Excellent")</f>
        <v>Good</v>
      </c>
      <c r="P1008" t="str">
        <f>LEFT(Analysis16[[#This Row],[Name]],FIND(" ",Analysis16[[#This Row],[Name]], 1))</f>
        <v xml:space="preserve">Wanda </v>
      </c>
    </row>
    <row r="1009" spans="2:16" x14ac:dyDescent="0.35">
      <c r="B1009" s="2" t="s">
        <v>2017</v>
      </c>
      <c r="C1009" s="2" t="s">
        <v>2018</v>
      </c>
      <c r="D1009" s="2" t="s">
        <v>22</v>
      </c>
      <c r="E1009" s="11">
        <v>58</v>
      </c>
      <c r="F1009" s="2" t="s">
        <v>23</v>
      </c>
      <c r="G1009" s="2" t="s">
        <v>39</v>
      </c>
      <c r="H1009" s="5">
        <v>54461</v>
      </c>
      <c r="I1009" s="11">
        <v>14</v>
      </c>
      <c r="J1009" s="11">
        <v>1</v>
      </c>
      <c r="K1009" s="2">
        <v>2015</v>
      </c>
      <c r="L1009" s="2" t="s">
        <v>51</v>
      </c>
      <c r="M1009" s="2" t="s">
        <v>26</v>
      </c>
      <c r="N1009" s="8">
        <v>2.0785593570447576</v>
      </c>
      <c r="O1009" t="str">
        <f>_xlfn.IFS(Analysis16[[#This Row],[Performance_Score]]&lt;=2, "Poor", Analysis16[[#This Row],[Performance_Score]]&gt;2, "Good", Analysis16[[#This Row],[Performance_Score]]&gt;4, "Excellent")</f>
        <v>Poor</v>
      </c>
      <c r="P1009" t="str">
        <f>LEFT(Analysis16[[#This Row],[Name]],FIND(" ",Analysis16[[#This Row],[Name]], 1))</f>
        <v xml:space="preserve">Isaac </v>
      </c>
    </row>
    <row r="1010" spans="2:16" x14ac:dyDescent="0.35">
      <c r="B1010" s="1" t="s">
        <v>2019</v>
      </c>
      <c r="C1010" s="1" t="s">
        <v>2020</v>
      </c>
      <c r="D1010" s="1" t="s">
        <v>46</v>
      </c>
      <c r="E1010" s="10">
        <v>38</v>
      </c>
      <c r="F1010" s="1" t="s">
        <v>23</v>
      </c>
      <c r="G1010" s="1" t="s">
        <v>24</v>
      </c>
      <c r="H1010" s="4">
        <v>116815</v>
      </c>
      <c r="I1010" s="10">
        <v>22</v>
      </c>
      <c r="J1010" s="10">
        <v>2</v>
      </c>
      <c r="K1010" s="1">
        <v>2015</v>
      </c>
      <c r="L1010" s="1" t="s">
        <v>18</v>
      </c>
      <c r="M1010" s="1" t="s">
        <v>41</v>
      </c>
      <c r="N1010" s="7">
        <v>1.7015224575356318</v>
      </c>
      <c r="O1010" t="str">
        <f>_xlfn.IFS(Analysis16[[#This Row],[Performance_Score]]&lt;=2, "Poor", Analysis16[[#This Row],[Performance_Score]]&gt;2, "Good", Analysis16[[#This Row],[Performance_Score]]&gt;4, "Excellent")</f>
        <v>Poor</v>
      </c>
      <c r="P1010" t="str">
        <f>LEFT(Analysis16[[#This Row],[Name]],FIND(" ",Analysis16[[#This Row],[Name]], 1))</f>
        <v xml:space="preserve">Carol </v>
      </c>
    </row>
    <row r="1011" spans="2:16" x14ac:dyDescent="0.35">
      <c r="B1011" s="2" t="s">
        <v>2021</v>
      </c>
      <c r="C1011" s="2" t="s">
        <v>2022</v>
      </c>
      <c r="D1011" s="2" t="s">
        <v>15</v>
      </c>
      <c r="E1011" s="11">
        <v>43</v>
      </c>
      <c r="F1011" s="2" t="s">
        <v>23</v>
      </c>
      <c r="G1011" s="2" t="s">
        <v>77</v>
      </c>
      <c r="H1011" s="5">
        <v>75651</v>
      </c>
      <c r="I1011" s="11">
        <v>4</v>
      </c>
      <c r="J1011" s="11">
        <v>2</v>
      </c>
      <c r="K1011" s="2">
        <v>2023</v>
      </c>
      <c r="L1011" s="2" t="s">
        <v>51</v>
      </c>
      <c r="M1011" s="2" t="s">
        <v>26</v>
      </c>
      <c r="N1011" s="8">
        <v>4.7818260127389074</v>
      </c>
      <c r="O1011" t="str">
        <f>_xlfn.IFS(Analysis16[[#This Row],[Performance_Score]]&lt;=2, "Poor", Analysis16[[#This Row],[Performance_Score]]&gt;2, "Good", Analysis16[[#This Row],[Performance_Score]]&gt;4, "Excellent")</f>
        <v>Poor</v>
      </c>
      <c r="P1011" t="str">
        <f>LEFT(Analysis16[[#This Row],[Name]],FIND(" ",Analysis16[[#This Row],[Name]], 1))</f>
        <v xml:space="preserve">Michael </v>
      </c>
    </row>
    <row r="1012" spans="2:16" x14ac:dyDescent="0.35">
      <c r="B1012" s="1" t="s">
        <v>2023</v>
      </c>
      <c r="C1012" s="1" t="s">
        <v>2024</v>
      </c>
      <c r="D1012" s="1" t="s">
        <v>22</v>
      </c>
      <c r="E1012" s="10">
        <v>38</v>
      </c>
      <c r="F1012" s="1" t="s">
        <v>72</v>
      </c>
      <c r="G1012" s="1" t="s">
        <v>29</v>
      </c>
      <c r="H1012" s="4">
        <v>64463</v>
      </c>
      <c r="I1012" s="10">
        <v>32</v>
      </c>
      <c r="J1012" s="10">
        <v>1</v>
      </c>
      <c r="K1012" s="1">
        <v>2021</v>
      </c>
      <c r="L1012" s="1" t="s">
        <v>18</v>
      </c>
      <c r="M1012" s="1" t="s">
        <v>41</v>
      </c>
      <c r="N1012" s="7">
        <v>4.5264545305743447</v>
      </c>
      <c r="O1012" t="str">
        <f>_xlfn.IFS(Analysis16[[#This Row],[Performance_Score]]&lt;=2, "Poor", Analysis16[[#This Row],[Performance_Score]]&gt;2, "Good", Analysis16[[#This Row],[Performance_Score]]&gt;4, "Excellent")</f>
        <v>Poor</v>
      </c>
      <c r="P1012" t="str">
        <f>LEFT(Analysis16[[#This Row],[Name]],FIND(" ",Analysis16[[#This Row],[Name]], 1))</f>
        <v xml:space="preserve">Jennifer </v>
      </c>
    </row>
    <row r="1013" spans="2:16" x14ac:dyDescent="0.35">
      <c r="B1013" s="17" t="s">
        <v>2025</v>
      </c>
      <c r="C1013" s="17" t="s">
        <v>2026</v>
      </c>
      <c r="D1013" s="17" t="s">
        <v>46</v>
      </c>
      <c r="E1013" s="18">
        <v>51</v>
      </c>
      <c r="F1013" s="17" t="s">
        <v>16</v>
      </c>
      <c r="G1013" s="17" t="s">
        <v>17</v>
      </c>
      <c r="H1013" s="19">
        <v>37345</v>
      </c>
      <c r="I1013" s="18">
        <v>11</v>
      </c>
      <c r="J1013" s="18">
        <v>1</v>
      </c>
      <c r="K1013" s="17">
        <v>0</v>
      </c>
      <c r="L1013" s="17" t="s">
        <v>34</v>
      </c>
      <c r="M1013" s="17" t="s">
        <v>41</v>
      </c>
      <c r="N1013" s="20">
        <v>1.6010184126834068</v>
      </c>
      <c r="O1013" t="str">
        <f>_xlfn.IFS(Analysis16[[#This Row],[Performance_Score]]&lt;=2, "Poor", Analysis16[[#This Row],[Performance_Score]]&gt;2, "Good", Analysis16[[#This Row],[Performance_Score]]&gt;4, "Excellent")</f>
        <v>Poor</v>
      </c>
      <c r="P1013" t="str">
        <f>LEFT(Analysis16[[#This Row],[Name]],FIND(" ",Analysis16[[#This Row],[Name]], 1))</f>
        <v xml:space="preserve">Eric </v>
      </c>
    </row>
  </sheetData>
  <conditionalFormatting sqref="R25:S25 V25:X25">
    <cfRule type="colorScale" priority="1">
      <colorScale>
        <cfvo type="min"/>
        <cfvo type="percentile" val="50"/>
        <cfvo type="max"/>
        <color rgb="FF63BE7B"/>
        <color rgb="FFFFEB84"/>
        <color rgb="FFF8696B"/>
      </colorScale>
    </cfRule>
  </conditionalFormatting>
  <dataValidations disablePrompts="1" count="1">
    <dataValidation type="list" allowBlank="1" showInputMessage="1" showErrorMessage="1" promptTitle="Employee_id" sqref="T11" xr:uid="{44E03506-02E8-4C5F-883B-E76F7134A104}">
      <formula1>$B$14:$B$1013</formula1>
    </dataValidation>
  </dataValidations>
  <hyperlinks>
    <hyperlink ref="B2" location="analysis!A1" display="Analysis" xr:uid="{AD9902EC-AC54-4EDE-BFFB-5BC7DBBE946F}"/>
    <hyperlink ref="R22" location="analysis!A1" display="Analysis" xr:uid="{5BDF808D-24CC-47EC-B54C-4DA71218687A}"/>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69E4D-6367-4FDE-A7C5-AD8765EAC4F4}">
  <dimension ref="C2:S1004"/>
  <sheetViews>
    <sheetView topLeftCell="A40" zoomScale="64" zoomScaleNormal="64" workbookViewId="0">
      <selection activeCell="C2" sqref="C2"/>
    </sheetView>
  </sheetViews>
  <sheetFormatPr defaultRowHeight="14.5" x14ac:dyDescent="0.35"/>
  <sheetData>
    <row r="2" spans="3:19" ht="18.5" x14ac:dyDescent="0.45">
      <c r="C2" s="42" t="s">
        <v>2053</v>
      </c>
      <c r="F2" s="41" t="s">
        <v>2051</v>
      </c>
      <c r="G2" s="41"/>
      <c r="H2" s="41"/>
      <c r="K2" s="12" t="s">
        <v>2052</v>
      </c>
      <c r="L2" s="12"/>
      <c r="M2" s="12"/>
      <c r="N2" s="12"/>
      <c r="O2" s="12"/>
      <c r="P2" s="12"/>
      <c r="Q2" s="12"/>
      <c r="R2" s="12"/>
      <c r="S2" s="12"/>
    </row>
    <row r="4" spans="3:19" x14ac:dyDescent="0.35">
      <c r="C4" s="13" t="s">
        <v>0</v>
      </c>
      <c r="D4" s="13" t="s">
        <v>1</v>
      </c>
      <c r="E4" s="13" t="s">
        <v>2</v>
      </c>
      <c r="F4" s="14" t="s">
        <v>3</v>
      </c>
      <c r="G4" s="13" t="s">
        <v>4</v>
      </c>
      <c r="H4" s="13" t="s">
        <v>5</v>
      </c>
      <c r="I4" s="15" t="s">
        <v>6</v>
      </c>
      <c r="J4" s="14" t="s">
        <v>7</v>
      </c>
      <c r="K4" s="14" t="s">
        <v>8</v>
      </c>
      <c r="L4" s="13" t="s">
        <v>9</v>
      </c>
      <c r="M4" s="13" t="s">
        <v>10</v>
      </c>
      <c r="N4" s="13" t="s">
        <v>11</v>
      </c>
      <c r="O4" s="16" t="s">
        <v>12</v>
      </c>
      <c r="P4" s="13" t="s">
        <v>2031</v>
      </c>
      <c r="Q4" s="13" t="s">
        <v>2044</v>
      </c>
    </row>
    <row r="5" spans="3:19" x14ac:dyDescent="0.35">
      <c r="C5" s="1" t="s">
        <v>13</v>
      </c>
      <c r="D5" s="1" t="s">
        <v>14</v>
      </c>
      <c r="E5" s="1" t="s">
        <v>15</v>
      </c>
      <c r="F5" s="10">
        <v>34</v>
      </c>
      <c r="G5" s="1" t="s">
        <v>16</v>
      </c>
      <c r="H5" s="1" t="s">
        <v>17</v>
      </c>
      <c r="I5" s="4">
        <v>102841</v>
      </c>
      <c r="J5" s="10">
        <v>34</v>
      </c>
      <c r="K5" s="10">
        <v>2</v>
      </c>
      <c r="L5" s="1">
        <v>2017</v>
      </c>
      <c r="M5" s="1" t="s">
        <v>18</v>
      </c>
      <c r="N5" s="1" t="s">
        <v>19</v>
      </c>
      <c r="O5" s="7">
        <v>1.7582488598852657</v>
      </c>
      <c r="P5" t="str">
        <f>_xlfn.IFS(Analysis167[[#This Row],[Performance_Score]]&lt;=2, "Poor", Analysis167[[#This Row],[Performance_Score]]&gt;2, "Good", Analysis167[[#This Row],[Performance_Score]]&gt;4, "Excellent")</f>
        <v>Poor</v>
      </c>
      <c r="Q5" t="str">
        <f>LEFT(Analysis167[[#This Row],[Name]],FIND(" ",Analysis167[[#This Row],[Name]], 1))</f>
        <v xml:space="preserve">Stephanie </v>
      </c>
    </row>
    <row r="6" spans="3:19" x14ac:dyDescent="0.35">
      <c r="C6" s="2" t="s">
        <v>20</v>
      </c>
      <c r="D6" s="2" t="s">
        <v>21</v>
      </c>
      <c r="E6" s="2" t="s">
        <v>22</v>
      </c>
      <c r="F6" s="11">
        <v>25</v>
      </c>
      <c r="G6" s="2" t="s">
        <v>23</v>
      </c>
      <c r="H6" s="2" t="s">
        <v>24</v>
      </c>
      <c r="I6" s="5">
        <v>113025</v>
      </c>
      <c r="J6" s="11">
        <v>20</v>
      </c>
      <c r="K6" s="11">
        <v>3</v>
      </c>
      <c r="L6" s="2">
        <v>2017</v>
      </c>
      <c r="M6" s="2" t="s">
        <v>25</v>
      </c>
      <c r="N6" s="2" t="s">
        <v>26</v>
      </c>
      <c r="O6" s="8">
        <v>4.1730817174488397</v>
      </c>
      <c r="P6" t="str">
        <f>_xlfn.IFS(Analysis167[[#This Row],[Performance_Score]]&lt;=2, "Poor", Analysis167[[#This Row],[Performance_Score]]&gt;2, "Good", Analysis167[[#This Row],[Performance_Score]]&gt;4, "Excellent")</f>
        <v>Good</v>
      </c>
      <c r="Q6" t="str">
        <f>LEFT(Analysis167[[#This Row],[Name]],FIND(" ",Analysis167[[#This Row],[Name]], 1))</f>
        <v xml:space="preserve">Justin </v>
      </c>
    </row>
    <row r="7" spans="3:19" x14ac:dyDescent="0.35">
      <c r="C7" s="1" t="s">
        <v>27</v>
      </c>
      <c r="D7" s="1" t="s">
        <v>28</v>
      </c>
      <c r="E7" s="1" t="s">
        <v>22</v>
      </c>
      <c r="F7" s="10">
        <v>28</v>
      </c>
      <c r="G7" s="1" t="s">
        <v>23</v>
      </c>
      <c r="H7" s="1" t="s">
        <v>29</v>
      </c>
      <c r="I7" s="4">
        <v>94554</v>
      </c>
      <c r="J7" s="10">
        <v>3</v>
      </c>
      <c r="K7" s="10">
        <v>3</v>
      </c>
      <c r="L7" s="1">
        <v>2015</v>
      </c>
      <c r="M7" s="1" t="s">
        <v>30</v>
      </c>
      <c r="N7" s="1" t="s">
        <v>26</v>
      </c>
      <c r="O7" s="7">
        <v>2.3578037284513411</v>
      </c>
      <c r="P7" t="str">
        <f>_xlfn.IFS(Analysis167[[#This Row],[Performance_Score]]&lt;=2, "Poor", Analysis167[[#This Row],[Performance_Score]]&gt;2, "Good", Analysis167[[#This Row],[Performance_Score]]&gt;4, "Excellent")</f>
        <v>Good</v>
      </c>
      <c r="Q7" t="str">
        <f>LEFT(Analysis167[[#This Row],[Name]],FIND(" ",Analysis167[[#This Row],[Name]], 1))</f>
        <v xml:space="preserve">Aaron </v>
      </c>
    </row>
    <row r="8" spans="3:19" x14ac:dyDescent="0.35">
      <c r="C8" s="2" t="s">
        <v>31</v>
      </c>
      <c r="D8" s="2" t="s">
        <v>32</v>
      </c>
      <c r="E8" s="2" t="s">
        <v>33</v>
      </c>
      <c r="F8" s="11">
        <v>60</v>
      </c>
      <c r="G8" s="2" t="s">
        <v>23</v>
      </c>
      <c r="H8" s="2" t="s">
        <v>17</v>
      </c>
      <c r="I8" s="5">
        <v>30317</v>
      </c>
      <c r="J8" s="11">
        <v>32</v>
      </c>
      <c r="K8" s="11">
        <v>5</v>
      </c>
      <c r="L8" s="2">
        <v>2016</v>
      </c>
      <c r="M8" s="2" t="s">
        <v>34</v>
      </c>
      <c r="N8" s="2" t="s">
        <v>26</v>
      </c>
      <c r="O8" s="8">
        <v>4.5797767481268146</v>
      </c>
      <c r="P8" t="str">
        <f>_xlfn.IFS(Analysis167[[#This Row],[Performance_Score]]&lt;=2, "Poor", Analysis167[[#This Row],[Performance_Score]]&gt;2, "Good", Analysis167[[#This Row],[Performance_Score]]&gt;4, "Excellent")</f>
        <v>Good</v>
      </c>
      <c r="Q8" t="str">
        <f>LEFT(Analysis167[[#This Row],[Name]],FIND(" ",Analysis167[[#This Row],[Name]], 1))</f>
        <v xml:space="preserve">Lori </v>
      </c>
    </row>
    <row r="9" spans="3:19" x14ac:dyDescent="0.35">
      <c r="C9" s="1" t="s">
        <v>35</v>
      </c>
      <c r="D9" s="1" t="s">
        <v>36</v>
      </c>
      <c r="E9" s="1" t="s">
        <v>22</v>
      </c>
      <c r="F9" s="10">
        <v>60</v>
      </c>
      <c r="G9" s="1" t="s">
        <v>16</v>
      </c>
      <c r="H9" s="1" t="s">
        <v>24</v>
      </c>
      <c r="I9" s="4">
        <v>99887</v>
      </c>
      <c r="J9" s="10">
        <v>18</v>
      </c>
      <c r="K9" s="10">
        <v>3</v>
      </c>
      <c r="L9" s="1">
        <v>2021</v>
      </c>
      <c r="M9" s="1" t="s">
        <v>18</v>
      </c>
      <c r="N9" s="1" t="s">
        <v>26</v>
      </c>
      <c r="O9" s="7">
        <v>4.5352441473058676</v>
      </c>
      <c r="P9" t="str">
        <f>_xlfn.IFS(Analysis167[[#This Row],[Performance_Score]]&lt;=2, "Poor", Analysis167[[#This Row],[Performance_Score]]&gt;2, "Good", Analysis167[[#This Row],[Performance_Score]]&gt;4, "Excellent")</f>
        <v>Good</v>
      </c>
      <c r="Q9" t="str">
        <f>LEFT(Analysis167[[#This Row],[Name]],FIND(" ",Analysis167[[#This Row],[Name]], 1))</f>
        <v xml:space="preserve">Hannah </v>
      </c>
    </row>
    <row r="10" spans="3:19" x14ac:dyDescent="0.35">
      <c r="C10" s="2" t="s">
        <v>37</v>
      </c>
      <c r="D10" s="2" t="s">
        <v>38</v>
      </c>
      <c r="E10" s="2" t="s">
        <v>33</v>
      </c>
      <c r="F10" s="11">
        <v>31</v>
      </c>
      <c r="G10" s="2" t="s">
        <v>23</v>
      </c>
      <c r="H10" s="2" t="s">
        <v>39</v>
      </c>
      <c r="I10" s="5">
        <v>53027</v>
      </c>
      <c r="J10" s="11">
        <v>3</v>
      </c>
      <c r="K10" s="11">
        <v>3</v>
      </c>
      <c r="L10" s="2">
        <v>2022</v>
      </c>
      <c r="M10" s="2" t="s">
        <v>40</v>
      </c>
      <c r="N10" s="2" t="s">
        <v>41</v>
      </c>
      <c r="O10" s="8">
        <v>4.5004676656624003</v>
      </c>
      <c r="P10" t="str">
        <f>_xlfn.IFS(Analysis167[[#This Row],[Performance_Score]]&lt;=2, "Poor", Analysis167[[#This Row],[Performance_Score]]&gt;2, "Good", Analysis167[[#This Row],[Performance_Score]]&gt;4, "Excellent")</f>
        <v>Good</v>
      </c>
      <c r="Q10" t="str">
        <f>LEFT(Analysis167[[#This Row],[Name]],FIND(" ",Analysis167[[#This Row],[Name]], 1))</f>
        <v xml:space="preserve">Tracy </v>
      </c>
    </row>
    <row r="11" spans="3:19" x14ac:dyDescent="0.35">
      <c r="C11" s="1" t="s">
        <v>42</v>
      </c>
      <c r="D11" s="1" t="s">
        <v>43</v>
      </c>
      <c r="E11" s="1" t="s">
        <v>33</v>
      </c>
      <c r="F11" s="10">
        <v>35</v>
      </c>
      <c r="G11" s="1" t="s">
        <v>23</v>
      </c>
      <c r="H11" s="1" t="s">
        <v>17</v>
      </c>
      <c r="I11" s="4">
        <v>32966</v>
      </c>
      <c r="J11" s="10">
        <v>26</v>
      </c>
      <c r="K11" s="10">
        <v>3</v>
      </c>
      <c r="L11" s="1">
        <v>0</v>
      </c>
      <c r="M11" s="1" t="s">
        <v>25</v>
      </c>
      <c r="N11" s="1" t="s">
        <v>41</v>
      </c>
      <c r="O11" s="7">
        <v>2.2956308532535625</v>
      </c>
      <c r="P11" t="str">
        <f>_xlfn.IFS(Analysis167[[#This Row],[Performance_Score]]&lt;=2, "Poor", Analysis167[[#This Row],[Performance_Score]]&gt;2, "Good", Analysis167[[#This Row],[Performance_Score]]&gt;4, "Excellent")</f>
        <v>Good</v>
      </c>
      <c r="Q11" t="str">
        <f>LEFT(Analysis167[[#This Row],[Name]],FIND(" ",Analysis167[[#This Row],[Name]], 1))</f>
        <v xml:space="preserve">Thomas </v>
      </c>
    </row>
    <row r="12" spans="3:19" x14ac:dyDescent="0.35">
      <c r="C12" s="2" t="s">
        <v>44</v>
      </c>
      <c r="D12" s="2" t="s">
        <v>45</v>
      </c>
      <c r="E12" s="2" t="s">
        <v>46</v>
      </c>
      <c r="F12" s="11">
        <v>38</v>
      </c>
      <c r="G12" s="2" t="s">
        <v>23</v>
      </c>
      <c r="H12" s="2" t="s">
        <v>29</v>
      </c>
      <c r="I12" s="5">
        <v>73318</v>
      </c>
      <c r="J12" s="11">
        <v>25</v>
      </c>
      <c r="K12" s="11">
        <v>2</v>
      </c>
      <c r="L12" s="2">
        <v>2016</v>
      </c>
      <c r="M12" s="2" t="s">
        <v>18</v>
      </c>
      <c r="N12" s="2" t="s">
        <v>26</v>
      </c>
      <c r="O12" s="8">
        <v>3.6986329858311904</v>
      </c>
      <c r="P12" t="str">
        <f>_xlfn.IFS(Analysis167[[#This Row],[Performance_Score]]&lt;=2, "Poor", Analysis167[[#This Row],[Performance_Score]]&gt;2, "Good", Analysis167[[#This Row],[Performance_Score]]&gt;4, "Excellent")</f>
        <v>Poor</v>
      </c>
      <c r="Q12" t="str">
        <f>LEFT(Analysis167[[#This Row],[Name]],FIND(" ",Analysis167[[#This Row],[Name]], 1))</f>
        <v xml:space="preserve">Carl </v>
      </c>
    </row>
    <row r="13" spans="3:19" x14ac:dyDescent="0.35">
      <c r="C13" s="1" t="s">
        <v>47</v>
      </c>
      <c r="D13" s="1" t="s">
        <v>48</v>
      </c>
      <c r="E13" s="1" t="s">
        <v>22</v>
      </c>
      <c r="F13" s="10">
        <v>40</v>
      </c>
      <c r="G13" s="1" t="s">
        <v>23</v>
      </c>
      <c r="H13" s="1" t="s">
        <v>29</v>
      </c>
      <c r="I13" s="4">
        <v>35022</v>
      </c>
      <c r="J13" s="10">
        <v>9</v>
      </c>
      <c r="K13" s="10">
        <v>4</v>
      </c>
      <c r="L13" s="1">
        <v>2019</v>
      </c>
      <c r="M13" s="1" t="s">
        <v>40</v>
      </c>
      <c r="N13" s="1" t="s">
        <v>26</v>
      </c>
      <c r="O13" s="7">
        <v>2.7319645096700245</v>
      </c>
      <c r="P13" t="str">
        <f>_xlfn.IFS(Analysis167[[#This Row],[Performance_Score]]&lt;=2, "Poor", Analysis167[[#This Row],[Performance_Score]]&gt;2, "Good", Analysis167[[#This Row],[Performance_Score]]&gt;4, "Excellent")</f>
        <v>Good</v>
      </c>
      <c r="Q13" t="str">
        <f>LEFT(Analysis167[[#This Row],[Name]],FIND(" ",Analysis167[[#This Row],[Name]], 1))</f>
        <v xml:space="preserve">Sandra </v>
      </c>
    </row>
    <row r="14" spans="3:19" x14ac:dyDescent="0.35">
      <c r="C14" s="2" t="s">
        <v>49</v>
      </c>
      <c r="D14" s="2" t="s">
        <v>50</v>
      </c>
      <c r="E14" s="2" t="s">
        <v>15</v>
      </c>
      <c r="F14" s="11">
        <v>58</v>
      </c>
      <c r="G14" s="2" t="s">
        <v>16</v>
      </c>
      <c r="H14" s="2" t="s">
        <v>39</v>
      </c>
      <c r="I14" s="5">
        <v>53812</v>
      </c>
      <c r="J14" s="11">
        <v>24</v>
      </c>
      <c r="K14" s="11">
        <v>3</v>
      </c>
      <c r="L14" s="2">
        <v>2016</v>
      </c>
      <c r="M14" s="2" t="s">
        <v>51</v>
      </c>
      <c r="N14" s="2" t="s">
        <v>26</v>
      </c>
      <c r="O14" s="8">
        <v>1.9933322913612344</v>
      </c>
      <c r="P14" t="str">
        <f>_xlfn.IFS(Analysis167[[#This Row],[Performance_Score]]&lt;=2, "Poor", Analysis167[[#This Row],[Performance_Score]]&gt;2, "Good", Analysis167[[#This Row],[Performance_Score]]&gt;4, "Excellent")</f>
        <v>Good</v>
      </c>
      <c r="Q14" t="str">
        <f>LEFT(Analysis167[[#This Row],[Name]],FIND(" ",Analysis167[[#This Row],[Name]], 1))</f>
        <v xml:space="preserve">Stephen </v>
      </c>
    </row>
    <row r="15" spans="3:19" x14ac:dyDescent="0.35">
      <c r="C15" s="1" t="s">
        <v>52</v>
      </c>
      <c r="D15" s="1" t="s">
        <v>53</v>
      </c>
      <c r="E15" s="1" t="s">
        <v>22</v>
      </c>
      <c r="F15" s="10">
        <v>53</v>
      </c>
      <c r="G15" s="1" t="s">
        <v>23</v>
      </c>
      <c r="H15" s="1" t="s">
        <v>39</v>
      </c>
      <c r="I15" s="4">
        <v>93692</v>
      </c>
      <c r="J15" s="10">
        <v>21</v>
      </c>
      <c r="K15" s="10">
        <v>3</v>
      </c>
      <c r="L15" s="1">
        <v>0</v>
      </c>
      <c r="M15" s="1" t="s">
        <v>25</v>
      </c>
      <c r="N15" s="1" t="s">
        <v>41</v>
      </c>
      <c r="O15" s="7">
        <v>2.4411070410091416</v>
      </c>
      <c r="P15" t="str">
        <f>_xlfn.IFS(Analysis167[[#This Row],[Performance_Score]]&lt;=2, "Poor", Analysis167[[#This Row],[Performance_Score]]&gt;2, "Good", Analysis167[[#This Row],[Performance_Score]]&gt;4, "Excellent")</f>
        <v>Good</v>
      </c>
      <c r="Q15" t="str">
        <f>LEFT(Analysis167[[#This Row],[Name]],FIND(" ",Analysis167[[#This Row],[Name]], 1))</f>
        <v xml:space="preserve">Theresa </v>
      </c>
    </row>
    <row r="16" spans="3:19" x14ac:dyDescent="0.35">
      <c r="C16" s="2" t="s">
        <v>54</v>
      </c>
      <c r="D16" s="2" t="s">
        <v>55</v>
      </c>
      <c r="E16" s="2" t="s">
        <v>46</v>
      </c>
      <c r="F16" s="11">
        <v>22</v>
      </c>
      <c r="G16" s="2" t="s">
        <v>16</v>
      </c>
      <c r="H16" s="2" t="s">
        <v>17</v>
      </c>
      <c r="I16" s="5">
        <v>79176</v>
      </c>
      <c r="J16" s="11">
        <v>18</v>
      </c>
      <c r="K16" s="11">
        <v>2</v>
      </c>
      <c r="L16" s="2">
        <v>2021</v>
      </c>
      <c r="M16" s="2" t="s">
        <v>25</v>
      </c>
      <c r="N16" s="2" t="s">
        <v>41</v>
      </c>
      <c r="O16" s="8">
        <v>4.4914138797149601</v>
      </c>
      <c r="P16" t="str">
        <f>_xlfn.IFS(Analysis167[[#This Row],[Performance_Score]]&lt;=2, "Poor", Analysis167[[#This Row],[Performance_Score]]&gt;2, "Good", Analysis167[[#This Row],[Performance_Score]]&gt;4, "Excellent")</f>
        <v>Poor</v>
      </c>
      <c r="Q16" t="str">
        <f>LEFT(Analysis167[[#This Row],[Name]],FIND(" ",Analysis167[[#This Row],[Name]], 1))</f>
        <v xml:space="preserve">Jesse </v>
      </c>
    </row>
    <row r="17" spans="3:17" x14ac:dyDescent="0.35">
      <c r="C17" s="1" t="s">
        <v>56</v>
      </c>
      <c r="D17" s="1" t="s">
        <v>57</v>
      </c>
      <c r="E17" s="1" t="s">
        <v>58</v>
      </c>
      <c r="F17" s="10">
        <v>52</v>
      </c>
      <c r="G17" s="1" t="s">
        <v>16</v>
      </c>
      <c r="H17" s="1" t="s">
        <v>17</v>
      </c>
      <c r="I17" s="4">
        <v>40209</v>
      </c>
      <c r="J17" s="10">
        <v>21</v>
      </c>
      <c r="K17" s="10">
        <v>3</v>
      </c>
      <c r="L17" s="1">
        <v>2021</v>
      </c>
      <c r="M17" s="1" t="s">
        <v>40</v>
      </c>
      <c r="N17" s="1" t="s">
        <v>26</v>
      </c>
      <c r="O17" s="7">
        <v>1.7036397863059096</v>
      </c>
      <c r="P17" t="str">
        <f>_xlfn.IFS(Analysis167[[#This Row],[Performance_Score]]&lt;=2, "Poor", Analysis167[[#This Row],[Performance_Score]]&gt;2, "Good", Analysis167[[#This Row],[Performance_Score]]&gt;4, "Excellent")</f>
        <v>Good</v>
      </c>
      <c r="Q17" t="str">
        <f>LEFT(Analysis167[[#This Row],[Name]],FIND(" ",Analysis167[[#This Row],[Name]], 1))</f>
        <v xml:space="preserve">Dennis </v>
      </c>
    </row>
    <row r="18" spans="3:17" x14ac:dyDescent="0.35">
      <c r="C18" s="2" t="s">
        <v>59</v>
      </c>
      <c r="D18" s="2" t="s">
        <v>60</v>
      </c>
      <c r="E18" s="2" t="s">
        <v>58</v>
      </c>
      <c r="F18" s="11">
        <v>26</v>
      </c>
      <c r="G18" s="2" t="s">
        <v>16</v>
      </c>
      <c r="H18" s="2" t="s">
        <v>29</v>
      </c>
      <c r="I18" s="5">
        <v>34017</v>
      </c>
      <c r="J18" s="11">
        <v>15</v>
      </c>
      <c r="K18" s="11">
        <v>2</v>
      </c>
      <c r="L18" s="2">
        <v>0</v>
      </c>
      <c r="M18" s="2" t="s">
        <v>30</v>
      </c>
      <c r="N18" s="2" t="s">
        <v>26</v>
      </c>
      <c r="O18" s="8">
        <v>2.3053737462879944</v>
      </c>
      <c r="P18" t="str">
        <f>_xlfn.IFS(Analysis167[[#This Row],[Performance_Score]]&lt;=2, "Poor", Analysis167[[#This Row],[Performance_Score]]&gt;2, "Good", Analysis167[[#This Row],[Performance_Score]]&gt;4, "Excellent")</f>
        <v>Poor</v>
      </c>
      <c r="Q18" t="str">
        <f>LEFT(Analysis167[[#This Row],[Name]],FIND(" ",Analysis167[[#This Row],[Name]], 1))</f>
        <v xml:space="preserve">Richard </v>
      </c>
    </row>
    <row r="19" spans="3:17" x14ac:dyDescent="0.35">
      <c r="C19" s="1" t="s">
        <v>61</v>
      </c>
      <c r="D19" s="1" t="s">
        <v>62</v>
      </c>
      <c r="E19" s="1" t="s">
        <v>58</v>
      </c>
      <c r="F19" s="10">
        <v>25</v>
      </c>
      <c r="G19" s="1" t="s">
        <v>16</v>
      </c>
      <c r="H19" s="1" t="s">
        <v>63</v>
      </c>
      <c r="I19" s="4">
        <v>38361</v>
      </c>
      <c r="J19" s="10">
        <v>29</v>
      </c>
      <c r="K19" s="10">
        <v>2</v>
      </c>
      <c r="L19" s="1">
        <v>2024</v>
      </c>
      <c r="M19" s="1" t="s">
        <v>40</v>
      </c>
      <c r="N19" s="1" t="s">
        <v>26</v>
      </c>
      <c r="O19" s="7">
        <v>1.8670660463307973</v>
      </c>
      <c r="P19" t="str">
        <f>_xlfn.IFS(Analysis167[[#This Row],[Performance_Score]]&lt;=2, "Poor", Analysis167[[#This Row],[Performance_Score]]&gt;2, "Good", Analysis167[[#This Row],[Performance_Score]]&gt;4, "Excellent")</f>
        <v>Poor</v>
      </c>
      <c r="Q19" t="str">
        <f>LEFT(Analysis167[[#This Row],[Name]],FIND(" ",Analysis167[[#This Row],[Name]], 1))</f>
        <v xml:space="preserve">Randy </v>
      </c>
    </row>
    <row r="20" spans="3:17" x14ac:dyDescent="0.35">
      <c r="C20" s="2" t="s">
        <v>64</v>
      </c>
      <c r="D20" s="2" t="s">
        <v>65</v>
      </c>
      <c r="E20" s="2" t="s">
        <v>22</v>
      </c>
      <c r="F20" s="11">
        <v>46</v>
      </c>
      <c r="G20" s="2" t="s">
        <v>23</v>
      </c>
      <c r="H20" s="2" t="s">
        <v>63</v>
      </c>
      <c r="I20" s="5">
        <v>104819</v>
      </c>
      <c r="J20" s="11">
        <v>24</v>
      </c>
      <c r="K20" s="11">
        <v>2</v>
      </c>
      <c r="L20" s="2">
        <v>2016</v>
      </c>
      <c r="M20" s="2" t="s">
        <v>51</v>
      </c>
      <c r="N20" s="2" t="s">
        <v>26</v>
      </c>
      <c r="O20" s="8">
        <v>1.8534178078278916</v>
      </c>
      <c r="P20" t="str">
        <f>_xlfn.IFS(Analysis167[[#This Row],[Performance_Score]]&lt;=2, "Poor", Analysis167[[#This Row],[Performance_Score]]&gt;2, "Good", Analysis167[[#This Row],[Performance_Score]]&gt;4, "Excellent")</f>
        <v>Poor</v>
      </c>
      <c r="Q20" t="str">
        <f>LEFT(Analysis167[[#This Row],[Name]],FIND(" ",Analysis167[[#This Row],[Name]], 1))</f>
        <v xml:space="preserve">Logan </v>
      </c>
    </row>
    <row r="21" spans="3:17" x14ac:dyDescent="0.35">
      <c r="C21" s="1" t="s">
        <v>66</v>
      </c>
      <c r="D21" s="1" t="s">
        <v>67</v>
      </c>
      <c r="E21" s="1" t="s">
        <v>33</v>
      </c>
      <c r="F21" s="10">
        <v>46</v>
      </c>
      <c r="G21" s="1" t="s">
        <v>23</v>
      </c>
      <c r="H21" s="1" t="s">
        <v>63</v>
      </c>
      <c r="I21" s="4">
        <v>30045</v>
      </c>
      <c r="J21" s="10">
        <v>3</v>
      </c>
      <c r="K21" s="10">
        <v>5</v>
      </c>
      <c r="L21" s="1">
        <v>2019</v>
      </c>
      <c r="M21" s="1" t="s">
        <v>18</v>
      </c>
      <c r="N21" s="1" t="s">
        <v>26</v>
      </c>
      <c r="O21" s="7">
        <v>4.9858069280401214</v>
      </c>
      <c r="P21" t="str">
        <f>_xlfn.IFS(Analysis167[[#This Row],[Performance_Score]]&lt;=2, "Poor", Analysis167[[#This Row],[Performance_Score]]&gt;2, "Good", Analysis167[[#This Row],[Performance_Score]]&gt;4, "Excellent")</f>
        <v>Good</v>
      </c>
      <c r="Q21" t="str">
        <f>LEFT(Analysis167[[#This Row],[Name]],FIND(" ",Analysis167[[#This Row],[Name]], 1))</f>
        <v xml:space="preserve">Sherri </v>
      </c>
    </row>
    <row r="22" spans="3:17" x14ac:dyDescent="0.35">
      <c r="C22" s="2" t="s">
        <v>68</v>
      </c>
      <c r="D22" s="2" t="s">
        <v>69</v>
      </c>
      <c r="E22" s="2" t="s">
        <v>22</v>
      </c>
      <c r="F22" s="11">
        <v>49</v>
      </c>
      <c r="G22" s="2" t="s">
        <v>23</v>
      </c>
      <c r="H22" s="2" t="s">
        <v>39</v>
      </c>
      <c r="I22" s="5">
        <v>78209</v>
      </c>
      <c r="J22" s="11">
        <v>14</v>
      </c>
      <c r="K22" s="11">
        <v>4</v>
      </c>
      <c r="L22" s="2">
        <v>2024</v>
      </c>
      <c r="M22" s="2" t="s">
        <v>30</v>
      </c>
      <c r="N22" s="2" t="s">
        <v>41</v>
      </c>
      <c r="O22" s="8">
        <v>1.345778637160612</v>
      </c>
      <c r="P22" t="str">
        <f>_xlfn.IFS(Analysis167[[#This Row],[Performance_Score]]&lt;=2, "Poor", Analysis167[[#This Row],[Performance_Score]]&gt;2, "Good", Analysis167[[#This Row],[Performance_Score]]&gt;4, "Excellent")</f>
        <v>Good</v>
      </c>
      <c r="Q22" t="str">
        <f>LEFT(Analysis167[[#This Row],[Name]],FIND(" ",Analysis167[[#This Row],[Name]], 1))</f>
        <v xml:space="preserve">Benjamin </v>
      </c>
    </row>
    <row r="23" spans="3:17" x14ac:dyDescent="0.35">
      <c r="C23" s="1" t="s">
        <v>70</v>
      </c>
      <c r="D23" s="1" t="s">
        <v>71</v>
      </c>
      <c r="E23" s="1" t="s">
        <v>46</v>
      </c>
      <c r="F23" s="10">
        <v>43</v>
      </c>
      <c r="G23" s="1" t="s">
        <v>72</v>
      </c>
      <c r="H23" s="1" t="s">
        <v>63</v>
      </c>
      <c r="I23" s="4">
        <v>104471</v>
      </c>
      <c r="J23" s="10">
        <v>3</v>
      </c>
      <c r="K23" s="10">
        <v>3</v>
      </c>
      <c r="L23" s="1">
        <v>0</v>
      </c>
      <c r="M23" s="1" t="s">
        <v>30</v>
      </c>
      <c r="N23" s="1" t="s">
        <v>41</v>
      </c>
      <c r="O23" s="7">
        <v>3.145637858051308</v>
      </c>
      <c r="P23" t="str">
        <f>_xlfn.IFS(Analysis167[[#This Row],[Performance_Score]]&lt;=2, "Poor", Analysis167[[#This Row],[Performance_Score]]&gt;2, "Good", Analysis167[[#This Row],[Performance_Score]]&gt;4, "Excellent")</f>
        <v>Good</v>
      </c>
      <c r="Q23" t="str">
        <f>LEFT(Analysis167[[#This Row],[Name]],FIND(" ",Analysis167[[#This Row],[Name]], 1))</f>
        <v xml:space="preserve">Laura </v>
      </c>
    </row>
    <row r="24" spans="3:17" x14ac:dyDescent="0.35">
      <c r="C24" s="2" t="s">
        <v>73</v>
      </c>
      <c r="D24" s="2" t="s">
        <v>74</v>
      </c>
      <c r="E24" s="2" t="s">
        <v>22</v>
      </c>
      <c r="F24" s="11">
        <v>53</v>
      </c>
      <c r="G24" s="2" t="s">
        <v>16</v>
      </c>
      <c r="H24" s="2" t="s">
        <v>63</v>
      </c>
      <c r="I24" s="5">
        <v>113413</v>
      </c>
      <c r="J24" s="11">
        <v>18</v>
      </c>
      <c r="K24" s="11">
        <v>5</v>
      </c>
      <c r="L24" s="2">
        <v>2018</v>
      </c>
      <c r="M24" s="2" t="s">
        <v>34</v>
      </c>
      <c r="N24" s="2" t="s">
        <v>41</v>
      </c>
      <c r="O24" s="8">
        <v>2.8159379886432436</v>
      </c>
      <c r="P24" t="str">
        <f>_xlfn.IFS(Analysis167[[#This Row],[Performance_Score]]&lt;=2, "Poor", Analysis167[[#This Row],[Performance_Score]]&gt;2, "Good", Analysis167[[#This Row],[Performance_Score]]&gt;4, "Excellent")</f>
        <v>Good</v>
      </c>
      <c r="Q24" t="str">
        <f>LEFT(Analysis167[[#This Row],[Name]],FIND(" ",Analysis167[[#This Row],[Name]], 1))</f>
        <v xml:space="preserve">Dr. </v>
      </c>
    </row>
    <row r="25" spans="3:17" x14ac:dyDescent="0.35">
      <c r="C25" s="1" t="s">
        <v>75</v>
      </c>
      <c r="D25" s="1" t="s">
        <v>76</v>
      </c>
      <c r="E25" s="1" t="s">
        <v>33</v>
      </c>
      <c r="F25" s="10">
        <v>47</v>
      </c>
      <c r="G25" s="1" t="s">
        <v>16</v>
      </c>
      <c r="H25" s="1" t="s">
        <v>77</v>
      </c>
      <c r="I25" s="4">
        <v>109792</v>
      </c>
      <c r="J25" s="10">
        <v>28</v>
      </c>
      <c r="K25" s="10">
        <v>2</v>
      </c>
      <c r="L25" s="1">
        <v>0</v>
      </c>
      <c r="M25" s="1" t="s">
        <v>51</v>
      </c>
      <c r="N25" s="1" t="s">
        <v>19</v>
      </c>
      <c r="O25" s="7">
        <v>1.5923127320387982</v>
      </c>
      <c r="P25" t="str">
        <f>_xlfn.IFS(Analysis167[[#This Row],[Performance_Score]]&lt;=2, "Poor", Analysis167[[#This Row],[Performance_Score]]&gt;2, "Good", Analysis167[[#This Row],[Performance_Score]]&gt;4, "Excellent")</f>
        <v>Poor</v>
      </c>
      <c r="Q25" t="str">
        <f>LEFT(Analysis167[[#This Row],[Name]],FIND(" ",Analysis167[[#This Row],[Name]], 1))</f>
        <v xml:space="preserve">Michael </v>
      </c>
    </row>
    <row r="26" spans="3:17" x14ac:dyDescent="0.35">
      <c r="C26" s="2" t="s">
        <v>78</v>
      </c>
      <c r="D26" s="2" t="s">
        <v>79</v>
      </c>
      <c r="E26" s="2" t="s">
        <v>80</v>
      </c>
      <c r="F26" s="11">
        <v>37</v>
      </c>
      <c r="G26" s="2" t="s">
        <v>23</v>
      </c>
      <c r="H26" s="2" t="s">
        <v>39</v>
      </c>
      <c r="I26" s="5">
        <v>71100</v>
      </c>
      <c r="J26" s="11">
        <v>15</v>
      </c>
      <c r="K26" s="11">
        <v>5</v>
      </c>
      <c r="L26" s="2">
        <v>2017</v>
      </c>
      <c r="M26" s="2" t="s">
        <v>18</v>
      </c>
      <c r="N26" s="2" t="s">
        <v>41</v>
      </c>
      <c r="O26" s="8">
        <v>1.7002706552110745</v>
      </c>
      <c r="P26" t="str">
        <f>_xlfn.IFS(Analysis167[[#This Row],[Performance_Score]]&lt;=2, "Poor", Analysis167[[#This Row],[Performance_Score]]&gt;2, "Good", Analysis167[[#This Row],[Performance_Score]]&gt;4, "Excellent")</f>
        <v>Good</v>
      </c>
      <c r="Q26" t="str">
        <f>LEFT(Analysis167[[#This Row],[Name]],FIND(" ",Analysis167[[#This Row],[Name]], 1))</f>
        <v xml:space="preserve">Susan </v>
      </c>
    </row>
    <row r="27" spans="3:17" x14ac:dyDescent="0.35">
      <c r="C27" s="1" t="s">
        <v>81</v>
      </c>
      <c r="D27" s="1" t="s">
        <v>82</v>
      </c>
      <c r="E27" s="1" t="s">
        <v>33</v>
      </c>
      <c r="F27" s="10">
        <v>50</v>
      </c>
      <c r="G27" s="1" t="s">
        <v>16</v>
      </c>
      <c r="H27" s="1" t="s">
        <v>39</v>
      </c>
      <c r="I27" s="4">
        <v>56844</v>
      </c>
      <c r="J27" s="10">
        <v>35</v>
      </c>
      <c r="K27" s="10">
        <v>3</v>
      </c>
      <c r="L27" s="1">
        <v>2017</v>
      </c>
      <c r="M27" s="1" t="s">
        <v>51</v>
      </c>
      <c r="N27" s="1" t="s">
        <v>19</v>
      </c>
      <c r="O27" s="7">
        <v>1.2342500883365037</v>
      </c>
      <c r="P27" t="str">
        <f>_xlfn.IFS(Analysis167[[#This Row],[Performance_Score]]&lt;=2, "Poor", Analysis167[[#This Row],[Performance_Score]]&gt;2, "Good", Analysis167[[#This Row],[Performance_Score]]&gt;4, "Excellent")</f>
        <v>Good</v>
      </c>
      <c r="Q27" t="str">
        <f>LEFT(Analysis167[[#This Row],[Name]],FIND(" ",Analysis167[[#This Row],[Name]], 1))</f>
        <v xml:space="preserve">Curtis </v>
      </c>
    </row>
    <row r="28" spans="3:17" x14ac:dyDescent="0.35">
      <c r="C28" s="2" t="s">
        <v>83</v>
      </c>
      <c r="D28" s="2" t="s">
        <v>84</v>
      </c>
      <c r="E28" s="2" t="s">
        <v>58</v>
      </c>
      <c r="F28" s="11">
        <v>37</v>
      </c>
      <c r="G28" s="2" t="s">
        <v>16</v>
      </c>
      <c r="H28" s="2" t="s">
        <v>17</v>
      </c>
      <c r="I28" s="5">
        <v>33802</v>
      </c>
      <c r="J28" s="11">
        <v>30</v>
      </c>
      <c r="K28" s="11">
        <v>2</v>
      </c>
      <c r="L28" s="2">
        <v>2018</v>
      </c>
      <c r="M28" s="2" t="s">
        <v>18</v>
      </c>
      <c r="N28" s="2" t="s">
        <v>26</v>
      </c>
      <c r="O28" s="8">
        <v>2.914795939347131</v>
      </c>
      <c r="P28" t="str">
        <f>_xlfn.IFS(Analysis167[[#This Row],[Performance_Score]]&lt;=2, "Poor", Analysis167[[#This Row],[Performance_Score]]&gt;2, "Good", Analysis167[[#This Row],[Performance_Score]]&gt;4, "Excellent")</f>
        <v>Poor</v>
      </c>
      <c r="Q28" t="str">
        <f>LEFT(Analysis167[[#This Row],[Name]],FIND(" ",Analysis167[[#This Row],[Name]], 1))</f>
        <v xml:space="preserve">Tyler </v>
      </c>
    </row>
    <row r="29" spans="3:17" x14ac:dyDescent="0.35">
      <c r="C29" s="1" t="s">
        <v>85</v>
      </c>
      <c r="D29" s="1" t="s">
        <v>86</v>
      </c>
      <c r="E29" s="1" t="s">
        <v>58</v>
      </c>
      <c r="F29" s="10">
        <v>29</v>
      </c>
      <c r="G29" s="1" t="s">
        <v>23</v>
      </c>
      <c r="H29" s="1" t="s">
        <v>77</v>
      </c>
      <c r="I29" s="4">
        <v>103013</v>
      </c>
      <c r="J29" s="10">
        <v>14</v>
      </c>
      <c r="K29" s="10">
        <v>5</v>
      </c>
      <c r="L29" s="1">
        <v>2015</v>
      </c>
      <c r="M29" s="1" t="s">
        <v>25</v>
      </c>
      <c r="N29" s="1" t="s">
        <v>19</v>
      </c>
      <c r="O29" s="7">
        <v>2.3483922770133878</v>
      </c>
      <c r="P29" t="str">
        <f>_xlfn.IFS(Analysis167[[#This Row],[Performance_Score]]&lt;=2, "Poor", Analysis167[[#This Row],[Performance_Score]]&gt;2, "Good", Analysis167[[#This Row],[Performance_Score]]&gt;4, "Excellent")</f>
        <v>Good</v>
      </c>
      <c r="Q29" t="str">
        <f>LEFT(Analysis167[[#This Row],[Name]],FIND(" ",Analysis167[[#This Row],[Name]], 1))</f>
        <v xml:space="preserve">Claudia </v>
      </c>
    </row>
    <row r="30" spans="3:17" x14ac:dyDescent="0.35">
      <c r="C30" s="2" t="s">
        <v>87</v>
      </c>
      <c r="D30" s="2" t="s">
        <v>88</v>
      </c>
      <c r="E30" s="2" t="s">
        <v>80</v>
      </c>
      <c r="F30" s="11">
        <v>42</v>
      </c>
      <c r="G30" s="2" t="s">
        <v>23</v>
      </c>
      <c r="H30" s="2" t="s">
        <v>77</v>
      </c>
      <c r="I30" s="5">
        <v>43373</v>
      </c>
      <c r="J30" s="11">
        <v>4</v>
      </c>
      <c r="K30" s="11">
        <v>2</v>
      </c>
      <c r="L30" s="2">
        <v>2022</v>
      </c>
      <c r="M30" s="2" t="s">
        <v>25</v>
      </c>
      <c r="N30" s="2" t="s">
        <v>41</v>
      </c>
      <c r="O30" s="8">
        <v>3.8883295575201617</v>
      </c>
      <c r="P30" t="str">
        <f>_xlfn.IFS(Analysis167[[#This Row],[Performance_Score]]&lt;=2, "Poor", Analysis167[[#This Row],[Performance_Score]]&gt;2, "Good", Analysis167[[#This Row],[Performance_Score]]&gt;4, "Excellent")</f>
        <v>Poor</v>
      </c>
      <c r="Q30" t="str">
        <f>LEFT(Analysis167[[#This Row],[Name]],FIND(" ",Analysis167[[#This Row],[Name]], 1))</f>
        <v xml:space="preserve">Nathaniel </v>
      </c>
    </row>
    <row r="31" spans="3:17" x14ac:dyDescent="0.35">
      <c r="C31" s="1" t="s">
        <v>89</v>
      </c>
      <c r="D31" s="1" t="s">
        <v>90</v>
      </c>
      <c r="E31" s="1" t="s">
        <v>22</v>
      </c>
      <c r="F31" s="10">
        <v>60</v>
      </c>
      <c r="G31" s="1" t="s">
        <v>16</v>
      </c>
      <c r="H31" s="1" t="s">
        <v>77</v>
      </c>
      <c r="I31" s="4">
        <v>74693</v>
      </c>
      <c r="J31" s="10">
        <v>12</v>
      </c>
      <c r="K31" s="10">
        <v>3</v>
      </c>
      <c r="L31" s="1">
        <v>0</v>
      </c>
      <c r="M31" s="1" t="s">
        <v>18</v>
      </c>
      <c r="N31" s="1" t="s">
        <v>26</v>
      </c>
      <c r="O31" s="7">
        <v>2.007080841170775</v>
      </c>
      <c r="P31" t="str">
        <f>_xlfn.IFS(Analysis167[[#This Row],[Performance_Score]]&lt;=2, "Poor", Analysis167[[#This Row],[Performance_Score]]&gt;2, "Good", Analysis167[[#This Row],[Performance_Score]]&gt;4, "Excellent")</f>
        <v>Good</v>
      </c>
      <c r="Q31" t="str">
        <f>LEFT(Analysis167[[#This Row],[Name]],FIND(" ",Analysis167[[#This Row],[Name]], 1))</f>
        <v xml:space="preserve">Troy </v>
      </c>
    </row>
    <row r="32" spans="3:17" x14ac:dyDescent="0.35">
      <c r="C32" s="2" t="s">
        <v>91</v>
      </c>
      <c r="D32" s="2" t="s">
        <v>92</v>
      </c>
      <c r="E32" s="2" t="s">
        <v>46</v>
      </c>
      <c r="F32" s="11">
        <v>44</v>
      </c>
      <c r="G32" s="2" t="s">
        <v>23</v>
      </c>
      <c r="H32" s="2" t="s">
        <v>17</v>
      </c>
      <c r="I32" s="5">
        <v>118660</v>
      </c>
      <c r="J32" s="11">
        <v>14</v>
      </c>
      <c r="K32" s="11">
        <v>2</v>
      </c>
      <c r="L32" s="2">
        <v>0</v>
      </c>
      <c r="M32" s="2" t="s">
        <v>18</v>
      </c>
      <c r="N32" s="2" t="s">
        <v>26</v>
      </c>
      <c r="O32" s="8">
        <v>2.9445705342939839</v>
      </c>
      <c r="P32" t="str">
        <f>_xlfn.IFS(Analysis167[[#This Row],[Performance_Score]]&lt;=2, "Poor", Analysis167[[#This Row],[Performance_Score]]&gt;2, "Good", Analysis167[[#This Row],[Performance_Score]]&gt;4, "Excellent")</f>
        <v>Poor</v>
      </c>
      <c r="Q32" t="str">
        <f>LEFT(Analysis167[[#This Row],[Name]],FIND(" ",Analysis167[[#This Row],[Name]], 1))</f>
        <v xml:space="preserve">Justin </v>
      </c>
    </row>
    <row r="33" spans="3:17" x14ac:dyDescent="0.35">
      <c r="C33" s="1" t="s">
        <v>93</v>
      </c>
      <c r="D33" s="1" t="s">
        <v>94</v>
      </c>
      <c r="E33" s="1" t="s">
        <v>58</v>
      </c>
      <c r="F33" s="10">
        <v>29</v>
      </c>
      <c r="G33" s="1" t="s">
        <v>16</v>
      </c>
      <c r="H33" s="1" t="s">
        <v>77</v>
      </c>
      <c r="I33" s="4">
        <v>114690</v>
      </c>
      <c r="J33" s="10">
        <v>28</v>
      </c>
      <c r="K33" s="10">
        <v>2</v>
      </c>
      <c r="L33" s="1">
        <v>2021</v>
      </c>
      <c r="M33" s="1" t="s">
        <v>51</v>
      </c>
      <c r="N33" s="1" t="s">
        <v>41</v>
      </c>
      <c r="O33" s="7">
        <v>2.9938748380009783</v>
      </c>
      <c r="P33" t="str">
        <f>_xlfn.IFS(Analysis167[[#This Row],[Performance_Score]]&lt;=2, "Poor", Analysis167[[#This Row],[Performance_Score]]&gt;2, "Good", Analysis167[[#This Row],[Performance_Score]]&gt;4, "Excellent")</f>
        <v>Poor</v>
      </c>
      <c r="Q33" t="str">
        <f>LEFT(Analysis167[[#This Row],[Name]],FIND(" ",Analysis167[[#This Row],[Name]], 1))</f>
        <v xml:space="preserve">Joseph </v>
      </c>
    </row>
    <row r="34" spans="3:17" x14ac:dyDescent="0.35">
      <c r="C34" s="2" t="s">
        <v>95</v>
      </c>
      <c r="D34" s="2" t="s">
        <v>96</v>
      </c>
      <c r="E34" s="2" t="s">
        <v>46</v>
      </c>
      <c r="F34" s="11">
        <v>57</v>
      </c>
      <c r="G34" s="2" t="s">
        <v>16</v>
      </c>
      <c r="H34" s="2" t="s">
        <v>77</v>
      </c>
      <c r="I34" s="5">
        <v>44332</v>
      </c>
      <c r="J34" s="11">
        <v>23</v>
      </c>
      <c r="K34" s="11">
        <v>1</v>
      </c>
      <c r="L34" s="2">
        <v>2021</v>
      </c>
      <c r="M34" s="2" t="s">
        <v>18</v>
      </c>
      <c r="N34" s="2" t="s">
        <v>26</v>
      </c>
      <c r="O34" s="8">
        <v>1.1502897699695671</v>
      </c>
      <c r="P34" t="str">
        <f>_xlfn.IFS(Analysis167[[#This Row],[Performance_Score]]&lt;=2, "Poor", Analysis167[[#This Row],[Performance_Score]]&gt;2, "Good", Analysis167[[#This Row],[Performance_Score]]&gt;4, "Excellent")</f>
        <v>Poor</v>
      </c>
      <c r="Q34" t="str">
        <f>LEFT(Analysis167[[#This Row],[Name]],FIND(" ",Analysis167[[#This Row],[Name]], 1))</f>
        <v xml:space="preserve">Amanda </v>
      </c>
    </row>
    <row r="35" spans="3:17" x14ac:dyDescent="0.35">
      <c r="C35" s="1" t="s">
        <v>97</v>
      </c>
      <c r="D35" s="1" t="s">
        <v>98</v>
      </c>
      <c r="E35" s="1" t="s">
        <v>22</v>
      </c>
      <c r="F35" s="10">
        <v>33</v>
      </c>
      <c r="G35" s="1" t="s">
        <v>23</v>
      </c>
      <c r="H35" s="1" t="s">
        <v>77</v>
      </c>
      <c r="I35" s="4">
        <v>73926</v>
      </c>
      <c r="J35" s="10">
        <v>14</v>
      </c>
      <c r="K35" s="10">
        <v>2</v>
      </c>
      <c r="L35" s="1">
        <v>2024</v>
      </c>
      <c r="M35" s="1" t="s">
        <v>18</v>
      </c>
      <c r="N35" s="1" t="s">
        <v>41</v>
      </c>
      <c r="O35" s="7">
        <v>2.4318781309058646</v>
      </c>
      <c r="P35" t="str">
        <f>_xlfn.IFS(Analysis167[[#This Row],[Performance_Score]]&lt;=2, "Poor", Analysis167[[#This Row],[Performance_Score]]&gt;2, "Good", Analysis167[[#This Row],[Performance_Score]]&gt;4, "Excellent")</f>
        <v>Poor</v>
      </c>
      <c r="Q35" t="str">
        <f>LEFT(Analysis167[[#This Row],[Name]],FIND(" ",Analysis167[[#This Row],[Name]], 1))</f>
        <v xml:space="preserve">Jeffrey </v>
      </c>
    </row>
    <row r="36" spans="3:17" x14ac:dyDescent="0.35">
      <c r="C36" s="2" t="s">
        <v>99</v>
      </c>
      <c r="D36" s="2" t="s">
        <v>100</v>
      </c>
      <c r="E36" s="2" t="s">
        <v>15</v>
      </c>
      <c r="F36" s="11">
        <v>41</v>
      </c>
      <c r="G36" s="2" t="s">
        <v>72</v>
      </c>
      <c r="H36" s="2" t="s">
        <v>29</v>
      </c>
      <c r="I36" s="5">
        <v>38799</v>
      </c>
      <c r="J36" s="11">
        <v>34</v>
      </c>
      <c r="K36" s="11">
        <v>2</v>
      </c>
      <c r="L36" s="2">
        <v>2017</v>
      </c>
      <c r="M36" s="2" t="s">
        <v>34</v>
      </c>
      <c r="N36" s="2" t="s">
        <v>41</v>
      </c>
      <c r="O36" s="8">
        <v>4.1181457133986914</v>
      </c>
      <c r="P36" t="str">
        <f>_xlfn.IFS(Analysis167[[#This Row],[Performance_Score]]&lt;=2, "Poor", Analysis167[[#This Row],[Performance_Score]]&gt;2, "Good", Analysis167[[#This Row],[Performance_Score]]&gt;4, "Excellent")</f>
        <v>Poor</v>
      </c>
      <c r="Q36" t="str">
        <f>LEFT(Analysis167[[#This Row],[Name]],FIND(" ",Analysis167[[#This Row],[Name]], 1))</f>
        <v xml:space="preserve">Ashley </v>
      </c>
    </row>
    <row r="37" spans="3:17" x14ac:dyDescent="0.35">
      <c r="C37" s="1" t="s">
        <v>101</v>
      </c>
      <c r="D37" s="1" t="s">
        <v>102</v>
      </c>
      <c r="E37" s="1" t="s">
        <v>33</v>
      </c>
      <c r="F37" s="10">
        <v>59</v>
      </c>
      <c r="G37" s="1" t="s">
        <v>16</v>
      </c>
      <c r="H37" s="1" t="s">
        <v>77</v>
      </c>
      <c r="I37" s="4">
        <v>91023</v>
      </c>
      <c r="J37" s="10">
        <v>24</v>
      </c>
      <c r="K37" s="10">
        <v>2</v>
      </c>
      <c r="L37" s="1">
        <v>0</v>
      </c>
      <c r="M37" s="1" t="s">
        <v>34</v>
      </c>
      <c r="N37" s="1" t="s">
        <v>26</v>
      </c>
      <c r="O37" s="7">
        <v>1.960499118918789</v>
      </c>
      <c r="P37" t="str">
        <f>_xlfn.IFS(Analysis167[[#This Row],[Performance_Score]]&lt;=2, "Poor", Analysis167[[#This Row],[Performance_Score]]&gt;2, "Good", Analysis167[[#This Row],[Performance_Score]]&gt;4, "Excellent")</f>
        <v>Poor</v>
      </c>
      <c r="Q37" t="str">
        <f>LEFT(Analysis167[[#This Row],[Name]],FIND(" ",Analysis167[[#This Row],[Name]], 1))</f>
        <v xml:space="preserve">Brianna </v>
      </c>
    </row>
    <row r="38" spans="3:17" x14ac:dyDescent="0.35">
      <c r="C38" s="2" t="s">
        <v>103</v>
      </c>
      <c r="D38" s="2" t="s">
        <v>104</v>
      </c>
      <c r="E38" s="2" t="s">
        <v>15</v>
      </c>
      <c r="F38" s="11">
        <v>38</v>
      </c>
      <c r="G38" s="2" t="s">
        <v>16</v>
      </c>
      <c r="H38" s="2" t="s">
        <v>29</v>
      </c>
      <c r="I38" s="5">
        <v>33225</v>
      </c>
      <c r="J38" s="11">
        <v>29</v>
      </c>
      <c r="K38" s="11">
        <v>4</v>
      </c>
      <c r="L38" s="2">
        <v>2018</v>
      </c>
      <c r="M38" s="2" t="s">
        <v>51</v>
      </c>
      <c r="N38" s="2" t="s">
        <v>41</v>
      </c>
      <c r="O38" s="8">
        <v>3.9866635046146688</v>
      </c>
      <c r="P38" t="str">
        <f>_xlfn.IFS(Analysis167[[#This Row],[Performance_Score]]&lt;=2, "Poor", Analysis167[[#This Row],[Performance_Score]]&gt;2, "Good", Analysis167[[#This Row],[Performance_Score]]&gt;4, "Excellent")</f>
        <v>Good</v>
      </c>
      <c r="Q38" t="str">
        <f>LEFT(Analysis167[[#This Row],[Name]],FIND(" ",Analysis167[[#This Row],[Name]], 1))</f>
        <v xml:space="preserve">Thomas </v>
      </c>
    </row>
    <row r="39" spans="3:17" x14ac:dyDescent="0.35">
      <c r="C39" s="1" t="s">
        <v>105</v>
      </c>
      <c r="D39" s="1" t="s">
        <v>106</v>
      </c>
      <c r="E39" s="1" t="s">
        <v>22</v>
      </c>
      <c r="F39" s="10">
        <v>24</v>
      </c>
      <c r="G39" s="1" t="s">
        <v>16</v>
      </c>
      <c r="H39" s="1" t="s">
        <v>63</v>
      </c>
      <c r="I39" s="4">
        <v>37498</v>
      </c>
      <c r="J39" s="10">
        <v>24</v>
      </c>
      <c r="K39" s="10">
        <v>2</v>
      </c>
      <c r="L39" s="1">
        <v>2018</v>
      </c>
      <c r="M39" s="1" t="s">
        <v>40</v>
      </c>
      <c r="N39" s="1" t="s">
        <v>41</v>
      </c>
      <c r="O39" s="7">
        <v>2.7359676002157074</v>
      </c>
      <c r="P39" t="str">
        <f>_xlfn.IFS(Analysis167[[#This Row],[Performance_Score]]&lt;=2, "Poor", Analysis167[[#This Row],[Performance_Score]]&gt;2, "Good", Analysis167[[#This Row],[Performance_Score]]&gt;4, "Excellent")</f>
        <v>Poor</v>
      </c>
      <c r="Q39" t="str">
        <f>LEFT(Analysis167[[#This Row],[Name]],FIND(" ",Analysis167[[#This Row],[Name]], 1))</f>
        <v xml:space="preserve">Theresa </v>
      </c>
    </row>
    <row r="40" spans="3:17" x14ac:dyDescent="0.35">
      <c r="C40" s="2" t="s">
        <v>107</v>
      </c>
      <c r="D40" s="2" t="s">
        <v>108</v>
      </c>
      <c r="E40" s="2" t="s">
        <v>33</v>
      </c>
      <c r="F40" s="11">
        <v>53</v>
      </c>
      <c r="G40" s="2" t="s">
        <v>16</v>
      </c>
      <c r="H40" s="2" t="s">
        <v>24</v>
      </c>
      <c r="I40" s="5">
        <v>87501</v>
      </c>
      <c r="J40" s="11">
        <v>32</v>
      </c>
      <c r="K40" s="11">
        <v>1</v>
      </c>
      <c r="L40" s="2">
        <v>0</v>
      </c>
      <c r="M40" s="2" t="s">
        <v>34</v>
      </c>
      <c r="N40" s="2" t="s">
        <v>26</v>
      </c>
      <c r="O40" s="8">
        <v>2.2699143630122798</v>
      </c>
      <c r="P40" t="str">
        <f>_xlfn.IFS(Analysis167[[#This Row],[Performance_Score]]&lt;=2, "Poor", Analysis167[[#This Row],[Performance_Score]]&gt;2, "Good", Analysis167[[#This Row],[Performance_Score]]&gt;4, "Excellent")</f>
        <v>Poor</v>
      </c>
      <c r="Q40" t="str">
        <f>LEFT(Analysis167[[#This Row],[Name]],FIND(" ",Analysis167[[#This Row],[Name]], 1))</f>
        <v xml:space="preserve">Mark </v>
      </c>
    </row>
    <row r="41" spans="3:17" x14ac:dyDescent="0.35">
      <c r="C41" s="1" t="s">
        <v>109</v>
      </c>
      <c r="D41" s="1" t="s">
        <v>110</v>
      </c>
      <c r="E41" s="1" t="s">
        <v>15</v>
      </c>
      <c r="F41" s="10">
        <v>45</v>
      </c>
      <c r="G41" s="1" t="s">
        <v>16</v>
      </c>
      <c r="H41" s="1" t="s">
        <v>39</v>
      </c>
      <c r="I41" s="4">
        <v>114225</v>
      </c>
      <c r="J41" s="10">
        <v>3</v>
      </c>
      <c r="K41" s="10">
        <v>5</v>
      </c>
      <c r="L41" s="1">
        <v>2020</v>
      </c>
      <c r="M41" s="1" t="s">
        <v>18</v>
      </c>
      <c r="N41" s="1" t="s">
        <v>41</v>
      </c>
      <c r="O41" s="7">
        <v>3.0153223630204513</v>
      </c>
      <c r="P41" t="str">
        <f>_xlfn.IFS(Analysis167[[#This Row],[Performance_Score]]&lt;=2, "Poor", Analysis167[[#This Row],[Performance_Score]]&gt;2, "Good", Analysis167[[#This Row],[Performance_Score]]&gt;4, "Excellent")</f>
        <v>Good</v>
      </c>
      <c r="Q41" t="str">
        <f>LEFT(Analysis167[[#This Row],[Name]],FIND(" ",Analysis167[[#This Row],[Name]], 1))</f>
        <v xml:space="preserve">Johnny </v>
      </c>
    </row>
    <row r="42" spans="3:17" x14ac:dyDescent="0.35">
      <c r="C42" s="2" t="s">
        <v>111</v>
      </c>
      <c r="D42" s="2" t="s">
        <v>112</v>
      </c>
      <c r="E42" s="2" t="s">
        <v>33</v>
      </c>
      <c r="F42" s="11">
        <v>28</v>
      </c>
      <c r="G42" s="2" t="s">
        <v>16</v>
      </c>
      <c r="H42" s="2" t="s">
        <v>17</v>
      </c>
      <c r="I42" s="5">
        <v>112660</v>
      </c>
      <c r="J42" s="11">
        <v>23</v>
      </c>
      <c r="K42" s="11">
        <v>1</v>
      </c>
      <c r="L42" s="2">
        <v>2018</v>
      </c>
      <c r="M42" s="2" t="s">
        <v>51</v>
      </c>
      <c r="N42" s="2" t="s">
        <v>26</v>
      </c>
      <c r="O42" s="8">
        <v>4.3462639723922907</v>
      </c>
      <c r="P42" t="str">
        <f>_xlfn.IFS(Analysis167[[#This Row],[Performance_Score]]&lt;=2, "Poor", Analysis167[[#This Row],[Performance_Score]]&gt;2, "Good", Analysis167[[#This Row],[Performance_Score]]&gt;4, "Excellent")</f>
        <v>Poor</v>
      </c>
      <c r="Q42" t="str">
        <f>LEFT(Analysis167[[#This Row],[Name]],FIND(" ",Analysis167[[#This Row],[Name]], 1))</f>
        <v xml:space="preserve">Kayla </v>
      </c>
    </row>
    <row r="43" spans="3:17" x14ac:dyDescent="0.35">
      <c r="C43" s="1" t="s">
        <v>113</v>
      </c>
      <c r="D43" s="1" t="s">
        <v>114</v>
      </c>
      <c r="E43" s="1" t="s">
        <v>58</v>
      </c>
      <c r="F43" s="10">
        <v>41</v>
      </c>
      <c r="G43" s="1" t="s">
        <v>23</v>
      </c>
      <c r="H43" s="1" t="s">
        <v>17</v>
      </c>
      <c r="I43" s="4">
        <v>53864</v>
      </c>
      <c r="J43" s="10">
        <v>31</v>
      </c>
      <c r="K43" s="10">
        <v>3</v>
      </c>
      <c r="L43" s="1">
        <v>2022</v>
      </c>
      <c r="M43" s="1" t="s">
        <v>25</v>
      </c>
      <c r="N43" s="1" t="s">
        <v>19</v>
      </c>
      <c r="O43" s="7">
        <v>2.989885406642383</v>
      </c>
      <c r="P43" t="str">
        <f>_xlfn.IFS(Analysis167[[#This Row],[Performance_Score]]&lt;=2, "Poor", Analysis167[[#This Row],[Performance_Score]]&gt;2, "Good", Analysis167[[#This Row],[Performance_Score]]&gt;4, "Excellent")</f>
        <v>Good</v>
      </c>
      <c r="Q43" t="str">
        <f>LEFT(Analysis167[[#This Row],[Name]],FIND(" ",Analysis167[[#This Row],[Name]], 1))</f>
        <v xml:space="preserve">Jared </v>
      </c>
    </row>
    <row r="44" spans="3:17" x14ac:dyDescent="0.35">
      <c r="C44" s="2" t="s">
        <v>115</v>
      </c>
      <c r="D44" s="2" t="s">
        <v>116</v>
      </c>
      <c r="E44" s="2" t="s">
        <v>33</v>
      </c>
      <c r="F44" s="11">
        <v>32</v>
      </c>
      <c r="G44" s="2" t="s">
        <v>23</v>
      </c>
      <c r="H44" s="2" t="s">
        <v>17</v>
      </c>
      <c r="I44" s="5">
        <v>83606</v>
      </c>
      <c r="J44" s="11">
        <v>8</v>
      </c>
      <c r="K44" s="11">
        <v>3</v>
      </c>
      <c r="L44" s="2">
        <v>2018</v>
      </c>
      <c r="M44" s="2" t="s">
        <v>18</v>
      </c>
      <c r="N44" s="2" t="s">
        <v>26</v>
      </c>
      <c r="O44" s="8">
        <v>2.1941832180420429</v>
      </c>
      <c r="P44" t="str">
        <f>_xlfn.IFS(Analysis167[[#This Row],[Performance_Score]]&lt;=2, "Poor", Analysis167[[#This Row],[Performance_Score]]&gt;2, "Good", Analysis167[[#This Row],[Performance_Score]]&gt;4, "Excellent")</f>
        <v>Good</v>
      </c>
      <c r="Q44" t="str">
        <f>LEFT(Analysis167[[#This Row],[Name]],FIND(" ",Analysis167[[#This Row],[Name]], 1))</f>
        <v xml:space="preserve">Tiffany </v>
      </c>
    </row>
    <row r="45" spans="3:17" x14ac:dyDescent="0.35">
      <c r="C45" s="1" t="s">
        <v>117</v>
      </c>
      <c r="D45" s="1" t="s">
        <v>118</v>
      </c>
      <c r="E45" s="1" t="s">
        <v>46</v>
      </c>
      <c r="F45" s="10">
        <v>45</v>
      </c>
      <c r="G45" s="1" t="s">
        <v>16</v>
      </c>
      <c r="H45" s="1" t="s">
        <v>17</v>
      </c>
      <c r="I45" s="4">
        <v>112508</v>
      </c>
      <c r="J45" s="10">
        <v>27</v>
      </c>
      <c r="K45" s="10">
        <v>1</v>
      </c>
      <c r="L45" s="1">
        <v>2019</v>
      </c>
      <c r="M45" s="1" t="s">
        <v>18</v>
      </c>
      <c r="N45" s="1" t="s">
        <v>41</v>
      </c>
      <c r="O45" s="7">
        <v>2.7509605103956498</v>
      </c>
      <c r="P45" t="str">
        <f>_xlfn.IFS(Analysis167[[#This Row],[Performance_Score]]&lt;=2, "Poor", Analysis167[[#This Row],[Performance_Score]]&gt;2, "Good", Analysis167[[#This Row],[Performance_Score]]&gt;4, "Excellent")</f>
        <v>Poor</v>
      </c>
      <c r="Q45" t="str">
        <f>LEFT(Analysis167[[#This Row],[Name]],FIND(" ",Analysis167[[#This Row],[Name]], 1))</f>
        <v xml:space="preserve">Kristen </v>
      </c>
    </row>
    <row r="46" spans="3:17" x14ac:dyDescent="0.35">
      <c r="C46" s="2" t="s">
        <v>119</v>
      </c>
      <c r="D46" s="2" t="s">
        <v>120</v>
      </c>
      <c r="E46" s="2" t="s">
        <v>58</v>
      </c>
      <c r="F46" s="11">
        <v>56</v>
      </c>
      <c r="G46" s="2" t="s">
        <v>16</v>
      </c>
      <c r="H46" s="2" t="s">
        <v>24</v>
      </c>
      <c r="I46" s="5">
        <v>61646</v>
      </c>
      <c r="J46" s="11">
        <v>10</v>
      </c>
      <c r="K46" s="11">
        <v>4</v>
      </c>
      <c r="L46" s="2">
        <v>2020</v>
      </c>
      <c r="M46" s="2" t="s">
        <v>18</v>
      </c>
      <c r="N46" s="2" t="s">
        <v>26</v>
      </c>
      <c r="O46" s="8">
        <v>3.16319466887068</v>
      </c>
      <c r="P46" t="str">
        <f>_xlfn.IFS(Analysis167[[#This Row],[Performance_Score]]&lt;=2, "Poor", Analysis167[[#This Row],[Performance_Score]]&gt;2, "Good", Analysis167[[#This Row],[Performance_Score]]&gt;4, "Excellent")</f>
        <v>Good</v>
      </c>
      <c r="Q46" t="str">
        <f>LEFT(Analysis167[[#This Row],[Name]],FIND(" ",Analysis167[[#This Row],[Name]], 1))</f>
        <v xml:space="preserve">Jill </v>
      </c>
    </row>
    <row r="47" spans="3:17" x14ac:dyDescent="0.35">
      <c r="C47" s="1" t="s">
        <v>121</v>
      </c>
      <c r="D47" s="1" t="s">
        <v>122</v>
      </c>
      <c r="E47" s="1" t="s">
        <v>33</v>
      </c>
      <c r="F47" s="10">
        <v>50</v>
      </c>
      <c r="G47" s="1" t="s">
        <v>72</v>
      </c>
      <c r="H47" s="1" t="s">
        <v>29</v>
      </c>
      <c r="I47" s="4">
        <v>91806</v>
      </c>
      <c r="J47" s="10">
        <v>3</v>
      </c>
      <c r="K47" s="10">
        <v>5</v>
      </c>
      <c r="L47" s="1">
        <v>2023</v>
      </c>
      <c r="M47" s="1" t="s">
        <v>40</v>
      </c>
      <c r="N47" s="1" t="s">
        <v>26</v>
      </c>
      <c r="O47" s="7">
        <v>2.8250113379278923</v>
      </c>
      <c r="P47" t="str">
        <f>_xlfn.IFS(Analysis167[[#This Row],[Performance_Score]]&lt;=2, "Poor", Analysis167[[#This Row],[Performance_Score]]&gt;2, "Good", Analysis167[[#This Row],[Performance_Score]]&gt;4, "Excellent")</f>
        <v>Good</v>
      </c>
      <c r="Q47" t="str">
        <f>LEFT(Analysis167[[#This Row],[Name]],FIND(" ",Analysis167[[#This Row],[Name]], 1))</f>
        <v xml:space="preserve">William </v>
      </c>
    </row>
    <row r="48" spans="3:17" x14ac:dyDescent="0.35">
      <c r="C48" s="2" t="s">
        <v>123</v>
      </c>
      <c r="D48" s="2" t="s">
        <v>124</v>
      </c>
      <c r="E48" s="2" t="s">
        <v>33</v>
      </c>
      <c r="F48" s="11">
        <v>25</v>
      </c>
      <c r="G48" s="2" t="s">
        <v>23</v>
      </c>
      <c r="H48" s="2" t="s">
        <v>29</v>
      </c>
      <c r="I48" s="5">
        <v>52837</v>
      </c>
      <c r="J48" s="11">
        <v>10</v>
      </c>
      <c r="K48" s="11">
        <v>4</v>
      </c>
      <c r="L48" s="2">
        <v>2015</v>
      </c>
      <c r="M48" s="2" t="s">
        <v>18</v>
      </c>
      <c r="N48" s="2" t="s">
        <v>41</v>
      </c>
      <c r="O48" s="8">
        <v>1.256583794472288</v>
      </c>
      <c r="P48" t="str">
        <f>_xlfn.IFS(Analysis167[[#This Row],[Performance_Score]]&lt;=2, "Poor", Analysis167[[#This Row],[Performance_Score]]&gt;2, "Good", Analysis167[[#This Row],[Performance_Score]]&gt;4, "Excellent")</f>
        <v>Good</v>
      </c>
      <c r="Q48" t="str">
        <f>LEFT(Analysis167[[#This Row],[Name]],FIND(" ",Analysis167[[#This Row],[Name]], 1))</f>
        <v xml:space="preserve">Monica </v>
      </c>
    </row>
    <row r="49" spans="3:17" x14ac:dyDescent="0.35">
      <c r="C49" s="1" t="s">
        <v>125</v>
      </c>
      <c r="D49" s="1" t="s">
        <v>126</v>
      </c>
      <c r="E49" s="1" t="s">
        <v>22</v>
      </c>
      <c r="F49" s="10">
        <v>26</v>
      </c>
      <c r="G49" s="1" t="s">
        <v>16</v>
      </c>
      <c r="H49" s="1" t="s">
        <v>24</v>
      </c>
      <c r="I49" s="4">
        <v>107648</v>
      </c>
      <c r="J49" s="10">
        <v>9</v>
      </c>
      <c r="K49" s="10">
        <v>4</v>
      </c>
      <c r="L49" s="1">
        <v>0</v>
      </c>
      <c r="M49" s="1" t="s">
        <v>25</v>
      </c>
      <c r="N49" s="1" t="s">
        <v>41</v>
      </c>
      <c r="O49" s="7">
        <v>2.2023988064530893</v>
      </c>
      <c r="P49" t="str">
        <f>_xlfn.IFS(Analysis167[[#This Row],[Performance_Score]]&lt;=2, "Poor", Analysis167[[#This Row],[Performance_Score]]&gt;2, "Good", Analysis167[[#This Row],[Performance_Score]]&gt;4, "Excellent")</f>
        <v>Good</v>
      </c>
      <c r="Q49" t="str">
        <f>LEFT(Analysis167[[#This Row],[Name]],FIND(" ",Analysis167[[#This Row],[Name]], 1))</f>
        <v xml:space="preserve">Jodi </v>
      </c>
    </row>
    <row r="50" spans="3:17" x14ac:dyDescent="0.35">
      <c r="C50" s="2" t="s">
        <v>127</v>
      </c>
      <c r="D50" s="2" t="s">
        <v>128</v>
      </c>
      <c r="E50" s="2" t="s">
        <v>15</v>
      </c>
      <c r="F50" s="11">
        <v>52</v>
      </c>
      <c r="G50" s="2" t="s">
        <v>16</v>
      </c>
      <c r="H50" s="2" t="s">
        <v>24</v>
      </c>
      <c r="I50" s="5">
        <v>31543</v>
      </c>
      <c r="J50" s="11">
        <v>16</v>
      </c>
      <c r="K50" s="11">
        <v>1</v>
      </c>
      <c r="L50" s="2">
        <v>2017</v>
      </c>
      <c r="M50" s="2" t="s">
        <v>34</v>
      </c>
      <c r="N50" s="2" t="s">
        <v>26</v>
      </c>
      <c r="O50" s="8">
        <v>3.8884059106898676</v>
      </c>
      <c r="P50" t="str">
        <f>_xlfn.IFS(Analysis167[[#This Row],[Performance_Score]]&lt;=2, "Poor", Analysis167[[#This Row],[Performance_Score]]&gt;2, "Good", Analysis167[[#This Row],[Performance_Score]]&gt;4, "Excellent")</f>
        <v>Poor</v>
      </c>
      <c r="Q50" t="str">
        <f>LEFT(Analysis167[[#This Row],[Name]],FIND(" ",Analysis167[[#This Row],[Name]], 1))</f>
        <v xml:space="preserve">Ronald </v>
      </c>
    </row>
    <row r="51" spans="3:17" x14ac:dyDescent="0.35">
      <c r="C51" s="1" t="s">
        <v>129</v>
      </c>
      <c r="D51" s="1" t="s">
        <v>130</v>
      </c>
      <c r="E51" s="1" t="s">
        <v>80</v>
      </c>
      <c r="F51" s="10">
        <v>31</v>
      </c>
      <c r="G51" s="1" t="s">
        <v>16</v>
      </c>
      <c r="H51" s="1" t="s">
        <v>17</v>
      </c>
      <c r="I51" s="4">
        <v>102988</v>
      </c>
      <c r="J51" s="10">
        <v>23</v>
      </c>
      <c r="K51" s="10">
        <v>2</v>
      </c>
      <c r="L51" s="1">
        <v>2019</v>
      </c>
      <c r="M51" s="1" t="s">
        <v>40</v>
      </c>
      <c r="N51" s="1" t="s">
        <v>26</v>
      </c>
      <c r="O51" s="7">
        <v>1.1508540896865092</v>
      </c>
      <c r="P51" t="str">
        <f>_xlfn.IFS(Analysis167[[#This Row],[Performance_Score]]&lt;=2, "Poor", Analysis167[[#This Row],[Performance_Score]]&gt;2, "Good", Analysis167[[#This Row],[Performance_Score]]&gt;4, "Excellent")</f>
        <v>Poor</v>
      </c>
      <c r="Q51" t="str">
        <f>LEFT(Analysis167[[#This Row],[Name]],FIND(" ",Analysis167[[#This Row],[Name]], 1))</f>
        <v xml:space="preserve">Steven </v>
      </c>
    </row>
    <row r="52" spans="3:17" x14ac:dyDescent="0.35">
      <c r="C52" s="2" t="s">
        <v>131</v>
      </c>
      <c r="D52" s="2" t="s">
        <v>132</v>
      </c>
      <c r="E52" s="2" t="s">
        <v>33</v>
      </c>
      <c r="F52" s="11">
        <v>29</v>
      </c>
      <c r="G52" s="2" t="s">
        <v>23</v>
      </c>
      <c r="H52" s="2" t="s">
        <v>39</v>
      </c>
      <c r="I52" s="5">
        <v>98921</v>
      </c>
      <c r="J52" s="11">
        <v>2</v>
      </c>
      <c r="K52" s="11">
        <v>3</v>
      </c>
      <c r="L52" s="2">
        <v>2017</v>
      </c>
      <c r="M52" s="2" t="s">
        <v>51</v>
      </c>
      <c r="N52" s="2" t="s">
        <v>41</v>
      </c>
      <c r="O52" s="8">
        <v>2.6109120004220134</v>
      </c>
      <c r="P52" t="str">
        <f>_xlfn.IFS(Analysis167[[#This Row],[Performance_Score]]&lt;=2, "Poor", Analysis167[[#This Row],[Performance_Score]]&gt;2, "Good", Analysis167[[#This Row],[Performance_Score]]&gt;4, "Excellent")</f>
        <v>Good</v>
      </c>
      <c r="Q52" t="str">
        <f>LEFT(Analysis167[[#This Row],[Name]],FIND(" ",Analysis167[[#This Row],[Name]], 1))</f>
        <v xml:space="preserve">Casey </v>
      </c>
    </row>
    <row r="53" spans="3:17" x14ac:dyDescent="0.35">
      <c r="C53" s="1" t="s">
        <v>133</v>
      </c>
      <c r="D53" s="1" t="s">
        <v>134</v>
      </c>
      <c r="E53" s="1" t="s">
        <v>58</v>
      </c>
      <c r="F53" s="10">
        <v>40</v>
      </c>
      <c r="G53" s="1" t="s">
        <v>23</v>
      </c>
      <c r="H53" s="1" t="s">
        <v>24</v>
      </c>
      <c r="I53" s="4">
        <v>97808</v>
      </c>
      <c r="J53" s="10">
        <v>34</v>
      </c>
      <c r="K53" s="10">
        <v>2</v>
      </c>
      <c r="L53" s="1">
        <v>2019</v>
      </c>
      <c r="M53" s="1" t="s">
        <v>18</v>
      </c>
      <c r="N53" s="1" t="s">
        <v>26</v>
      </c>
      <c r="O53" s="7">
        <v>3.3787875284652209</v>
      </c>
      <c r="P53" t="str">
        <f>_xlfn.IFS(Analysis167[[#This Row],[Performance_Score]]&lt;=2, "Poor", Analysis167[[#This Row],[Performance_Score]]&gt;2, "Good", Analysis167[[#This Row],[Performance_Score]]&gt;4, "Excellent")</f>
        <v>Poor</v>
      </c>
      <c r="Q53" t="str">
        <f>LEFT(Analysis167[[#This Row],[Name]],FIND(" ",Analysis167[[#This Row],[Name]], 1))</f>
        <v xml:space="preserve">Charlene </v>
      </c>
    </row>
    <row r="54" spans="3:17" x14ac:dyDescent="0.35">
      <c r="C54" s="2" t="s">
        <v>135</v>
      </c>
      <c r="D54" s="2" t="s">
        <v>136</v>
      </c>
      <c r="E54" s="2" t="s">
        <v>80</v>
      </c>
      <c r="F54" s="11">
        <v>59</v>
      </c>
      <c r="G54" s="2" t="s">
        <v>23</v>
      </c>
      <c r="H54" s="2" t="s">
        <v>24</v>
      </c>
      <c r="I54" s="5">
        <v>98859</v>
      </c>
      <c r="J54" s="11">
        <v>27</v>
      </c>
      <c r="K54" s="11">
        <v>2</v>
      </c>
      <c r="L54" s="2">
        <v>2016</v>
      </c>
      <c r="M54" s="2" t="s">
        <v>51</v>
      </c>
      <c r="N54" s="2" t="s">
        <v>26</v>
      </c>
      <c r="O54" s="8">
        <v>1.1958597326404163</v>
      </c>
      <c r="P54" t="str">
        <f>_xlfn.IFS(Analysis167[[#This Row],[Performance_Score]]&lt;=2, "Poor", Analysis167[[#This Row],[Performance_Score]]&gt;2, "Good", Analysis167[[#This Row],[Performance_Score]]&gt;4, "Excellent")</f>
        <v>Poor</v>
      </c>
      <c r="Q54" t="str">
        <f>LEFT(Analysis167[[#This Row],[Name]],FIND(" ",Analysis167[[#This Row],[Name]], 1))</f>
        <v xml:space="preserve">David </v>
      </c>
    </row>
    <row r="55" spans="3:17" x14ac:dyDescent="0.35">
      <c r="C55" s="1" t="s">
        <v>137</v>
      </c>
      <c r="D55" s="1" t="s">
        <v>138</v>
      </c>
      <c r="E55" s="1" t="s">
        <v>80</v>
      </c>
      <c r="F55" s="10">
        <v>58</v>
      </c>
      <c r="G55" s="1" t="s">
        <v>23</v>
      </c>
      <c r="H55" s="1" t="s">
        <v>24</v>
      </c>
      <c r="I55" s="4">
        <v>42377</v>
      </c>
      <c r="J55" s="10">
        <v>19</v>
      </c>
      <c r="K55" s="10">
        <v>5</v>
      </c>
      <c r="L55" s="1">
        <v>2024</v>
      </c>
      <c r="M55" s="1" t="s">
        <v>30</v>
      </c>
      <c r="N55" s="1" t="s">
        <v>26</v>
      </c>
      <c r="O55" s="7">
        <v>3.4368299514500213</v>
      </c>
      <c r="P55" t="str">
        <f>_xlfn.IFS(Analysis167[[#This Row],[Performance_Score]]&lt;=2, "Poor", Analysis167[[#This Row],[Performance_Score]]&gt;2, "Good", Analysis167[[#This Row],[Performance_Score]]&gt;4, "Excellent")</f>
        <v>Good</v>
      </c>
      <c r="Q55" t="str">
        <f>LEFT(Analysis167[[#This Row],[Name]],FIND(" ",Analysis167[[#This Row],[Name]], 1))</f>
        <v xml:space="preserve">Jennifer </v>
      </c>
    </row>
    <row r="56" spans="3:17" x14ac:dyDescent="0.35">
      <c r="C56" s="2" t="s">
        <v>139</v>
      </c>
      <c r="D56" s="2" t="s">
        <v>140</v>
      </c>
      <c r="E56" s="2" t="s">
        <v>58</v>
      </c>
      <c r="F56" s="11">
        <v>54</v>
      </c>
      <c r="G56" s="2" t="s">
        <v>16</v>
      </c>
      <c r="H56" s="2" t="s">
        <v>29</v>
      </c>
      <c r="I56" s="5">
        <v>109277</v>
      </c>
      <c r="J56" s="11">
        <v>8</v>
      </c>
      <c r="K56" s="11">
        <v>3</v>
      </c>
      <c r="L56" s="2">
        <v>2019</v>
      </c>
      <c r="M56" s="2" t="s">
        <v>18</v>
      </c>
      <c r="N56" s="2" t="s">
        <v>141</v>
      </c>
      <c r="O56" s="8">
        <v>3.0369515797387137</v>
      </c>
      <c r="P56" t="str">
        <f>_xlfn.IFS(Analysis167[[#This Row],[Performance_Score]]&lt;=2, "Poor", Analysis167[[#This Row],[Performance_Score]]&gt;2, "Good", Analysis167[[#This Row],[Performance_Score]]&gt;4, "Excellent")</f>
        <v>Good</v>
      </c>
      <c r="Q56" t="str">
        <f>LEFT(Analysis167[[#This Row],[Name]],FIND(" ",Analysis167[[#This Row],[Name]], 1))</f>
        <v xml:space="preserve">Nicole </v>
      </c>
    </row>
    <row r="57" spans="3:17" x14ac:dyDescent="0.35">
      <c r="C57" s="1" t="s">
        <v>142</v>
      </c>
      <c r="D57" s="1" t="s">
        <v>143</v>
      </c>
      <c r="E57" s="1" t="s">
        <v>15</v>
      </c>
      <c r="F57" s="10">
        <v>26</v>
      </c>
      <c r="G57" s="1" t="s">
        <v>23</v>
      </c>
      <c r="H57" s="1" t="s">
        <v>63</v>
      </c>
      <c r="I57" s="4">
        <v>73827</v>
      </c>
      <c r="J57" s="10">
        <v>27</v>
      </c>
      <c r="K57" s="10">
        <v>1</v>
      </c>
      <c r="L57" s="1">
        <v>2016</v>
      </c>
      <c r="M57" s="1" t="s">
        <v>34</v>
      </c>
      <c r="N57" s="1" t="s">
        <v>26</v>
      </c>
      <c r="O57" s="7">
        <v>2.1907375394970607</v>
      </c>
      <c r="P57" t="str">
        <f>_xlfn.IFS(Analysis167[[#This Row],[Performance_Score]]&lt;=2, "Poor", Analysis167[[#This Row],[Performance_Score]]&gt;2, "Good", Analysis167[[#This Row],[Performance_Score]]&gt;4, "Excellent")</f>
        <v>Poor</v>
      </c>
      <c r="Q57" t="str">
        <f>LEFT(Analysis167[[#This Row],[Name]],FIND(" ",Analysis167[[#This Row],[Name]], 1))</f>
        <v xml:space="preserve">Jeffrey </v>
      </c>
    </row>
    <row r="58" spans="3:17" x14ac:dyDescent="0.35">
      <c r="C58" s="2" t="s">
        <v>144</v>
      </c>
      <c r="D58" s="2" t="s">
        <v>145</v>
      </c>
      <c r="E58" s="2" t="s">
        <v>22</v>
      </c>
      <c r="F58" s="11">
        <v>38</v>
      </c>
      <c r="G58" s="2" t="s">
        <v>16</v>
      </c>
      <c r="H58" s="2" t="s">
        <v>77</v>
      </c>
      <c r="I58" s="5">
        <v>73735</v>
      </c>
      <c r="J58" s="11">
        <v>24</v>
      </c>
      <c r="K58" s="11">
        <v>3</v>
      </c>
      <c r="L58" s="2">
        <v>0</v>
      </c>
      <c r="M58" s="2" t="s">
        <v>51</v>
      </c>
      <c r="N58" s="2" t="s">
        <v>41</v>
      </c>
      <c r="O58" s="8">
        <v>1.2126909707467228</v>
      </c>
      <c r="P58" t="str">
        <f>_xlfn.IFS(Analysis167[[#This Row],[Performance_Score]]&lt;=2, "Poor", Analysis167[[#This Row],[Performance_Score]]&gt;2, "Good", Analysis167[[#This Row],[Performance_Score]]&gt;4, "Excellent")</f>
        <v>Good</v>
      </c>
      <c r="Q58" t="str">
        <f>LEFT(Analysis167[[#This Row],[Name]],FIND(" ",Analysis167[[#This Row],[Name]], 1))</f>
        <v xml:space="preserve">Misty </v>
      </c>
    </row>
    <row r="59" spans="3:17" x14ac:dyDescent="0.35">
      <c r="C59" s="1" t="s">
        <v>146</v>
      </c>
      <c r="D59" s="1" t="s">
        <v>147</v>
      </c>
      <c r="E59" s="1" t="s">
        <v>33</v>
      </c>
      <c r="F59" s="10">
        <v>44</v>
      </c>
      <c r="G59" s="1" t="s">
        <v>23</v>
      </c>
      <c r="H59" s="1" t="s">
        <v>77</v>
      </c>
      <c r="I59" s="4">
        <v>36349</v>
      </c>
      <c r="J59" s="10">
        <v>31</v>
      </c>
      <c r="K59" s="10">
        <v>3</v>
      </c>
      <c r="L59" s="1">
        <v>2016</v>
      </c>
      <c r="M59" s="1" t="s">
        <v>34</v>
      </c>
      <c r="N59" s="1" t="s">
        <v>141</v>
      </c>
      <c r="O59" s="7">
        <v>4.2152635021920455</v>
      </c>
      <c r="P59" t="str">
        <f>_xlfn.IFS(Analysis167[[#This Row],[Performance_Score]]&lt;=2, "Poor", Analysis167[[#This Row],[Performance_Score]]&gt;2, "Good", Analysis167[[#This Row],[Performance_Score]]&gt;4, "Excellent")</f>
        <v>Good</v>
      </c>
      <c r="Q59" t="str">
        <f>LEFT(Analysis167[[#This Row],[Name]],FIND(" ",Analysis167[[#This Row],[Name]], 1))</f>
        <v xml:space="preserve">Ashley </v>
      </c>
    </row>
    <row r="60" spans="3:17" x14ac:dyDescent="0.35">
      <c r="C60" s="2" t="s">
        <v>148</v>
      </c>
      <c r="D60" s="2" t="s">
        <v>149</v>
      </c>
      <c r="E60" s="2" t="s">
        <v>80</v>
      </c>
      <c r="F60" s="11">
        <v>23</v>
      </c>
      <c r="G60" s="2" t="s">
        <v>23</v>
      </c>
      <c r="H60" s="2" t="s">
        <v>39</v>
      </c>
      <c r="I60" s="5">
        <v>94523</v>
      </c>
      <c r="J60" s="11">
        <v>21</v>
      </c>
      <c r="K60" s="11">
        <v>5</v>
      </c>
      <c r="L60" s="2">
        <v>2024</v>
      </c>
      <c r="M60" s="2" t="s">
        <v>30</v>
      </c>
      <c r="N60" s="2" t="s">
        <v>26</v>
      </c>
      <c r="O60" s="8">
        <v>3.0923618310693968</v>
      </c>
      <c r="P60" t="str">
        <f>_xlfn.IFS(Analysis167[[#This Row],[Performance_Score]]&lt;=2, "Poor", Analysis167[[#This Row],[Performance_Score]]&gt;2, "Good", Analysis167[[#This Row],[Performance_Score]]&gt;4, "Excellent")</f>
        <v>Good</v>
      </c>
      <c r="Q60" t="str">
        <f>LEFT(Analysis167[[#This Row],[Name]],FIND(" ",Analysis167[[#This Row],[Name]], 1))</f>
        <v xml:space="preserve">Michele </v>
      </c>
    </row>
    <row r="61" spans="3:17" x14ac:dyDescent="0.35">
      <c r="C61" s="1" t="s">
        <v>150</v>
      </c>
      <c r="D61" s="1" t="s">
        <v>151</v>
      </c>
      <c r="E61" s="1" t="s">
        <v>15</v>
      </c>
      <c r="F61" s="10">
        <v>50</v>
      </c>
      <c r="G61" s="1" t="s">
        <v>16</v>
      </c>
      <c r="H61" s="1" t="s">
        <v>17</v>
      </c>
      <c r="I61" s="4">
        <v>117480</v>
      </c>
      <c r="J61" s="10">
        <v>34</v>
      </c>
      <c r="K61" s="10">
        <v>1</v>
      </c>
      <c r="L61" s="1">
        <v>0</v>
      </c>
      <c r="M61" s="1" t="s">
        <v>25</v>
      </c>
      <c r="N61" s="1" t="s">
        <v>26</v>
      </c>
      <c r="O61" s="7">
        <v>2.7879922753425768</v>
      </c>
      <c r="P61" t="str">
        <f>_xlfn.IFS(Analysis167[[#This Row],[Performance_Score]]&lt;=2, "Poor", Analysis167[[#This Row],[Performance_Score]]&gt;2, "Good", Analysis167[[#This Row],[Performance_Score]]&gt;4, "Excellent")</f>
        <v>Poor</v>
      </c>
      <c r="Q61" t="str">
        <f>LEFT(Analysis167[[#This Row],[Name]],FIND(" ",Analysis167[[#This Row],[Name]], 1))</f>
        <v xml:space="preserve">Susan </v>
      </c>
    </row>
    <row r="62" spans="3:17" x14ac:dyDescent="0.35">
      <c r="C62" s="2" t="s">
        <v>152</v>
      </c>
      <c r="D62" s="2" t="s">
        <v>153</v>
      </c>
      <c r="E62" s="2" t="s">
        <v>33</v>
      </c>
      <c r="F62" s="11">
        <v>32</v>
      </c>
      <c r="G62" s="2" t="s">
        <v>23</v>
      </c>
      <c r="H62" s="2" t="s">
        <v>29</v>
      </c>
      <c r="I62" s="5">
        <v>74890</v>
      </c>
      <c r="J62" s="11">
        <v>4</v>
      </c>
      <c r="K62" s="11">
        <v>5</v>
      </c>
      <c r="L62" s="2">
        <v>2022</v>
      </c>
      <c r="M62" s="2" t="s">
        <v>25</v>
      </c>
      <c r="N62" s="2" t="s">
        <v>26</v>
      </c>
      <c r="O62" s="8">
        <v>4.3164981962750222</v>
      </c>
      <c r="P62" t="str">
        <f>_xlfn.IFS(Analysis167[[#This Row],[Performance_Score]]&lt;=2, "Poor", Analysis167[[#This Row],[Performance_Score]]&gt;2, "Good", Analysis167[[#This Row],[Performance_Score]]&gt;4, "Excellent")</f>
        <v>Good</v>
      </c>
      <c r="Q62" t="str">
        <f>LEFT(Analysis167[[#This Row],[Name]],FIND(" ",Analysis167[[#This Row],[Name]], 1))</f>
        <v xml:space="preserve">Dana </v>
      </c>
    </row>
    <row r="63" spans="3:17" x14ac:dyDescent="0.35">
      <c r="C63" s="1" t="s">
        <v>154</v>
      </c>
      <c r="D63" s="1" t="s">
        <v>155</v>
      </c>
      <c r="E63" s="1" t="s">
        <v>46</v>
      </c>
      <c r="F63" s="10">
        <v>49</v>
      </c>
      <c r="G63" s="1" t="s">
        <v>16</v>
      </c>
      <c r="H63" s="1" t="s">
        <v>77</v>
      </c>
      <c r="I63" s="4">
        <v>82761</v>
      </c>
      <c r="J63" s="10">
        <v>1</v>
      </c>
      <c r="K63" s="10">
        <v>2</v>
      </c>
      <c r="L63" s="1">
        <v>2023</v>
      </c>
      <c r="M63" s="1" t="s">
        <v>51</v>
      </c>
      <c r="N63" s="1" t="s">
        <v>19</v>
      </c>
      <c r="O63" s="7">
        <v>4.961185898920335</v>
      </c>
      <c r="P63" t="str">
        <f>_xlfn.IFS(Analysis167[[#This Row],[Performance_Score]]&lt;=2, "Poor", Analysis167[[#This Row],[Performance_Score]]&gt;2, "Good", Analysis167[[#This Row],[Performance_Score]]&gt;4, "Excellent")</f>
        <v>Poor</v>
      </c>
      <c r="Q63" t="str">
        <f>LEFT(Analysis167[[#This Row],[Name]],FIND(" ",Analysis167[[#This Row],[Name]], 1))</f>
        <v xml:space="preserve">Ethan </v>
      </c>
    </row>
    <row r="64" spans="3:17" x14ac:dyDescent="0.35">
      <c r="C64" s="2" t="s">
        <v>156</v>
      </c>
      <c r="D64" s="2" t="s">
        <v>157</v>
      </c>
      <c r="E64" s="2" t="s">
        <v>46</v>
      </c>
      <c r="F64" s="11">
        <v>53</v>
      </c>
      <c r="G64" s="2" t="s">
        <v>23</v>
      </c>
      <c r="H64" s="2" t="s">
        <v>24</v>
      </c>
      <c r="I64" s="5">
        <v>78089</v>
      </c>
      <c r="J64" s="11">
        <v>31</v>
      </c>
      <c r="K64" s="11">
        <v>3</v>
      </c>
      <c r="L64" s="2">
        <v>2016</v>
      </c>
      <c r="M64" s="2" t="s">
        <v>30</v>
      </c>
      <c r="N64" s="2" t="s">
        <v>26</v>
      </c>
      <c r="O64" s="8">
        <v>3.622508463043177</v>
      </c>
      <c r="P64" t="str">
        <f>_xlfn.IFS(Analysis167[[#This Row],[Performance_Score]]&lt;=2, "Poor", Analysis167[[#This Row],[Performance_Score]]&gt;2, "Good", Analysis167[[#This Row],[Performance_Score]]&gt;4, "Excellent")</f>
        <v>Good</v>
      </c>
      <c r="Q64" t="str">
        <f>LEFT(Analysis167[[#This Row],[Name]],FIND(" ",Analysis167[[#This Row],[Name]], 1))</f>
        <v xml:space="preserve">William </v>
      </c>
    </row>
    <row r="65" spans="3:17" x14ac:dyDescent="0.35">
      <c r="C65" s="1" t="s">
        <v>158</v>
      </c>
      <c r="D65" s="1" t="s">
        <v>159</v>
      </c>
      <c r="E65" s="1" t="s">
        <v>58</v>
      </c>
      <c r="F65" s="10">
        <v>29</v>
      </c>
      <c r="G65" s="1" t="s">
        <v>16</v>
      </c>
      <c r="H65" s="1" t="s">
        <v>63</v>
      </c>
      <c r="I65" s="4">
        <v>112521</v>
      </c>
      <c r="J65" s="10">
        <v>1</v>
      </c>
      <c r="K65" s="10">
        <v>2</v>
      </c>
      <c r="L65" s="1">
        <v>0</v>
      </c>
      <c r="M65" s="1" t="s">
        <v>18</v>
      </c>
      <c r="N65" s="1" t="s">
        <v>41</v>
      </c>
      <c r="O65" s="7">
        <v>3.2492010925500923</v>
      </c>
      <c r="P65" t="str">
        <f>_xlfn.IFS(Analysis167[[#This Row],[Performance_Score]]&lt;=2, "Poor", Analysis167[[#This Row],[Performance_Score]]&gt;2, "Good", Analysis167[[#This Row],[Performance_Score]]&gt;4, "Excellent")</f>
        <v>Poor</v>
      </c>
      <c r="Q65" t="str">
        <f>LEFT(Analysis167[[#This Row],[Name]],FIND(" ",Analysis167[[#This Row],[Name]], 1))</f>
        <v xml:space="preserve">Brooke </v>
      </c>
    </row>
    <row r="66" spans="3:17" x14ac:dyDescent="0.35">
      <c r="C66" s="2" t="s">
        <v>160</v>
      </c>
      <c r="D66" s="2" t="s">
        <v>161</v>
      </c>
      <c r="E66" s="2" t="s">
        <v>80</v>
      </c>
      <c r="F66" s="11">
        <v>55</v>
      </c>
      <c r="G66" s="2" t="s">
        <v>23</v>
      </c>
      <c r="H66" s="2" t="s">
        <v>39</v>
      </c>
      <c r="I66" s="5">
        <v>58354</v>
      </c>
      <c r="J66" s="11">
        <v>35</v>
      </c>
      <c r="K66" s="11">
        <v>4</v>
      </c>
      <c r="L66" s="2">
        <v>2016</v>
      </c>
      <c r="M66" s="2" t="s">
        <v>25</v>
      </c>
      <c r="N66" s="2" t="s">
        <v>41</v>
      </c>
      <c r="O66" s="8">
        <v>3.2061020029067331</v>
      </c>
      <c r="P66" t="str">
        <f>_xlfn.IFS(Analysis167[[#This Row],[Performance_Score]]&lt;=2, "Poor", Analysis167[[#This Row],[Performance_Score]]&gt;2, "Good", Analysis167[[#This Row],[Performance_Score]]&gt;4, "Excellent")</f>
        <v>Good</v>
      </c>
      <c r="Q66" t="str">
        <f>LEFT(Analysis167[[#This Row],[Name]],FIND(" ",Analysis167[[#This Row],[Name]], 1))</f>
        <v xml:space="preserve">Robert </v>
      </c>
    </row>
    <row r="67" spans="3:17" x14ac:dyDescent="0.35">
      <c r="C67" s="1" t="s">
        <v>162</v>
      </c>
      <c r="D67" s="1" t="s">
        <v>163</v>
      </c>
      <c r="E67" s="1" t="s">
        <v>80</v>
      </c>
      <c r="F67" s="10">
        <v>43</v>
      </c>
      <c r="G67" s="1" t="s">
        <v>23</v>
      </c>
      <c r="H67" s="1" t="s">
        <v>77</v>
      </c>
      <c r="I67" s="4">
        <v>111554</v>
      </c>
      <c r="J67" s="10">
        <v>16</v>
      </c>
      <c r="K67" s="10">
        <v>3</v>
      </c>
      <c r="L67" s="1">
        <v>2016</v>
      </c>
      <c r="M67" s="1" t="s">
        <v>25</v>
      </c>
      <c r="N67" s="1" t="s">
        <v>26</v>
      </c>
      <c r="O67" s="7">
        <v>1.8401613854076908</v>
      </c>
      <c r="P67" t="str">
        <f>_xlfn.IFS(Analysis167[[#This Row],[Performance_Score]]&lt;=2, "Poor", Analysis167[[#This Row],[Performance_Score]]&gt;2, "Good", Analysis167[[#This Row],[Performance_Score]]&gt;4, "Excellent")</f>
        <v>Good</v>
      </c>
      <c r="Q67" t="str">
        <f>LEFT(Analysis167[[#This Row],[Name]],FIND(" ",Analysis167[[#This Row],[Name]], 1))</f>
        <v xml:space="preserve">Kendra </v>
      </c>
    </row>
    <row r="68" spans="3:17" x14ac:dyDescent="0.35">
      <c r="C68" s="2" t="s">
        <v>164</v>
      </c>
      <c r="D68" s="2" t="s">
        <v>165</v>
      </c>
      <c r="E68" s="2" t="s">
        <v>33</v>
      </c>
      <c r="F68" s="11">
        <v>36</v>
      </c>
      <c r="G68" s="2" t="s">
        <v>23</v>
      </c>
      <c r="H68" s="2" t="s">
        <v>63</v>
      </c>
      <c r="I68" s="5">
        <v>60073</v>
      </c>
      <c r="J68" s="11">
        <v>30</v>
      </c>
      <c r="K68" s="11">
        <v>1</v>
      </c>
      <c r="L68" s="2">
        <v>2021</v>
      </c>
      <c r="M68" s="2" t="s">
        <v>30</v>
      </c>
      <c r="N68" s="2" t="s">
        <v>41</v>
      </c>
      <c r="O68" s="8">
        <v>4.1684762363488908</v>
      </c>
      <c r="P68" t="str">
        <f>_xlfn.IFS(Analysis167[[#This Row],[Performance_Score]]&lt;=2, "Poor", Analysis167[[#This Row],[Performance_Score]]&gt;2, "Good", Analysis167[[#This Row],[Performance_Score]]&gt;4, "Excellent")</f>
        <v>Poor</v>
      </c>
      <c r="Q68" t="str">
        <f>LEFT(Analysis167[[#This Row],[Name]],FIND(" ",Analysis167[[#This Row],[Name]], 1))</f>
        <v xml:space="preserve">Vanessa </v>
      </c>
    </row>
    <row r="69" spans="3:17" x14ac:dyDescent="0.35">
      <c r="C69" s="1" t="s">
        <v>166</v>
      </c>
      <c r="D69" s="1" t="s">
        <v>167</v>
      </c>
      <c r="E69" s="1" t="s">
        <v>80</v>
      </c>
      <c r="F69" s="10">
        <v>51</v>
      </c>
      <c r="G69" s="1" t="s">
        <v>23</v>
      </c>
      <c r="H69" s="1" t="s">
        <v>17</v>
      </c>
      <c r="I69" s="4">
        <v>72880</v>
      </c>
      <c r="J69" s="10">
        <v>23</v>
      </c>
      <c r="K69" s="10">
        <v>1</v>
      </c>
      <c r="L69" s="1">
        <v>2023</v>
      </c>
      <c r="M69" s="1" t="s">
        <v>34</v>
      </c>
      <c r="N69" s="1" t="s">
        <v>26</v>
      </c>
      <c r="O69" s="7">
        <v>2.6811137511794585</v>
      </c>
      <c r="P69" t="str">
        <f>_xlfn.IFS(Analysis167[[#This Row],[Performance_Score]]&lt;=2, "Poor", Analysis167[[#This Row],[Performance_Score]]&gt;2, "Good", Analysis167[[#This Row],[Performance_Score]]&gt;4, "Excellent")</f>
        <v>Poor</v>
      </c>
      <c r="Q69" t="str">
        <f>LEFT(Analysis167[[#This Row],[Name]],FIND(" ",Analysis167[[#This Row],[Name]], 1))</f>
        <v xml:space="preserve">Joel </v>
      </c>
    </row>
    <row r="70" spans="3:17" x14ac:dyDescent="0.35">
      <c r="C70" s="2" t="s">
        <v>168</v>
      </c>
      <c r="D70" s="2" t="s">
        <v>169</v>
      </c>
      <c r="E70" s="2" t="s">
        <v>80</v>
      </c>
      <c r="F70" s="11">
        <v>29</v>
      </c>
      <c r="G70" s="2" t="s">
        <v>23</v>
      </c>
      <c r="H70" s="2" t="s">
        <v>17</v>
      </c>
      <c r="I70" s="5">
        <v>93086</v>
      </c>
      <c r="J70" s="11">
        <v>2</v>
      </c>
      <c r="K70" s="11">
        <v>1</v>
      </c>
      <c r="L70" s="2">
        <v>2023</v>
      </c>
      <c r="M70" s="2" t="s">
        <v>30</v>
      </c>
      <c r="N70" s="2" t="s">
        <v>26</v>
      </c>
      <c r="O70" s="8">
        <v>3.1408682516262938</v>
      </c>
      <c r="P70" t="str">
        <f>_xlfn.IFS(Analysis167[[#This Row],[Performance_Score]]&lt;=2, "Poor", Analysis167[[#This Row],[Performance_Score]]&gt;2, "Good", Analysis167[[#This Row],[Performance_Score]]&gt;4, "Excellent")</f>
        <v>Poor</v>
      </c>
      <c r="Q70" t="str">
        <f>LEFT(Analysis167[[#This Row],[Name]],FIND(" ",Analysis167[[#This Row],[Name]], 1))</f>
        <v xml:space="preserve">Jeff </v>
      </c>
    </row>
    <row r="71" spans="3:17" x14ac:dyDescent="0.35">
      <c r="C71" s="1" t="s">
        <v>170</v>
      </c>
      <c r="D71" s="1" t="s">
        <v>171</v>
      </c>
      <c r="E71" s="1" t="s">
        <v>15</v>
      </c>
      <c r="F71" s="10">
        <v>50</v>
      </c>
      <c r="G71" s="1" t="s">
        <v>16</v>
      </c>
      <c r="H71" s="1" t="s">
        <v>17</v>
      </c>
      <c r="I71" s="4">
        <v>102454</v>
      </c>
      <c r="J71" s="10">
        <v>27</v>
      </c>
      <c r="K71" s="10">
        <v>2</v>
      </c>
      <c r="L71" s="1">
        <v>0</v>
      </c>
      <c r="M71" s="1" t="s">
        <v>34</v>
      </c>
      <c r="N71" s="1" t="s">
        <v>141</v>
      </c>
      <c r="O71" s="7">
        <v>3.2239952469487321</v>
      </c>
      <c r="P71" t="str">
        <f>_xlfn.IFS(Analysis167[[#This Row],[Performance_Score]]&lt;=2, "Poor", Analysis167[[#This Row],[Performance_Score]]&gt;2, "Good", Analysis167[[#This Row],[Performance_Score]]&gt;4, "Excellent")</f>
        <v>Poor</v>
      </c>
      <c r="Q71" t="str">
        <f>LEFT(Analysis167[[#This Row],[Name]],FIND(" ",Analysis167[[#This Row],[Name]], 1))</f>
        <v xml:space="preserve">Joy </v>
      </c>
    </row>
    <row r="72" spans="3:17" x14ac:dyDescent="0.35">
      <c r="C72" s="2" t="s">
        <v>172</v>
      </c>
      <c r="D72" s="2" t="s">
        <v>173</v>
      </c>
      <c r="E72" s="2" t="s">
        <v>33</v>
      </c>
      <c r="F72" s="11">
        <v>43</v>
      </c>
      <c r="G72" s="2" t="s">
        <v>23</v>
      </c>
      <c r="H72" s="2" t="s">
        <v>17</v>
      </c>
      <c r="I72" s="5">
        <v>87648</v>
      </c>
      <c r="J72" s="11">
        <v>8</v>
      </c>
      <c r="K72" s="11">
        <v>3</v>
      </c>
      <c r="L72" s="2">
        <v>2020</v>
      </c>
      <c r="M72" s="2" t="s">
        <v>18</v>
      </c>
      <c r="N72" s="2" t="s">
        <v>26</v>
      </c>
      <c r="O72" s="8">
        <v>3.8739743536559552</v>
      </c>
      <c r="P72" t="str">
        <f>_xlfn.IFS(Analysis167[[#This Row],[Performance_Score]]&lt;=2, "Poor", Analysis167[[#This Row],[Performance_Score]]&gt;2, "Good", Analysis167[[#This Row],[Performance_Score]]&gt;4, "Excellent")</f>
        <v>Good</v>
      </c>
      <c r="Q72" t="str">
        <f>LEFT(Analysis167[[#This Row],[Name]],FIND(" ",Analysis167[[#This Row],[Name]], 1))</f>
        <v xml:space="preserve">Heidi </v>
      </c>
    </row>
    <row r="73" spans="3:17" x14ac:dyDescent="0.35">
      <c r="C73" s="1" t="s">
        <v>174</v>
      </c>
      <c r="D73" s="1" t="s">
        <v>175</v>
      </c>
      <c r="E73" s="1" t="s">
        <v>15</v>
      </c>
      <c r="F73" s="10">
        <v>60</v>
      </c>
      <c r="G73" s="1" t="s">
        <v>16</v>
      </c>
      <c r="H73" s="1" t="s">
        <v>24</v>
      </c>
      <c r="I73" s="4">
        <v>110426</v>
      </c>
      <c r="J73" s="10">
        <v>16</v>
      </c>
      <c r="K73" s="10">
        <v>2</v>
      </c>
      <c r="L73" s="1">
        <v>2019</v>
      </c>
      <c r="M73" s="1" t="s">
        <v>18</v>
      </c>
      <c r="N73" s="1" t="s">
        <v>41</v>
      </c>
      <c r="O73" s="7">
        <v>4.407569902884596</v>
      </c>
      <c r="P73" t="str">
        <f>_xlfn.IFS(Analysis167[[#This Row],[Performance_Score]]&lt;=2, "Poor", Analysis167[[#This Row],[Performance_Score]]&gt;2, "Good", Analysis167[[#This Row],[Performance_Score]]&gt;4, "Excellent")</f>
        <v>Poor</v>
      </c>
      <c r="Q73" t="str">
        <f>LEFT(Analysis167[[#This Row],[Name]],FIND(" ",Analysis167[[#This Row],[Name]], 1))</f>
        <v xml:space="preserve">Ricardo </v>
      </c>
    </row>
    <row r="74" spans="3:17" x14ac:dyDescent="0.35">
      <c r="C74" s="2" t="s">
        <v>176</v>
      </c>
      <c r="D74" s="2" t="s">
        <v>177</v>
      </c>
      <c r="E74" s="2" t="s">
        <v>58</v>
      </c>
      <c r="F74" s="11">
        <v>27</v>
      </c>
      <c r="G74" s="2" t="s">
        <v>16</v>
      </c>
      <c r="H74" s="2" t="s">
        <v>24</v>
      </c>
      <c r="I74" s="5">
        <v>79279</v>
      </c>
      <c r="J74" s="11">
        <v>28</v>
      </c>
      <c r="K74" s="11">
        <v>3</v>
      </c>
      <c r="L74" s="2">
        <v>2023</v>
      </c>
      <c r="M74" s="2" t="s">
        <v>40</v>
      </c>
      <c r="N74" s="2" t="s">
        <v>41</v>
      </c>
      <c r="O74" s="8">
        <v>2.3881968609250865</v>
      </c>
      <c r="P74" t="str">
        <f>_xlfn.IFS(Analysis167[[#This Row],[Performance_Score]]&lt;=2, "Poor", Analysis167[[#This Row],[Performance_Score]]&gt;2, "Good", Analysis167[[#This Row],[Performance_Score]]&gt;4, "Excellent")</f>
        <v>Good</v>
      </c>
      <c r="Q74" t="str">
        <f>LEFT(Analysis167[[#This Row],[Name]],FIND(" ",Analysis167[[#This Row],[Name]], 1))</f>
        <v xml:space="preserve">Evan </v>
      </c>
    </row>
    <row r="75" spans="3:17" x14ac:dyDescent="0.35">
      <c r="C75" s="1" t="s">
        <v>178</v>
      </c>
      <c r="D75" s="1" t="s">
        <v>179</v>
      </c>
      <c r="E75" s="1" t="s">
        <v>46</v>
      </c>
      <c r="F75" s="10">
        <v>48</v>
      </c>
      <c r="G75" s="1" t="s">
        <v>23</v>
      </c>
      <c r="H75" s="1" t="s">
        <v>17</v>
      </c>
      <c r="I75" s="4">
        <v>110914</v>
      </c>
      <c r="J75" s="10">
        <v>12</v>
      </c>
      <c r="K75" s="10">
        <v>2</v>
      </c>
      <c r="L75" s="1">
        <v>2017</v>
      </c>
      <c r="M75" s="1" t="s">
        <v>30</v>
      </c>
      <c r="N75" s="1" t="s">
        <v>41</v>
      </c>
      <c r="O75" s="7">
        <v>2.9166231753843226</v>
      </c>
      <c r="P75" t="str">
        <f>_xlfn.IFS(Analysis167[[#This Row],[Performance_Score]]&lt;=2, "Poor", Analysis167[[#This Row],[Performance_Score]]&gt;2, "Good", Analysis167[[#This Row],[Performance_Score]]&gt;4, "Excellent")</f>
        <v>Poor</v>
      </c>
      <c r="Q75" t="str">
        <f>LEFT(Analysis167[[#This Row],[Name]],FIND(" ",Analysis167[[#This Row],[Name]], 1))</f>
        <v xml:space="preserve">Felicia </v>
      </c>
    </row>
    <row r="76" spans="3:17" x14ac:dyDescent="0.35">
      <c r="C76" s="2" t="s">
        <v>180</v>
      </c>
      <c r="D76" s="2" t="s">
        <v>181</v>
      </c>
      <c r="E76" s="2" t="s">
        <v>33</v>
      </c>
      <c r="F76" s="11">
        <v>32</v>
      </c>
      <c r="G76" s="2" t="s">
        <v>23</v>
      </c>
      <c r="H76" s="2" t="s">
        <v>17</v>
      </c>
      <c r="I76" s="5">
        <v>90362</v>
      </c>
      <c r="J76" s="11">
        <v>23</v>
      </c>
      <c r="K76" s="11">
        <v>1</v>
      </c>
      <c r="L76" s="2">
        <v>0</v>
      </c>
      <c r="M76" s="2" t="s">
        <v>40</v>
      </c>
      <c r="N76" s="2" t="s">
        <v>141</v>
      </c>
      <c r="O76" s="8">
        <v>2.647796586826483</v>
      </c>
      <c r="P76" t="str">
        <f>_xlfn.IFS(Analysis167[[#This Row],[Performance_Score]]&lt;=2, "Poor", Analysis167[[#This Row],[Performance_Score]]&gt;2, "Good", Analysis167[[#This Row],[Performance_Score]]&gt;4, "Excellent")</f>
        <v>Poor</v>
      </c>
      <c r="Q76" t="str">
        <f>LEFT(Analysis167[[#This Row],[Name]],FIND(" ",Analysis167[[#This Row],[Name]], 1))</f>
        <v xml:space="preserve">Christopher </v>
      </c>
    </row>
    <row r="77" spans="3:17" x14ac:dyDescent="0.35">
      <c r="C77" s="1" t="s">
        <v>182</v>
      </c>
      <c r="D77" s="1" t="s">
        <v>183</v>
      </c>
      <c r="E77" s="1" t="s">
        <v>22</v>
      </c>
      <c r="F77" s="10">
        <v>31</v>
      </c>
      <c r="G77" s="1" t="s">
        <v>16</v>
      </c>
      <c r="H77" s="1" t="s">
        <v>17</v>
      </c>
      <c r="I77" s="4">
        <v>36838</v>
      </c>
      <c r="J77" s="10">
        <v>32</v>
      </c>
      <c r="K77" s="10">
        <v>5</v>
      </c>
      <c r="L77" s="1">
        <v>0</v>
      </c>
      <c r="M77" s="1" t="s">
        <v>25</v>
      </c>
      <c r="N77" s="1" t="s">
        <v>26</v>
      </c>
      <c r="O77" s="7">
        <v>1.2045132750936576</v>
      </c>
      <c r="P77" t="str">
        <f>_xlfn.IFS(Analysis167[[#This Row],[Performance_Score]]&lt;=2, "Poor", Analysis167[[#This Row],[Performance_Score]]&gt;2, "Good", Analysis167[[#This Row],[Performance_Score]]&gt;4, "Excellent")</f>
        <v>Good</v>
      </c>
      <c r="Q77" t="str">
        <f>LEFT(Analysis167[[#This Row],[Name]],FIND(" ",Analysis167[[#This Row],[Name]], 1))</f>
        <v xml:space="preserve">Kathy </v>
      </c>
    </row>
    <row r="78" spans="3:17" x14ac:dyDescent="0.35">
      <c r="C78" s="2" t="s">
        <v>184</v>
      </c>
      <c r="D78" s="2" t="s">
        <v>185</v>
      </c>
      <c r="E78" s="2" t="s">
        <v>22</v>
      </c>
      <c r="F78" s="11">
        <v>53</v>
      </c>
      <c r="G78" s="2" t="s">
        <v>23</v>
      </c>
      <c r="H78" s="2" t="s">
        <v>29</v>
      </c>
      <c r="I78" s="5">
        <v>90824</v>
      </c>
      <c r="J78" s="11">
        <v>19</v>
      </c>
      <c r="K78" s="11">
        <v>5</v>
      </c>
      <c r="L78" s="2">
        <v>0</v>
      </c>
      <c r="M78" s="2" t="s">
        <v>25</v>
      </c>
      <c r="N78" s="2" t="s">
        <v>41</v>
      </c>
      <c r="O78" s="8">
        <v>2.4010876189893269</v>
      </c>
      <c r="P78" t="str">
        <f>_xlfn.IFS(Analysis167[[#This Row],[Performance_Score]]&lt;=2, "Poor", Analysis167[[#This Row],[Performance_Score]]&gt;2, "Good", Analysis167[[#This Row],[Performance_Score]]&gt;4, "Excellent")</f>
        <v>Good</v>
      </c>
      <c r="Q78" t="str">
        <f>LEFT(Analysis167[[#This Row],[Name]],FIND(" ",Analysis167[[#This Row],[Name]], 1))</f>
        <v xml:space="preserve">Susan </v>
      </c>
    </row>
    <row r="79" spans="3:17" x14ac:dyDescent="0.35">
      <c r="C79" s="1" t="s">
        <v>186</v>
      </c>
      <c r="D79" s="1" t="s">
        <v>187</v>
      </c>
      <c r="E79" s="1" t="s">
        <v>15</v>
      </c>
      <c r="F79" s="10">
        <v>47</v>
      </c>
      <c r="G79" s="1" t="s">
        <v>23</v>
      </c>
      <c r="H79" s="1" t="s">
        <v>24</v>
      </c>
      <c r="I79" s="4">
        <v>117955</v>
      </c>
      <c r="J79" s="10">
        <v>26</v>
      </c>
      <c r="K79" s="10">
        <v>5</v>
      </c>
      <c r="L79" s="1">
        <v>2020</v>
      </c>
      <c r="M79" s="1" t="s">
        <v>40</v>
      </c>
      <c r="N79" s="1" t="s">
        <v>41</v>
      </c>
      <c r="O79" s="7">
        <v>4.9007721817568806</v>
      </c>
      <c r="P79" t="str">
        <f>_xlfn.IFS(Analysis167[[#This Row],[Performance_Score]]&lt;=2, "Poor", Analysis167[[#This Row],[Performance_Score]]&gt;2, "Good", Analysis167[[#This Row],[Performance_Score]]&gt;4, "Excellent")</f>
        <v>Good</v>
      </c>
      <c r="Q79" t="str">
        <f>LEFT(Analysis167[[#This Row],[Name]],FIND(" ",Analysis167[[#This Row],[Name]], 1))</f>
        <v xml:space="preserve">Brenda </v>
      </c>
    </row>
    <row r="80" spans="3:17" x14ac:dyDescent="0.35">
      <c r="C80" s="2" t="s">
        <v>188</v>
      </c>
      <c r="D80" s="2" t="s">
        <v>189</v>
      </c>
      <c r="E80" s="2" t="s">
        <v>58</v>
      </c>
      <c r="F80" s="11">
        <v>38</v>
      </c>
      <c r="G80" s="2" t="s">
        <v>16</v>
      </c>
      <c r="H80" s="2" t="s">
        <v>17</v>
      </c>
      <c r="I80" s="5">
        <v>64423</v>
      </c>
      <c r="J80" s="11">
        <v>33</v>
      </c>
      <c r="K80" s="11">
        <v>3</v>
      </c>
      <c r="L80" s="2">
        <v>2018</v>
      </c>
      <c r="M80" s="2" t="s">
        <v>51</v>
      </c>
      <c r="N80" s="2" t="s">
        <v>26</v>
      </c>
      <c r="O80" s="8">
        <v>2.6251361734634791</v>
      </c>
      <c r="P80" t="str">
        <f>_xlfn.IFS(Analysis167[[#This Row],[Performance_Score]]&lt;=2, "Poor", Analysis167[[#This Row],[Performance_Score]]&gt;2, "Good", Analysis167[[#This Row],[Performance_Score]]&gt;4, "Excellent")</f>
        <v>Good</v>
      </c>
      <c r="Q80" t="str">
        <f>LEFT(Analysis167[[#This Row],[Name]],FIND(" ",Analysis167[[#This Row],[Name]], 1))</f>
        <v xml:space="preserve">Jacqueline </v>
      </c>
    </row>
    <row r="81" spans="3:17" x14ac:dyDescent="0.35">
      <c r="C81" s="1" t="s">
        <v>190</v>
      </c>
      <c r="D81" s="1" t="s">
        <v>191</v>
      </c>
      <c r="E81" s="1" t="s">
        <v>58</v>
      </c>
      <c r="F81" s="10">
        <v>54</v>
      </c>
      <c r="G81" s="1" t="s">
        <v>23</v>
      </c>
      <c r="H81" s="1" t="s">
        <v>17</v>
      </c>
      <c r="I81" s="4">
        <v>30962</v>
      </c>
      <c r="J81" s="10">
        <v>18</v>
      </c>
      <c r="K81" s="10">
        <v>2</v>
      </c>
      <c r="L81" s="1">
        <v>2021</v>
      </c>
      <c r="M81" s="1" t="s">
        <v>51</v>
      </c>
      <c r="N81" s="1" t="s">
        <v>26</v>
      </c>
      <c r="O81" s="7">
        <v>3.3838477702873089</v>
      </c>
      <c r="P81" t="str">
        <f>_xlfn.IFS(Analysis167[[#This Row],[Performance_Score]]&lt;=2, "Poor", Analysis167[[#This Row],[Performance_Score]]&gt;2, "Good", Analysis167[[#This Row],[Performance_Score]]&gt;4, "Excellent")</f>
        <v>Poor</v>
      </c>
      <c r="Q81" t="str">
        <f>LEFT(Analysis167[[#This Row],[Name]],FIND(" ",Analysis167[[#This Row],[Name]], 1))</f>
        <v xml:space="preserve">Christopher </v>
      </c>
    </row>
    <row r="82" spans="3:17" x14ac:dyDescent="0.35">
      <c r="C82" s="2" t="s">
        <v>192</v>
      </c>
      <c r="D82" s="2" t="s">
        <v>193</v>
      </c>
      <c r="E82" s="2" t="s">
        <v>58</v>
      </c>
      <c r="F82" s="11">
        <v>23</v>
      </c>
      <c r="G82" s="2" t="s">
        <v>16</v>
      </c>
      <c r="H82" s="2" t="s">
        <v>63</v>
      </c>
      <c r="I82" s="5">
        <v>99258</v>
      </c>
      <c r="J82" s="11">
        <v>26</v>
      </c>
      <c r="K82" s="11">
        <v>1</v>
      </c>
      <c r="L82" s="2">
        <v>2021</v>
      </c>
      <c r="M82" s="2" t="s">
        <v>34</v>
      </c>
      <c r="N82" s="2" t="s">
        <v>26</v>
      </c>
      <c r="O82" s="8">
        <v>4.8468977320189541</v>
      </c>
      <c r="P82" t="str">
        <f>_xlfn.IFS(Analysis167[[#This Row],[Performance_Score]]&lt;=2, "Poor", Analysis167[[#This Row],[Performance_Score]]&gt;2, "Good", Analysis167[[#This Row],[Performance_Score]]&gt;4, "Excellent")</f>
        <v>Poor</v>
      </c>
      <c r="Q82" t="str">
        <f>LEFT(Analysis167[[#This Row],[Name]],FIND(" ",Analysis167[[#This Row],[Name]], 1))</f>
        <v xml:space="preserve">Brian </v>
      </c>
    </row>
    <row r="83" spans="3:17" x14ac:dyDescent="0.35">
      <c r="C83" s="1" t="s">
        <v>194</v>
      </c>
      <c r="D83" s="1" t="s">
        <v>195</v>
      </c>
      <c r="E83" s="1" t="s">
        <v>58</v>
      </c>
      <c r="F83" s="10">
        <v>55</v>
      </c>
      <c r="G83" s="1" t="s">
        <v>23</v>
      </c>
      <c r="H83" s="1" t="s">
        <v>29</v>
      </c>
      <c r="I83" s="4">
        <v>107555</v>
      </c>
      <c r="J83" s="10">
        <v>4</v>
      </c>
      <c r="K83" s="10">
        <v>5</v>
      </c>
      <c r="L83" s="1">
        <v>2021</v>
      </c>
      <c r="M83" s="1" t="s">
        <v>30</v>
      </c>
      <c r="N83" s="1" t="s">
        <v>141</v>
      </c>
      <c r="O83" s="7">
        <v>2.682650542312798</v>
      </c>
      <c r="P83" t="str">
        <f>_xlfn.IFS(Analysis167[[#This Row],[Performance_Score]]&lt;=2, "Poor", Analysis167[[#This Row],[Performance_Score]]&gt;2, "Good", Analysis167[[#This Row],[Performance_Score]]&gt;4, "Excellent")</f>
        <v>Good</v>
      </c>
      <c r="Q83" t="str">
        <f>LEFT(Analysis167[[#This Row],[Name]],FIND(" ",Analysis167[[#This Row],[Name]], 1))</f>
        <v xml:space="preserve">Tracy </v>
      </c>
    </row>
    <row r="84" spans="3:17" x14ac:dyDescent="0.35">
      <c r="C84" s="2" t="s">
        <v>196</v>
      </c>
      <c r="D84" s="2" t="s">
        <v>197</v>
      </c>
      <c r="E84" s="2" t="s">
        <v>80</v>
      </c>
      <c r="F84" s="11">
        <v>35</v>
      </c>
      <c r="G84" s="2" t="s">
        <v>23</v>
      </c>
      <c r="H84" s="2" t="s">
        <v>29</v>
      </c>
      <c r="I84" s="5">
        <v>68297</v>
      </c>
      <c r="J84" s="11">
        <v>3</v>
      </c>
      <c r="K84" s="11">
        <v>5</v>
      </c>
      <c r="L84" s="2">
        <v>2020</v>
      </c>
      <c r="M84" s="2" t="s">
        <v>34</v>
      </c>
      <c r="N84" s="2" t="s">
        <v>26</v>
      </c>
      <c r="O84" s="8">
        <v>1.8893871149647112</v>
      </c>
      <c r="P84" t="str">
        <f>_xlfn.IFS(Analysis167[[#This Row],[Performance_Score]]&lt;=2, "Poor", Analysis167[[#This Row],[Performance_Score]]&gt;2, "Good", Analysis167[[#This Row],[Performance_Score]]&gt;4, "Excellent")</f>
        <v>Good</v>
      </c>
      <c r="Q84" t="str">
        <f>LEFT(Analysis167[[#This Row],[Name]],FIND(" ",Analysis167[[#This Row],[Name]], 1))</f>
        <v xml:space="preserve">Kyle </v>
      </c>
    </row>
    <row r="85" spans="3:17" x14ac:dyDescent="0.35">
      <c r="C85" s="1" t="s">
        <v>198</v>
      </c>
      <c r="D85" s="1" t="s">
        <v>199</v>
      </c>
      <c r="E85" s="1" t="s">
        <v>22</v>
      </c>
      <c r="F85" s="10">
        <v>35</v>
      </c>
      <c r="G85" s="1" t="s">
        <v>16</v>
      </c>
      <c r="H85" s="1" t="s">
        <v>77</v>
      </c>
      <c r="I85" s="4">
        <v>100963</v>
      </c>
      <c r="J85" s="10">
        <v>35</v>
      </c>
      <c r="K85" s="10">
        <v>5</v>
      </c>
      <c r="L85" s="1">
        <v>2023</v>
      </c>
      <c r="M85" s="1" t="s">
        <v>51</v>
      </c>
      <c r="N85" s="1" t="s">
        <v>19</v>
      </c>
      <c r="O85" s="7">
        <v>1.1209346801701905</v>
      </c>
      <c r="P85" t="str">
        <f>_xlfn.IFS(Analysis167[[#This Row],[Performance_Score]]&lt;=2, "Poor", Analysis167[[#This Row],[Performance_Score]]&gt;2, "Good", Analysis167[[#This Row],[Performance_Score]]&gt;4, "Excellent")</f>
        <v>Good</v>
      </c>
      <c r="Q85" t="str">
        <f>LEFT(Analysis167[[#This Row],[Name]],FIND(" ",Analysis167[[#This Row],[Name]], 1))</f>
        <v xml:space="preserve">Kristin </v>
      </c>
    </row>
    <row r="86" spans="3:17" x14ac:dyDescent="0.35">
      <c r="C86" s="2" t="s">
        <v>200</v>
      </c>
      <c r="D86" s="2" t="s">
        <v>201</v>
      </c>
      <c r="E86" s="2" t="s">
        <v>58</v>
      </c>
      <c r="F86" s="11">
        <v>34</v>
      </c>
      <c r="G86" s="2" t="s">
        <v>16</v>
      </c>
      <c r="H86" s="2" t="s">
        <v>77</v>
      </c>
      <c r="I86" s="5">
        <v>74744</v>
      </c>
      <c r="J86" s="11">
        <v>29</v>
      </c>
      <c r="K86" s="11">
        <v>4</v>
      </c>
      <c r="L86" s="2">
        <v>2018</v>
      </c>
      <c r="M86" s="2" t="s">
        <v>25</v>
      </c>
      <c r="N86" s="2" t="s">
        <v>19</v>
      </c>
      <c r="O86" s="8">
        <v>3.6424725510735234</v>
      </c>
      <c r="P86" t="str">
        <f>_xlfn.IFS(Analysis167[[#This Row],[Performance_Score]]&lt;=2, "Poor", Analysis167[[#This Row],[Performance_Score]]&gt;2, "Good", Analysis167[[#This Row],[Performance_Score]]&gt;4, "Excellent")</f>
        <v>Good</v>
      </c>
      <c r="Q86" t="str">
        <f>LEFT(Analysis167[[#This Row],[Name]],FIND(" ",Analysis167[[#This Row],[Name]], 1))</f>
        <v xml:space="preserve">Michelle </v>
      </c>
    </row>
    <row r="87" spans="3:17" x14ac:dyDescent="0.35">
      <c r="C87" s="1" t="s">
        <v>202</v>
      </c>
      <c r="D87" s="1" t="s">
        <v>203</v>
      </c>
      <c r="E87" s="1" t="s">
        <v>58</v>
      </c>
      <c r="F87" s="10">
        <v>57</v>
      </c>
      <c r="G87" s="1" t="s">
        <v>16</v>
      </c>
      <c r="H87" s="1" t="s">
        <v>77</v>
      </c>
      <c r="I87" s="4">
        <v>60458</v>
      </c>
      <c r="J87" s="10">
        <v>5</v>
      </c>
      <c r="K87" s="10">
        <v>2</v>
      </c>
      <c r="L87" s="1">
        <v>0</v>
      </c>
      <c r="M87" s="1" t="s">
        <v>34</v>
      </c>
      <c r="N87" s="1" t="s">
        <v>41</v>
      </c>
      <c r="O87" s="7">
        <v>3.5934319855301231</v>
      </c>
      <c r="P87" t="str">
        <f>_xlfn.IFS(Analysis167[[#This Row],[Performance_Score]]&lt;=2, "Poor", Analysis167[[#This Row],[Performance_Score]]&gt;2, "Good", Analysis167[[#This Row],[Performance_Score]]&gt;4, "Excellent")</f>
        <v>Poor</v>
      </c>
      <c r="Q87" t="str">
        <f>LEFT(Analysis167[[#This Row],[Name]],FIND(" ",Analysis167[[#This Row],[Name]], 1))</f>
        <v xml:space="preserve">Kyle </v>
      </c>
    </row>
    <row r="88" spans="3:17" x14ac:dyDescent="0.35">
      <c r="C88" s="2" t="s">
        <v>204</v>
      </c>
      <c r="D88" s="2" t="s">
        <v>205</v>
      </c>
      <c r="E88" s="2" t="s">
        <v>46</v>
      </c>
      <c r="F88" s="11">
        <v>32</v>
      </c>
      <c r="G88" s="2" t="s">
        <v>23</v>
      </c>
      <c r="H88" s="2" t="s">
        <v>29</v>
      </c>
      <c r="I88" s="5">
        <v>86811</v>
      </c>
      <c r="J88" s="11">
        <v>20</v>
      </c>
      <c r="K88" s="11">
        <v>5</v>
      </c>
      <c r="L88" s="2">
        <v>2015</v>
      </c>
      <c r="M88" s="2" t="s">
        <v>18</v>
      </c>
      <c r="N88" s="2" t="s">
        <v>26</v>
      </c>
      <c r="O88" s="8">
        <v>2.6956526656156252</v>
      </c>
      <c r="P88" t="str">
        <f>_xlfn.IFS(Analysis167[[#This Row],[Performance_Score]]&lt;=2, "Poor", Analysis167[[#This Row],[Performance_Score]]&gt;2, "Good", Analysis167[[#This Row],[Performance_Score]]&gt;4, "Excellent")</f>
        <v>Good</v>
      </c>
      <c r="Q88" t="str">
        <f>LEFT(Analysis167[[#This Row],[Name]],FIND(" ",Analysis167[[#This Row],[Name]], 1))</f>
        <v xml:space="preserve">John </v>
      </c>
    </row>
    <row r="89" spans="3:17" x14ac:dyDescent="0.35">
      <c r="C89" s="1" t="s">
        <v>206</v>
      </c>
      <c r="D89" s="1" t="s">
        <v>207</v>
      </c>
      <c r="E89" s="1" t="s">
        <v>33</v>
      </c>
      <c r="F89" s="10">
        <v>45</v>
      </c>
      <c r="G89" s="1" t="s">
        <v>23</v>
      </c>
      <c r="H89" s="1" t="s">
        <v>29</v>
      </c>
      <c r="I89" s="4">
        <v>75136</v>
      </c>
      <c r="J89" s="10">
        <v>24</v>
      </c>
      <c r="K89" s="10">
        <v>4</v>
      </c>
      <c r="L89" s="1">
        <v>2021</v>
      </c>
      <c r="M89" s="1" t="s">
        <v>25</v>
      </c>
      <c r="N89" s="1" t="s">
        <v>26</v>
      </c>
      <c r="O89" s="7">
        <v>1.2699706217386066</v>
      </c>
      <c r="P89" t="str">
        <f>_xlfn.IFS(Analysis167[[#This Row],[Performance_Score]]&lt;=2, "Poor", Analysis167[[#This Row],[Performance_Score]]&gt;2, "Good", Analysis167[[#This Row],[Performance_Score]]&gt;4, "Excellent")</f>
        <v>Good</v>
      </c>
      <c r="Q89" t="str">
        <f>LEFT(Analysis167[[#This Row],[Name]],FIND(" ",Analysis167[[#This Row],[Name]], 1))</f>
        <v xml:space="preserve">Melissa </v>
      </c>
    </row>
    <row r="90" spans="3:17" x14ac:dyDescent="0.35">
      <c r="C90" s="2" t="s">
        <v>208</v>
      </c>
      <c r="D90" s="2" t="s">
        <v>209</v>
      </c>
      <c r="E90" s="2" t="s">
        <v>80</v>
      </c>
      <c r="F90" s="11">
        <v>40</v>
      </c>
      <c r="G90" s="2" t="s">
        <v>16</v>
      </c>
      <c r="H90" s="2" t="s">
        <v>39</v>
      </c>
      <c r="I90" s="5">
        <v>113847</v>
      </c>
      <c r="J90" s="11">
        <v>1</v>
      </c>
      <c r="K90" s="11">
        <v>1</v>
      </c>
      <c r="L90" s="2">
        <v>2021</v>
      </c>
      <c r="M90" s="2" t="s">
        <v>25</v>
      </c>
      <c r="N90" s="2" t="s">
        <v>41</v>
      </c>
      <c r="O90" s="8">
        <v>1.8998280266069059</v>
      </c>
      <c r="P90" t="str">
        <f>_xlfn.IFS(Analysis167[[#This Row],[Performance_Score]]&lt;=2, "Poor", Analysis167[[#This Row],[Performance_Score]]&gt;2, "Good", Analysis167[[#This Row],[Performance_Score]]&gt;4, "Excellent")</f>
        <v>Poor</v>
      </c>
      <c r="Q90" t="str">
        <f>LEFT(Analysis167[[#This Row],[Name]],FIND(" ",Analysis167[[#This Row],[Name]], 1))</f>
        <v xml:space="preserve">James </v>
      </c>
    </row>
    <row r="91" spans="3:17" x14ac:dyDescent="0.35">
      <c r="C91" s="1" t="s">
        <v>210</v>
      </c>
      <c r="D91" s="1" t="s">
        <v>211</v>
      </c>
      <c r="E91" s="1" t="s">
        <v>80</v>
      </c>
      <c r="F91" s="10">
        <v>48</v>
      </c>
      <c r="G91" s="1" t="s">
        <v>23</v>
      </c>
      <c r="H91" s="1" t="s">
        <v>29</v>
      </c>
      <c r="I91" s="4">
        <v>112777</v>
      </c>
      <c r="J91" s="10">
        <v>34</v>
      </c>
      <c r="K91" s="10">
        <v>1</v>
      </c>
      <c r="L91" s="1">
        <v>2023</v>
      </c>
      <c r="M91" s="1" t="s">
        <v>34</v>
      </c>
      <c r="N91" s="1" t="s">
        <v>141</v>
      </c>
      <c r="O91" s="7">
        <v>4.1774987213737491</v>
      </c>
      <c r="P91" t="str">
        <f>_xlfn.IFS(Analysis167[[#This Row],[Performance_Score]]&lt;=2, "Poor", Analysis167[[#This Row],[Performance_Score]]&gt;2, "Good", Analysis167[[#This Row],[Performance_Score]]&gt;4, "Excellent")</f>
        <v>Poor</v>
      </c>
      <c r="Q91" t="str">
        <f>LEFT(Analysis167[[#This Row],[Name]],FIND(" ",Analysis167[[#This Row],[Name]], 1))</f>
        <v xml:space="preserve">Savannah </v>
      </c>
    </row>
    <row r="92" spans="3:17" x14ac:dyDescent="0.35">
      <c r="C92" s="2" t="s">
        <v>212</v>
      </c>
      <c r="D92" s="2" t="s">
        <v>213</v>
      </c>
      <c r="E92" s="2" t="s">
        <v>80</v>
      </c>
      <c r="F92" s="11">
        <v>27</v>
      </c>
      <c r="G92" s="2" t="s">
        <v>23</v>
      </c>
      <c r="H92" s="2" t="s">
        <v>17</v>
      </c>
      <c r="I92" s="5">
        <v>106593</v>
      </c>
      <c r="J92" s="11">
        <v>4</v>
      </c>
      <c r="K92" s="11">
        <v>1</v>
      </c>
      <c r="L92" s="2">
        <v>2021</v>
      </c>
      <c r="M92" s="2" t="s">
        <v>30</v>
      </c>
      <c r="N92" s="2" t="s">
        <v>26</v>
      </c>
      <c r="O92" s="8">
        <v>4.6930114178783064</v>
      </c>
      <c r="P92" t="str">
        <f>_xlfn.IFS(Analysis167[[#This Row],[Performance_Score]]&lt;=2, "Poor", Analysis167[[#This Row],[Performance_Score]]&gt;2, "Good", Analysis167[[#This Row],[Performance_Score]]&gt;4, "Excellent")</f>
        <v>Poor</v>
      </c>
      <c r="Q92" t="str">
        <f>LEFT(Analysis167[[#This Row],[Name]],FIND(" ",Analysis167[[#This Row],[Name]], 1))</f>
        <v xml:space="preserve">Kevin </v>
      </c>
    </row>
    <row r="93" spans="3:17" x14ac:dyDescent="0.35">
      <c r="C93" s="1" t="s">
        <v>214</v>
      </c>
      <c r="D93" s="1" t="s">
        <v>215</v>
      </c>
      <c r="E93" s="1" t="s">
        <v>46</v>
      </c>
      <c r="F93" s="10">
        <v>44</v>
      </c>
      <c r="G93" s="1" t="s">
        <v>23</v>
      </c>
      <c r="H93" s="1" t="s">
        <v>29</v>
      </c>
      <c r="I93" s="4">
        <v>106807</v>
      </c>
      <c r="J93" s="10">
        <v>22</v>
      </c>
      <c r="K93" s="10">
        <v>2</v>
      </c>
      <c r="L93" s="1">
        <v>2024</v>
      </c>
      <c r="M93" s="1" t="s">
        <v>18</v>
      </c>
      <c r="N93" s="1" t="s">
        <v>26</v>
      </c>
      <c r="O93" s="7">
        <v>4.733607100511902</v>
      </c>
      <c r="P93" t="str">
        <f>_xlfn.IFS(Analysis167[[#This Row],[Performance_Score]]&lt;=2, "Poor", Analysis167[[#This Row],[Performance_Score]]&gt;2, "Good", Analysis167[[#This Row],[Performance_Score]]&gt;4, "Excellent")</f>
        <v>Poor</v>
      </c>
      <c r="Q93" t="str">
        <f>LEFT(Analysis167[[#This Row],[Name]],FIND(" ",Analysis167[[#This Row],[Name]], 1))</f>
        <v xml:space="preserve">Nathan </v>
      </c>
    </row>
    <row r="94" spans="3:17" x14ac:dyDescent="0.35">
      <c r="C94" s="2" t="s">
        <v>216</v>
      </c>
      <c r="D94" s="2" t="s">
        <v>217</v>
      </c>
      <c r="E94" s="2" t="s">
        <v>15</v>
      </c>
      <c r="F94" s="11">
        <v>56</v>
      </c>
      <c r="G94" s="2" t="s">
        <v>16</v>
      </c>
      <c r="H94" s="2" t="s">
        <v>29</v>
      </c>
      <c r="I94" s="5">
        <v>60118</v>
      </c>
      <c r="J94" s="11">
        <v>24</v>
      </c>
      <c r="K94" s="11">
        <v>3</v>
      </c>
      <c r="L94" s="2">
        <v>0</v>
      </c>
      <c r="M94" s="2" t="s">
        <v>34</v>
      </c>
      <c r="N94" s="2" t="s">
        <v>41</v>
      </c>
      <c r="O94" s="8">
        <v>4.5699876807454425</v>
      </c>
      <c r="P94" t="str">
        <f>_xlfn.IFS(Analysis167[[#This Row],[Performance_Score]]&lt;=2, "Poor", Analysis167[[#This Row],[Performance_Score]]&gt;2, "Good", Analysis167[[#This Row],[Performance_Score]]&gt;4, "Excellent")</f>
        <v>Good</v>
      </c>
      <c r="Q94" t="str">
        <f>LEFT(Analysis167[[#This Row],[Name]],FIND(" ",Analysis167[[#This Row],[Name]], 1))</f>
        <v xml:space="preserve">Lisa </v>
      </c>
    </row>
    <row r="95" spans="3:17" x14ac:dyDescent="0.35">
      <c r="C95" s="1" t="s">
        <v>218</v>
      </c>
      <c r="D95" s="1" t="s">
        <v>219</v>
      </c>
      <c r="E95" s="1" t="s">
        <v>80</v>
      </c>
      <c r="F95" s="10">
        <v>34</v>
      </c>
      <c r="G95" s="1" t="s">
        <v>23</v>
      </c>
      <c r="H95" s="1" t="s">
        <v>39</v>
      </c>
      <c r="I95" s="4">
        <v>54823</v>
      </c>
      <c r="J95" s="10">
        <v>2</v>
      </c>
      <c r="K95" s="10">
        <v>5</v>
      </c>
      <c r="L95" s="1">
        <v>2020</v>
      </c>
      <c r="M95" s="1" t="s">
        <v>51</v>
      </c>
      <c r="N95" s="1" t="s">
        <v>26</v>
      </c>
      <c r="O95" s="7">
        <v>4.0176516745009714</v>
      </c>
      <c r="P95" t="str">
        <f>_xlfn.IFS(Analysis167[[#This Row],[Performance_Score]]&lt;=2, "Poor", Analysis167[[#This Row],[Performance_Score]]&gt;2, "Good", Analysis167[[#This Row],[Performance_Score]]&gt;4, "Excellent")</f>
        <v>Good</v>
      </c>
      <c r="Q95" t="str">
        <f>LEFT(Analysis167[[#This Row],[Name]],FIND(" ",Analysis167[[#This Row],[Name]], 1))</f>
        <v xml:space="preserve">Joseph </v>
      </c>
    </row>
    <row r="96" spans="3:17" x14ac:dyDescent="0.35">
      <c r="C96" s="2" t="s">
        <v>220</v>
      </c>
      <c r="D96" s="2" t="s">
        <v>221</v>
      </c>
      <c r="E96" s="2" t="s">
        <v>22</v>
      </c>
      <c r="F96" s="11">
        <v>39</v>
      </c>
      <c r="G96" s="2" t="s">
        <v>23</v>
      </c>
      <c r="H96" s="2" t="s">
        <v>24</v>
      </c>
      <c r="I96" s="5">
        <v>71049</v>
      </c>
      <c r="J96" s="11">
        <v>23</v>
      </c>
      <c r="K96" s="11">
        <v>5</v>
      </c>
      <c r="L96" s="2">
        <v>2019</v>
      </c>
      <c r="M96" s="2" t="s">
        <v>18</v>
      </c>
      <c r="N96" s="2" t="s">
        <v>19</v>
      </c>
      <c r="O96" s="8">
        <v>2.1998131994668291</v>
      </c>
      <c r="P96" t="str">
        <f>_xlfn.IFS(Analysis167[[#This Row],[Performance_Score]]&lt;=2, "Poor", Analysis167[[#This Row],[Performance_Score]]&gt;2, "Good", Analysis167[[#This Row],[Performance_Score]]&gt;4, "Excellent")</f>
        <v>Good</v>
      </c>
      <c r="Q96" t="str">
        <f>LEFT(Analysis167[[#This Row],[Name]],FIND(" ",Analysis167[[#This Row],[Name]], 1))</f>
        <v xml:space="preserve">Brian </v>
      </c>
    </row>
    <row r="97" spans="3:17" x14ac:dyDescent="0.35">
      <c r="C97" s="1" t="s">
        <v>222</v>
      </c>
      <c r="D97" s="1" t="s">
        <v>223</v>
      </c>
      <c r="E97" s="1" t="s">
        <v>22</v>
      </c>
      <c r="F97" s="10">
        <v>60</v>
      </c>
      <c r="G97" s="1" t="s">
        <v>23</v>
      </c>
      <c r="H97" s="1" t="s">
        <v>39</v>
      </c>
      <c r="I97" s="4">
        <v>31292</v>
      </c>
      <c r="J97" s="10">
        <v>10</v>
      </c>
      <c r="K97" s="10">
        <v>1</v>
      </c>
      <c r="L97" s="1">
        <v>0</v>
      </c>
      <c r="M97" s="1" t="s">
        <v>30</v>
      </c>
      <c r="N97" s="1" t="s">
        <v>41</v>
      </c>
      <c r="O97" s="7">
        <v>1.6934990474221188</v>
      </c>
      <c r="P97" t="str">
        <f>_xlfn.IFS(Analysis167[[#This Row],[Performance_Score]]&lt;=2, "Poor", Analysis167[[#This Row],[Performance_Score]]&gt;2, "Good", Analysis167[[#This Row],[Performance_Score]]&gt;4, "Excellent")</f>
        <v>Poor</v>
      </c>
      <c r="Q97" t="str">
        <f>LEFT(Analysis167[[#This Row],[Name]],FIND(" ",Analysis167[[#This Row],[Name]], 1))</f>
        <v xml:space="preserve">Julie </v>
      </c>
    </row>
    <row r="98" spans="3:17" x14ac:dyDescent="0.35">
      <c r="C98" s="2" t="s">
        <v>224</v>
      </c>
      <c r="D98" s="2" t="s">
        <v>225</v>
      </c>
      <c r="E98" s="2" t="s">
        <v>58</v>
      </c>
      <c r="F98" s="11">
        <v>41</v>
      </c>
      <c r="G98" s="2" t="s">
        <v>16</v>
      </c>
      <c r="H98" s="2" t="s">
        <v>77</v>
      </c>
      <c r="I98" s="5">
        <v>47828</v>
      </c>
      <c r="J98" s="11">
        <v>22</v>
      </c>
      <c r="K98" s="11">
        <v>2</v>
      </c>
      <c r="L98" s="2">
        <v>2019</v>
      </c>
      <c r="M98" s="2" t="s">
        <v>30</v>
      </c>
      <c r="N98" s="2" t="s">
        <v>41</v>
      </c>
      <c r="O98" s="8">
        <v>4.1030496833143637</v>
      </c>
      <c r="P98" t="str">
        <f>_xlfn.IFS(Analysis167[[#This Row],[Performance_Score]]&lt;=2, "Poor", Analysis167[[#This Row],[Performance_Score]]&gt;2, "Good", Analysis167[[#This Row],[Performance_Score]]&gt;4, "Excellent")</f>
        <v>Poor</v>
      </c>
      <c r="Q98" t="str">
        <f>LEFT(Analysis167[[#This Row],[Name]],FIND(" ",Analysis167[[#This Row],[Name]], 1))</f>
        <v xml:space="preserve">Aaron </v>
      </c>
    </row>
    <row r="99" spans="3:17" x14ac:dyDescent="0.35">
      <c r="C99" s="1" t="s">
        <v>226</v>
      </c>
      <c r="D99" s="1" t="s">
        <v>227</v>
      </c>
      <c r="E99" s="1" t="s">
        <v>80</v>
      </c>
      <c r="F99" s="10">
        <v>26</v>
      </c>
      <c r="G99" s="1" t="s">
        <v>23</v>
      </c>
      <c r="H99" s="1" t="s">
        <v>39</v>
      </c>
      <c r="I99" s="4">
        <v>90258</v>
      </c>
      <c r="J99" s="10">
        <v>27</v>
      </c>
      <c r="K99" s="10">
        <v>5</v>
      </c>
      <c r="L99" s="1">
        <v>2018</v>
      </c>
      <c r="M99" s="1" t="s">
        <v>25</v>
      </c>
      <c r="N99" s="1" t="s">
        <v>19</v>
      </c>
      <c r="O99" s="7">
        <v>2.2466717151759874</v>
      </c>
      <c r="P99" t="str">
        <f>_xlfn.IFS(Analysis167[[#This Row],[Performance_Score]]&lt;=2, "Poor", Analysis167[[#This Row],[Performance_Score]]&gt;2, "Good", Analysis167[[#This Row],[Performance_Score]]&gt;4, "Excellent")</f>
        <v>Good</v>
      </c>
      <c r="Q99" t="str">
        <f>LEFT(Analysis167[[#This Row],[Name]],FIND(" ",Analysis167[[#This Row],[Name]], 1))</f>
        <v xml:space="preserve">Christopher </v>
      </c>
    </row>
    <row r="100" spans="3:17" x14ac:dyDescent="0.35">
      <c r="C100" s="2" t="s">
        <v>228</v>
      </c>
      <c r="D100" s="2" t="s">
        <v>229</v>
      </c>
      <c r="E100" s="2" t="s">
        <v>22</v>
      </c>
      <c r="F100" s="11">
        <v>36</v>
      </c>
      <c r="G100" s="2" t="s">
        <v>23</v>
      </c>
      <c r="H100" s="2" t="s">
        <v>77</v>
      </c>
      <c r="I100" s="5">
        <v>43191</v>
      </c>
      <c r="J100" s="11">
        <v>29</v>
      </c>
      <c r="K100" s="11">
        <v>4</v>
      </c>
      <c r="L100" s="2">
        <v>0</v>
      </c>
      <c r="M100" s="2" t="s">
        <v>40</v>
      </c>
      <c r="N100" s="2" t="s">
        <v>41</v>
      </c>
      <c r="O100" s="8">
        <v>1.2423145378791105</v>
      </c>
      <c r="P100" t="str">
        <f>_xlfn.IFS(Analysis167[[#This Row],[Performance_Score]]&lt;=2, "Poor", Analysis167[[#This Row],[Performance_Score]]&gt;2, "Good", Analysis167[[#This Row],[Performance_Score]]&gt;4, "Excellent")</f>
        <v>Good</v>
      </c>
      <c r="Q100" t="str">
        <f>LEFT(Analysis167[[#This Row],[Name]],FIND(" ",Analysis167[[#This Row],[Name]], 1))</f>
        <v xml:space="preserve">Keith </v>
      </c>
    </row>
    <row r="101" spans="3:17" x14ac:dyDescent="0.35">
      <c r="C101" s="1" t="s">
        <v>230</v>
      </c>
      <c r="D101" s="1" t="s">
        <v>231</v>
      </c>
      <c r="E101" s="1" t="s">
        <v>58</v>
      </c>
      <c r="F101" s="10">
        <v>31</v>
      </c>
      <c r="G101" s="1" t="s">
        <v>23</v>
      </c>
      <c r="H101" s="1" t="s">
        <v>77</v>
      </c>
      <c r="I101" s="4">
        <v>39084</v>
      </c>
      <c r="J101" s="10">
        <v>22</v>
      </c>
      <c r="K101" s="10">
        <v>4</v>
      </c>
      <c r="L101" s="1">
        <v>2020</v>
      </c>
      <c r="M101" s="1" t="s">
        <v>40</v>
      </c>
      <c r="N101" s="1" t="s">
        <v>19</v>
      </c>
      <c r="O101" s="7">
        <v>4.3813343088608052</v>
      </c>
      <c r="P101" t="str">
        <f>_xlfn.IFS(Analysis167[[#This Row],[Performance_Score]]&lt;=2, "Poor", Analysis167[[#This Row],[Performance_Score]]&gt;2, "Good", Analysis167[[#This Row],[Performance_Score]]&gt;4, "Excellent")</f>
        <v>Good</v>
      </c>
      <c r="Q101" t="str">
        <f>LEFT(Analysis167[[#This Row],[Name]],FIND(" ",Analysis167[[#This Row],[Name]], 1))</f>
        <v xml:space="preserve">Sean </v>
      </c>
    </row>
    <row r="102" spans="3:17" x14ac:dyDescent="0.35">
      <c r="C102" s="2" t="s">
        <v>232</v>
      </c>
      <c r="D102" s="2" t="s">
        <v>233</v>
      </c>
      <c r="E102" s="2" t="s">
        <v>80</v>
      </c>
      <c r="F102" s="11">
        <v>45</v>
      </c>
      <c r="G102" s="2" t="s">
        <v>23</v>
      </c>
      <c r="H102" s="2" t="s">
        <v>29</v>
      </c>
      <c r="I102" s="5">
        <v>114778</v>
      </c>
      <c r="J102" s="11">
        <v>27</v>
      </c>
      <c r="K102" s="11">
        <v>1</v>
      </c>
      <c r="L102" s="2">
        <v>2018</v>
      </c>
      <c r="M102" s="2" t="s">
        <v>25</v>
      </c>
      <c r="N102" s="2" t="s">
        <v>26</v>
      </c>
      <c r="O102" s="8">
        <v>1.0903149566168224</v>
      </c>
      <c r="P102" t="str">
        <f>_xlfn.IFS(Analysis167[[#This Row],[Performance_Score]]&lt;=2, "Poor", Analysis167[[#This Row],[Performance_Score]]&gt;2, "Good", Analysis167[[#This Row],[Performance_Score]]&gt;4, "Excellent")</f>
        <v>Poor</v>
      </c>
      <c r="Q102" t="str">
        <f>LEFT(Analysis167[[#This Row],[Name]],FIND(" ",Analysis167[[#This Row],[Name]], 1))</f>
        <v xml:space="preserve">Randy </v>
      </c>
    </row>
    <row r="103" spans="3:17" x14ac:dyDescent="0.35">
      <c r="C103" s="1" t="s">
        <v>234</v>
      </c>
      <c r="D103" s="1" t="s">
        <v>235</v>
      </c>
      <c r="E103" s="1" t="s">
        <v>33</v>
      </c>
      <c r="F103" s="10">
        <v>39</v>
      </c>
      <c r="G103" s="1" t="s">
        <v>16</v>
      </c>
      <c r="H103" s="1" t="s">
        <v>17</v>
      </c>
      <c r="I103" s="4">
        <v>100179</v>
      </c>
      <c r="J103" s="10">
        <v>3</v>
      </c>
      <c r="K103" s="10">
        <v>1</v>
      </c>
      <c r="L103" s="1">
        <v>2024</v>
      </c>
      <c r="M103" s="1" t="s">
        <v>25</v>
      </c>
      <c r="N103" s="1" t="s">
        <v>26</v>
      </c>
      <c r="O103" s="7">
        <v>1.0630928248745883</v>
      </c>
      <c r="P103" t="str">
        <f>_xlfn.IFS(Analysis167[[#This Row],[Performance_Score]]&lt;=2, "Poor", Analysis167[[#This Row],[Performance_Score]]&gt;2, "Good", Analysis167[[#This Row],[Performance_Score]]&gt;4, "Excellent")</f>
        <v>Poor</v>
      </c>
      <c r="Q103" t="str">
        <f>LEFT(Analysis167[[#This Row],[Name]],FIND(" ",Analysis167[[#This Row],[Name]], 1))</f>
        <v xml:space="preserve">Paula </v>
      </c>
    </row>
    <row r="104" spans="3:17" x14ac:dyDescent="0.35">
      <c r="C104" s="2" t="s">
        <v>236</v>
      </c>
      <c r="D104" s="2" t="s">
        <v>237</v>
      </c>
      <c r="E104" s="2" t="s">
        <v>15</v>
      </c>
      <c r="F104" s="11">
        <v>38</v>
      </c>
      <c r="G104" s="2" t="s">
        <v>16</v>
      </c>
      <c r="H104" s="2" t="s">
        <v>39</v>
      </c>
      <c r="I104" s="5">
        <v>85507</v>
      </c>
      <c r="J104" s="11">
        <v>17</v>
      </c>
      <c r="K104" s="11">
        <v>1</v>
      </c>
      <c r="L104" s="2">
        <v>2021</v>
      </c>
      <c r="M104" s="2" t="s">
        <v>18</v>
      </c>
      <c r="N104" s="2" t="s">
        <v>26</v>
      </c>
      <c r="O104" s="8">
        <v>4.566996262406394</v>
      </c>
      <c r="P104" t="str">
        <f>_xlfn.IFS(Analysis167[[#This Row],[Performance_Score]]&lt;=2, "Poor", Analysis167[[#This Row],[Performance_Score]]&gt;2, "Good", Analysis167[[#This Row],[Performance_Score]]&gt;4, "Excellent")</f>
        <v>Poor</v>
      </c>
      <c r="Q104" t="str">
        <f>LEFT(Analysis167[[#This Row],[Name]],FIND(" ",Analysis167[[#This Row],[Name]], 1))</f>
        <v xml:space="preserve">Tammy </v>
      </c>
    </row>
    <row r="105" spans="3:17" x14ac:dyDescent="0.35">
      <c r="C105" s="1" t="s">
        <v>238</v>
      </c>
      <c r="D105" s="1" t="s">
        <v>239</v>
      </c>
      <c r="E105" s="1" t="s">
        <v>33</v>
      </c>
      <c r="F105" s="10">
        <v>24</v>
      </c>
      <c r="G105" s="1" t="s">
        <v>23</v>
      </c>
      <c r="H105" s="1" t="s">
        <v>17</v>
      </c>
      <c r="I105" s="4">
        <v>40697</v>
      </c>
      <c r="J105" s="10">
        <v>21</v>
      </c>
      <c r="K105" s="10">
        <v>1</v>
      </c>
      <c r="L105" s="1">
        <v>2015</v>
      </c>
      <c r="M105" s="1" t="s">
        <v>34</v>
      </c>
      <c r="N105" s="1" t="s">
        <v>26</v>
      </c>
      <c r="O105" s="7">
        <v>2.4929320391635748</v>
      </c>
      <c r="P105" t="str">
        <f>_xlfn.IFS(Analysis167[[#This Row],[Performance_Score]]&lt;=2, "Poor", Analysis167[[#This Row],[Performance_Score]]&gt;2, "Good", Analysis167[[#This Row],[Performance_Score]]&gt;4, "Excellent")</f>
        <v>Poor</v>
      </c>
      <c r="Q105" t="str">
        <f>LEFT(Analysis167[[#This Row],[Name]],FIND(" ",Analysis167[[#This Row],[Name]], 1))</f>
        <v xml:space="preserve">Ashley </v>
      </c>
    </row>
    <row r="106" spans="3:17" x14ac:dyDescent="0.35">
      <c r="C106" s="2" t="s">
        <v>240</v>
      </c>
      <c r="D106" s="2" t="s">
        <v>241</v>
      </c>
      <c r="E106" s="2" t="s">
        <v>33</v>
      </c>
      <c r="F106" s="11">
        <v>35</v>
      </c>
      <c r="G106" s="2" t="s">
        <v>23</v>
      </c>
      <c r="H106" s="2" t="s">
        <v>29</v>
      </c>
      <c r="I106" s="5">
        <v>87697</v>
      </c>
      <c r="J106" s="11">
        <v>18</v>
      </c>
      <c r="K106" s="11">
        <v>1</v>
      </c>
      <c r="L106" s="2">
        <v>2019</v>
      </c>
      <c r="M106" s="2" t="s">
        <v>34</v>
      </c>
      <c r="N106" s="2" t="s">
        <v>26</v>
      </c>
      <c r="O106" s="8">
        <v>4.5793168338555681</v>
      </c>
      <c r="P106" t="str">
        <f>_xlfn.IFS(Analysis167[[#This Row],[Performance_Score]]&lt;=2, "Poor", Analysis167[[#This Row],[Performance_Score]]&gt;2, "Good", Analysis167[[#This Row],[Performance_Score]]&gt;4, "Excellent")</f>
        <v>Poor</v>
      </c>
      <c r="Q106" t="str">
        <f>LEFT(Analysis167[[#This Row],[Name]],FIND(" ",Analysis167[[#This Row],[Name]], 1))</f>
        <v xml:space="preserve">Philip </v>
      </c>
    </row>
    <row r="107" spans="3:17" x14ac:dyDescent="0.35">
      <c r="C107" s="1" t="s">
        <v>242</v>
      </c>
      <c r="D107" s="1" t="s">
        <v>243</v>
      </c>
      <c r="E107" s="1" t="s">
        <v>22</v>
      </c>
      <c r="F107" s="10">
        <v>54</v>
      </c>
      <c r="G107" s="1" t="s">
        <v>23</v>
      </c>
      <c r="H107" s="1" t="s">
        <v>77</v>
      </c>
      <c r="I107" s="4">
        <v>52836</v>
      </c>
      <c r="J107" s="10">
        <v>21</v>
      </c>
      <c r="K107" s="10">
        <v>2</v>
      </c>
      <c r="L107" s="1">
        <v>2017</v>
      </c>
      <c r="M107" s="1" t="s">
        <v>51</v>
      </c>
      <c r="N107" s="1" t="s">
        <v>26</v>
      </c>
      <c r="O107" s="7">
        <v>2.2779085325431612</v>
      </c>
      <c r="P107" t="str">
        <f>_xlfn.IFS(Analysis167[[#This Row],[Performance_Score]]&lt;=2, "Poor", Analysis167[[#This Row],[Performance_Score]]&gt;2, "Good", Analysis167[[#This Row],[Performance_Score]]&gt;4, "Excellent")</f>
        <v>Poor</v>
      </c>
      <c r="Q107" t="str">
        <f>LEFT(Analysis167[[#This Row],[Name]],FIND(" ",Analysis167[[#This Row],[Name]], 1))</f>
        <v xml:space="preserve">Vanessa </v>
      </c>
    </row>
    <row r="108" spans="3:17" x14ac:dyDescent="0.35">
      <c r="C108" s="2" t="s">
        <v>244</v>
      </c>
      <c r="D108" s="2" t="s">
        <v>245</v>
      </c>
      <c r="E108" s="2" t="s">
        <v>80</v>
      </c>
      <c r="F108" s="11">
        <v>27</v>
      </c>
      <c r="G108" s="2" t="s">
        <v>23</v>
      </c>
      <c r="H108" s="2" t="s">
        <v>63</v>
      </c>
      <c r="I108" s="5">
        <v>58723</v>
      </c>
      <c r="J108" s="11">
        <v>19</v>
      </c>
      <c r="K108" s="11">
        <v>4</v>
      </c>
      <c r="L108" s="2">
        <v>2015</v>
      </c>
      <c r="M108" s="2" t="s">
        <v>51</v>
      </c>
      <c r="N108" s="2" t="s">
        <v>26</v>
      </c>
      <c r="O108" s="8">
        <v>2.7285379019875888</v>
      </c>
      <c r="P108" t="str">
        <f>_xlfn.IFS(Analysis167[[#This Row],[Performance_Score]]&lt;=2, "Poor", Analysis167[[#This Row],[Performance_Score]]&gt;2, "Good", Analysis167[[#This Row],[Performance_Score]]&gt;4, "Excellent")</f>
        <v>Good</v>
      </c>
      <c r="Q108" t="str">
        <f>LEFT(Analysis167[[#This Row],[Name]],FIND(" ",Analysis167[[#This Row],[Name]], 1))</f>
        <v xml:space="preserve">Roy </v>
      </c>
    </row>
    <row r="109" spans="3:17" x14ac:dyDescent="0.35">
      <c r="C109" s="1" t="s">
        <v>246</v>
      </c>
      <c r="D109" s="1" t="s">
        <v>247</v>
      </c>
      <c r="E109" s="1" t="s">
        <v>22</v>
      </c>
      <c r="F109" s="10">
        <v>37</v>
      </c>
      <c r="G109" s="1" t="s">
        <v>16</v>
      </c>
      <c r="H109" s="1" t="s">
        <v>24</v>
      </c>
      <c r="I109" s="4">
        <v>55877</v>
      </c>
      <c r="J109" s="10">
        <v>26</v>
      </c>
      <c r="K109" s="10">
        <v>5</v>
      </c>
      <c r="L109" s="1">
        <v>2020</v>
      </c>
      <c r="M109" s="1" t="s">
        <v>51</v>
      </c>
      <c r="N109" s="1" t="s">
        <v>26</v>
      </c>
      <c r="O109" s="7">
        <v>4.0347550363932747</v>
      </c>
      <c r="P109" t="str">
        <f>_xlfn.IFS(Analysis167[[#This Row],[Performance_Score]]&lt;=2, "Poor", Analysis167[[#This Row],[Performance_Score]]&gt;2, "Good", Analysis167[[#This Row],[Performance_Score]]&gt;4, "Excellent")</f>
        <v>Good</v>
      </c>
      <c r="Q109" t="str">
        <f>LEFT(Analysis167[[#This Row],[Name]],FIND(" ",Analysis167[[#This Row],[Name]], 1))</f>
        <v xml:space="preserve">Tammy </v>
      </c>
    </row>
    <row r="110" spans="3:17" x14ac:dyDescent="0.35">
      <c r="C110" s="2" t="s">
        <v>248</v>
      </c>
      <c r="D110" s="2" t="s">
        <v>249</v>
      </c>
      <c r="E110" s="2" t="s">
        <v>22</v>
      </c>
      <c r="F110" s="11">
        <v>31</v>
      </c>
      <c r="G110" s="2" t="s">
        <v>23</v>
      </c>
      <c r="H110" s="2" t="s">
        <v>39</v>
      </c>
      <c r="I110" s="5">
        <v>55866</v>
      </c>
      <c r="J110" s="11">
        <v>27</v>
      </c>
      <c r="K110" s="11">
        <v>3</v>
      </c>
      <c r="L110" s="2">
        <v>0</v>
      </c>
      <c r="M110" s="2" t="s">
        <v>40</v>
      </c>
      <c r="N110" s="2" t="s">
        <v>41</v>
      </c>
      <c r="O110" s="8">
        <v>2.6199577212718448</v>
      </c>
      <c r="P110" t="str">
        <f>_xlfn.IFS(Analysis167[[#This Row],[Performance_Score]]&lt;=2, "Poor", Analysis167[[#This Row],[Performance_Score]]&gt;2, "Good", Analysis167[[#This Row],[Performance_Score]]&gt;4, "Excellent")</f>
        <v>Good</v>
      </c>
      <c r="Q110" t="str">
        <f>LEFT(Analysis167[[#This Row],[Name]],FIND(" ",Analysis167[[#This Row],[Name]], 1))</f>
        <v xml:space="preserve">Matthew </v>
      </c>
    </row>
    <row r="111" spans="3:17" x14ac:dyDescent="0.35">
      <c r="C111" s="1" t="s">
        <v>250</v>
      </c>
      <c r="D111" s="1" t="s">
        <v>251</v>
      </c>
      <c r="E111" s="1" t="s">
        <v>15</v>
      </c>
      <c r="F111" s="10">
        <v>27</v>
      </c>
      <c r="G111" s="1" t="s">
        <v>72</v>
      </c>
      <c r="H111" s="1" t="s">
        <v>39</v>
      </c>
      <c r="I111" s="4">
        <v>98463</v>
      </c>
      <c r="J111" s="10">
        <v>21</v>
      </c>
      <c r="K111" s="10">
        <v>1</v>
      </c>
      <c r="L111" s="1">
        <v>2018</v>
      </c>
      <c r="M111" s="1" t="s">
        <v>25</v>
      </c>
      <c r="N111" s="1" t="s">
        <v>41</v>
      </c>
      <c r="O111" s="7">
        <v>1.4194094203576801</v>
      </c>
      <c r="P111" t="str">
        <f>_xlfn.IFS(Analysis167[[#This Row],[Performance_Score]]&lt;=2, "Poor", Analysis167[[#This Row],[Performance_Score]]&gt;2, "Good", Analysis167[[#This Row],[Performance_Score]]&gt;4, "Excellent")</f>
        <v>Poor</v>
      </c>
      <c r="Q111" t="str">
        <f>LEFT(Analysis167[[#This Row],[Name]],FIND(" ",Analysis167[[#This Row],[Name]], 1))</f>
        <v xml:space="preserve">Christina </v>
      </c>
    </row>
    <row r="112" spans="3:17" x14ac:dyDescent="0.35">
      <c r="C112" s="2" t="s">
        <v>252</v>
      </c>
      <c r="D112" s="2" t="s">
        <v>253</v>
      </c>
      <c r="E112" s="2" t="s">
        <v>46</v>
      </c>
      <c r="F112" s="11">
        <v>27</v>
      </c>
      <c r="G112" s="2" t="s">
        <v>16</v>
      </c>
      <c r="H112" s="2" t="s">
        <v>39</v>
      </c>
      <c r="I112" s="5">
        <v>34968</v>
      </c>
      <c r="J112" s="11">
        <v>9</v>
      </c>
      <c r="K112" s="11">
        <v>4</v>
      </c>
      <c r="L112" s="2">
        <v>2023</v>
      </c>
      <c r="M112" s="2" t="s">
        <v>40</v>
      </c>
      <c r="N112" s="2" t="s">
        <v>26</v>
      </c>
      <c r="O112" s="8">
        <v>3.6903545904738535</v>
      </c>
      <c r="P112" t="str">
        <f>_xlfn.IFS(Analysis167[[#This Row],[Performance_Score]]&lt;=2, "Poor", Analysis167[[#This Row],[Performance_Score]]&gt;2, "Good", Analysis167[[#This Row],[Performance_Score]]&gt;4, "Excellent")</f>
        <v>Good</v>
      </c>
      <c r="Q112" t="str">
        <f>LEFT(Analysis167[[#This Row],[Name]],FIND(" ",Analysis167[[#This Row],[Name]], 1))</f>
        <v xml:space="preserve">Jeremiah </v>
      </c>
    </row>
    <row r="113" spans="3:17" x14ac:dyDescent="0.35">
      <c r="C113" s="1" t="s">
        <v>254</v>
      </c>
      <c r="D113" s="1" t="s">
        <v>255</v>
      </c>
      <c r="E113" s="1" t="s">
        <v>22</v>
      </c>
      <c r="F113" s="10">
        <v>42</v>
      </c>
      <c r="G113" s="1" t="s">
        <v>23</v>
      </c>
      <c r="H113" s="1" t="s">
        <v>17</v>
      </c>
      <c r="I113" s="4">
        <v>104730</v>
      </c>
      <c r="J113" s="10">
        <v>35</v>
      </c>
      <c r="K113" s="10">
        <v>1</v>
      </c>
      <c r="L113" s="1">
        <v>2018</v>
      </c>
      <c r="M113" s="1" t="s">
        <v>40</v>
      </c>
      <c r="N113" s="1" t="s">
        <v>141</v>
      </c>
      <c r="O113" s="7">
        <v>4.2675810559640377</v>
      </c>
      <c r="P113" t="str">
        <f>_xlfn.IFS(Analysis167[[#This Row],[Performance_Score]]&lt;=2, "Poor", Analysis167[[#This Row],[Performance_Score]]&gt;2, "Good", Analysis167[[#This Row],[Performance_Score]]&gt;4, "Excellent")</f>
        <v>Poor</v>
      </c>
      <c r="Q113" t="str">
        <f>LEFT(Analysis167[[#This Row],[Name]],FIND(" ",Analysis167[[#This Row],[Name]], 1))</f>
        <v xml:space="preserve">Richard </v>
      </c>
    </row>
    <row r="114" spans="3:17" x14ac:dyDescent="0.35">
      <c r="C114" s="2" t="s">
        <v>256</v>
      </c>
      <c r="D114" s="2" t="s">
        <v>257</v>
      </c>
      <c r="E114" s="2" t="s">
        <v>33</v>
      </c>
      <c r="F114" s="11">
        <v>54</v>
      </c>
      <c r="G114" s="2" t="s">
        <v>16</v>
      </c>
      <c r="H114" s="2" t="s">
        <v>77</v>
      </c>
      <c r="I114" s="5">
        <v>30308</v>
      </c>
      <c r="J114" s="11">
        <v>21</v>
      </c>
      <c r="K114" s="11">
        <v>2</v>
      </c>
      <c r="L114" s="2">
        <v>2020</v>
      </c>
      <c r="M114" s="2" t="s">
        <v>40</v>
      </c>
      <c r="N114" s="2" t="s">
        <v>41</v>
      </c>
      <c r="O114" s="8">
        <v>2.6571166622649081</v>
      </c>
      <c r="P114" t="str">
        <f>_xlfn.IFS(Analysis167[[#This Row],[Performance_Score]]&lt;=2, "Poor", Analysis167[[#This Row],[Performance_Score]]&gt;2, "Good", Analysis167[[#This Row],[Performance_Score]]&gt;4, "Excellent")</f>
        <v>Poor</v>
      </c>
      <c r="Q114" t="str">
        <f>LEFT(Analysis167[[#This Row],[Name]],FIND(" ",Analysis167[[#This Row],[Name]], 1))</f>
        <v xml:space="preserve">Timothy </v>
      </c>
    </row>
    <row r="115" spans="3:17" x14ac:dyDescent="0.35">
      <c r="C115" s="1" t="s">
        <v>258</v>
      </c>
      <c r="D115" s="1" t="s">
        <v>259</v>
      </c>
      <c r="E115" s="1" t="s">
        <v>58</v>
      </c>
      <c r="F115" s="10">
        <v>37</v>
      </c>
      <c r="G115" s="1" t="s">
        <v>16</v>
      </c>
      <c r="H115" s="1" t="s">
        <v>39</v>
      </c>
      <c r="I115" s="4">
        <v>87025</v>
      </c>
      <c r="J115" s="10">
        <v>3</v>
      </c>
      <c r="K115" s="10">
        <v>4</v>
      </c>
      <c r="L115" s="1">
        <v>2023</v>
      </c>
      <c r="M115" s="1" t="s">
        <v>51</v>
      </c>
      <c r="N115" s="1" t="s">
        <v>26</v>
      </c>
      <c r="O115" s="7">
        <v>1.7840964164898012</v>
      </c>
      <c r="P115" t="str">
        <f>_xlfn.IFS(Analysis167[[#This Row],[Performance_Score]]&lt;=2, "Poor", Analysis167[[#This Row],[Performance_Score]]&gt;2, "Good", Analysis167[[#This Row],[Performance_Score]]&gt;4, "Excellent")</f>
        <v>Good</v>
      </c>
      <c r="Q115" t="str">
        <f>LEFT(Analysis167[[#This Row],[Name]],FIND(" ",Analysis167[[#This Row],[Name]], 1))</f>
        <v xml:space="preserve">Dr. </v>
      </c>
    </row>
    <row r="116" spans="3:17" x14ac:dyDescent="0.35">
      <c r="C116" s="2" t="s">
        <v>260</v>
      </c>
      <c r="D116" s="2" t="s">
        <v>261</v>
      </c>
      <c r="E116" s="2" t="s">
        <v>22</v>
      </c>
      <c r="F116" s="11">
        <v>36</v>
      </c>
      <c r="G116" s="2" t="s">
        <v>16</v>
      </c>
      <c r="H116" s="2" t="s">
        <v>17</v>
      </c>
      <c r="I116" s="5">
        <v>108370</v>
      </c>
      <c r="J116" s="11">
        <v>9</v>
      </c>
      <c r="K116" s="11">
        <v>5</v>
      </c>
      <c r="L116" s="2">
        <v>0</v>
      </c>
      <c r="M116" s="2" t="s">
        <v>34</v>
      </c>
      <c r="N116" s="2" t="s">
        <v>41</v>
      </c>
      <c r="O116" s="8">
        <v>2.3712231338073657</v>
      </c>
      <c r="P116" t="str">
        <f>_xlfn.IFS(Analysis167[[#This Row],[Performance_Score]]&lt;=2, "Poor", Analysis167[[#This Row],[Performance_Score]]&gt;2, "Good", Analysis167[[#This Row],[Performance_Score]]&gt;4, "Excellent")</f>
        <v>Good</v>
      </c>
      <c r="Q116" t="str">
        <f>LEFT(Analysis167[[#This Row],[Name]],FIND(" ",Analysis167[[#This Row],[Name]], 1))</f>
        <v xml:space="preserve">Justin </v>
      </c>
    </row>
    <row r="117" spans="3:17" x14ac:dyDescent="0.35">
      <c r="C117" s="1" t="s">
        <v>262</v>
      </c>
      <c r="D117" s="1" t="s">
        <v>263</v>
      </c>
      <c r="E117" s="1" t="s">
        <v>15</v>
      </c>
      <c r="F117" s="10">
        <v>44</v>
      </c>
      <c r="G117" s="1" t="s">
        <v>16</v>
      </c>
      <c r="H117" s="1" t="s">
        <v>39</v>
      </c>
      <c r="I117" s="4">
        <v>49157</v>
      </c>
      <c r="J117" s="10">
        <v>3</v>
      </c>
      <c r="K117" s="10">
        <v>3</v>
      </c>
      <c r="L117" s="1">
        <v>2024</v>
      </c>
      <c r="M117" s="1" t="s">
        <v>51</v>
      </c>
      <c r="N117" s="1" t="s">
        <v>26</v>
      </c>
      <c r="O117" s="7">
        <v>4.57064210815909</v>
      </c>
      <c r="P117" t="str">
        <f>_xlfn.IFS(Analysis167[[#This Row],[Performance_Score]]&lt;=2, "Poor", Analysis167[[#This Row],[Performance_Score]]&gt;2, "Good", Analysis167[[#This Row],[Performance_Score]]&gt;4, "Excellent")</f>
        <v>Good</v>
      </c>
      <c r="Q117" t="str">
        <f>LEFT(Analysis167[[#This Row],[Name]],FIND(" ",Analysis167[[#This Row],[Name]], 1))</f>
        <v xml:space="preserve">Michael </v>
      </c>
    </row>
    <row r="118" spans="3:17" x14ac:dyDescent="0.35">
      <c r="C118" s="2" t="s">
        <v>264</v>
      </c>
      <c r="D118" s="2" t="s">
        <v>265</v>
      </c>
      <c r="E118" s="2" t="s">
        <v>15</v>
      </c>
      <c r="F118" s="11">
        <v>55</v>
      </c>
      <c r="G118" s="2" t="s">
        <v>23</v>
      </c>
      <c r="H118" s="2" t="s">
        <v>77</v>
      </c>
      <c r="I118" s="5">
        <v>108164</v>
      </c>
      <c r="J118" s="11">
        <v>29</v>
      </c>
      <c r="K118" s="11">
        <v>3</v>
      </c>
      <c r="L118" s="2">
        <v>0</v>
      </c>
      <c r="M118" s="2" t="s">
        <v>25</v>
      </c>
      <c r="N118" s="2" t="s">
        <v>26</v>
      </c>
      <c r="O118" s="8">
        <v>3.855337212945086</v>
      </c>
      <c r="P118" t="str">
        <f>_xlfn.IFS(Analysis167[[#This Row],[Performance_Score]]&lt;=2, "Poor", Analysis167[[#This Row],[Performance_Score]]&gt;2, "Good", Analysis167[[#This Row],[Performance_Score]]&gt;4, "Excellent")</f>
        <v>Good</v>
      </c>
      <c r="Q118" t="str">
        <f>LEFT(Analysis167[[#This Row],[Name]],FIND(" ",Analysis167[[#This Row],[Name]], 1))</f>
        <v xml:space="preserve">Sara </v>
      </c>
    </row>
    <row r="119" spans="3:17" x14ac:dyDescent="0.35">
      <c r="C119" s="1" t="s">
        <v>266</v>
      </c>
      <c r="D119" s="1" t="s">
        <v>267</v>
      </c>
      <c r="E119" s="1" t="s">
        <v>15</v>
      </c>
      <c r="F119" s="10">
        <v>56</v>
      </c>
      <c r="G119" s="1" t="s">
        <v>23</v>
      </c>
      <c r="H119" s="1" t="s">
        <v>17</v>
      </c>
      <c r="I119" s="4">
        <v>38364</v>
      </c>
      <c r="J119" s="10">
        <v>27</v>
      </c>
      <c r="K119" s="10">
        <v>5</v>
      </c>
      <c r="L119" s="1">
        <v>2018</v>
      </c>
      <c r="M119" s="1" t="s">
        <v>34</v>
      </c>
      <c r="N119" s="1" t="s">
        <v>26</v>
      </c>
      <c r="O119" s="7">
        <v>2.0785709030628063</v>
      </c>
      <c r="P119" t="str">
        <f>_xlfn.IFS(Analysis167[[#This Row],[Performance_Score]]&lt;=2, "Poor", Analysis167[[#This Row],[Performance_Score]]&gt;2, "Good", Analysis167[[#This Row],[Performance_Score]]&gt;4, "Excellent")</f>
        <v>Good</v>
      </c>
      <c r="Q119" t="str">
        <f>LEFT(Analysis167[[#This Row],[Name]],FIND(" ",Analysis167[[#This Row],[Name]], 1))</f>
        <v xml:space="preserve">Stephanie </v>
      </c>
    </row>
    <row r="120" spans="3:17" x14ac:dyDescent="0.35">
      <c r="C120" s="2" t="s">
        <v>268</v>
      </c>
      <c r="D120" s="2" t="s">
        <v>269</v>
      </c>
      <c r="E120" s="2" t="s">
        <v>80</v>
      </c>
      <c r="F120" s="11">
        <v>48</v>
      </c>
      <c r="G120" s="2" t="s">
        <v>16</v>
      </c>
      <c r="H120" s="2" t="s">
        <v>29</v>
      </c>
      <c r="I120" s="5">
        <v>88688</v>
      </c>
      <c r="J120" s="11">
        <v>9</v>
      </c>
      <c r="K120" s="11">
        <v>2</v>
      </c>
      <c r="L120" s="2">
        <v>2019</v>
      </c>
      <c r="M120" s="2" t="s">
        <v>51</v>
      </c>
      <c r="N120" s="2" t="s">
        <v>26</v>
      </c>
      <c r="O120" s="8">
        <v>4.9778168083724719</v>
      </c>
      <c r="P120" t="str">
        <f>_xlfn.IFS(Analysis167[[#This Row],[Performance_Score]]&lt;=2, "Poor", Analysis167[[#This Row],[Performance_Score]]&gt;2, "Good", Analysis167[[#This Row],[Performance_Score]]&gt;4, "Excellent")</f>
        <v>Poor</v>
      </c>
      <c r="Q120" t="str">
        <f>LEFT(Analysis167[[#This Row],[Name]],FIND(" ",Analysis167[[#This Row],[Name]], 1))</f>
        <v xml:space="preserve">Christopher </v>
      </c>
    </row>
    <row r="121" spans="3:17" x14ac:dyDescent="0.35">
      <c r="C121" s="1" t="s">
        <v>270</v>
      </c>
      <c r="D121" s="1" t="s">
        <v>271</v>
      </c>
      <c r="E121" s="1" t="s">
        <v>33</v>
      </c>
      <c r="F121" s="10">
        <v>28</v>
      </c>
      <c r="G121" s="1" t="s">
        <v>72</v>
      </c>
      <c r="H121" s="1" t="s">
        <v>29</v>
      </c>
      <c r="I121" s="4">
        <v>69709</v>
      </c>
      <c r="J121" s="10">
        <v>35</v>
      </c>
      <c r="K121" s="10">
        <v>3</v>
      </c>
      <c r="L121" s="1">
        <v>2022</v>
      </c>
      <c r="M121" s="1" t="s">
        <v>25</v>
      </c>
      <c r="N121" s="1" t="s">
        <v>26</v>
      </c>
      <c r="O121" s="7">
        <v>1.1434585362492857</v>
      </c>
      <c r="P121" t="str">
        <f>_xlfn.IFS(Analysis167[[#This Row],[Performance_Score]]&lt;=2, "Poor", Analysis167[[#This Row],[Performance_Score]]&gt;2, "Good", Analysis167[[#This Row],[Performance_Score]]&gt;4, "Excellent")</f>
        <v>Good</v>
      </c>
      <c r="Q121" t="str">
        <f>LEFT(Analysis167[[#This Row],[Name]],FIND(" ",Analysis167[[#This Row],[Name]], 1))</f>
        <v xml:space="preserve">Michael </v>
      </c>
    </row>
    <row r="122" spans="3:17" x14ac:dyDescent="0.35">
      <c r="C122" s="2" t="s">
        <v>272</v>
      </c>
      <c r="D122" s="2" t="s">
        <v>273</v>
      </c>
      <c r="E122" s="2" t="s">
        <v>58</v>
      </c>
      <c r="F122" s="11">
        <v>56</v>
      </c>
      <c r="G122" s="2" t="s">
        <v>16</v>
      </c>
      <c r="H122" s="2" t="s">
        <v>63</v>
      </c>
      <c r="I122" s="5">
        <v>114474</v>
      </c>
      <c r="J122" s="11">
        <v>30</v>
      </c>
      <c r="K122" s="11">
        <v>5</v>
      </c>
      <c r="L122" s="2">
        <v>2015</v>
      </c>
      <c r="M122" s="2" t="s">
        <v>40</v>
      </c>
      <c r="N122" s="2" t="s">
        <v>41</v>
      </c>
      <c r="O122" s="8">
        <v>4.964739125330099</v>
      </c>
      <c r="P122" t="str">
        <f>_xlfn.IFS(Analysis167[[#This Row],[Performance_Score]]&lt;=2, "Poor", Analysis167[[#This Row],[Performance_Score]]&gt;2, "Good", Analysis167[[#This Row],[Performance_Score]]&gt;4, "Excellent")</f>
        <v>Good</v>
      </c>
      <c r="Q122" t="str">
        <f>LEFT(Analysis167[[#This Row],[Name]],FIND(" ",Analysis167[[#This Row],[Name]], 1))</f>
        <v xml:space="preserve">John </v>
      </c>
    </row>
    <row r="123" spans="3:17" x14ac:dyDescent="0.35">
      <c r="C123" s="1" t="s">
        <v>274</v>
      </c>
      <c r="D123" s="1" t="s">
        <v>275</v>
      </c>
      <c r="E123" s="1" t="s">
        <v>22</v>
      </c>
      <c r="F123" s="10">
        <v>35</v>
      </c>
      <c r="G123" s="1" t="s">
        <v>16</v>
      </c>
      <c r="H123" s="1" t="s">
        <v>63</v>
      </c>
      <c r="I123" s="4">
        <v>92656</v>
      </c>
      <c r="J123" s="10">
        <v>28</v>
      </c>
      <c r="K123" s="10">
        <v>3</v>
      </c>
      <c r="L123" s="1">
        <v>2016</v>
      </c>
      <c r="M123" s="1" t="s">
        <v>51</v>
      </c>
      <c r="N123" s="1" t="s">
        <v>26</v>
      </c>
      <c r="O123" s="7">
        <v>1.2924866636570886</v>
      </c>
      <c r="P123" t="str">
        <f>_xlfn.IFS(Analysis167[[#This Row],[Performance_Score]]&lt;=2, "Poor", Analysis167[[#This Row],[Performance_Score]]&gt;2, "Good", Analysis167[[#This Row],[Performance_Score]]&gt;4, "Excellent")</f>
        <v>Good</v>
      </c>
      <c r="Q123" t="str">
        <f>LEFT(Analysis167[[#This Row],[Name]],FIND(" ",Analysis167[[#This Row],[Name]], 1))</f>
        <v xml:space="preserve">Blake </v>
      </c>
    </row>
    <row r="124" spans="3:17" x14ac:dyDescent="0.35">
      <c r="C124" s="2" t="s">
        <v>276</v>
      </c>
      <c r="D124" s="2" t="s">
        <v>277</v>
      </c>
      <c r="E124" s="2" t="s">
        <v>15</v>
      </c>
      <c r="F124" s="11">
        <v>46</v>
      </c>
      <c r="G124" s="2" t="s">
        <v>23</v>
      </c>
      <c r="H124" s="2" t="s">
        <v>24</v>
      </c>
      <c r="I124" s="5">
        <v>75539</v>
      </c>
      <c r="J124" s="11">
        <v>3</v>
      </c>
      <c r="K124" s="11">
        <v>3</v>
      </c>
      <c r="L124" s="2">
        <v>2016</v>
      </c>
      <c r="M124" s="2" t="s">
        <v>40</v>
      </c>
      <c r="N124" s="2" t="s">
        <v>41</v>
      </c>
      <c r="O124" s="8">
        <v>2.5300833018172155</v>
      </c>
      <c r="P124" t="str">
        <f>_xlfn.IFS(Analysis167[[#This Row],[Performance_Score]]&lt;=2, "Poor", Analysis167[[#This Row],[Performance_Score]]&gt;2, "Good", Analysis167[[#This Row],[Performance_Score]]&gt;4, "Excellent")</f>
        <v>Good</v>
      </c>
      <c r="Q124" t="str">
        <f>LEFT(Analysis167[[#This Row],[Name]],FIND(" ",Analysis167[[#This Row],[Name]], 1))</f>
        <v xml:space="preserve">Annette </v>
      </c>
    </row>
    <row r="125" spans="3:17" x14ac:dyDescent="0.35">
      <c r="C125" s="1" t="s">
        <v>278</v>
      </c>
      <c r="D125" s="1" t="s">
        <v>279</v>
      </c>
      <c r="E125" s="1" t="s">
        <v>15</v>
      </c>
      <c r="F125" s="10">
        <v>22</v>
      </c>
      <c r="G125" s="1" t="s">
        <v>23</v>
      </c>
      <c r="H125" s="1" t="s">
        <v>29</v>
      </c>
      <c r="I125" s="4">
        <v>39177</v>
      </c>
      <c r="J125" s="10">
        <v>25</v>
      </c>
      <c r="K125" s="10">
        <v>5</v>
      </c>
      <c r="L125" s="1">
        <v>0</v>
      </c>
      <c r="M125" s="1" t="s">
        <v>40</v>
      </c>
      <c r="N125" s="1" t="s">
        <v>26</v>
      </c>
      <c r="O125" s="7">
        <v>4.0539374183256776</v>
      </c>
      <c r="P125" t="str">
        <f>_xlfn.IFS(Analysis167[[#This Row],[Performance_Score]]&lt;=2, "Poor", Analysis167[[#This Row],[Performance_Score]]&gt;2, "Good", Analysis167[[#This Row],[Performance_Score]]&gt;4, "Excellent")</f>
        <v>Good</v>
      </c>
      <c r="Q125" t="str">
        <f>LEFT(Analysis167[[#This Row],[Name]],FIND(" ",Analysis167[[#This Row],[Name]], 1))</f>
        <v xml:space="preserve">Rebecca </v>
      </c>
    </row>
    <row r="126" spans="3:17" x14ac:dyDescent="0.35">
      <c r="C126" s="2" t="s">
        <v>280</v>
      </c>
      <c r="D126" s="2" t="s">
        <v>281</v>
      </c>
      <c r="E126" s="2" t="s">
        <v>80</v>
      </c>
      <c r="F126" s="11">
        <v>29</v>
      </c>
      <c r="G126" s="2" t="s">
        <v>23</v>
      </c>
      <c r="H126" s="2" t="s">
        <v>39</v>
      </c>
      <c r="I126" s="5">
        <v>31552</v>
      </c>
      <c r="J126" s="11">
        <v>32</v>
      </c>
      <c r="K126" s="11">
        <v>5</v>
      </c>
      <c r="L126" s="2">
        <v>0</v>
      </c>
      <c r="M126" s="2" t="s">
        <v>34</v>
      </c>
      <c r="N126" s="2" t="s">
        <v>26</v>
      </c>
      <c r="O126" s="8">
        <v>4.9789970732090811</v>
      </c>
      <c r="P126" t="str">
        <f>_xlfn.IFS(Analysis167[[#This Row],[Performance_Score]]&lt;=2, "Poor", Analysis167[[#This Row],[Performance_Score]]&gt;2, "Good", Analysis167[[#This Row],[Performance_Score]]&gt;4, "Excellent")</f>
        <v>Good</v>
      </c>
      <c r="Q126" t="str">
        <f>LEFT(Analysis167[[#This Row],[Name]],FIND(" ",Analysis167[[#This Row],[Name]], 1))</f>
        <v xml:space="preserve">Alison </v>
      </c>
    </row>
    <row r="127" spans="3:17" x14ac:dyDescent="0.35">
      <c r="C127" s="1" t="s">
        <v>282</v>
      </c>
      <c r="D127" s="1" t="s">
        <v>283</v>
      </c>
      <c r="E127" s="1" t="s">
        <v>15</v>
      </c>
      <c r="F127" s="10">
        <v>46</v>
      </c>
      <c r="G127" s="1" t="s">
        <v>23</v>
      </c>
      <c r="H127" s="1" t="s">
        <v>24</v>
      </c>
      <c r="I127" s="4">
        <v>53180</v>
      </c>
      <c r="J127" s="10">
        <v>17</v>
      </c>
      <c r="K127" s="10">
        <v>4</v>
      </c>
      <c r="L127" s="1">
        <v>2016</v>
      </c>
      <c r="M127" s="1" t="s">
        <v>18</v>
      </c>
      <c r="N127" s="1" t="s">
        <v>26</v>
      </c>
      <c r="O127" s="7">
        <v>1.6744666364562906</v>
      </c>
      <c r="P127" t="str">
        <f>_xlfn.IFS(Analysis167[[#This Row],[Performance_Score]]&lt;=2, "Poor", Analysis167[[#This Row],[Performance_Score]]&gt;2, "Good", Analysis167[[#This Row],[Performance_Score]]&gt;4, "Excellent")</f>
        <v>Good</v>
      </c>
      <c r="Q127" t="str">
        <f>LEFT(Analysis167[[#This Row],[Name]],FIND(" ",Analysis167[[#This Row],[Name]], 1))</f>
        <v xml:space="preserve">Timothy </v>
      </c>
    </row>
    <row r="128" spans="3:17" x14ac:dyDescent="0.35">
      <c r="C128" s="2" t="s">
        <v>284</v>
      </c>
      <c r="D128" s="2" t="s">
        <v>285</v>
      </c>
      <c r="E128" s="2" t="s">
        <v>33</v>
      </c>
      <c r="F128" s="11">
        <v>50</v>
      </c>
      <c r="G128" s="2" t="s">
        <v>23</v>
      </c>
      <c r="H128" s="2" t="s">
        <v>17</v>
      </c>
      <c r="I128" s="5">
        <v>102625</v>
      </c>
      <c r="J128" s="11">
        <v>8</v>
      </c>
      <c r="K128" s="11">
        <v>2</v>
      </c>
      <c r="L128" s="2">
        <v>2018</v>
      </c>
      <c r="M128" s="2" t="s">
        <v>51</v>
      </c>
      <c r="N128" s="2" t="s">
        <v>26</v>
      </c>
      <c r="O128" s="8">
        <v>1.1473425755163191</v>
      </c>
      <c r="P128" t="str">
        <f>_xlfn.IFS(Analysis167[[#This Row],[Performance_Score]]&lt;=2, "Poor", Analysis167[[#This Row],[Performance_Score]]&gt;2, "Good", Analysis167[[#This Row],[Performance_Score]]&gt;4, "Excellent")</f>
        <v>Poor</v>
      </c>
      <c r="Q128" t="str">
        <f>LEFT(Analysis167[[#This Row],[Name]],FIND(" ",Analysis167[[#This Row],[Name]], 1))</f>
        <v xml:space="preserve">Patricia </v>
      </c>
    </row>
    <row r="129" spans="3:17" x14ac:dyDescent="0.35">
      <c r="C129" s="1" t="s">
        <v>286</v>
      </c>
      <c r="D129" s="1" t="s">
        <v>287</v>
      </c>
      <c r="E129" s="1" t="s">
        <v>58</v>
      </c>
      <c r="F129" s="10">
        <v>44</v>
      </c>
      <c r="G129" s="1" t="s">
        <v>23</v>
      </c>
      <c r="H129" s="1" t="s">
        <v>17</v>
      </c>
      <c r="I129" s="4">
        <v>73844</v>
      </c>
      <c r="J129" s="10">
        <v>28</v>
      </c>
      <c r="K129" s="10">
        <v>1</v>
      </c>
      <c r="L129" s="1">
        <v>2018</v>
      </c>
      <c r="M129" s="1" t="s">
        <v>51</v>
      </c>
      <c r="N129" s="1" t="s">
        <v>26</v>
      </c>
      <c r="O129" s="7">
        <v>1.1508361452578337</v>
      </c>
      <c r="P129" t="str">
        <f>_xlfn.IFS(Analysis167[[#This Row],[Performance_Score]]&lt;=2, "Poor", Analysis167[[#This Row],[Performance_Score]]&gt;2, "Good", Analysis167[[#This Row],[Performance_Score]]&gt;4, "Excellent")</f>
        <v>Poor</v>
      </c>
      <c r="Q129" t="str">
        <f>LEFT(Analysis167[[#This Row],[Name]],FIND(" ",Analysis167[[#This Row],[Name]], 1))</f>
        <v xml:space="preserve">Cynthia </v>
      </c>
    </row>
    <row r="130" spans="3:17" x14ac:dyDescent="0.35">
      <c r="C130" s="2" t="s">
        <v>288</v>
      </c>
      <c r="D130" s="2" t="s">
        <v>289</v>
      </c>
      <c r="E130" s="2" t="s">
        <v>33</v>
      </c>
      <c r="F130" s="11">
        <v>56</v>
      </c>
      <c r="G130" s="2" t="s">
        <v>23</v>
      </c>
      <c r="H130" s="2" t="s">
        <v>24</v>
      </c>
      <c r="I130" s="5">
        <v>107695</v>
      </c>
      <c r="J130" s="11">
        <v>31</v>
      </c>
      <c r="K130" s="11">
        <v>3</v>
      </c>
      <c r="L130" s="2">
        <v>2015</v>
      </c>
      <c r="M130" s="2" t="s">
        <v>30</v>
      </c>
      <c r="N130" s="2" t="s">
        <v>19</v>
      </c>
      <c r="O130" s="8">
        <v>3.4071535288866159</v>
      </c>
      <c r="P130" t="str">
        <f>_xlfn.IFS(Analysis167[[#This Row],[Performance_Score]]&lt;=2, "Poor", Analysis167[[#This Row],[Performance_Score]]&gt;2, "Good", Analysis167[[#This Row],[Performance_Score]]&gt;4, "Excellent")</f>
        <v>Good</v>
      </c>
      <c r="Q130" t="str">
        <f>LEFT(Analysis167[[#This Row],[Name]],FIND(" ",Analysis167[[#This Row],[Name]], 1))</f>
        <v xml:space="preserve">Kimberly </v>
      </c>
    </row>
    <row r="131" spans="3:17" x14ac:dyDescent="0.35">
      <c r="C131" s="1" t="s">
        <v>290</v>
      </c>
      <c r="D131" s="1" t="s">
        <v>291</v>
      </c>
      <c r="E131" s="1" t="s">
        <v>33</v>
      </c>
      <c r="F131" s="10">
        <v>30</v>
      </c>
      <c r="G131" s="1" t="s">
        <v>23</v>
      </c>
      <c r="H131" s="1" t="s">
        <v>24</v>
      </c>
      <c r="I131" s="4">
        <v>64915</v>
      </c>
      <c r="J131" s="10">
        <v>8</v>
      </c>
      <c r="K131" s="10">
        <v>2</v>
      </c>
      <c r="L131" s="1">
        <v>2022</v>
      </c>
      <c r="M131" s="1" t="s">
        <v>18</v>
      </c>
      <c r="N131" s="1" t="s">
        <v>41</v>
      </c>
      <c r="O131" s="7">
        <v>3.821281447405116</v>
      </c>
      <c r="P131" t="str">
        <f>_xlfn.IFS(Analysis167[[#This Row],[Performance_Score]]&lt;=2, "Poor", Analysis167[[#This Row],[Performance_Score]]&gt;2, "Good", Analysis167[[#This Row],[Performance_Score]]&gt;4, "Excellent")</f>
        <v>Poor</v>
      </c>
      <c r="Q131" t="str">
        <f>LEFT(Analysis167[[#This Row],[Name]],FIND(" ",Analysis167[[#This Row],[Name]], 1))</f>
        <v xml:space="preserve">Christina </v>
      </c>
    </row>
    <row r="132" spans="3:17" x14ac:dyDescent="0.35">
      <c r="C132" s="2" t="s">
        <v>292</v>
      </c>
      <c r="D132" s="2" t="s">
        <v>293</v>
      </c>
      <c r="E132" s="2" t="s">
        <v>58</v>
      </c>
      <c r="F132" s="11">
        <v>49</v>
      </c>
      <c r="G132" s="2" t="s">
        <v>16</v>
      </c>
      <c r="H132" s="2" t="s">
        <v>39</v>
      </c>
      <c r="I132" s="5">
        <v>33437</v>
      </c>
      <c r="J132" s="11">
        <v>17</v>
      </c>
      <c r="K132" s="11">
        <v>1</v>
      </c>
      <c r="L132" s="2">
        <v>2022</v>
      </c>
      <c r="M132" s="2" t="s">
        <v>34</v>
      </c>
      <c r="N132" s="2" t="s">
        <v>41</v>
      </c>
      <c r="O132" s="8">
        <v>2.5691345668369303</v>
      </c>
      <c r="P132" t="str">
        <f>_xlfn.IFS(Analysis167[[#This Row],[Performance_Score]]&lt;=2, "Poor", Analysis167[[#This Row],[Performance_Score]]&gt;2, "Good", Analysis167[[#This Row],[Performance_Score]]&gt;4, "Excellent")</f>
        <v>Poor</v>
      </c>
      <c r="Q132" t="str">
        <f>LEFT(Analysis167[[#This Row],[Name]],FIND(" ",Analysis167[[#This Row],[Name]], 1))</f>
        <v xml:space="preserve">Samantha </v>
      </c>
    </row>
    <row r="133" spans="3:17" x14ac:dyDescent="0.35">
      <c r="C133" s="1" t="s">
        <v>294</v>
      </c>
      <c r="D133" s="1" t="s">
        <v>295</v>
      </c>
      <c r="E133" s="1" t="s">
        <v>58</v>
      </c>
      <c r="F133" s="10">
        <v>45</v>
      </c>
      <c r="G133" s="1" t="s">
        <v>16</v>
      </c>
      <c r="H133" s="1" t="s">
        <v>17</v>
      </c>
      <c r="I133" s="4">
        <v>99224</v>
      </c>
      <c r="J133" s="10">
        <v>28</v>
      </c>
      <c r="K133" s="10">
        <v>5</v>
      </c>
      <c r="L133" s="1">
        <v>2019</v>
      </c>
      <c r="M133" s="1" t="s">
        <v>34</v>
      </c>
      <c r="N133" s="1" t="s">
        <v>41</v>
      </c>
      <c r="O133" s="7">
        <v>1.7397771184275697</v>
      </c>
      <c r="P133" t="str">
        <f>_xlfn.IFS(Analysis167[[#This Row],[Performance_Score]]&lt;=2, "Poor", Analysis167[[#This Row],[Performance_Score]]&gt;2, "Good", Analysis167[[#This Row],[Performance_Score]]&gt;4, "Excellent")</f>
        <v>Good</v>
      </c>
      <c r="Q133" t="str">
        <f>LEFT(Analysis167[[#This Row],[Name]],FIND(" ",Analysis167[[#This Row],[Name]], 1))</f>
        <v xml:space="preserve">Amy </v>
      </c>
    </row>
    <row r="134" spans="3:17" x14ac:dyDescent="0.35">
      <c r="C134" s="2" t="s">
        <v>296</v>
      </c>
      <c r="D134" s="2" t="s">
        <v>297</v>
      </c>
      <c r="E134" s="2" t="s">
        <v>15</v>
      </c>
      <c r="F134" s="11">
        <v>25</v>
      </c>
      <c r="G134" s="2" t="s">
        <v>16</v>
      </c>
      <c r="H134" s="2" t="s">
        <v>39</v>
      </c>
      <c r="I134" s="5">
        <v>35659</v>
      </c>
      <c r="J134" s="11">
        <v>5</v>
      </c>
      <c r="K134" s="11">
        <v>3</v>
      </c>
      <c r="L134" s="2">
        <v>2016</v>
      </c>
      <c r="M134" s="2" t="s">
        <v>30</v>
      </c>
      <c r="N134" s="2" t="s">
        <v>41</v>
      </c>
      <c r="O134" s="8">
        <v>2.7132357403815375</v>
      </c>
      <c r="P134" t="str">
        <f>_xlfn.IFS(Analysis167[[#This Row],[Performance_Score]]&lt;=2, "Poor", Analysis167[[#This Row],[Performance_Score]]&gt;2, "Good", Analysis167[[#This Row],[Performance_Score]]&gt;4, "Excellent")</f>
        <v>Good</v>
      </c>
      <c r="Q134" t="str">
        <f>LEFT(Analysis167[[#This Row],[Name]],FIND(" ",Analysis167[[#This Row],[Name]], 1))</f>
        <v xml:space="preserve">Amy </v>
      </c>
    </row>
    <row r="135" spans="3:17" x14ac:dyDescent="0.35">
      <c r="C135" s="1" t="s">
        <v>298</v>
      </c>
      <c r="D135" s="1" t="s">
        <v>299</v>
      </c>
      <c r="E135" s="1" t="s">
        <v>22</v>
      </c>
      <c r="F135" s="10">
        <v>50</v>
      </c>
      <c r="G135" s="1" t="s">
        <v>16</v>
      </c>
      <c r="H135" s="1" t="s">
        <v>39</v>
      </c>
      <c r="I135" s="4">
        <v>114222</v>
      </c>
      <c r="J135" s="10">
        <v>26</v>
      </c>
      <c r="K135" s="10">
        <v>4</v>
      </c>
      <c r="L135" s="1">
        <v>2019</v>
      </c>
      <c r="M135" s="1" t="s">
        <v>30</v>
      </c>
      <c r="N135" s="1" t="s">
        <v>141</v>
      </c>
      <c r="O135" s="7">
        <v>2.4273225678488832</v>
      </c>
      <c r="P135" t="str">
        <f>_xlfn.IFS(Analysis167[[#This Row],[Performance_Score]]&lt;=2, "Poor", Analysis167[[#This Row],[Performance_Score]]&gt;2, "Good", Analysis167[[#This Row],[Performance_Score]]&gt;4, "Excellent")</f>
        <v>Good</v>
      </c>
      <c r="Q135" t="str">
        <f>LEFT(Analysis167[[#This Row],[Name]],FIND(" ",Analysis167[[#This Row],[Name]], 1))</f>
        <v xml:space="preserve">Joyce </v>
      </c>
    </row>
    <row r="136" spans="3:17" x14ac:dyDescent="0.35">
      <c r="C136" s="2" t="s">
        <v>300</v>
      </c>
      <c r="D136" s="2" t="s">
        <v>301</v>
      </c>
      <c r="E136" s="2" t="s">
        <v>22</v>
      </c>
      <c r="F136" s="11">
        <v>42</v>
      </c>
      <c r="G136" s="2" t="s">
        <v>16</v>
      </c>
      <c r="H136" s="2" t="s">
        <v>24</v>
      </c>
      <c r="I136" s="5">
        <v>69517</v>
      </c>
      <c r="J136" s="11">
        <v>11</v>
      </c>
      <c r="K136" s="11">
        <v>4</v>
      </c>
      <c r="L136" s="2">
        <v>2024</v>
      </c>
      <c r="M136" s="2" t="s">
        <v>18</v>
      </c>
      <c r="N136" s="2" t="s">
        <v>141</v>
      </c>
      <c r="O136" s="8">
        <v>1.4385039447749643</v>
      </c>
      <c r="P136" t="str">
        <f>_xlfn.IFS(Analysis167[[#This Row],[Performance_Score]]&lt;=2, "Poor", Analysis167[[#This Row],[Performance_Score]]&gt;2, "Good", Analysis167[[#This Row],[Performance_Score]]&gt;4, "Excellent")</f>
        <v>Good</v>
      </c>
      <c r="Q136" t="str">
        <f>LEFT(Analysis167[[#This Row],[Name]],FIND(" ",Analysis167[[#This Row],[Name]], 1))</f>
        <v xml:space="preserve">Nathan </v>
      </c>
    </row>
    <row r="137" spans="3:17" x14ac:dyDescent="0.35">
      <c r="C137" s="1" t="s">
        <v>302</v>
      </c>
      <c r="D137" s="1" t="s">
        <v>303</v>
      </c>
      <c r="E137" s="1" t="s">
        <v>15</v>
      </c>
      <c r="F137" s="10">
        <v>30</v>
      </c>
      <c r="G137" s="1" t="s">
        <v>16</v>
      </c>
      <c r="H137" s="1" t="s">
        <v>17</v>
      </c>
      <c r="I137" s="4">
        <v>74854</v>
      </c>
      <c r="J137" s="10">
        <v>29</v>
      </c>
      <c r="K137" s="10">
        <v>5</v>
      </c>
      <c r="L137" s="1">
        <v>2024</v>
      </c>
      <c r="M137" s="1" t="s">
        <v>18</v>
      </c>
      <c r="N137" s="1" t="s">
        <v>26</v>
      </c>
      <c r="O137" s="7">
        <v>3.7518103910043661</v>
      </c>
      <c r="P137" t="str">
        <f>_xlfn.IFS(Analysis167[[#This Row],[Performance_Score]]&lt;=2, "Poor", Analysis167[[#This Row],[Performance_Score]]&gt;2, "Good", Analysis167[[#This Row],[Performance_Score]]&gt;4, "Excellent")</f>
        <v>Good</v>
      </c>
      <c r="Q137" t="str">
        <f>LEFT(Analysis167[[#This Row],[Name]],FIND(" ",Analysis167[[#This Row],[Name]], 1))</f>
        <v xml:space="preserve">Jesus </v>
      </c>
    </row>
    <row r="138" spans="3:17" x14ac:dyDescent="0.35">
      <c r="C138" s="2" t="s">
        <v>304</v>
      </c>
      <c r="D138" s="2" t="s">
        <v>305</v>
      </c>
      <c r="E138" s="2" t="s">
        <v>15</v>
      </c>
      <c r="F138" s="11">
        <v>34</v>
      </c>
      <c r="G138" s="2" t="s">
        <v>23</v>
      </c>
      <c r="H138" s="2" t="s">
        <v>24</v>
      </c>
      <c r="I138" s="5">
        <v>42392</v>
      </c>
      <c r="J138" s="11">
        <v>16</v>
      </c>
      <c r="K138" s="11">
        <v>4</v>
      </c>
      <c r="L138" s="2">
        <v>2015</v>
      </c>
      <c r="M138" s="2" t="s">
        <v>18</v>
      </c>
      <c r="N138" s="2" t="s">
        <v>41</v>
      </c>
      <c r="O138" s="8">
        <v>4.5692517178059635</v>
      </c>
      <c r="P138" t="str">
        <f>_xlfn.IFS(Analysis167[[#This Row],[Performance_Score]]&lt;=2, "Poor", Analysis167[[#This Row],[Performance_Score]]&gt;2, "Good", Analysis167[[#This Row],[Performance_Score]]&gt;4, "Excellent")</f>
        <v>Good</v>
      </c>
      <c r="Q138" t="str">
        <f>LEFT(Analysis167[[#This Row],[Name]],FIND(" ",Analysis167[[#This Row],[Name]], 1))</f>
        <v xml:space="preserve">James </v>
      </c>
    </row>
    <row r="139" spans="3:17" x14ac:dyDescent="0.35">
      <c r="C139" s="1" t="s">
        <v>306</v>
      </c>
      <c r="D139" s="1" t="s">
        <v>307</v>
      </c>
      <c r="E139" s="1" t="s">
        <v>22</v>
      </c>
      <c r="F139" s="10">
        <v>27</v>
      </c>
      <c r="G139" s="1" t="s">
        <v>16</v>
      </c>
      <c r="H139" s="1" t="s">
        <v>63</v>
      </c>
      <c r="I139" s="4">
        <v>97194</v>
      </c>
      <c r="J139" s="10">
        <v>1</v>
      </c>
      <c r="K139" s="10">
        <v>4</v>
      </c>
      <c r="L139" s="1">
        <v>2016</v>
      </c>
      <c r="M139" s="1" t="s">
        <v>51</v>
      </c>
      <c r="N139" s="1" t="s">
        <v>26</v>
      </c>
      <c r="O139" s="7">
        <v>1.3200015925413222</v>
      </c>
      <c r="P139" t="str">
        <f>_xlfn.IFS(Analysis167[[#This Row],[Performance_Score]]&lt;=2, "Poor", Analysis167[[#This Row],[Performance_Score]]&gt;2, "Good", Analysis167[[#This Row],[Performance_Score]]&gt;4, "Excellent")</f>
        <v>Good</v>
      </c>
      <c r="Q139" t="str">
        <f>LEFT(Analysis167[[#This Row],[Name]],FIND(" ",Analysis167[[#This Row],[Name]], 1))</f>
        <v xml:space="preserve">Elizabeth </v>
      </c>
    </row>
    <row r="140" spans="3:17" x14ac:dyDescent="0.35">
      <c r="C140" s="2" t="s">
        <v>308</v>
      </c>
      <c r="D140" s="2" t="s">
        <v>309</v>
      </c>
      <c r="E140" s="2" t="s">
        <v>80</v>
      </c>
      <c r="F140" s="11">
        <v>27</v>
      </c>
      <c r="G140" s="2" t="s">
        <v>16</v>
      </c>
      <c r="H140" s="2" t="s">
        <v>29</v>
      </c>
      <c r="I140" s="5">
        <v>109001</v>
      </c>
      <c r="J140" s="11">
        <v>6</v>
      </c>
      <c r="K140" s="11">
        <v>3</v>
      </c>
      <c r="L140" s="2">
        <v>2019</v>
      </c>
      <c r="M140" s="2" t="s">
        <v>18</v>
      </c>
      <c r="N140" s="2" t="s">
        <v>26</v>
      </c>
      <c r="O140" s="8">
        <v>2.2939749514952852</v>
      </c>
      <c r="P140" t="str">
        <f>_xlfn.IFS(Analysis167[[#This Row],[Performance_Score]]&lt;=2, "Poor", Analysis167[[#This Row],[Performance_Score]]&gt;2, "Good", Analysis167[[#This Row],[Performance_Score]]&gt;4, "Excellent")</f>
        <v>Good</v>
      </c>
      <c r="Q140" t="str">
        <f>LEFT(Analysis167[[#This Row],[Name]],FIND(" ",Analysis167[[#This Row],[Name]], 1))</f>
        <v xml:space="preserve">Connie </v>
      </c>
    </row>
    <row r="141" spans="3:17" x14ac:dyDescent="0.35">
      <c r="C141" s="1" t="s">
        <v>310</v>
      </c>
      <c r="D141" s="1" t="s">
        <v>311</v>
      </c>
      <c r="E141" s="1" t="s">
        <v>58</v>
      </c>
      <c r="F141" s="10">
        <v>47</v>
      </c>
      <c r="G141" s="1" t="s">
        <v>16</v>
      </c>
      <c r="H141" s="1" t="s">
        <v>39</v>
      </c>
      <c r="I141" s="4">
        <v>73078</v>
      </c>
      <c r="J141" s="10">
        <v>14</v>
      </c>
      <c r="K141" s="10">
        <v>1</v>
      </c>
      <c r="L141" s="1">
        <v>2024</v>
      </c>
      <c r="M141" s="1" t="s">
        <v>25</v>
      </c>
      <c r="N141" s="1" t="s">
        <v>41</v>
      </c>
      <c r="O141" s="7">
        <v>3.5139285859790919</v>
      </c>
      <c r="P141" t="str">
        <f>_xlfn.IFS(Analysis167[[#This Row],[Performance_Score]]&lt;=2, "Poor", Analysis167[[#This Row],[Performance_Score]]&gt;2, "Good", Analysis167[[#This Row],[Performance_Score]]&gt;4, "Excellent")</f>
        <v>Poor</v>
      </c>
      <c r="Q141" t="str">
        <f>LEFT(Analysis167[[#This Row],[Name]],FIND(" ",Analysis167[[#This Row],[Name]], 1))</f>
        <v xml:space="preserve">Donna </v>
      </c>
    </row>
    <row r="142" spans="3:17" x14ac:dyDescent="0.35">
      <c r="C142" s="2" t="s">
        <v>312</v>
      </c>
      <c r="D142" s="2" t="s">
        <v>136</v>
      </c>
      <c r="E142" s="2" t="s">
        <v>33</v>
      </c>
      <c r="F142" s="11">
        <v>45</v>
      </c>
      <c r="G142" s="2" t="s">
        <v>23</v>
      </c>
      <c r="H142" s="2" t="s">
        <v>17</v>
      </c>
      <c r="I142" s="5">
        <v>70245</v>
      </c>
      <c r="J142" s="11">
        <v>8</v>
      </c>
      <c r="K142" s="11">
        <v>1</v>
      </c>
      <c r="L142" s="2">
        <v>2023</v>
      </c>
      <c r="M142" s="2" t="s">
        <v>30</v>
      </c>
      <c r="N142" s="2" t="s">
        <v>26</v>
      </c>
      <c r="O142" s="8">
        <v>3.3491656356231627</v>
      </c>
      <c r="P142" t="str">
        <f>_xlfn.IFS(Analysis167[[#This Row],[Performance_Score]]&lt;=2, "Poor", Analysis167[[#This Row],[Performance_Score]]&gt;2, "Good", Analysis167[[#This Row],[Performance_Score]]&gt;4, "Excellent")</f>
        <v>Poor</v>
      </c>
      <c r="Q142" t="str">
        <f>LEFT(Analysis167[[#This Row],[Name]],FIND(" ",Analysis167[[#This Row],[Name]], 1))</f>
        <v xml:space="preserve">David </v>
      </c>
    </row>
    <row r="143" spans="3:17" x14ac:dyDescent="0.35">
      <c r="C143" s="1" t="s">
        <v>313</v>
      </c>
      <c r="D143" s="1" t="s">
        <v>314</v>
      </c>
      <c r="E143" s="1" t="s">
        <v>58</v>
      </c>
      <c r="F143" s="10">
        <v>36</v>
      </c>
      <c r="G143" s="1" t="s">
        <v>23</v>
      </c>
      <c r="H143" s="1" t="s">
        <v>77</v>
      </c>
      <c r="I143" s="4">
        <v>90724</v>
      </c>
      <c r="J143" s="10">
        <v>26</v>
      </c>
      <c r="K143" s="10">
        <v>4</v>
      </c>
      <c r="L143" s="1">
        <v>2019</v>
      </c>
      <c r="M143" s="1" t="s">
        <v>34</v>
      </c>
      <c r="N143" s="1" t="s">
        <v>141</v>
      </c>
      <c r="O143" s="7">
        <v>1.5434187750856818</v>
      </c>
      <c r="P143" t="str">
        <f>_xlfn.IFS(Analysis167[[#This Row],[Performance_Score]]&lt;=2, "Poor", Analysis167[[#This Row],[Performance_Score]]&gt;2, "Good", Analysis167[[#This Row],[Performance_Score]]&gt;4, "Excellent")</f>
        <v>Good</v>
      </c>
      <c r="Q143" t="str">
        <f>LEFT(Analysis167[[#This Row],[Name]],FIND(" ",Analysis167[[#This Row],[Name]], 1))</f>
        <v xml:space="preserve">Debbie </v>
      </c>
    </row>
    <row r="144" spans="3:17" x14ac:dyDescent="0.35">
      <c r="C144" s="2" t="s">
        <v>315</v>
      </c>
      <c r="D144" s="2" t="s">
        <v>316</v>
      </c>
      <c r="E144" s="2" t="s">
        <v>22</v>
      </c>
      <c r="F144" s="11">
        <v>55</v>
      </c>
      <c r="G144" s="2" t="s">
        <v>16</v>
      </c>
      <c r="H144" s="2" t="s">
        <v>24</v>
      </c>
      <c r="I144" s="5">
        <v>94181</v>
      </c>
      <c r="J144" s="11">
        <v>14</v>
      </c>
      <c r="K144" s="11">
        <v>4</v>
      </c>
      <c r="L144" s="2">
        <v>2016</v>
      </c>
      <c r="M144" s="2" t="s">
        <v>40</v>
      </c>
      <c r="N144" s="2" t="s">
        <v>19</v>
      </c>
      <c r="O144" s="8">
        <v>4.8625587176851166</v>
      </c>
      <c r="P144" t="str">
        <f>_xlfn.IFS(Analysis167[[#This Row],[Performance_Score]]&lt;=2, "Poor", Analysis167[[#This Row],[Performance_Score]]&gt;2, "Good", Analysis167[[#This Row],[Performance_Score]]&gt;4, "Excellent")</f>
        <v>Good</v>
      </c>
      <c r="Q144" t="str">
        <f>LEFT(Analysis167[[#This Row],[Name]],FIND(" ",Analysis167[[#This Row],[Name]], 1))</f>
        <v xml:space="preserve">Keith </v>
      </c>
    </row>
    <row r="145" spans="3:17" x14ac:dyDescent="0.35">
      <c r="C145" s="1" t="s">
        <v>317</v>
      </c>
      <c r="D145" s="1" t="s">
        <v>318</v>
      </c>
      <c r="E145" s="1" t="s">
        <v>33</v>
      </c>
      <c r="F145" s="10">
        <v>49</v>
      </c>
      <c r="G145" s="1" t="s">
        <v>16</v>
      </c>
      <c r="H145" s="1" t="s">
        <v>29</v>
      </c>
      <c r="I145" s="4">
        <v>101356</v>
      </c>
      <c r="J145" s="10">
        <v>33</v>
      </c>
      <c r="K145" s="10">
        <v>5</v>
      </c>
      <c r="L145" s="1">
        <v>2024</v>
      </c>
      <c r="M145" s="1" t="s">
        <v>34</v>
      </c>
      <c r="N145" s="1" t="s">
        <v>26</v>
      </c>
      <c r="O145" s="7">
        <v>1.1163887273622706</v>
      </c>
      <c r="P145" t="str">
        <f>_xlfn.IFS(Analysis167[[#This Row],[Performance_Score]]&lt;=2, "Poor", Analysis167[[#This Row],[Performance_Score]]&gt;2, "Good", Analysis167[[#This Row],[Performance_Score]]&gt;4, "Excellent")</f>
        <v>Good</v>
      </c>
      <c r="Q145" t="str">
        <f>LEFT(Analysis167[[#This Row],[Name]],FIND(" ",Analysis167[[#This Row],[Name]], 1))</f>
        <v xml:space="preserve">Diana </v>
      </c>
    </row>
    <row r="146" spans="3:17" x14ac:dyDescent="0.35">
      <c r="C146" s="2" t="s">
        <v>319</v>
      </c>
      <c r="D146" s="2" t="s">
        <v>320</v>
      </c>
      <c r="E146" s="2" t="s">
        <v>22</v>
      </c>
      <c r="F146" s="11">
        <v>45</v>
      </c>
      <c r="G146" s="2" t="s">
        <v>16</v>
      </c>
      <c r="H146" s="2" t="s">
        <v>63</v>
      </c>
      <c r="I146" s="5">
        <v>118207</v>
      </c>
      <c r="J146" s="11">
        <v>7</v>
      </c>
      <c r="K146" s="11">
        <v>5</v>
      </c>
      <c r="L146" s="2">
        <v>0</v>
      </c>
      <c r="M146" s="2" t="s">
        <v>40</v>
      </c>
      <c r="N146" s="2" t="s">
        <v>19</v>
      </c>
      <c r="O146" s="8">
        <v>3.3854333328953392</v>
      </c>
      <c r="P146" t="str">
        <f>_xlfn.IFS(Analysis167[[#This Row],[Performance_Score]]&lt;=2, "Poor", Analysis167[[#This Row],[Performance_Score]]&gt;2, "Good", Analysis167[[#This Row],[Performance_Score]]&gt;4, "Excellent")</f>
        <v>Good</v>
      </c>
      <c r="Q146" t="str">
        <f>LEFT(Analysis167[[#This Row],[Name]],FIND(" ",Analysis167[[#This Row],[Name]], 1))</f>
        <v xml:space="preserve">Michael </v>
      </c>
    </row>
    <row r="147" spans="3:17" x14ac:dyDescent="0.35">
      <c r="C147" s="1" t="s">
        <v>321</v>
      </c>
      <c r="D147" s="1" t="s">
        <v>322</v>
      </c>
      <c r="E147" s="1" t="s">
        <v>15</v>
      </c>
      <c r="F147" s="10">
        <v>47</v>
      </c>
      <c r="G147" s="1" t="s">
        <v>16</v>
      </c>
      <c r="H147" s="1" t="s">
        <v>63</v>
      </c>
      <c r="I147" s="4">
        <v>59346</v>
      </c>
      <c r="J147" s="10">
        <v>8</v>
      </c>
      <c r="K147" s="10">
        <v>5</v>
      </c>
      <c r="L147" s="1">
        <v>2018</v>
      </c>
      <c r="M147" s="1" t="s">
        <v>40</v>
      </c>
      <c r="N147" s="1" t="s">
        <v>41</v>
      </c>
      <c r="O147" s="7">
        <v>3.4330148409251811</v>
      </c>
      <c r="P147" t="str">
        <f>_xlfn.IFS(Analysis167[[#This Row],[Performance_Score]]&lt;=2, "Poor", Analysis167[[#This Row],[Performance_Score]]&gt;2, "Good", Analysis167[[#This Row],[Performance_Score]]&gt;4, "Excellent")</f>
        <v>Good</v>
      </c>
      <c r="Q147" t="str">
        <f>LEFT(Analysis167[[#This Row],[Name]],FIND(" ",Analysis167[[#This Row],[Name]], 1))</f>
        <v xml:space="preserve">Anna </v>
      </c>
    </row>
    <row r="148" spans="3:17" x14ac:dyDescent="0.35">
      <c r="C148" s="2" t="s">
        <v>323</v>
      </c>
      <c r="D148" s="2" t="s">
        <v>324</v>
      </c>
      <c r="E148" s="2" t="s">
        <v>58</v>
      </c>
      <c r="F148" s="11">
        <v>34</v>
      </c>
      <c r="G148" s="2" t="s">
        <v>23</v>
      </c>
      <c r="H148" s="2" t="s">
        <v>39</v>
      </c>
      <c r="I148" s="5">
        <v>58457</v>
      </c>
      <c r="J148" s="11">
        <v>16</v>
      </c>
      <c r="K148" s="11">
        <v>1</v>
      </c>
      <c r="L148" s="2">
        <v>2021</v>
      </c>
      <c r="M148" s="2" t="s">
        <v>34</v>
      </c>
      <c r="N148" s="2" t="s">
        <v>41</v>
      </c>
      <c r="O148" s="8">
        <v>3.4210031828150571</v>
      </c>
      <c r="P148" t="str">
        <f>_xlfn.IFS(Analysis167[[#This Row],[Performance_Score]]&lt;=2, "Poor", Analysis167[[#This Row],[Performance_Score]]&gt;2, "Good", Analysis167[[#This Row],[Performance_Score]]&gt;4, "Excellent")</f>
        <v>Poor</v>
      </c>
      <c r="Q148" t="str">
        <f>LEFT(Analysis167[[#This Row],[Name]],FIND(" ",Analysis167[[#This Row],[Name]], 1))</f>
        <v xml:space="preserve">Adam </v>
      </c>
    </row>
    <row r="149" spans="3:17" x14ac:dyDescent="0.35">
      <c r="C149" s="1" t="s">
        <v>325</v>
      </c>
      <c r="D149" s="1" t="s">
        <v>326</v>
      </c>
      <c r="E149" s="1" t="s">
        <v>46</v>
      </c>
      <c r="F149" s="10">
        <v>29</v>
      </c>
      <c r="G149" s="1" t="s">
        <v>72</v>
      </c>
      <c r="H149" s="1" t="s">
        <v>77</v>
      </c>
      <c r="I149" s="4">
        <v>56453</v>
      </c>
      <c r="J149" s="10">
        <v>31</v>
      </c>
      <c r="K149" s="10">
        <v>1</v>
      </c>
      <c r="L149" s="1">
        <v>2022</v>
      </c>
      <c r="M149" s="1" t="s">
        <v>51</v>
      </c>
      <c r="N149" s="1" t="s">
        <v>26</v>
      </c>
      <c r="O149" s="7">
        <v>1.1468938588312128</v>
      </c>
      <c r="P149" t="str">
        <f>_xlfn.IFS(Analysis167[[#This Row],[Performance_Score]]&lt;=2, "Poor", Analysis167[[#This Row],[Performance_Score]]&gt;2, "Good", Analysis167[[#This Row],[Performance_Score]]&gt;4, "Excellent")</f>
        <v>Poor</v>
      </c>
      <c r="Q149" t="str">
        <f>LEFT(Analysis167[[#This Row],[Name]],FIND(" ",Analysis167[[#This Row],[Name]], 1))</f>
        <v xml:space="preserve">Shannon </v>
      </c>
    </row>
    <row r="150" spans="3:17" x14ac:dyDescent="0.35">
      <c r="C150" s="2" t="s">
        <v>327</v>
      </c>
      <c r="D150" s="2" t="s">
        <v>328</v>
      </c>
      <c r="E150" s="2" t="s">
        <v>22</v>
      </c>
      <c r="F150" s="11">
        <v>50</v>
      </c>
      <c r="G150" s="2" t="s">
        <v>16</v>
      </c>
      <c r="H150" s="2" t="s">
        <v>24</v>
      </c>
      <c r="I150" s="5">
        <v>64134</v>
      </c>
      <c r="J150" s="11">
        <v>15</v>
      </c>
      <c r="K150" s="11">
        <v>3</v>
      </c>
      <c r="L150" s="2">
        <v>2020</v>
      </c>
      <c r="M150" s="2" t="s">
        <v>51</v>
      </c>
      <c r="N150" s="2" t="s">
        <v>41</v>
      </c>
      <c r="O150" s="8">
        <v>1.0832201468155445</v>
      </c>
      <c r="P150" t="str">
        <f>_xlfn.IFS(Analysis167[[#This Row],[Performance_Score]]&lt;=2, "Poor", Analysis167[[#This Row],[Performance_Score]]&gt;2, "Good", Analysis167[[#This Row],[Performance_Score]]&gt;4, "Excellent")</f>
        <v>Good</v>
      </c>
      <c r="Q150" t="str">
        <f>LEFT(Analysis167[[#This Row],[Name]],FIND(" ",Analysis167[[#This Row],[Name]], 1))</f>
        <v xml:space="preserve">Beth </v>
      </c>
    </row>
    <row r="151" spans="3:17" x14ac:dyDescent="0.35">
      <c r="C151" s="1" t="s">
        <v>329</v>
      </c>
      <c r="D151" s="1" t="s">
        <v>330</v>
      </c>
      <c r="E151" s="1" t="s">
        <v>80</v>
      </c>
      <c r="F151" s="10">
        <v>59</v>
      </c>
      <c r="G151" s="1" t="s">
        <v>16</v>
      </c>
      <c r="H151" s="1" t="s">
        <v>63</v>
      </c>
      <c r="I151" s="4">
        <v>35130</v>
      </c>
      <c r="J151" s="10">
        <v>32</v>
      </c>
      <c r="K151" s="10">
        <v>3</v>
      </c>
      <c r="L151" s="1">
        <v>2017</v>
      </c>
      <c r="M151" s="1" t="s">
        <v>30</v>
      </c>
      <c r="N151" s="1" t="s">
        <v>41</v>
      </c>
      <c r="O151" s="7">
        <v>3.8267524941806874</v>
      </c>
      <c r="P151" t="str">
        <f>_xlfn.IFS(Analysis167[[#This Row],[Performance_Score]]&lt;=2, "Poor", Analysis167[[#This Row],[Performance_Score]]&gt;2, "Good", Analysis167[[#This Row],[Performance_Score]]&gt;4, "Excellent")</f>
        <v>Good</v>
      </c>
      <c r="Q151" t="str">
        <f>LEFT(Analysis167[[#This Row],[Name]],FIND(" ",Analysis167[[#This Row],[Name]], 1))</f>
        <v xml:space="preserve">Christine </v>
      </c>
    </row>
    <row r="152" spans="3:17" x14ac:dyDescent="0.35">
      <c r="C152" s="2" t="s">
        <v>331</v>
      </c>
      <c r="D152" s="2" t="s">
        <v>332</v>
      </c>
      <c r="E152" s="2" t="s">
        <v>80</v>
      </c>
      <c r="F152" s="11">
        <v>51</v>
      </c>
      <c r="G152" s="2" t="s">
        <v>16</v>
      </c>
      <c r="H152" s="2" t="s">
        <v>24</v>
      </c>
      <c r="I152" s="5">
        <v>66762</v>
      </c>
      <c r="J152" s="11">
        <v>6</v>
      </c>
      <c r="K152" s="11">
        <v>2</v>
      </c>
      <c r="L152" s="2">
        <v>0</v>
      </c>
      <c r="M152" s="2" t="s">
        <v>34</v>
      </c>
      <c r="N152" s="2" t="s">
        <v>26</v>
      </c>
      <c r="O152" s="8">
        <v>4.8181125895807213</v>
      </c>
      <c r="P152" t="str">
        <f>_xlfn.IFS(Analysis167[[#This Row],[Performance_Score]]&lt;=2, "Poor", Analysis167[[#This Row],[Performance_Score]]&gt;2, "Good", Analysis167[[#This Row],[Performance_Score]]&gt;4, "Excellent")</f>
        <v>Poor</v>
      </c>
      <c r="Q152" t="str">
        <f>LEFT(Analysis167[[#This Row],[Name]],FIND(" ",Analysis167[[#This Row],[Name]], 1))</f>
        <v xml:space="preserve">Melissa </v>
      </c>
    </row>
    <row r="153" spans="3:17" x14ac:dyDescent="0.35">
      <c r="C153" s="1" t="s">
        <v>333</v>
      </c>
      <c r="D153" s="1" t="s">
        <v>334</v>
      </c>
      <c r="E153" s="1" t="s">
        <v>58</v>
      </c>
      <c r="F153" s="10">
        <v>48</v>
      </c>
      <c r="G153" s="1" t="s">
        <v>16</v>
      </c>
      <c r="H153" s="1" t="s">
        <v>17</v>
      </c>
      <c r="I153" s="4">
        <v>108788</v>
      </c>
      <c r="J153" s="10">
        <v>2</v>
      </c>
      <c r="K153" s="10">
        <v>1</v>
      </c>
      <c r="L153" s="1">
        <v>2018</v>
      </c>
      <c r="M153" s="1" t="s">
        <v>40</v>
      </c>
      <c r="N153" s="1" t="s">
        <v>19</v>
      </c>
      <c r="O153" s="7">
        <v>3.6084264298126412</v>
      </c>
      <c r="P153" t="str">
        <f>_xlfn.IFS(Analysis167[[#This Row],[Performance_Score]]&lt;=2, "Poor", Analysis167[[#This Row],[Performance_Score]]&gt;2, "Good", Analysis167[[#This Row],[Performance_Score]]&gt;4, "Excellent")</f>
        <v>Poor</v>
      </c>
      <c r="Q153" t="str">
        <f>LEFT(Analysis167[[#This Row],[Name]],FIND(" ",Analysis167[[#This Row],[Name]], 1))</f>
        <v xml:space="preserve">Benjamin </v>
      </c>
    </row>
    <row r="154" spans="3:17" x14ac:dyDescent="0.35">
      <c r="C154" s="2" t="s">
        <v>335</v>
      </c>
      <c r="D154" s="2" t="s">
        <v>336</v>
      </c>
      <c r="E154" s="2" t="s">
        <v>15</v>
      </c>
      <c r="F154" s="11">
        <v>43</v>
      </c>
      <c r="G154" s="2" t="s">
        <v>16</v>
      </c>
      <c r="H154" s="2" t="s">
        <v>17</v>
      </c>
      <c r="I154" s="5">
        <v>79752</v>
      </c>
      <c r="J154" s="11">
        <v>13</v>
      </c>
      <c r="K154" s="11">
        <v>5</v>
      </c>
      <c r="L154" s="2">
        <v>2022</v>
      </c>
      <c r="M154" s="2" t="s">
        <v>51</v>
      </c>
      <c r="N154" s="2" t="s">
        <v>41</v>
      </c>
      <c r="O154" s="8">
        <v>2.9039127429815146</v>
      </c>
      <c r="P154" t="str">
        <f>_xlfn.IFS(Analysis167[[#This Row],[Performance_Score]]&lt;=2, "Poor", Analysis167[[#This Row],[Performance_Score]]&gt;2, "Good", Analysis167[[#This Row],[Performance_Score]]&gt;4, "Excellent")</f>
        <v>Good</v>
      </c>
      <c r="Q154" t="str">
        <f>LEFT(Analysis167[[#This Row],[Name]],FIND(" ",Analysis167[[#This Row],[Name]], 1))</f>
        <v xml:space="preserve">Christopher </v>
      </c>
    </row>
    <row r="155" spans="3:17" x14ac:dyDescent="0.35">
      <c r="C155" s="1" t="s">
        <v>337</v>
      </c>
      <c r="D155" s="1" t="s">
        <v>338</v>
      </c>
      <c r="E155" s="1" t="s">
        <v>80</v>
      </c>
      <c r="F155" s="10">
        <v>34</v>
      </c>
      <c r="G155" s="1" t="s">
        <v>72</v>
      </c>
      <c r="H155" s="1" t="s">
        <v>63</v>
      </c>
      <c r="I155" s="4">
        <v>47036</v>
      </c>
      <c r="J155" s="10">
        <v>12</v>
      </c>
      <c r="K155" s="10">
        <v>2</v>
      </c>
      <c r="L155" s="1">
        <v>2016</v>
      </c>
      <c r="M155" s="1" t="s">
        <v>34</v>
      </c>
      <c r="N155" s="1" t="s">
        <v>41</v>
      </c>
      <c r="O155" s="7">
        <v>1.61955582872922</v>
      </c>
      <c r="P155" t="str">
        <f>_xlfn.IFS(Analysis167[[#This Row],[Performance_Score]]&lt;=2, "Poor", Analysis167[[#This Row],[Performance_Score]]&gt;2, "Good", Analysis167[[#This Row],[Performance_Score]]&gt;4, "Excellent")</f>
        <v>Poor</v>
      </c>
      <c r="Q155" t="str">
        <f>LEFT(Analysis167[[#This Row],[Name]],FIND(" ",Analysis167[[#This Row],[Name]], 1))</f>
        <v xml:space="preserve">Dr. </v>
      </c>
    </row>
    <row r="156" spans="3:17" x14ac:dyDescent="0.35">
      <c r="C156" s="2" t="s">
        <v>339</v>
      </c>
      <c r="D156" s="2" t="s">
        <v>340</v>
      </c>
      <c r="E156" s="2" t="s">
        <v>58</v>
      </c>
      <c r="F156" s="11">
        <v>27</v>
      </c>
      <c r="G156" s="2" t="s">
        <v>16</v>
      </c>
      <c r="H156" s="2" t="s">
        <v>39</v>
      </c>
      <c r="I156" s="5">
        <v>99208</v>
      </c>
      <c r="J156" s="11">
        <v>18</v>
      </c>
      <c r="K156" s="11">
        <v>5</v>
      </c>
      <c r="L156" s="2">
        <v>2016</v>
      </c>
      <c r="M156" s="2" t="s">
        <v>34</v>
      </c>
      <c r="N156" s="2" t="s">
        <v>19</v>
      </c>
      <c r="O156" s="8">
        <v>1.9305100039085508</v>
      </c>
      <c r="P156" t="str">
        <f>_xlfn.IFS(Analysis167[[#This Row],[Performance_Score]]&lt;=2, "Poor", Analysis167[[#This Row],[Performance_Score]]&gt;2, "Good", Analysis167[[#This Row],[Performance_Score]]&gt;4, "Excellent")</f>
        <v>Good</v>
      </c>
      <c r="Q156" t="str">
        <f>LEFT(Analysis167[[#This Row],[Name]],FIND(" ",Analysis167[[#This Row],[Name]], 1))</f>
        <v xml:space="preserve">Cody </v>
      </c>
    </row>
    <row r="157" spans="3:17" x14ac:dyDescent="0.35">
      <c r="C157" s="1" t="s">
        <v>341</v>
      </c>
      <c r="D157" s="1" t="s">
        <v>342</v>
      </c>
      <c r="E157" s="1" t="s">
        <v>33</v>
      </c>
      <c r="F157" s="10">
        <v>59</v>
      </c>
      <c r="G157" s="1" t="s">
        <v>16</v>
      </c>
      <c r="H157" s="1" t="s">
        <v>77</v>
      </c>
      <c r="I157" s="4">
        <v>44767</v>
      </c>
      <c r="J157" s="10">
        <v>26</v>
      </c>
      <c r="K157" s="10">
        <v>3</v>
      </c>
      <c r="L157" s="1">
        <v>2021</v>
      </c>
      <c r="M157" s="1" t="s">
        <v>34</v>
      </c>
      <c r="N157" s="1" t="s">
        <v>26</v>
      </c>
      <c r="O157" s="7">
        <v>4.2300402924072182</v>
      </c>
      <c r="P157" t="str">
        <f>_xlfn.IFS(Analysis167[[#This Row],[Performance_Score]]&lt;=2, "Poor", Analysis167[[#This Row],[Performance_Score]]&gt;2, "Good", Analysis167[[#This Row],[Performance_Score]]&gt;4, "Excellent")</f>
        <v>Good</v>
      </c>
      <c r="Q157" t="str">
        <f>LEFT(Analysis167[[#This Row],[Name]],FIND(" ",Analysis167[[#This Row],[Name]], 1))</f>
        <v xml:space="preserve">Jennifer </v>
      </c>
    </row>
    <row r="158" spans="3:17" x14ac:dyDescent="0.35">
      <c r="C158" s="2" t="s">
        <v>343</v>
      </c>
      <c r="D158" s="2" t="s">
        <v>344</v>
      </c>
      <c r="E158" s="2" t="s">
        <v>33</v>
      </c>
      <c r="F158" s="11">
        <v>52</v>
      </c>
      <c r="G158" s="2" t="s">
        <v>16</v>
      </c>
      <c r="H158" s="2" t="s">
        <v>63</v>
      </c>
      <c r="I158" s="5">
        <v>78390</v>
      </c>
      <c r="J158" s="11">
        <v>13</v>
      </c>
      <c r="K158" s="11">
        <v>2</v>
      </c>
      <c r="L158" s="2">
        <v>0</v>
      </c>
      <c r="M158" s="2" t="s">
        <v>30</v>
      </c>
      <c r="N158" s="2" t="s">
        <v>19</v>
      </c>
      <c r="O158" s="8">
        <v>3.8831955289891997</v>
      </c>
      <c r="P158" t="str">
        <f>_xlfn.IFS(Analysis167[[#This Row],[Performance_Score]]&lt;=2, "Poor", Analysis167[[#This Row],[Performance_Score]]&gt;2, "Good", Analysis167[[#This Row],[Performance_Score]]&gt;4, "Excellent")</f>
        <v>Poor</v>
      </c>
      <c r="Q158" t="str">
        <f>LEFT(Analysis167[[#This Row],[Name]],FIND(" ",Analysis167[[#This Row],[Name]], 1))</f>
        <v xml:space="preserve">Erik </v>
      </c>
    </row>
    <row r="159" spans="3:17" x14ac:dyDescent="0.35">
      <c r="C159" s="1" t="s">
        <v>345</v>
      </c>
      <c r="D159" s="1" t="s">
        <v>346</v>
      </c>
      <c r="E159" s="1" t="s">
        <v>58</v>
      </c>
      <c r="F159" s="10">
        <v>50</v>
      </c>
      <c r="G159" s="1" t="s">
        <v>23</v>
      </c>
      <c r="H159" s="1" t="s">
        <v>63</v>
      </c>
      <c r="I159" s="4">
        <v>30396</v>
      </c>
      <c r="J159" s="10">
        <v>16</v>
      </c>
      <c r="K159" s="10">
        <v>3</v>
      </c>
      <c r="L159" s="1">
        <v>0</v>
      </c>
      <c r="M159" s="1" t="s">
        <v>34</v>
      </c>
      <c r="N159" s="1" t="s">
        <v>26</v>
      </c>
      <c r="O159" s="7">
        <v>2.6964443786644905</v>
      </c>
      <c r="P159" t="str">
        <f>_xlfn.IFS(Analysis167[[#This Row],[Performance_Score]]&lt;=2, "Poor", Analysis167[[#This Row],[Performance_Score]]&gt;2, "Good", Analysis167[[#This Row],[Performance_Score]]&gt;4, "Excellent")</f>
        <v>Good</v>
      </c>
      <c r="Q159" t="str">
        <f>LEFT(Analysis167[[#This Row],[Name]],FIND(" ",Analysis167[[#This Row],[Name]], 1))</f>
        <v xml:space="preserve">Amanda </v>
      </c>
    </row>
    <row r="160" spans="3:17" x14ac:dyDescent="0.35">
      <c r="C160" s="2" t="s">
        <v>347</v>
      </c>
      <c r="D160" s="2" t="s">
        <v>348</v>
      </c>
      <c r="E160" s="2" t="s">
        <v>22</v>
      </c>
      <c r="F160" s="11">
        <v>55</v>
      </c>
      <c r="G160" s="2" t="s">
        <v>23</v>
      </c>
      <c r="H160" s="2" t="s">
        <v>24</v>
      </c>
      <c r="I160" s="5">
        <v>95478</v>
      </c>
      <c r="J160" s="11">
        <v>25</v>
      </c>
      <c r="K160" s="11">
        <v>2</v>
      </c>
      <c r="L160" s="2">
        <v>0</v>
      </c>
      <c r="M160" s="2" t="s">
        <v>51</v>
      </c>
      <c r="N160" s="2" t="s">
        <v>41</v>
      </c>
      <c r="O160" s="8">
        <v>4.5114085932372276</v>
      </c>
      <c r="P160" t="str">
        <f>_xlfn.IFS(Analysis167[[#This Row],[Performance_Score]]&lt;=2, "Poor", Analysis167[[#This Row],[Performance_Score]]&gt;2, "Good", Analysis167[[#This Row],[Performance_Score]]&gt;4, "Excellent")</f>
        <v>Poor</v>
      </c>
      <c r="Q160" t="str">
        <f>LEFT(Analysis167[[#This Row],[Name]],FIND(" ",Analysis167[[#This Row],[Name]], 1))</f>
        <v xml:space="preserve">Daniel </v>
      </c>
    </row>
    <row r="161" spans="3:17" x14ac:dyDescent="0.35">
      <c r="C161" s="1" t="s">
        <v>349</v>
      </c>
      <c r="D161" s="1" t="s">
        <v>350</v>
      </c>
      <c r="E161" s="1" t="s">
        <v>46</v>
      </c>
      <c r="F161" s="10">
        <v>47</v>
      </c>
      <c r="G161" s="1" t="s">
        <v>16</v>
      </c>
      <c r="H161" s="1" t="s">
        <v>24</v>
      </c>
      <c r="I161" s="4">
        <v>44273</v>
      </c>
      <c r="J161" s="10">
        <v>18</v>
      </c>
      <c r="K161" s="10">
        <v>2</v>
      </c>
      <c r="L161" s="1">
        <v>0</v>
      </c>
      <c r="M161" s="1" t="s">
        <v>30</v>
      </c>
      <c r="N161" s="1" t="s">
        <v>26</v>
      </c>
      <c r="O161" s="7">
        <v>2.6319163600863282</v>
      </c>
      <c r="P161" t="str">
        <f>_xlfn.IFS(Analysis167[[#This Row],[Performance_Score]]&lt;=2, "Poor", Analysis167[[#This Row],[Performance_Score]]&gt;2, "Good", Analysis167[[#This Row],[Performance_Score]]&gt;4, "Excellent")</f>
        <v>Poor</v>
      </c>
      <c r="Q161" t="str">
        <f>LEFT(Analysis167[[#This Row],[Name]],FIND(" ",Analysis167[[#This Row],[Name]], 1))</f>
        <v xml:space="preserve">Nancy </v>
      </c>
    </row>
    <row r="162" spans="3:17" x14ac:dyDescent="0.35">
      <c r="C162" s="2" t="s">
        <v>351</v>
      </c>
      <c r="D162" s="2" t="s">
        <v>352</v>
      </c>
      <c r="E162" s="2" t="s">
        <v>80</v>
      </c>
      <c r="F162" s="11">
        <v>38</v>
      </c>
      <c r="G162" s="2" t="s">
        <v>23</v>
      </c>
      <c r="H162" s="2" t="s">
        <v>77</v>
      </c>
      <c r="I162" s="5">
        <v>80495</v>
      </c>
      <c r="J162" s="11">
        <v>4</v>
      </c>
      <c r="K162" s="11">
        <v>1</v>
      </c>
      <c r="L162" s="2">
        <v>2016</v>
      </c>
      <c r="M162" s="2" t="s">
        <v>34</v>
      </c>
      <c r="N162" s="2" t="s">
        <v>26</v>
      </c>
      <c r="O162" s="8">
        <v>4.2186169021716005</v>
      </c>
      <c r="P162" t="str">
        <f>_xlfn.IFS(Analysis167[[#This Row],[Performance_Score]]&lt;=2, "Poor", Analysis167[[#This Row],[Performance_Score]]&gt;2, "Good", Analysis167[[#This Row],[Performance_Score]]&gt;4, "Excellent")</f>
        <v>Poor</v>
      </c>
      <c r="Q162" t="str">
        <f>LEFT(Analysis167[[#This Row],[Name]],FIND(" ",Analysis167[[#This Row],[Name]], 1))</f>
        <v xml:space="preserve">Matthew </v>
      </c>
    </row>
    <row r="163" spans="3:17" x14ac:dyDescent="0.35">
      <c r="C163" s="1" t="s">
        <v>353</v>
      </c>
      <c r="D163" s="1" t="s">
        <v>354</v>
      </c>
      <c r="E163" s="1" t="s">
        <v>58</v>
      </c>
      <c r="F163" s="10">
        <v>22</v>
      </c>
      <c r="G163" s="1" t="s">
        <v>16</v>
      </c>
      <c r="H163" s="1" t="s">
        <v>17</v>
      </c>
      <c r="I163" s="4">
        <v>84310</v>
      </c>
      <c r="J163" s="10">
        <v>18</v>
      </c>
      <c r="K163" s="10">
        <v>3</v>
      </c>
      <c r="L163" s="1">
        <v>2021</v>
      </c>
      <c r="M163" s="1" t="s">
        <v>40</v>
      </c>
      <c r="N163" s="1" t="s">
        <v>41</v>
      </c>
      <c r="O163" s="7">
        <v>2.5264056192140938</v>
      </c>
      <c r="P163" t="str">
        <f>_xlfn.IFS(Analysis167[[#This Row],[Performance_Score]]&lt;=2, "Poor", Analysis167[[#This Row],[Performance_Score]]&gt;2, "Good", Analysis167[[#This Row],[Performance_Score]]&gt;4, "Excellent")</f>
        <v>Good</v>
      </c>
      <c r="Q163" t="str">
        <f>LEFT(Analysis167[[#This Row],[Name]],FIND(" ",Analysis167[[#This Row],[Name]], 1))</f>
        <v xml:space="preserve">Erica </v>
      </c>
    </row>
    <row r="164" spans="3:17" x14ac:dyDescent="0.35">
      <c r="C164" s="2" t="s">
        <v>355</v>
      </c>
      <c r="D164" s="2" t="s">
        <v>356</v>
      </c>
      <c r="E164" s="2" t="s">
        <v>33</v>
      </c>
      <c r="F164" s="11">
        <v>48</v>
      </c>
      <c r="G164" s="2" t="s">
        <v>16</v>
      </c>
      <c r="H164" s="2" t="s">
        <v>29</v>
      </c>
      <c r="I164" s="5">
        <v>83332</v>
      </c>
      <c r="J164" s="11">
        <v>17</v>
      </c>
      <c r="K164" s="11">
        <v>3</v>
      </c>
      <c r="L164" s="2">
        <v>2018</v>
      </c>
      <c r="M164" s="2" t="s">
        <v>30</v>
      </c>
      <c r="N164" s="2" t="s">
        <v>26</v>
      </c>
      <c r="O164" s="8">
        <v>4.07795317238054</v>
      </c>
      <c r="P164" t="str">
        <f>_xlfn.IFS(Analysis167[[#This Row],[Performance_Score]]&lt;=2, "Poor", Analysis167[[#This Row],[Performance_Score]]&gt;2, "Good", Analysis167[[#This Row],[Performance_Score]]&gt;4, "Excellent")</f>
        <v>Good</v>
      </c>
      <c r="Q164" t="str">
        <f>LEFT(Analysis167[[#This Row],[Name]],FIND(" ",Analysis167[[#This Row],[Name]], 1))</f>
        <v xml:space="preserve">Justin </v>
      </c>
    </row>
    <row r="165" spans="3:17" x14ac:dyDescent="0.35">
      <c r="C165" s="1" t="s">
        <v>357</v>
      </c>
      <c r="D165" s="1" t="s">
        <v>358</v>
      </c>
      <c r="E165" s="1" t="s">
        <v>15</v>
      </c>
      <c r="F165" s="10">
        <v>42</v>
      </c>
      <c r="G165" s="1" t="s">
        <v>16</v>
      </c>
      <c r="H165" s="1" t="s">
        <v>63</v>
      </c>
      <c r="I165" s="4">
        <v>97291</v>
      </c>
      <c r="J165" s="10">
        <v>28</v>
      </c>
      <c r="K165" s="10">
        <v>1</v>
      </c>
      <c r="L165" s="1">
        <v>2018</v>
      </c>
      <c r="M165" s="1" t="s">
        <v>34</v>
      </c>
      <c r="N165" s="1" t="s">
        <v>26</v>
      </c>
      <c r="O165" s="7">
        <v>3.8361193993426741</v>
      </c>
      <c r="P165" t="str">
        <f>_xlfn.IFS(Analysis167[[#This Row],[Performance_Score]]&lt;=2, "Poor", Analysis167[[#This Row],[Performance_Score]]&gt;2, "Good", Analysis167[[#This Row],[Performance_Score]]&gt;4, "Excellent")</f>
        <v>Poor</v>
      </c>
      <c r="Q165" t="str">
        <f>LEFT(Analysis167[[#This Row],[Name]],FIND(" ",Analysis167[[#This Row],[Name]], 1))</f>
        <v xml:space="preserve">Dean </v>
      </c>
    </row>
    <row r="166" spans="3:17" x14ac:dyDescent="0.35">
      <c r="C166" s="2" t="s">
        <v>359</v>
      </c>
      <c r="D166" s="2" t="s">
        <v>360</v>
      </c>
      <c r="E166" s="2" t="s">
        <v>58</v>
      </c>
      <c r="F166" s="11">
        <v>57</v>
      </c>
      <c r="G166" s="2" t="s">
        <v>23</v>
      </c>
      <c r="H166" s="2" t="s">
        <v>17</v>
      </c>
      <c r="I166" s="5">
        <v>42038</v>
      </c>
      <c r="J166" s="11">
        <v>17</v>
      </c>
      <c r="K166" s="11">
        <v>5</v>
      </c>
      <c r="L166" s="2">
        <v>0</v>
      </c>
      <c r="M166" s="2" t="s">
        <v>40</v>
      </c>
      <c r="N166" s="2" t="s">
        <v>26</v>
      </c>
      <c r="O166" s="8">
        <v>4.708625101585973</v>
      </c>
      <c r="P166" t="str">
        <f>_xlfn.IFS(Analysis167[[#This Row],[Performance_Score]]&lt;=2, "Poor", Analysis167[[#This Row],[Performance_Score]]&gt;2, "Good", Analysis167[[#This Row],[Performance_Score]]&gt;4, "Excellent")</f>
        <v>Good</v>
      </c>
      <c r="Q166" t="str">
        <f>LEFT(Analysis167[[#This Row],[Name]],FIND(" ",Analysis167[[#This Row],[Name]], 1))</f>
        <v xml:space="preserve">Elizabeth </v>
      </c>
    </row>
    <row r="167" spans="3:17" x14ac:dyDescent="0.35">
      <c r="C167" s="1" t="s">
        <v>361</v>
      </c>
      <c r="D167" s="1" t="s">
        <v>362</v>
      </c>
      <c r="E167" s="1" t="s">
        <v>80</v>
      </c>
      <c r="F167" s="10">
        <v>57</v>
      </c>
      <c r="G167" s="1" t="s">
        <v>16</v>
      </c>
      <c r="H167" s="1" t="s">
        <v>29</v>
      </c>
      <c r="I167" s="4">
        <v>34834</v>
      </c>
      <c r="J167" s="10">
        <v>6</v>
      </c>
      <c r="K167" s="10">
        <v>1</v>
      </c>
      <c r="L167" s="1">
        <v>2018</v>
      </c>
      <c r="M167" s="1" t="s">
        <v>34</v>
      </c>
      <c r="N167" s="1" t="s">
        <v>26</v>
      </c>
      <c r="O167" s="7">
        <v>2.7014233803048362</v>
      </c>
      <c r="P167" t="str">
        <f>_xlfn.IFS(Analysis167[[#This Row],[Performance_Score]]&lt;=2, "Poor", Analysis167[[#This Row],[Performance_Score]]&gt;2, "Good", Analysis167[[#This Row],[Performance_Score]]&gt;4, "Excellent")</f>
        <v>Poor</v>
      </c>
      <c r="Q167" t="str">
        <f>LEFT(Analysis167[[#This Row],[Name]],FIND(" ",Analysis167[[#This Row],[Name]], 1))</f>
        <v xml:space="preserve">Warren </v>
      </c>
    </row>
    <row r="168" spans="3:17" x14ac:dyDescent="0.35">
      <c r="C168" s="2" t="s">
        <v>363</v>
      </c>
      <c r="D168" s="2" t="s">
        <v>364</v>
      </c>
      <c r="E168" s="2" t="s">
        <v>15</v>
      </c>
      <c r="F168" s="11">
        <v>43</v>
      </c>
      <c r="G168" s="2" t="s">
        <v>16</v>
      </c>
      <c r="H168" s="2" t="s">
        <v>63</v>
      </c>
      <c r="I168" s="5">
        <v>70293</v>
      </c>
      <c r="J168" s="11">
        <v>16</v>
      </c>
      <c r="K168" s="11">
        <v>5</v>
      </c>
      <c r="L168" s="2">
        <v>2016</v>
      </c>
      <c r="M168" s="2" t="s">
        <v>25</v>
      </c>
      <c r="N168" s="2" t="s">
        <v>26</v>
      </c>
      <c r="O168" s="8">
        <v>3.5771672267513255</v>
      </c>
      <c r="P168" t="str">
        <f>_xlfn.IFS(Analysis167[[#This Row],[Performance_Score]]&lt;=2, "Poor", Analysis167[[#This Row],[Performance_Score]]&gt;2, "Good", Analysis167[[#This Row],[Performance_Score]]&gt;4, "Excellent")</f>
        <v>Good</v>
      </c>
      <c r="Q168" t="str">
        <f>LEFT(Analysis167[[#This Row],[Name]],FIND(" ",Analysis167[[#This Row],[Name]], 1))</f>
        <v xml:space="preserve">Kimberly </v>
      </c>
    </row>
    <row r="169" spans="3:17" x14ac:dyDescent="0.35">
      <c r="C169" s="1" t="s">
        <v>365</v>
      </c>
      <c r="D169" s="1" t="s">
        <v>366</v>
      </c>
      <c r="E169" s="1" t="s">
        <v>80</v>
      </c>
      <c r="F169" s="10">
        <v>39</v>
      </c>
      <c r="G169" s="1" t="s">
        <v>72</v>
      </c>
      <c r="H169" s="1" t="s">
        <v>77</v>
      </c>
      <c r="I169" s="4">
        <v>79656</v>
      </c>
      <c r="J169" s="10">
        <v>24</v>
      </c>
      <c r="K169" s="10">
        <v>4</v>
      </c>
      <c r="L169" s="1">
        <v>2019</v>
      </c>
      <c r="M169" s="1" t="s">
        <v>30</v>
      </c>
      <c r="N169" s="1" t="s">
        <v>19</v>
      </c>
      <c r="O169" s="7">
        <v>2.0884269012885093</v>
      </c>
      <c r="P169" t="str">
        <f>_xlfn.IFS(Analysis167[[#This Row],[Performance_Score]]&lt;=2, "Poor", Analysis167[[#This Row],[Performance_Score]]&gt;2, "Good", Analysis167[[#This Row],[Performance_Score]]&gt;4, "Excellent")</f>
        <v>Good</v>
      </c>
      <c r="Q169" t="str">
        <f>LEFT(Analysis167[[#This Row],[Name]],FIND(" ",Analysis167[[#This Row],[Name]], 1))</f>
        <v xml:space="preserve">Elizabeth </v>
      </c>
    </row>
    <row r="170" spans="3:17" x14ac:dyDescent="0.35">
      <c r="C170" s="2" t="s">
        <v>367</v>
      </c>
      <c r="D170" s="2" t="s">
        <v>368</v>
      </c>
      <c r="E170" s="2" t="s">
        <v>46</v>
      </c>
      <c r="F170" s="11">
        <v>24</v>
      </c>
      <c r="G170" s="2" t="s">
        <v>23</v>
      </c>
      <c r="H170" s="2" t="s">
        <v>24</v>
      </c>
      <c r="I170" s="5">
        <v>41729</v>
      </c>
      <c r="J170" s="11">
        <v>25</v>
      </c>
      <c r="K170" s="11">
        <v>3</v>
      </c>
      <c r="L170" s="2">
        <v>2021</v>
      </c>
      <c r="M170" s="2" t="s">
        <v>18</v>
      </c>
      <c r="N170" s="2" t="s">
        <v>19</v>
      </c>
      <c r="O170" s="8">
        <v>2.4013366152551101</v>
      </c>
      <c r="P170" t="str">
        <f>_xlfn.IFS(Analysis167[[#This Row],[Performance_Score]]&lt;=2, "Poor", Analysis167[[#This Row],[Performance_Score]]&gt;2, "Good", Analysis167[[#This Row],[Performance_Score]]&gt;4, "Excellent")</f>
        <v>Good</v>
      </c>
      <c r="Q170" t="str">
        <f>LEFT(Analysis167[[#This Row],[Name]],FIND(" ",Analysis167[[#This Row],[Name]], 1))</f>
        <v xml:space="preserve">Jennifer </v>
      </c>
    </row>
    <row r="171" spans="3:17" x14ac:dyDescent="0.35">
      <c r="C171" s="1" t="s">
        <v>369</v>
      </c>
      <c r="D171" s="1" t="s">
        <v>370</v>
      </c>
      <c r="E171" s="1" t="s">
        <v>33</v>
      </c>
      <c r="F171" s="10">
        <v>33</v>
      </c>
      <c r="G171" s="1" t="s">
        <v>16</v>
      </c>
      <c r="H171" s="1" t="s">
        <v>29</v>
      </c>
      <c r="I171" s="4">
        <v>39598</v>
      </c>
      <c r="J171" s="10">
        <v>6</v>
      </c>
      <c r="K171" s="10">
        <v>2</v>
      </c>
      <c r="L171" s="1">
        <v>0</v>
      </c>
      <c r="M171" s="1" t="s">
        <v>18</v>
      </c>
      <c r="N171" s="1" t="s">
        <v>26</v>
      </c>
      <c r="O171" s="7">
        <v>1.6534632957724429</v>
      </c>
      <c r="P171" t="str">
        <f>_xlfn.IFS(Analysis167[[#This Row],[Performance_Score]]&lt;=2, "Poor", Analysis167[[#This Row],[Performance_Score]]&gt;2, "Good", Analysis167[[#This Row],[Performance_Score]]&gt;4, "Excellent")</f>
        <v>Poor</v>
      </c>
      <c r="Q171" t="str">
        <f>LEFT(Analysis167[[#This Row],[Name]],FIND(" ",Analysis167[[#This Row],[Name]], 1))</f>
        <v xml:space="preserve">Michael </v>
      </c>
    </row>
    <row r="172" spans="3:17" x14ac:dyDescent="0.35">
      <c r="C172" s="2" t="s">
        <v>371</v>
      </c>
      <c r="D172" s="2" t="s">
        <v>372</v>
      </c>
      <c r="E172" s="2" t="s">
        <v>22</v>
      </c>
      <c r="F172" s="11">
        <v>56</v>
      </c>
      <c r="G172" s="2" t="s">
        <v>23</v>
      </c>
      <c r="H172" s="2" t="s">
        <v>63</v>
      </c>
      <c r="I172" s="5">
        <v>114673</v>
      </c>
      <c r="J172" s="11">
        <v>31</v>
      </c>
      <c r="K172" s="11">
        <v>1</v>
      </c>
      <c r="L172" s="2">
        <v>2015</v>
      </c>
      <c r="M172" s="2" t="s">
        <v>25</v>
      </c>
      <c r="N172" s="2" t="s">
        <v>141</v>
      </c>
      <c r="O172" s="8">
        <v>1.412916397141903</v>
      </c>
      <c r="P172" t="str">
        <f>_xlfn.IFS(Analysis167[[#This Row],[Performance_Score]]&lt;=2, "Poor", Analysis167[[#This Row],[Performance_Score]]&gt;2, "Good", Analysis167[[#This Row],[Performance_Score]]&gt;4, "Excellent")</f>
        <v>Poor</v>
      </c>
      <c r="Q172" t="str">
        <f>LEFT(Analysis167[[#This Row],[Name]],FIND(" ",Analysis167[[#This Row],[Name]], 1))</f>
        <v xml:space="preserve">Nicholas </v>
      </c>
    </row>
    <row r="173" spans="3:17" x14ac:dyDescent="0.35">
      <c r="C173" s="1" t="s">
        <v>373</v>
      </c>
      <c r="D173" s="1" t="s">
        <v>374</v>
      </c>
      <c r="E173" s="1" t="s">
        <v>46</v>
      </c>
      <c r="F173" s="10">
        <v>56</v>
      </c>
      <c r="G173" s="1" t="s">
        <v>16</v>
      </c>
      <c r="H173" s="1" t="s">
        <v>77</v>
      </c>
      <c r="I173" s="4">
        <v>41654</v>
      </c>
      <c r="J173" s="10">
        <v>28</v>
      </c>
      <c r="K173" s="10">
        <v>1</v>
      </c>
      <c r="L173" s="1">
        <v>2018</v>
      </c>
      <c r="M173" s="1" t="s">
        <v>25</v>
      </c>
      <c r="N173" s="1" t="s">
        <v>41</v>
      </c>
      <c r="O173" s="7">
        <v>3.0568236189148918</v>
      </c>
      <c r="P173" t="str">
        <f>_xlfn.IFS(Analysis167[[#This Row],[Performance_Score]]&lt;=2, "Poor", Analysis167[[#This Row],[Performance_Score]]&gt;2, "Good", Analysis167[[#This Row],[Performance_Score]]&gt;4, "Excellent")</f>
        <v>Poor</v>
      </c>
      <c r="Q173" t="str">
        <f>LEFT(Analysis167[[#This Row],[Name]],FIND(" ",Analysis167[[#This Row],[Name]], 1))</f>
        <v xml:space="preserve">Kevin </v>
      </c>
    </row>
    <row r="174" spans="3:17" x14ac:dyDescent="0.35">
      <c r="C174" s="2" t="s">
        <v>375</v>
      </c>
      <c r="D174" s="2" t="s">
        <v>376</v>
      </c>
      <c r="E174" s="2" t="s">
        <v>58</v>
      </c>
      <c r="F174" s="11">
        <v>57</v>
      </c>
      <c r="G174" s="2" t="s">
        <v>16</v>
      </c>
      <c r="H174" s="2" t="s">
        <v>29</v>
      </c>
      <c r="I174" s="5">
        <v>76533</v>
      </c>
      <c r="J174" s="11">
        <v>7</v>
      </c>
      <c r="K174" s="11">
        <v>1</v>
      </c>
      <c r="L174" s="2">
        <v>0</v>
      </c>
      <c r="M174" s="2" t="s">
        <v>51</v>
      </c>
      <c r="N174" s="2" t="s">
        <v>19</v>
      </c>
      <c r="O174" s="8">
        <v>1.2865900809009143</v>
      </c>
      <c r="P174" t="str">
        <f>_xlfn.IFS(Analysis167[[#This Row],[Performance_Score]]&lt;=2, "Poor", Analysis167[[#This Row],[Performance_Score]]&gt;2, "Good", Analysis167[[#This Row],[Performance_Score]]&gt;4, "Excellent")</f>
        <v>Poor</v>
      </c>
      <c r="Q174" t="str">
        <f>LEFT(Analysis167[[#This Row],[Name]],FIND(" ",Analysis167[[#This Row],[Name]], 1))</f>
        <v xml:space="preserve">Carol </v>
      </c>
    </row>
    <row r="175" spans="3:17" x14ac:dyDescent="0.35">
      <c r="C175" s="1" t="s">
        <v>377</v>
      </c>
      <c r="D175" s="1" t="s">
        <v>378</v>
      </c>
      <c r="E175" s="1" t="s">
        <v>22</v>
      </c>
      <c r="F175" s="10">
        <v>39</v>
      </c>
      <c r="G175" s="1" t="s">
        <v>23</v>
      </c>
      <c r="H175" s="1" t="s">
        <v>77</v>
      </c>
      <c r="I175" s="4">
        <v>64878</v>
      </c>
      <c r="J175" s="10">
        <v>7</v>
      </c>
      <c r="K175" s="10">
        <v>2</v>
      </c>
      <c r="L175" s="1">
        <v>2017</v>
      </c>
      <c r="M175" s="1" t="s">
        <v>18</v>
      </c>
      <c r="N175" s="1" t="s">
        <v>26</v>
      </c>
      <c r="O175" s="7">
        <v>1.3659797620397867</v>
      </c>
      <c r="P175" t="str">
        <f>_xlfn.IFS(Analysis167[[#This Row],[Performance_Score]]&lt;=2, "Poor", Analysis167[[#This Row],[Performance_Score]]&gt;2, "Good", Analysis167[[#This Row],[Performance_Score]]&gt;4, "Excellent")</f>
        <v>Poor</v>
      </c>
      <c r="Q175" t="str">
        <f>LEFT(Analysis167[[#This Row],[Name]],FIND(" ",Analysis167[[#This Row],[Name]], 1))</f>
        <v xml:space="preserve">Michelle </v>
      </c>
    </row>
    <row r="176" spans="3:17" x14ac:dyDescent="0.35">
      <c r="C176" s="2" t="s">
        <v>379</v>
      </c>
      <c r="D176" s="2" t="s">
        <v>380</v>
      </c>
      <c r="E176" s="2" t="s">
        <v>46</v>
      </c>
      <c r="F176" s="11">
        <v>26</v>
      </c>
      <c r="G176" s="2" t="s">
        <v>23</v>
      </c>
      <c r="H176" s="2" t="s">
        <v>77</v>
      </c>
      <c r="I176" s="5">
        <v>112886</v>
      </c>
      <c r="J176" s="11">
        <v>2</v>
      </c>
      <c r="K176" s="11">
        <v>1</v>
      </c>
      <c r="L176" s="2">
        <v>0</v>
      </c>
      <c r="M176" s="2" t="s">
        <v>25</v>
      </c>
      <c r="N176" s="2" t="s">
        <v>26</v>
      </c>
      <c r="O176" s="8">
        <v>4.1601294997120313</v>
      </c>
      <c r="P176" t="str">
        <f>_xlfn.IFS(Analysis167[[#This Row],[Performance_Score]]&lt;=2, "Poor", Analysis167[[#This Row],[Performance_Score]]&gt;2, "Good", Analysis167[[#This Row],[Performance_Score]]&gt;4, "Excellent")</f>
        <v>Poor</v>
      </c>
      <c r="Q176" t="str">
        <f>LEFT(Analysis167[[#This Row],[Name]],FIND(" ",Analysis167[[#This Row],[Name]], 1))</f>
        <v xml:space="preserve">Sarah </v>
      </c>
    </row>
    <row r="177" spans="3:17" x14ac:dyDescent="0.35">
      <c r="C177" s="1" t="s">
        <v>381</v>
      </c>
      <c r="D177" s="1" t="s">
        <v>382</v>
      </c>
      <c r="E177" s="1" t="s">
        <v>33</v>
      </c>
      <c r="F177" s="10">
        <v>31</v>
      </c>
      <c r="G177" s="1" t="s">
        <v>23</v>
      </c>
      <c r="H177" s="1" t="s">
        <v>29</v>
      </c>
      <c r="I177" s="4">
        <v>90691</v>
      </c>
      <c r="J177" s="10">
        <v>4</v>
      </c>
      <c r="K177" s="10">
        <v>1</v>
      </c>
      <c r="L177" s="1">
        <v>2024</v>
      </c>
      <c r="M177" s="1" t="s">
        <v>51</v>
      </c>
      <c r="N177" s="1" t="s">
        <v>26</v>
      </c>
      <c r="O177" s="7">
        <v>1.4336927048447188</v>
      </c>
      <c r="P177" t="str">
        <f>_xlfn.IFS(Analysis167[[#This Row],[Performance_Score]]&lt;=2, "Poor", Analysis167[[#This Row],[Performance_Score]]&gt;2, "Good", Analysis167[[#This Row],[Performance_Score]]&gt;4, "Excellent")</f>
        <v>Poor</v>
      </c>
      <c r="Q177" t="str">
        <f>LEFT(Analysis167[[#This Row],[Name]],FIND(" ",Analysis167[[#This Row],[Name]], 1))</f>
        <v xml:space="preserve">Eric </v>
      </c>
    </row>
    <row r="178" spans="3:17" x14ac:dyDescent="0.35">
      <c r="C178" s="2" t="s">
        <v>383</v>
      </c>
      <c r="D178" s="2" t="s">
        <v>384</v>
      </c>
      <c r="E178" s="2" t="s">
        <v>46</v>
      </c>
      <c r="F178" s="11">
        <v>57</v>
      </c>
      <c r="G178" s="2" t="s">
        <v>23</v>
      </c>
      <c r="H178" s="2" t="s">
        <v>24</v>
      </c>
      <c r="I178" s="5">
        <v>67177</v>
      </c>
      <c r="J178" s="11">
        <v>32</v>
      </c>
      <c r="K178" s="11">
        <v>2</v>
      </c>
      <c r="L178" s="2">
        <v>0</v>
      </c>
      <c r="M178" s="2" t="s">
        <v>30</v>
      </c>
      <c r="N178" s="2" t="s">
        <v>26</v>
      </c>
      <c r="O178" s="8">
        <v>4.2607882511332829</v>
      </c>
      <c r="P178" t="str">
        <f>_xlfn.IFS(Analysis167[[#This Row],[Performance_Score]]&lt;=2, "Poor", Analysis167[[#This Row],[Performance_Score]]&gt;2, "Good", Analysis167[[#This Row],[Performance_Score]]&gt;4, "Excellent")</f>
        <v>Poor</v>
      </c>
      <c r="Q178" t="str">
        <f>LEFT(Analysis167[[#This Row],[Name]],FIND(" ",Analysis167[[#This Row],[Name]], 1))</f>
        <v xml:space="preserve">Alexander </v>
      </c>
    </row>
    <row r="179" spans="3:17" x14ac:dyDescent="0.35">
      <c r="C179" s="1" t="s">
        <v>385</v>
      </c>
      <c r="D179" s="1" t="s">
        <v>386</v>
      </c>
      <c r="E179" s="1" t="s">
        <v>58</v>
      </c>
      <c r="F179" s="10">
        <v>50</v>
      </c>
      <c r="G179" s="1" t="s">
        <v>16</v>
      </c>
      <c r="H179" s="1" t="s">
        <v>77</v>
      </c>
      <c r="I179" s="4">
        <v>89512</v>
      </c>
      <c r="J179" s="10">
        <v>33</v>
      </c>
      <c r="K179" s="10">
        <v>2</v>
      </c>
      <c r="L179" s="1">
        <v>2019</v>
      </c>
      <c r="M179" s="1" t="s">
        <v>30</v>
      </c>
      <c r="N179" s="1" t="s">
        <v>26</v>
      </c>
      <c r="O179" s="7">
        <v>4.3783996403721037</v>
      </c>
      <c r="P179" t="str">
        <f>_xlfn.IFS(Analysis167[[#This Row],[Performance_Score]]&lt;=2, "Poor", Analysis167[[#This Row],[Performance_Score]]&gt;2, "Good", Analysis167[[#This Row],[Performance_Score]]&gt;4, "Excellent")</f>
        <v>Poor</v>
      </c>
      <c r="Q179" t="str">
        <f>LEFT(Analysis167[[#This Row],[Name]],FIND(" ",Analysis167[[#This Row],[Name]], 1))</f>
        <v xml:space="preserve">Brian </v>
      </c>
    </row>
    <row r="180" spans="3:17" x14ac:dyDescent="0.35">
      <c r="C180" s="2" t="s">
        <v>387</v>
      </c>
      <c r="D180" s="2" t="s">
        <v>388</v>
      </c>
      <c r="E180" s="2" t="s">
        <v>80</v>
      </c>
      <c r="F180" s="11">
        <v>56</v>
      </c>
      <c r="G180" s="2" t="s">
        <v>16</v>
      </c>
      <c r="H180" s="2" t="s">
        <v>29</v>
      </c>
      <c r="I180" s="5">
        <v>34929</v>
      </c>
      <c r="J180" s="11">
        <v>21</v>
      </c>
      <c r="K180" s="11">
        <v>3</v>
      </c>
      <c r="L180" s="2">
        <v>2024</v>
      </c>
      <c r="M180" s="2" t="s">
        <v>30</v>
      </c>
      <c r="N180" s="2" t="s">
        <v>41</v>
      </c>
      <c r="O180" s="8">
        <v>2.8055049347264402</v>
      </c>
      <c r="P180" t="str">
        <f>_xlfn.IFS(Analysis167[[#This Row],[Performance_Score]]&lt;=2, "Poor", Analysis167[[#This Row],[Performance_Score]]&gt;2, "Good", Analysis167[[#This Row],[Performance_Score]]&gt;4, "Excellent")</f>
        <v>Good</v>
      </c>
      <c r="Q180" t="str">
        <f>LEFT(Analysis167[[#This Row],[Name]],FIND(" ",Analysis167[[#This Row],[Name]], 1))</f>
        <v xml:space="preserve">Matthew </v>
      </c>
    </row>
    <row r="181" spans="3:17" x14ac:dyDescent="0.35">
      <c r="C181" s="1" t="s">
        <v>389</v>
      </c>
      <c r="D181" s="1" t="s">
        <v>390</v>
      </c>
      <c r="E181" s="1" t="s">
        <v>46</v>
      </c>
      <c r="F181" s="10">
        <v>31</v>
      </c>
      <c r="G181" s="1" t="s">
        <v>23</v>
      </c>
      <c r="H181" s="1" t="s">
        <v>24</v>
      </c>
      <c r="I181" s="4">
        <v>75594</v>
      </c>
      <c r="J181" s="10">
        <v>17</v>
      </c>
      <c r="K181" s="10">
        <v>5</v>
      </c>
      <c r="L181" s="1">
        <v>2021</v>
      </c>
      <c r="M181" s="1" t="s">
        <v>18</v>
      </c>
      <c r="N181" s="1" t="s">
        <v>41</v>
      </c>
      <c r="O181" s="7">
        <v>1.3335816761761672</v>
      </c>
      <c r="P181" t="str">
        <f>_xlfn.IFS(Analysis167[[#This Row],[Performance_Score]]&lt;=2, "Poor", Analysis167[[#This Row],[Performance_Score]]&gt;2, "Good", Analysis167[[#This Row],[Performance_Score]]&gt;4, "Excellent")</f>
        <v>Good</v>
      </c>
      <c r="Q181" t="str">
        <f>LEFT(Analysis167[[#This Row],[Name]],FIND(" ",Analysis167[[#This Row],[Name]], 1))</f>
        <v xml:space="preserve">Brian </v>
      </c>
    </row>
    <row r="182" spans="3:17" x14ac:dyDescent="0.35">
      <c r="C182" s="2" t="s">
        <v>391</v>
      </c>
      <c r="D182" s="2" t="s">
        <v>392</v>
      </c>
      <c r="E182" s="2" t="s">
        <v>58</v>
      </c>
      <c r="F182" s="11">
        <v>49</v>
      </c>
      <c r="G182" s="2" t="s">
        <v>23</v>
      </c>
      <c r="H182" s="2" t="s">
        <v>29</v>
      </c>
      <c r="I182" s="5">
        <v>85156</v>
      </c>
      <c r="J182" s="11">
        <v>13</v>
      </c>
      <c r="K182" s="11">
        <v>3</v>
      </c>
      <c r="L182" s="2">
        <v>2017</v>
      </c>
      <c r="M182" s="2" t="s">
        <v>34</v>
      </c>
      <c r="N182" s="2" t="s">
        <v>141</v>
      </c>
      <c r="O182" s="8">
        <v>3.4046160612629515</v>
      </c>
      <c r="P182" t="str">
        <f>_xlfn.IFS(Analysis167[[#This Row],[Performance_Score]]&lt;=2, "Poor", Analysis167[[#This Row],[Performance_Score]]&gt;2, "Good", Analysis167[[#This Row],[Performance_Score]]&gt;4, "Excellent")</f>
        <v>Good</v>
      </c>
      <c r="Q182" t="str">
        <f>LEFT(Analysis167[[#This Row],[Name]],FIND(" ",Analysis167[[#This Row],[Name]], 1))</f>
        <v xml:space="preserve">Ashley </v>
      </c>
    </row>
    <row r="183" spans="3:17" x14ac:dyDescent="0.35">
      <c r="C183" s="1" t="s">
        <v>393</v>
      </c>
      <c r="D183" s="1" t="s">
        <v>394</v>
      </c>
      <c r="E183" s="1" t="s">
        <v>58</v>
      </c>
      <c r="F183" s="10">
        <v>53</v>
      </c>
      <c r="G183" s="1" t="s">
        <v>16</v>
      </c>
      <c r="H183" s="1" t="s">
        <v>63</v>
      </c>
      <c r="I183" s="4">
        <v>63665</v>
      </c>
      <c r="J183" s="10">
        <v>35</v>
      </c>
      <c r="K183" s="10">
        <v>4</v>
      </c>
      <c r="L183" s="1">
        <v>2019</v>
      </c>
      <c r="M183" s="1" t="s">
        <v>51</v>
      </c>
      <c r="N183" s="1" t="s">
        <v>26</v>
      </c>
      <c r="O183" s="7">
        <v>4.3279616364187783</v>
      </c>
      <c r="P183" t="str">
        <f>_xlfn.IFS(Analysis167[[#This Row],[Performance_Score]]&lt;=2, "Poor", Analysis167[[#This Row],[Performance_Score]]&gt;2, "Good", Analysis167[[#This Row],[Performance_Score]]&gt;4, "Excellent")</f>
        <v>Good</v>
      </c>
      <c r="Q183" t="str">
        <f>LEFT(Analysis167[[#This Row],[Name]],FIND(" ",Analysis167[[#This Row],[Name]], 1))</f>
        <v xml:space="preserve">Vanessa </v>
      </c>
    </row>
    <row r="184" spans="3:17" x14ac:dyDescent="0.35">
      <c r="C184" s="2" t="s">
        <v>395</v>
      </c>
      <c r="D184" s="2" t="s">
        <v>396</v>
      </c>
      <c r="E184" s="2" t="s">
        <v>15</v>
      </c>
      <c r="F184" s="11">
        <v>59</v>
      </c>
      <c r="G184" s="2" t="s">
        <v>16</v>
      </c>
      <c r="H184" s="2" t="s">
        <v>24</v>
      </c>
      <c r="I184" s="5">
        <v>92277</v>
      </c>
      <c r="J184" s="11">
        <v>30</v>
      </c>
      <c r="K184" s="11">
        <v>3</v>
      </c>
      <c r="L184" s="2">
        <v>2019</v>
      </c>
      <c r="M184" s="2" t="s">
        <v>51</v>
      </c>
      <c r="N184" s="2" t="s">
        <v>26</v>
      </c>
      <c r="O184" s="8">
        <v>2.7314773976814566</v>
      </c>
      <c r="P184" t="str">
        <f>_xlfn.IFS(Analysis167[[#This Row],[Performance_Score]]&lt;=2, "Poor", Analysis167[[#This Row],[Performance_Score]]&gt;2, "Good", Analysis167[[#This Row],[Performance_Score]]&gt;4, "Excellent")</f>
        <v>Good</v>
      </c>
      <c r="Q184" t="str">
        <f>LEFT(Analysis167[[#This Row],[Name]],FIND(" ",Analysis167[[#This Row],[Name]], 1))</f>
        <v xml:space="preserve">James </v>
      </c>
    </row>
    <row r="185" spans="3:17" x14ac:dyDescent="0.35">
      <c r="C185" s="1" t="s">
        <v>397</v>
      </c>
      <c r="D185" s="1" t="s">
        <v>398</v>
      </c>
      <c r="E185" s="1" t="s">
        <v>80</v>
      </c>
      <c r="F185" s="10">
        <v>39</v>
      </c>
      <c r="G185" s="1" t="s">
        <v>23</v>
      </c>
      <c r="H185" s="1" t="s">
        <v>29</v>
      </c>
      <c r="I185" s="4">
        <v>104598</v>
      </c>
      <c r="J185" s="10">
        <v>10</v>
      </c>
      <c r="K185" s="10">
        <v>2</v>
      </c>
      <c r="L185" s="1">
        <v>2021</v>
      </c>
      <c r="M185" s="1" t="s">
        <v>51</v>
      </c>
      <c r="N185" s="1" t="s">
        <v>26</v>
      </c>
      <c r="O185" s="7">
        <v>4.4423835639672618</v>
      </c>
      <c r="P185" t="str">
        <f>_xlfn.IFS(Analysis167[[#This Row],[Performance_Score]]&lt;=2, "Poor", Analysis167[[#This Row],[Performance_Score]]&gt;2, "Good", Analysis167[[#This Row],[Performance_Score]]&gt;4, "Excellent")</f>
        <v>Poor</v>
      </c>
      <c r="Q185" t="str">
        <f>LEFT(Analysis167[[#This Row],[Name]],FIND(" ",Analysis167[[#This Row],[Name]], 1))</f>
        <v xml:space="preserve">Glen </v>
      </c>
    </row>
    <row r="186" spans="3:17" x14ac:dyDescent="0.35">
      <c r="C186" s="2" t="s">
        <v>399</v>
      </c>
      <c r="D186" s="2" t="s">
        <v>400</v>
      </c>
      <c r="E186" s="2" t="s">
        <v>46</v>
      </c>
      <c r="F186" s="11">
        <v>49</v>
      </c>
      <c r="G186" s="2" t="s">
        <v>23</v>
      </c>
      <c r="H186" s="2" t="s">
        <v>24</v>
      </c>
      <c r="I186" s="5">
        <v>118651</v>
      </c>
      <c r="J186" s="11">
        <v>25</v>
      </c>
      <c r="K186" s="11">
        <v>2</v>
      </c>
      <c r="L186" s="2">
        <v>2022</v>
      </c>
      <c r="M186" s="2" t="s">
        <v>30</v>
      </c>
      <c r="N186" s="2" t="s">
        <v>26</v>
      </c>
      <c r="O186" s="8">
        <v>2.1790945994453219</v>
      </c>
      <c r="P186" t="str">
        <f>_xlfn.IFS(Analysis167[[#This Row],[Performance_Score]]&lt;=2, "Poor", Analysis167[[#This Row],[Performance_Score]]&gt;2, "Good", Analysis167[[#This Row],[Performance_Score]]&gt;4, "Excellent")</f>
        <v>Poor</v>
      </c>
      <c r="Q186" t="str">
        <f>LEFT(Analysis167[[#This Row],[Name]],FIND(" ",Analysis167[[#This Row],[Name]], 1))</f>
        <v xml:space="preserve">Martha </v>
      </c>
    </row>
    <row r="187" spans="3:17" x14ac:dyDescent="0.35">
      <c r="C187" s="1" t="s">
        <v>401</v>
      </c>
      <c r="D187" s="1" t="s">
        <v>402</v>
      </c>
      <c r="E187" s="1" t="s">
        <v>58</v>
      </c>
      <c r="F187" s="10">
        <v>23</v>
      </c>
      <c r="G187" s="1" t="s">
        <v>16</v>
      </c>
      <c r="H187" s="1" t="s">
        <v>17</v>
      </c>
      <c r="I187" s="4">
        <v>115144</v>
      </c>
      <c r="J187" s="10">
        <v>18</v>
      </c>
      <c r="K187" s="10">
        <v>5</v>
      </c>
      <c r="L187" s="1">
        <v>2018</v>
      </c>
      <c r="M187" s="1" t="s">
        <v>18</v>
      </c>
      <c r="N187" s="1" t="s">
        <v>19</v>
      </c>
      <c r="O187" s="7">
        <v>3.8428882223404641</v>
      </c>
      <c r="P187" t="str">
        <f>_xlfn.IFS(Analysis167[[#This Row],[Performance_Score]]&lt;=2, "Poor", Analysis167[[#This Row],[Performance_Score]]&gt;2, "Good", Analysis167[[#This Row],[Performance_Score]]&gt;4, "Excellent")</f>
        <v>Good</v>
      </c>
      <c r="Q187" t="str">
        <f>LEFT(Analysis167[[#This Row],[Name]],FIND(" ",Analysis167[[#This Row],[Name]], 1))</f>
        <v xml:space="preserve">Casey </v>
      </c>
    </row>
    <row r="188" spans="3:17" x14ac:dyDescent="0.35">
      <c r="C188" s="2" t="s">
        <v>403</v>
      </c>
      <c r="D188" s="2" t="s">
        <v>404</v>
      </c>
      <c r="E188" s="2" t="s">
        <v>22</v>
      </c>
      <c r="F188" s="11">
        <v>58</v>
      </c>
      <c r="G188" s="2" t="s">
        <v>16</v>
      </c>
      <c r="H188" s="2" t="s">
        <v>24</v>
      </c>
      <c r="I188" s="5">
        <v>32581</v>
      </c>
      <c r="J188" s="11">
        <v>11</v>
      </c>
      <c r="K188" s="11">
        <v>4</v>
      </c>
      <c r="L188" s="2">
        <v>0</v>
      </c>
      <c r="M188" s="2" t="s">
        <v>30</v>
      </c>
      <c r="N188" s="2" t="s">
        <v>41</v>
      </c>
      <c r="O188" s="8">
        <v>4.351705968528254</v>
      </c>
      <c r="P188" t="str">
        <f>_xlfn.IFS(Analysis167[[#This Row],[Performance_Score]]&lt;=2, "Poor", Analysis167[[#This Row],[Performance_Score]]&gt;2, "Good", Analysis167[[#This Row],[Performance_Score]]&gt;4, "Excellent")</f>
        <v>Good</v>
      </c>
      <c r="Q188" t="str">
        <f>LEFT(Analysis167[[#This Row],[Name]],FIND(" ",Analysis167[[#This Row],[Name]], 1))</f>
        <v xml:space="preserve">Thomas </v>
      </c>
    </row>
    <row r="189" spans="3:17" x14ac:dyDescent="0.35">
      <c r="C189" s="1" t="s">
        <v>405</v>
      </c>
      <c r="D189" s="1" t="s">
        <v>406</v>
      </c>
      <c r="E189" s="1" t="s">
        <v>33</v>
      </c>
      <c r="F189" s="10">
        <v>59</v>
      </c>
      <c r="G189" s="1" t="s">
        <v>23</v>
      </c>
      <c r="H189" s="1" t="s">
        <v>17</v>
      </c>
      <c r="I189" s="4">
        <v>94608</v>
      </c>
      <c r="J189" s="10">
        <v>29</v>
      </c>
      <c r="K189" s="10">
        <v>2</v>
      </c>
      <c r="L189" s="1">
        <v>2017</v>
      </c>
      <c r="M189" s="1" t="s">
        <v>18</v>
      </c>
      <c r="N189" s="1" t="s">
        <v>19</v>
      </c>
      <c r="O189" s="7">
        <v>1.3899120235490328</v>
      </c>
      <c r="P189" t="str">
        <f>_xlfn.IFS(Analysis167[[#This Row],[Performance_Score]]&lt;=2, "Poor", Analysis167[[#This Row],[Performance_Score]]&gt;2, "Good", Analysis167[[#This Row],[Performance_Score]]&gt;4, "Excellent")</f>
        <v>Poor</v>
      </c>
      <c r="Q189" t="str">
        <f>LEFT(Analysis167[[#This Row],[Name]],FIND(" ",Analysis167[[#This Row],[Name]], 1))</f>
        <v xml:space="preserve">Timothy </v>
      </c>
    </row>
    <row r="190" spans="3:17" x14ac:dyDescent="0.35">
      <c r="C190" s="2" t="s">
        <v>407</v>
      </c>
      <c r="D190" s="2" t="s">
        <v>408</v>
      </c>
      <c r="E190" s="2" t="s">
        <v>80</v>
      </c>
      <c r="F190" s="11">
        <v>48</v>
      </c>
      <c r="G190" s="2" t="s">
        <v>16</v>
      </c>
      <c r="H190" s="2" t="s">
        <v>39</v>
      </c>
      <c r="I190" s="5">
        <v>111468</v>
      </c>
      <c r="J190" s="11">
        <v>28</v>
      </c>
      <c r="K190" s="11">
        <v>1</v>
      </c>
      <c r="L190" s="2">
        <v>2019</v>
      </c>
      <c r="M190" s="2" t="s">
        <v>25</v>
      </c>
      <c r="N190" s="2" t="s">
        <v>41</v>
      </c>
      <c r="O190" s="8">
        <v>4.5793713656876456</v>
      </c>
      <c r="P190" t="str">
        <f>_xlfn.IFS(Analysis167[[#This Row],[Performance_Score]]&lt;=2, "Poor", Analysis167[[#This Row],[Performance_Score]]&gt;2, "Good", Analysis167[[#This Row],[Performance_Score]]&gt;4, "Excellent")</f>
        <v>Poor</v>
      </c>
      <c r="Q190" t="str">
        <f>LEFT(Analysis167[[#This Row],[Name]],FIND(" ",Analysis167[[#This Row],[Name]], 1))</f>
        <v xml:space="preserve">Jonathan </v>
      </c>
    </row>
    <row r="191" spans="3:17" x14ac:dyDescent="0.35">
      <c r="C191" s="1" t="s">
        <v>409</v>
      </c>
      <c r="D191" s="1" t="s">
        <v>410</v>
      </c>
      <c r="E191" s="1" t="s">
        <v>33</v>
      </c>
      <c r="F191" s="10">
        <v>41</v>
      </c>
      <c r="G191" s="1" t="s">
        <v>23</v>
      </c>
      <c r="H191" s="1" t="s">
        <v>29</v>
      </c>
      <c r="I191" s="4">
        <v>51619</v>
      </c>
      <c r="J191" s="10">
        <v>23</v>
      </c>
      <c r="K191" s="10">
        <v>1</v>
      </c>
      <c r="L191" s="1">
        <v>0</v>
      </c>
      <c r="M191" s="1" t="s">
        <v>30</v>
      </c>
      <c r="N191" s="1" t="s">
        <v>26</v>
      </c>
      <c r="O191" s="7">
        <v>3.8010603315177609</v>
      </c>
      <c r="P191" t="str">
        <f>_xlfn.IFS(Analysis167[[#This Row],[Performance_Score]]&lt;=2, "Poor", Analysis167[[#This Row],[Performance_Score]]&gt;2, "Good", Analysis167[[#This Row],[Performance_Score]]&gt;4, "Excellent")</f>
        <v>Poor</v>
      </c>
      <c r="Q191" t="str">
        <f>LEFT(Analysis167[[#This Row],[Name]],FIND(" ",Analysis167[[#This Row],[Name]], 1))</f>
        <v xml:space="preserve">Joshua </v>
      </c>
    </row>
    <row r="192" spans="3:17" x14ac:dyDescent="0.35">
      <c r="C192" s="2" t="s">
        <v>411</v>
      </c>
      <c r="D192" s="2" t="s">
        <v>412</v>
      </c>
      <c r="E192" s="2" t="s">
        <v>58</v>
      </c>
      <c r="F192" s="11">
        <v>28</v>
      </c>
      <c r="G192" s="2" t="s">
        <v>16</v>
      </c>
      <c r="H192" s="2" t="s">
        <v>39</v>
      </c>
      <c r="I192" s="5">
        <v>60805</v>
      </c>
      <c r="J192" s="11">
        <v>32</v>
      </c>
      <c r="K192" s="11">
        <v>1</v>
      </c>
      <c r="L192" s="2">
        <v>2019</v>
      </c>
      <c r="M192" s="2" t="s">
        <v>18</v>
      </c>
      <c r="N192" s="2" t="s">
        <v>26</v>
      </c>
      <c r="O192" s="8">
        <v>2.752519175917155</v>
      </c>
      <c r="P192" t="str">
        <f>_xlfn.IFS(Analysis167[[#This Row],[Performance_Score]]&lt;=2, "Poor", Analysis167[[#This Row],[Performance_Score]]&gt;2, "Good", Analysis167[[#This Row],[Performance_Score]]&gt;4, "Excellent")</f>
        <v>Poor</v>
      </c>
      <c r="Q192" t="str">
        <f>LEFT(Analysis167[[#This Row],[Name]],FIND(" ",Analysis167[[#This Row],[Name]], 1))</f>
        <v xml:space="preserve">Haley </v>
      </c>
    </row>
    <row r="193" spans="3:17" x14ac:dyDescent="0.35">
      <c r="C193" s="1" t="s">
        <v>413</v>
      </c>
      <c r="D193" s="1" t="s">
        <v>414</v>
      </c>
      <c r="E193" s="1" t="s">
        <v>22</v>
      </c>
      <c r="F193" s="10">
        <v>33</v>
      </c>
      <c r="G193" s="1" t="s">
        <v>16</v>
      </c>
      <c r="H193" s="1" t="s">
        <v>39</v>
      </c>
      <c r="I193" s="4">
        <v>30316</v>
      </c>
      <c r="J193" s="10">
        <v>17</v>
      </c>
      <c r="K193" s="10">
        <v>3</v>
      </c>
      <c r="L193" s="1">
        <v>2023</v>
      </c>
      <c r="M193" s="1" t="s">
        <v>25</v>
      </c>
      <c r="N193" s="1" t="s">
        <v>26</v>
      </c>
      <c r="O193" s="7">
        <v>1.9631354163639694</v>
      </c>
      <c r="P193" t="str">
        <f>_xlfn.IFS(Analysis167[[#This Row],[Performance_Score]]&lt;=2, "Poor", Analysis167[[#This Row],[Performance_Score]]&gt;2, "Good", Analysis167[[#This Row],[Performance_Score]]&gt;4, "Excellent")</f>
        <v>Good</v>
      </c>
      <c r="Q193" t="str">
        <f>LEFT(Analysis167[[#This Row],[Name]],FIND(" ",Analysis167[[#This Row],[Name]], 1))</f>
        <v xml:space="preserve">Robert </v>
      </c>
    </row>
    <row r="194" spans="3:17" x14ac:dyDescent="0.35">
      <c r="C194" s="2" t="s">
        <v>415</v>
      </c>
      <c r="D194" s="2" t="s">
        <v>416</v>
      </c>
      <c r="E194" s="2" t="s">
        <v>15</v>
      </c>
      <c r="F194" s="11">
        <v>23</v>
      </c>
      <c r="G194" s="2" t="s">
        <v>16</v>
      </c>
      <c r="H194" s="2" t="s">
        <v>24</v>
      </c>
      <c r="I194" s="5">
        <v>91708</v>
      </c>
      <c r="J194" s="11">
        <v>32</v>
      </c>
      <c r="K194" s="11">
        <v>5</v>
      </c>
      <c r="L194" s="2">
        <v>2019</v>
      </c>
      <c r="M194" s="2" t="s">
        <v>18</v>
      </c>
      <c r="N194" s="2" t="s">
        <v>41</v>
      </c>
      <c r="O194" s="8">
        <v>1.2882274897467636</v>
      </c>
      <c r="P194" t="str">
        <f>_xlfn.IFS(Analysis167[[#This Row],[Performance_Score]]&lt;=2, "Poor", Analysis167[[#This Row],[Performance_Score]]&gt;2, "Good", Analysis167[[#This Row],[Performance_Score]]&gt;4, "Excellent")</f>
        <v>Good</v>
      </c>
      <c r="Q194" t="str">
        <f>LEFT(Analysis167[[#This Row],[Name]],FIND(" ",Analysis167[[#This Row],[Name]], 1))</f>
        <v xml:space="preserve">Anthony </v>
      </c>
    </row>
    <row r="195" spans="3:17" x14ac:dyDescent="0.35">
      <c r="C195" s="1" t="s">
        <v>417</v>
      </c>
      <c r="D195" s="1" t="s">
        <v>418</v>
      </c>
      <c r="E195" s="1" t="s">
        <v>22</v>
      </c>
      <c r="F195" s="10">
        <v>48</v>
      </c>
      <c r="G195" s="1" t="s">
        <v>23</v>
      </c>
      <c r="H195" s="1" t="s">
        <v>63</v>
      </c>
      <c r="I195" s="4">
        <v>68496</v>
      </c>
      <c r="J195" s="10">
        <v>4</v>
      </c>
      <c r="K195" s="10">
        <v>4</v>
      </c>
      <c r="L195" s="1">
        <v>2016</v>
      </c>
      <c r="M195" s="1" t="s">
        <v>34</v>
      </c>
      <c r="N195" s="1" t="s">
        <v>141</v>
      </c>
      <c r="O195" s="7">
        <v>2.5791997486678655</v>
      </c>
      <c r="P195" t="str">
        <f>_xlfn.IFS(Analysis167[[#This Row],[Performance_Score]]&lt;=2, "Poor", Analysis167[[#This Row],[Performance_Score]]&gt;2, "Good", Analysis167[[#This Row],[Performance_Score]]&gt;4, "Excellent")</f>
        <v>Good</v>
      </c>
      <c r="Q195" t="str">
        <f>LEFT(Analysis167[[#This Row],[Name]],FIND(" ",Analysis167[[#This Row],[Name]], 1))</f>
        <v xml:space="preserve">Ryan </v>
      </c>
    </row>
    <row r="196" spans="3:17" x14ac:dyDescent="0.35">
      <c r="C196" s="2" t="s">
        <v>419</v>
      </c>
      <c r="D196" s="2" t="s">
        <v>420</v>
      </c>
      <c r="E196" s="2" t="s">
        <v>58</v>
      </c>
      <c r="F196" s="11">
        <v>43</v>
      </c>
      <c r="G196" s="2" t="s">
        <v>16</v>
      </c>
      <c r="H196" s="2" t="s">
        <v>29</v>
      </c>
      <c r="I196" s="5">
        <v>95939</v>
      </c>
      <c r="J196" s="11">
        <v>18</v>
      </c>
      <c r="K196" s="11">
        <v>3</v>
      </c>
      <c r="L196" s="2">
        <v>2016</v>
      </c>
      <c r="M196" s="2" t="s">
        <v>30</v>
      </c>
      <c r="N196" s="2" t="s">
        <v>26</v>
      </c>
      <c r="O196" s="8">
        <v>1.8284487861424248</v>
      </c>
      <c r="P196" t="str">
        <f>_xlfn.IFS(Analysis167[[#This Row],[Performance_Score]]&lt;=2, "Poor", Analysis167[[#This Row],[Performance_Score]]&gt;2, "Good", Analysis167[[#This Row],[Performance_Score]]&gt;4, "Excellent")</f>
        <v>Good</v>
      </c>
      <c r="Q196" t="str">
        <f>LEFT(Analysis167[[#This Row],[Name]],FIND(" ",Analysis167[[#This Row],[Name]], 1))</f>
        <v xml:space="preserve">Patrick </v>
      </c>
    </row>
    <row r="197" spans="3:17" x14ac:dyDescent="0.35">
      <c r="C197" s="1" t="s">
        <v>421</v>
      </c>
      <c r="D197" s="1" t="s">
        <v>422</v>
      </c>
      <c r="E197" s="1" t="s">
        <v>22</v>
      </c>
      <c r="F197" s="10">
        <v>39</v>
      </c>
      <c r="G197" s="1" t="s">
        <v>16</v>
      </c>
      <c r="H197" s="1" t="s">
        <v>63</v>
      </c>
      <c r="I197" s="4">
        <v>49089</v>
      </c>
      <c r="J197" s="10">
        <v>34</v>
      </c>
      <c r="K197" s="10">
        <v>3</v>
      </c>
      <c r="L197" s="1">
        <v>0</v>
      </c>
      <c r="M197" s="1" t="s">
        <v>51</v>
      </c>
      <c r="N197" s="1" t="s">
        <v>141</v>
      </c>
      <c r="O197" s="7">
        <v>1.2638717237535628</v>
      </c>
      <c r="P197" t="str">
        <f>_xlfn.IFS(Analysis167[[#This Row],[Performance_Score]]&lt;=2, "Poor", Analysis167[[#This Row],[Performance_Score]]&gt;2, "Good", Analysis167[[#This Row],[Performance_Score]]&gt;4, "Excellent")</f>
        <v>Good</v>
      </c>
      <c r="Q197" t="str">
        <f>LEFT(Analysis167[[#This Row],[Name]],FIND(" ",Analysis167[[#This Row],[Name]], 1))</f>
        <v xml:space="preserve">Ryan </v>
      </c>
    </row>
    <row r="198" spans="3:17" x14ac:dyDescent="0.35">
      <c r="C198" s="2" t="s">
        <v>423</v>
      </c>
      <c r="D198" s="2" t="s">
        <v>424</v>
      </c>
      <c r="E198" s="2" t="s">
        <v>15</v>
      </c>
      <c r="F198" s="11">
        <v>30</v>
      </c>
      <c r="G198" s="2" t="s">
        <v>16</v>
      </c>
      <c r="H198" s="2" t="s">
        <v>63</v>
      </c>
      <c r="I198" s="5">
        <v>42776</v>
      </c>
      <c r="J198" s="11">
        <v>29</v>
      </c>
      <c r="K198" s="11">
        <v>3</v>
      </c>
      <c r="L198" s="2">
        <v>2016</v>
      </c>
      <c r="M198" s="2" t="s">
        <v>40</v>
      </c>
      <c r="N198" s="2" t="s">
        <v>19</v>
      </c>
      <c r="O198" s="8">
        <v>2.0060105581833758</v>
      </c>
      <c r="P198" t="str">
        <f>_xlfn.IFS(Analysis167[[#This Row],[Performance_Score]]&lt;=2, "Poor", Analysis167[[#This Row],[Performance_Score]]&gt;2, "Good", Analysis167[[#This Row],[Performance_Score]]&gt;4, "Excellent")</f>
        <v>Good</v>
      </c>
      <c r="Q198" t="str">
        <f>LEFT(Analysis167[[#This Row],[Name]],FIND(" ",Analysis167[[#This Row],[Name]], 1))</f>
        <v xml:space="preserve">Derek </v>
      </c>
    </row>
    <row r="199" spans="3:17" x14ac:dyDescent="0.35">
      <c r="C199" s="1" t="s">
        <v>425</v>
      </c>
      <c r="D199" s="1" t="s">
        <v>426</v>
      </c>
      <c r="E199" s="1" t="s">
        <v>22</v>
      </c>
      <c r="F199" s="10">
        <v>55</v>
      </c>
      <c r="G199" s="1" t="s">
        <v>16</v>
      </c>
      <c r="H199" s="1" t="s">
        <v>17</v>
      </c>
      <c r="I199" s="4">
        <v>52858</v>
      </c>
      <c r="J199" s="10">
        <v>32</v>
      </c>
      <c r="K199" s="10">
        <v>1</v>
      </c>
      <c r="L199" s="1">
        <v>2024</v>
      </c>
      <c r="M199" s="1" t="s">
        <v>18</v>
      </c>
      <c r="N199" s="1" t="s">
        <v>41</v>
      </c>
      <c r="O199" s="7">
        <v>2.194518076697848</v>
      </c>
      <c r="P199" t="str">
        <f>_xlfn.IFS(Analysis167[[#This Row],[Performance_Score]]&lt;=2, "Poor", Analysis167[[#This Row],[Performance_Score]]&gt;2, "Good", Analysis167[[#This Row],[Performance_Score]]&gt;4, "Excellent")</f>
        <v>Poor</v>
      </c>
      <c r="Q199" t="str">
        <f>LEFT(Analysis167[[#This Row],[Name]],FIND(" ",Analysis167[[#This Row],[Name]], 1))</f>
        <v xml:space="preserve">Marisa </v>
      </c>
    </row>
    <row r="200" spans="3:17" x14ac:dyDescent="0.35">
      <c r="C200" s="2" t="s">
        <v>427</v>
      </c>
      <c r="D200" s="2" t="s">
        <v>428</v>
      </c>
      <c r="E200" s="2" t="s">
        <v>46</v>
      </c>
      <c r="F200" s="11">
        <v>31</v>
      </c>
      <c r="G200" s="2" t="s">
        <v>23</v>
      </c>
      <c r="H200" s="2" t="s">
        <v>24</v>
      </c>
      <c r="I200" s="5">
        <v>72950</v>
      </c>
      <c r="J200" s="11">
        <v>4</v>
      </c>
      <c r="K200" s="11">
        <v>5</v>
      </c>
      <c r="L200" s="2">
        <v>2018</v>
      </c>
      <c r="M200" s="2" t="s">
        <v>34</v>
      </c>
      <c r="N200" s="2" t="s">
        <v>141</v>
      </c>
      <c r="O200" s="8">
        <v>4.0310993754579805</v>
      </c>
      <c r="P200" t="str">
        <f>_xlfn.IFS(Analysis167[[#This Row],[Performance_Score]]&lt;=2, "Poor", Analysis167[[#This Row],[Performance_Score]]&gt;2, "Good", Analysis167[[#This Row],[Performance_Score]]&gt;4, "Excellent")</f>
        <v>Good</v>
      </c>
      <c r="Q200" t="str">
        <f>LEFT(Analysis167[[#This Row],[Name]],FIND(" ",Analysis167[[#This Row],[Name]], 1))</f>
        <v xml:space="preserve">Jeremy </v>
      </c>
    </row>
    <row r="201" spans="3:17" x14ac:dyDescent="0.35">
      <c r="C201" s="1" t="s">
        <v>429</v>
      </c>
      <c r="D201" s="1" t="s">
        <v>430</v>
      </c>
      <c r="E201" s="1" t="s">
        <v>80</v>
      </c>
      <c r="F201" s="10">
        <v>43</v>
      </c>
      <c r="G201" s="1" t="s">
        <v>16</v>
      </c>
      <c r="H201" s="1" t="s">
        <v>63</v>
      </c>
      <c r="I201" s="4">
        <v>37590</v>
      </c>
      <c r="J201" s="10">
        <v>26</v>
      </c>
      <c r="K201" s="10">
        <v>3</v>
      </c>
      <c r="L201" s="1">
        <v>2019</v>
      </c>
      <c r="M201" s="1" t="s">
        <v>18</v>
      </c>
      <c r="N201" s="1" t="s">
        <v>41</v>
      </c>
      <c r="O201" s="7">
        <v>4.287552204075002</v>
      </c>
      <c r="P201" t="str">
        <f>_xlfn.IFS(Analysis167[[#This Row],[Performance_Score]]&lt;=2, "Poor", Analysis167[[#This Row],[Performance_Score]]&gt;2, "Good", Analysis167[[#This Row],[Performance_Score]]&gt;4, "Excellent")</f>
        <v>Good</v>
      </c>
      <c r="Q201" t="str">
        <f>LEFT(Analysis167[[#This Row],[Name]],FIND(" ",Analysis167[[#This Row],[Name]], 1))</f>
        <v xml:space="preserve">Allison </v>
      </c>
    </row>
    <row r="202" spans="3:17" x14ac:dyDescent="0.35">
      <c r="C202" s="2" t="s">
        <v>431</v>
      </c>
      <c r="D202" s="2" t="s">
        <v>432</v>
      </c>
      <c r="E202" s="2" t="s">
        <v>22</v>
      </c>
      <c r="F202" s="11">
        <v>40</v>
      </c>
      <c r="G202" s="2" t="s">
        <v>16</v>
      </c>
      <c r="H202" s="2" t="s">
        <v>77</v>
      </c>
      <c r="I202" s="5">
        <v>115553</v>
      </c>
      <c r="J202" s="11">
        <v>23</v>
      </c>
      <c r="K202" s="11">
        <v>2</v>
      </c>
      <c r="L202" s="2">
        <v>2020</v>
      </c>
      <c r="M202" s="2" t="s">
        <v>51</v>
      </c>
      <c r="N202" s="2" t="s">
        <v>41</v>
      </c>
      <c r="O202" s="8">
        <v>3.5276399581702274</v>
      </c>
      <c r="P202" t="str">
        <f>_xlfn.IFS(Analysis167[[#This Row],[Performance_Score]]&lt;=2, "Poor", Analysis167[[#This Row],[Performance_Score]]&gt;2, "Good", Analysis167[[#This Row],[Performance_Score]]&gt;4, "Excellent")</f>
        <v>Poor</v>
      </c>
      <c r="Q202" t="str">
        <f>LEFT(Analysis167[[#This Row],[Name]],FIND(" ",Analysis167[[#This Row],[Name]], 1))</f>
        <v xml:space="preserve">Christopher </v>
      </c>
    </row>
    <row r="203" spans="3:17" x14ac:dyDescent="0.35">
      <c r="C203" s="1" t="s">
        <v>433</v>
      </c>
      <c r="D203" s="1" t="s">
        <v>434</v>
      </c>
      <c r="E203" s="1" t="s">
        <v>58</v>
      </c>
      <c r="F203" s="10">
        <v>57</v>
      </c>
      <c r="G203" s="1" t="s">
        <v>23</v>
      </c>
      <c r="H203" s="1" t="s">
        <v>24</v>
      </c>
      <c r="I203" s="4">
        <v>49579</v>
      </c>
      <c r="J203" s="10">
        <v>3</v>
      </c>
      <c r="K203" s="10">
        <v>1</v>
      </c>
      <c r="L203" s="1">
        <v>2015</v>
      </c>
      <c r="M203" s="1" t="s">
        <v>25</v>
      </c>
      <c r="N203" s="1" t="s">
        <v>26</v>
      </c>
      <c r="O203" s="7">
        <v>2.7036762381136286</v>
      </c>
      <c r="P203" t="str">
        <f>_xlfn.IFS(Analysis167[[#This Row],[Performance_Score]]&lt;=2, "Poor", Analysis167[[#This Row],[Performance_Score]]&gt;2, "Good", Analysis167[[#This Row],[Performance_Score]]&gt;4, "Excellent")</f>
        <v>Poor</v>
      </c>
      <c r="Q203" t="str">
        <f>LEFT(Analysis167[[#This Row],[Name]],FIND(" ",Analysis167[[#This Row],[Name]], 1))</f>
        <v xml:space="preserve">Lindsay </v>
      </c>
    </row>
    <row r="204" spans="3:17" x14ac:dyDescent="0.35">
      <c r="C204" s="2" t="s">
        <v>435</v>
      </c>
      <c r="D204" s="2" t="s">
        <v>436</v>
      </c>
      <c r="E204" s="2" t="s">
        <v>46</v>
      </c>
      <c r="F204" s="11">
        <v>29</v>
      </c>
      <c r="G204" s="2" t="s">
        <v>23</v>
      </c>
      <c r="H204" s="2" t="s">
        <v>29</v>
      </c>
      <c r="I204" s="5">
        <v>110701</v>
      </c>
      <c r="J204" s="11">
        <v>35</v>
      </c>
      <c r="K204" s="11">
        <v>2</v>
      </c>
      <c r="L204" s="2">
        <v>0</v>
      </c>
      <c r="M204" s="2" t="s">
        <v>25</v>
      </c>
      <c r="N204" s="2" t="s">
        <v>26</v>
      </c>
      <c r="O204" s="8">
        <v>4.3728537917016865</v>
      </c>
      <c r="P204" t="str">
        <f>_xlfn.IFS(Analysis167[[#This Row],[Performance_Score]]&lt;=2, "Poor", Analysis167[[#This Row],[Performance_Score]]&gt;2, "Good", Analysis167[[#This Row],[Performance_Score]]&gt;4, "Excellent")</f>
        <v>Poor</v>
      </c>
      <c r="Q204" t="str">
        <f>LEFT(Analysis167[[#This Row],[Name]],FIND(" ",Analysis167[[#This Row],[Name]], 1))</f>
        <v xml:space="preserve">Steven </v>
      </c>
    </row>
    <row r="205" spans="3:17" x14ac:dyDescent="0.35">
      <c r="C205" s="1" t="s">
        <v>437</v>
      </c>
      <c r="D205" s="1" t="s">
        <v>438</v>
      </c>
      <c r="E205" s="1" t="s">
        <v>80</v>
      </c>
      <c r="F205" s="10">
        <v>26</v>
      </c>
      <c r="G205" s="1" t="s">
        <v>16</v>
      </c>
      <c r="H205" s="1" t="s">
        <v>39</v>
      </c>
      <c r="I205" s="4">
        <v>91026</v>
      </c>
      <c r="J205" s="10">
        <v>7</v>
      </c>
      <c r="K205" s="10">
        <v>4</v>
      </c>
      <c r="L205" s="1">
        <v>2015</v>
      </c>
      <c r="M205" s="1" t="s">
        <v>18</v>
      </c>
      <c r="N205" s="1" t="s">
        <v>41</v>
      </c>
      <c r="O205" s="7">
        <v>3.8894170351331967</v>
      </c>
      <c r="P205" t="str">
        <f>_xlfn.IFS(Analysis167[[#This Row],[Performance_Score]]&lt;=2, "Poor", Analysis167[[#This Row],[Performance_Score]]&gt;2, "Good", Analysis167[[#This Row],[Performance_Score]]&gt;4, "Excellent")</f>
        <v>Good</v>
      </c>
      <c r="Q205" t="str">
        <f>LEFT(Analysis167[[#This Row],[Name]],FIND(" ",Analysis167[[#This Row],[Name]], 1))</f>
        <v xml:space="preserve">Heather </v>
      </c>
    </row>
    <row r="206" spans="3:17" x14ac:dyDescent="0.35">
      <c r="C206" s="2" t="s">
        <v>439</v>
      </c>
      <c r="D206" s="2" t="s">
        <v>440</v>
      </c>
      <c r="E206" s="2" t="s">
        <v>22</v>
      </c>
      <c r="F206" s="11">
        <v>45</v>
      </c>
      <c r="G206" s="2" t="s">
        <v>23</v>
      </c>
      <c r="H206" s="2" t="s">
        <v>29</v>
      </c>
      <c r="I206" s="5">
        <v>55350</v>
      </c>
      <c r="J206" s="11">
        <v>4</v>
      </c>
      <c r="K206" s="11">
        <v>4</v>
      </c>
      <c r="L206" s="2">
        <v>2016</v>
      </c>
      <c r="M206" s="2" t="s">
        <v>25</v>
      </c>
      <c r="N206" s="2" t="s">
        <v>141</v>
      </c>
      <c r="O206" s="8">
        <v>4.4428403666054841</v>
      </c>
      <c r="P206" t="str">
        <f>_xlfn.IFS(Analysis167[[#This Row],[Performance_Score]]&lt;=2, "Poor", Analysis167[[#This Row],[Performance_Score]]&gt;2, "Good", Analysis167[[#This Row],[Performance_Score]]&gt;4, "Excellent")</f>
        <v>Good</v>
      </c>
      <c r="Q206" t="str">
        <f>LEFT(Analysis167[[#This Row],[Name]],FIND(" ",Analysis167[[#This Row],[Name]], 1))</f>
        <v xml:space="preserve">Angela </v>
      </c>
    </row>
    <row r="207" spans="3:17" x14ac:dyDescent="0.35">
      <c r="C207" s="1" t="s">
        <v>441</v>
      </c>
      <c r="D207" s="1" t="s">
        <v>442</v>
      </c>
      <c r="E207" s="1" t="s">
        <v>33</v>
      </c>
      <c r="F207" s="10">
        <v>24</v>
      </c>
      <c r="G207" s="1" t="s">
        <v>16</v>
      </c>
      <c r="H207" s="1" t="s">
        <v>24</v>
      </c>
      <c r="I207" s="4">
        <v>97779</v>
      </c>
      <c r="J207" s="10">
        <v>26</v>
      </c>
      <c r="K207" s="10">
        <v>2</v>
      </c>
      <c r="L207" s="1">
        <v>0</v>
      </c>
      <c r="M207" s="1" t="s">
        <v>51</v>
      </c>
      <c r="N207" s="1" t="s">
        <v>26</v>
      </c>
      <c r="O207" s="7">
        <v>2.4667196391340123</v>
      </c>
      <c r="P207" t="str">
        <f>_xlfn.IFS(Analysis167[[#This Row],[Performance_Score]]&lt;=2, "Poor", Analysis167[[#This Row],[Performance_Score]]&gt;2, "Good", Analysis167[[#This Row],[Performance_Score]]&gt;4, "Excellent")</f>
        <v>Poor</v>
      </c>
      <c r="Q207" t="str">
        <f>LEFT(Analysis167[[#This Row],[Name]],FIND(" ",Analysis167[[#This Row],[Name]], 1))</f>
        <v xml:space="preserve">Laura </v>
      </c>
    </row>
    <row r="208" spans="3:17" x14ac:dyDescent="0.35">
      <c r="C208" s="2" t="s">
        <v>443</v>
      </c>
      <c r="D208" s="2" t="s">
        <v>444</v>
      </c>
      <c r="E208" s="2" t="s">
        <v>15</v>
      </c>
      <c r="F208" s="11">
        <v>24</v>
      </c>
      <c r="G208" s="2" t="s">
        <v>16</v>
      </c>
      <c r="H208" s="2" t="s">
        <v>39</v>
      </c>
      <c r="I208" s="5">
        <v>45497</v>
      </c>
      <c r="J208" s="11">
        <v>17</v>
      </c>
      <c r="K208" s="11">
        <v>5</v>
      </c>
      <c r="L208" s="2">
        <v>2022</v>
      </c>
      <c r="M208" s="2" t="s">
        <v>25</v>
      </c>
      <c r="N208" s="2" t="s">
        <v>41</v>
      </c>
      <c r="O208" s="8">
        <v>4.9090889303256233</v>
      </c>
      <c r="P208" t="str">
        <f>_xlfn.IFS(Analysis167[[#This Row],[Performance_Score]]&lt;=2, "Poor", Analysis167[[#This Row],[Performance_Score]]&gt;2, "Good", Analysis167[[#This Row],[Performance_Score]]&gt;4, "Excellent")</f>
        <v>Good</v>
      </c>
      <c r="Q208" t="str">
        <f>LEFT(Analysis167[[#This Row],[Name]],FIND(" ",Analysis167[[#This Row],[Name]], 1))</f>
        <v xml:space="preserve">Jennifer </v>
      </c>
    </row>
    <row r="209" spans="3:17" x14ac:dyDescent="0.35">
      <c r="C209" s="1" t="s">
        <v>445</v>
      </c>
      <c r="D209" s="1" t="s">
        <v>446</v>
      </c>
      <c r="E209" s="1" t="s">
        <v>46</v>
      </c>
      <c r="F209" s="10">
        <v>58</v>
      </c>
      <c r="G209" s="1" t="s">
        <v>16</v>
      </c>
      <c r="H209" s="1" t="s">
        <v>24</v>
      </c>
      <c r="I209" s="4">
        <v>108182</v>
      </c>
      <c r="J209" s="10">
        <v>15</v>
      </c>
      <c r="K209" s="10">
        <v>3</v>
      </c>
      <c r="L209" s="1">
        <v>2022</v>
      </c>
      <c r="M209" s="1" t="s">
        <v>34</v>
      </c>
      <c r="N209" s="1" t="s">
        <v>26</v>
      </c>
      <c r="O209" s="7">
        <v>3.0682301477414886</v>
      </c>
      <c r="P209" t="str">
        <f>_xlfn.IFS(Analysis167[[#This Row],[Performance_Score]]&lt;=2, "Poor", Analysis167[[#This Row],[Performance_Score]]&gt;2, "Good", Analysis167[[#This Row],[Performance_Score]]&gt;4, "Excellent")</f>
        <v>Good</v>
      </c>
      <c r="Q209" t="str">
        <f>LEFT(Analysis167[[#This Row],[Name]],FIND(" ",Analysis167[[#This Row],[Name]], 1))</f>
        <v xml:space="preserve">Sandra </v>
      </c>
    </row>
    <row r="210" spans="3:17" x14ac:dyDescent="0.35">
      <c r="C210" s="2" t="s">
        <v>447</v>
      </c>
      <c r="D210" s="2" t="s">
        <v>448</v>
      </c>
      <c r="E210" s="2" t="s">
        <v>15</v>
      </c>
      <c r="F210" s="11">
        <v>46</v>
      </c>
      <c r="G210" s="2" t="s">
        <v>16</v>
      </c>
      <c r="H210" s="2" t="s">
        <v>29</v>
      </c>
      <c r="I210" s="5">
        <v>90451</v>
      </c>
      <c r="J210" s="11">
        <v>33</v>
      </c>
      <c r="K210" s="11">
        <v>5</v>
      </c>
      <c r="L210" s="2">
        <v>0</v>
      </c>
      <c r="M210" s="2" t="s">
        <v>30</v>
      </c>
      <c r="N210" s="2" t="s">
        <v>26</v>
      </c>
      <c r="O210" s="8">
        <v>2.4177098862332556</v>
      </c>
      <c r="P210" t="str">
        <f>_xlfn.IFS(Analysis167[[#This Row],[Performance_Score]]&lt;=2, "Poor", Analysis167[[#This Row],[Performance_Score]]&gt;2, "Good", Analysis167[[#This Row],[Performance_Score]]&gt;4, "Excellent")</f>
        <v>Good</v>
      </c>
      <c r="Q210" t="str">
        <f>LEFT(Analysis167[[#This Row],[Name]],FIND(" ",Analysis167[[#This Row],[Name]], 1))</f>
        <v xml:space="preserve">Karen </v>
      </c>
    </row>
    <row r="211" spans="3:17" x14ac:dyDescent="0.35">
      <c r="C211" s="1" t="s">
        <v>449</v>
      </c>
      <c r="D211" s="1" t="s">
        <v>450</v>
      </c>
      <c r="E211" s="1" t="s">
        <v>22</v>
      </c>
      <c r="F211" s="10">
        <v>36</v>
      </c>
      <c r="G211" s="1" t="s">
        <v>16</v>
      </c>
      <c r="H211" s="1" t="s">
        <v>29</v>
      </c>
      <c r="I211" s="4">
        <v>87967</v>
      </c>
      <c r="J211" s="10">
        <v>12</v>
      </c>
      <c r="K211" s="10">
        <v>3</v>
      </c>
      <c r="L211" s="1">
        <v>2024</v>
      </c>
      <c r="M211" s="1" t="s">
        <v>25</v>
      </c>
      <c r="N211" s="1" t="s">
        <v>41</v>
      </c>
      <c r="O211" s="7">
        <v>1.5218863401205107</v>
      </c>
      <c r="P211" t="str">
        <f>_xlfn.IFS(Analysis167[[#This Row],[Performance_Score]]&lt;=2, "Poor", Analysis167[[#This Row],[Performance_Score]]&gt;2, "Good", Analysis167[[#This Row],[Performance_Score]]&gt;4, "Excellent")</f>
        <v>Good</v>
      </c>
      <c r="Q211" t="str">
        <f>LEFT(Analysis167[[#This Row],[Name]],FIND(" ",Analysis167[[#This Row],[Name]], 1))</f>
        <v xml:space="preserve">Jason </v>
      </c>
    </row>
    <row r="212" spans="3:17" x14ac:dyDescent="0.35">
      <c r="C212" s="2" t="s">
        <v>451</v>
      </c>
      <c r="D212" s="2" t="s">
        <v>452</v>
      </c>
      <c r="E212" s="2" t="s">
        <v>15</v>
      </c>
      <c r="F212" s="11">
        <v>47</v>
      </c>
      <c r="G212" s="2" t="s">
        <v>16</v>
      </c>
      <c r="H212" s="2" t="s">
        <v>77</v>
      </c>
      <c r="I212" s="5">
        <v>62733</v>
      </c>
      <c r="J212" s="11">
        <v>28</v>
      </c>
      <c r="K212" s="11">
        <v>3</v>
      </c>
      <c r="L212" s="2">
        <v>2015</v>
      </c>
      <c r="M212" s="2" t="s">
        <v>18</v>
      </c>
      <c r="N212" s="2" t="s">
        <v>26</v>
      </c>
      <c r="O212" s="8">
        <v>4.6550543148821397</v>
      </c>
      <c r="P212" t="str">
        <f>_xlfn.IFS(Analysis167[[#This Row],[Performance_Score]]&lt;=2, "Poor", Analysis167[[#This Row],[Performance_Score]]&gt;2, "Good", Analysis167[[#This Row],[Performance_Score]]&gt;4, "Excellent")</f>
        <v>Good</v>
      </c>
      <c r="Q212" t="str">
        <f>LEFT(Analysis167[[#This Row],[Name]],FIND(" ",Analysis167[[#This Row],[Name]], 1))</f>
        <v xml:space="preserve">James </v>
      </c>
    </row>
    <row r="213" spans="3:17" x14ac:dyDescent="0.35">
      <c r="C213" s="1" t="s">
        <v>453</v>
      </c>
      <c r="D213" s="1" t="s">
        <v>454</v>
      </c>
      <c r="E213" s="1" t="s">
        <v>46</v>
      </c>
      <c r="F213" s="10">
        <v>25</v>
      </c>
      <c r="G213" s="1" t="s">
        <v>16</v>
      </c>
      <c r="H213" s="1" t="s">
        <v>29</v>
      </c>
      <c r="I213" s="4">
        <v>92793</v>
      </c>
      <c r="J213" s="10">
        <v>8</v>
      </c>
      <c r="K213" s="10">
        <v>5</v>
      </c>
      <c r="L213" s="1">
        <v>0</v>
      </c>
      <c r="M213" s="1" t="s">
        <v>30</v>
      </c>
      <c r="N213" s="1" t="s">
        <v>26</v>
      </c>
      <c r="O213" s="7">
        <v>4.2299830526017317</v>
      </c>
      <c r="P213" t="str">
        <f>_xlfn.IFS(Analysis167[[#This Row],[Performance_Score]]&lt;=2, "Poor", Analysis167[[#This Row],[Performance_Score]]&gt;2, "Good", Analysis167[[#This Row],[Performance_Score]]&gt;4, "Excellent")</f>
        <v>Good</v>
      </c>
      <c r="Q213" t="str">
        <f>LEFT(Analysis167[[#This Row],[Name]],FIND(" ",Analysis167[[#This Row],[Name]], 1))</f>
        <v xml:space="preserve">Donald </v>
      </c>
    </row>
    <row r="214" spans="3:17" x14ac:dyDescent="0.35">
      <c r="C214" s="2" t="s">
        <v>455</v>
      </c>
      <c r="D214" s="2" t="s">
        <v>456</v>
      </c>
      <c r="E214" s="2" t="s">
        <v>22</v>
      </c>
      <c r="F214" s="11">
        <v>31</v>
      </c>
      <c r="G214" s="2" t="s">
        <v>16</v>
      </c>
      <c r="H214" s="2" t="s">
        <v>63</v>
      </c>
      <c r="I214" s="5">
        <v>34686</v>
      </c>
      <c r="J214" s="11">
        <v>20</v>
      </c>
      <c r="K214" s="11">
        <v>1</v>
      </c>
      <c r="L214" s="2">
        <v>2019</v>
      </c>
      <c r="M214" s="2" t="s">
        <v>25</v>
      </c>
      <c r="N214" s="2" t="s">
        <v>141</v>
      </c>
      <c r="O214" s="8">
        <v>3.7482197441670762</v>
      </c>
      <c r="P214" t="str">
        <f>_xlfn.IFS(Analysis167[[#This Row],[Performance_Score]]&lt;=2, "Poor", Analysis167[[#This Row],[Performance_Score]]&gt;2, "Good", Analysis167[[#This Row],[Performance_Score]]&gt;4, "Excellent")</f>
        <v>Poor</v>
      </c>
      <c r="Q214" t="str">
        <f>LEFT(Analysis167[[#This Row],[Name]],FIND(" ",Analysis167[[#This Row],[Name]], 1))</f>
        <v xml:space="preserve">Erica </v>
      </c>
    </row>
    <row r="215" spans="3:17" x14ac:dyDescent="0.35">
      <c r="C215" s="1" t="s">
        <v>457</v>
      </c>
      <c r="D215" s="1" t="s">
        <v>458</v>
      </c>
      <c r="E215" s="1" t="s">
        <v>33</v>
      </c>
      <c r="F215" s="10">
        <v>38</v>
      </c>
      <c r="G215" s="1" t="s">
        <v>16</v>
      </c>
      <c r="H215" s="1" t="s">
        <v>29</v>
      </c>
      <c r="I215" s="4">
        <v>100965</v>
      </c>
      <c r="J215" s="10">
        <v>15</v>
      </c>
      <c r="K215" s="10">
        <v>2</v>
      </c>
      <c r="L215" s="1">
        <v>2020</v>
      </c>
      <c r="M215" s="1" t="s">
        <v>40</v>
      </c>
      <c r="N215" s="1" t="s">
        <v>26</v>
      </c>
      <c r="O215" s="7">
        <v>2.6279981889819135</v>
      </c>
      <c r="P215" t="str">
        <f>_xlfn.IFS(Analysis167[[#This Row],[Performance_Score]]&lt;=2, "Poor", Analysis167[[#This Row],[Performance_Score]]&gt;2, "Good", Analysis167[[#This Row],[Performance_Score]]&gt;4, "Excellent")</f>
        <v>Poor</v>
      </c>
      <c r="Q215" t="str">
        <f>LEFT(Analysis167[[#This Row],[Name]],FIND(" ",Analysis167[[#This Row],[Name]], 1))</f>
        <v xml:space="preserve">Savannah </v>
      </c>
    </row>
    <row r="216" spans="3:17" x14ac:dyDescent="0.35">
      <c r="C216" s="2" t="s">
        <v>459</v>
      </c>
      <c r="D216" s="2" t="s">
        <v>460</v>
      </c>
      <c r="E216" s="2" t="s">
        <v>80</v>
      </c>
      <c r="F216" s="11">
        <v>43</v>
      </c>
      <c r="G216" s="2" t="s">
        <v>72</v>
      </c>
      <c r="H216" s="2" t="s">
        <v>17</v>
      </c>
      <c r="I216" s="5">
        <v>100785</v>
      </c>
      <c r="J216" s="11">
        <v>15</v>
      </c>
      <c r="K216" s="11">
        <v>1</v>
      </c>
      <c r="L216" s="2">
        <v>2019</v>
      </c>
      <c r="M216" s="2" t="s">
        <v>30</v>
      </c>
      <c r="N216" s="2" t="s">
        <v>26</v>
      </c>
      <c r="O216" s="8">
        <v>2.6970467736441401</v>
      </c>
      <c r="P216" t="str">
        <f>_xlfn.IFS(Analysis167[[#This Row],[Performance_Score]]&lt;=2, "Poor", Analysis167[[#This Row],[Performance_Score]]&gt;2, "Good", Analysis167[[#This Row],[Performance_Score]]&gt;4, "Excellent")</f>
        <v>Poor</v>
      </c>
      <c r="Q216" t="str">
        <f>LEFT(Analysis167[[#This Row],[Name]],FIND(" ",Analysis167[[#This Row],[Name]], 1))</f>
        <v xml:space="preserve">Colleen </v>
      </c>
    </row>
    <row r="217" spans="3:17" x14ac:dyDescent="0.35">
      <c r="C217" s="1" t="s">
        <v>461</v>
      </c>
      <c r="D217" s="1" t="s">
        <v>462</v>
      </c>
      <c r="E217" s="1" t="s">
        <v>22</v>
      </c>
      <c r="F217" s="10">
        <v>27</v>
      </c>
      <c r="G217" s="1" t="s">
        <v>23</v>
      </c>
      <c r="H217" s="1" t="s">
        <v>63</v>
      </c>
      <c r="I217" s="4">
        <v>57934</v>
      </c>
      <c r="J217" s="10">
        <v>17</v>
      </c>
      <c r="K217" s="10">
        <v>2</v>
      </c>
      <c r="L217" s="1">
        <v>2019</v>
      </c>
      <c r="M217" s="1" t="s">
        <v>51</v>
      </c>
      <c r="N217" s="1" t="s">
        <v>41</v>
      </c>
      <c r="O217" s="7">
        <v>2.1821048296661578</v>
      </c>
      <c r="P217" t="str">
        <f>_xlfn.IFS(Analysis167[[#This Row],[Performance_Score]]&lt;=2, "Poor", Analysis167[[#This Row],[Performance_Score]]&gt;2, "Good", Analysis167[[#This Row],[Performance_Score]]&gt;4, "Excellent")</f>
        <v>Poor</v>
      </c>
      <c r="Q217" t="str">
        <f>LEFT(Analysis167[[#This Row],[Name]],FIND(" ",Analysis167[[#This Row],[Name]], 1))</f>
        <v xml:space="preserve">Scott </v>
      </c>
    </row>
    <row r="218" spans="3:17" x14ac:dyDescent="0.35">
      <c r="C218" s="2" t="s">
        <v>463</v>
      </c>
      <c r="D218" s="2" t="s">
        <v>464</v>
      </c>
      <c r="E218" s="2" t="s">
        <v>58</v>
      </c>
      <c r="F218" s="11">
        <v>25</v>
      </c>
      <c r="G218" s="2" t="s">
        <v>72</v>
      </c>
      <c r="H218" s="2" t="s">
        <v>77</v>
      </c>
      <c r="I218" s="5">
        <v>77827</v>
      </c>
      <c r="J218" s="11">
        <v>16</v>
      </c>
      <c r="K218" s="11">
        <v>5</v>
      </c>
      <c r="L218" s="2">
        <v>0</v>
      </c>
      <c r="M218" s="2" t="s">
        <v>34</v>
      </c>
      <c r="N218" s="2" t="s">
        <v>26</v>
      </c>
      <c r="O218" s="8">
        <v>2.9045611321525624</v>
      </c>
      <c r="P218" t="str">
        <f>_xlfn.IFS(Analysis167[[#This Row],[Performance_Score]]&lt;=2, "Poor", Analysis167[[#This Row],[Performance_Score]]&gt;2, "Good", Analysis167[[#This Row],[Performance_Score]]&gt;4, "Excellent")</f>
        <v>Good</v>
      </c>
      <c r="Q218" t="str">
        <f>LEFT(Analysis167[[#This Row],[Name]],FIND(" ",Analysis167[[#This Row],[Name]], 1))</f>
        <v xml:space="preserve">Linda </v>
      </c>
    </row>
    <row r="219" spans="3:17" x14ac:dyDescent="0.35">
      <c r="C219" s="1" t="s">
        <v>465</v>
      </c>
      <c r="D219" s="1" t="s">
        <v>466</v>
      </c>
      <c r="E219" s="1" t="s">
        <v>33</v>
      </c>
      <c r="F219" s="10">
        <v>39</v>
      </c>
      <c r="G219" s="1" t="s">
        <v>16</v>
      </c>
      <c r="H219" s="1" t="s">
        <v>24</v>
      </c>
      <c r="I219" s="4">
        <v>92327</v>
      </c>
      <c r="J219" s="10">
        <v>7</v>
      </c>
      <c r="K219" s="10">
        <v>3</v>
      </c>
      <c r="L219" s="1">
        <v>2024</v>
      </c>
      <c r="M219" s="1" t="s">
        <v>34</v>
      </c>
      <c r="N219" s="1" t="s">
        <v>41</v>
      </c>
      <c r="O219" s="7">
        <v>4.8750908614963642</v>
      </c>
      <c r="P219" t="str">
        <f>_xlfn.IFS(Analysis167[[#This Row],[Performance_Score]]&lt;=2, "Poor", Analysis167[[#This Row],[Performance_Score]]&gt;2, "Good", Analysis167[[#This Row],[Performance_Score]]&gt;4, "Excellent")</f>
        <v>Good</v>
      </c>
      <c r="Q219" t="str">
        <f>LEFT(Analysis167[[#This Row],[Name]],FIND(" ",Analysis167[[#This Row],[Name]], 1))</f>
        <v xml:space="preserve">Gina </v>
      </c>
    </row>
    <row r="220" spans="3:17" x14ac:dyDescent="0.35">
      <c r="C220" s="2" t="s">
        <v>467</v>
      </c>
      <c r="D220" s="2" t="s">
        <v>468</v>
      </c>
      <c r="E220" s="2" t="s">
        <v>80</v>
      </c>
      <c r="F220" s="11">
        <v>29</v>
      </c>
      <c r="G220" s="2" t="s">
        <v>23</v>
      </c>
      <c r="H220" s="2" t="s">
        <v>39</v>
      </c>
      <c r="I220" s="5">
        <v>58169</v>
      </c>
      <c r="J220" s="11">
        <v>10</v>
      </c>
      <c r="K220" s="11">
        <v>1</v>
      </c>
      <c r="L220" s="2">
        <v>2015</v>
      </c>
      <c r="M220" s="2" t="s">
        <v>34</v>
      </c>
      <c r="N220" s="2" t="s">
        <v>26</v>
      </c>
      <c r="O220" s="8">
        <v>2.1562416488208558</v>
      </c>
      <c r="P220" t="str">
        <f>_xlfn.IFS(Analysis167[[#This Row],[Performance_Score]]&lt;=2, "Poor", Analysis167[[#This Row],[Performance_Score]]&gt;2, "Good", Analysis167[[#This Row],[Performance_Score]]&gt;4, "Excellent")</f>
        <v>Poor</v>
      </c>
      <c r="Q220" t="str">
        <f>LEFT(Analysis167[[#This Row],[Name]],FIND(" ",Analysis167[[#This Row],[Name]], 1))</f>
        <v xml:space="preserve">Joanna </v>
      </c>
    </row>
    <row r="221" spans="3:17" x14ac:dyDescent="0.35">
      <c r="C221" s="1" t="s">
        <v>469</v>
      </c>
      <c r="D221" s="1" t="s">
        <v>470</v>
      </c>
      <c r="E221" s="1" t="s">
        <v>22</v>
      </c>
      <c r="F221" s="10">
        <v>28</v>
      </c>
      <c r="G221" s="1" t="s">
        <v>16</v>
      </c>
      <c r="H221" s="1" t="s">
        <v>77</v>
      </c>
      <c r="I221" s="4">
        <v>88782</v>
      </c>
      <c r="J221" s="10">
        <v>15</v>
      </c>
      <c r="K221" s="10">
        <v>2</v>
      </c>
      <c r="L221" s="1">
        <v>2021</v>
      </c>
      <c r="M221" s="1" t="s">
        <v>25</v>
      </c>
      <c r="N221" s="1" t="s">
        <v>26</v>
      </c>
      <c r="O221" s="7">
        <v>3.5204696387351575</v>
      </c>
      <c r="P221" t="str">
        <f>_xlfn.IFS(Analysis167[[#This Row],[Performance_Score]]&lt;=2, "Poor", Analysis167[[#This Row],[Performance_Score]]&gt;2, "Good", Analysis167[[#This Row],[Performance_Score]]&gt;4, "Excellent")</f>
        <v>Poor</v>
      </c>
      <c r="Q221" t="str">
        <f>LEFT(Analysis167[[#This Row],[Name]],FIND(" ",Analysis167[[#This Row],[Name]], 1))</f>
        <v xml:space="preserve">Christopher </v>
      </c>
    </row>
    <row r="222" spans="3:17" x14ac:dyDescent="0.35">
      <c r="C222" s="2" t="s">
        <v>471</v>
      </c>
      <c r="D222" s="2" t="s">
        <v>472</v>
      </c>
      <c r="E222" s="2" t="s">
        <v>22</v>
      </c>
      <c r="F222" s="11">
        <v>32</v>
      </c>
      <c r="G222" s="2" t="s">
        <v>16</v>
      </c>
      <c r="H222" s="2" t="s">
        <v>24</v>
      </c>
      <c r="I222" s="5">
        <v>41507</v>
      </c>
      <c r="J222" s="11">
        <v>16</v>
      </c>
      <c r="K222" s="11">
        <v>3</v>
      </c>
      <c r="L222" s="2">
        <v>0</v>
      </c>
      <c r="M222" s="2" t="s">
        <v>40</v>
      </c>
      <c r="N222" s="2" t="s">
        <v>26</v>
      </c>
      <c r="O222" s="8">
        <v>2.2445713607325022</v>
      </c>
      <c r="P222" t="str">
        <f>_xlfn.IFS(Analysis167[[#This Row],[Performance_Score]]&lt;=2, "Poor", Analysis167[[#This Row],[Performance_Score]]&gt;2, "Good", Analysis167[[#This Row],[Performance_Score]]&gt;4, "Excellent")</f>
        <v>Good</v>
      </c>
      <c r="Q222" t="str">
        <f>LEFT(Analysis167[[#This Row],[Name]],FIND(" ",Analysis167[[#This Row],[Name]], 1))</f>
        <v xml:space="preserve">Stephanie </v>
      </c>
    </row>
    <row r="223" spans="3:17" x14ac:dyDescent="0.35">
      <c r="C223" s="1" t="s">
        <v>473</v>
      </c>
      <c r="D223" s="1" t="s">
        <v>474</v>
      </c>
      <c r="E223" s="1" t="s">
        <v>46</v>
      </c>
      <c r="F223" s="10">
        <v>28</v>
      </c>
      <c r="G223" s="1" t="s">
        <v>16</v>
      </c>
      <c r="H223" s="1" t="s">
        <v>17</v>
      </c>
      <c r="I223" s="4">
        <v>41061</v>
      </c>
      <c r="J223" s="10">
        <v>29</v>
      </c>
      <c r="K223" s="10">
        <v>1</v>
      </c>
      <c r="L223" s="1">
        <v>2024</v>
      </c>
      <c r="M223" s="1" t="s">
        <v>34</v>
      </c>
      <c r="N223" s="1" t="s">
        <v>26</v>
      </c>
      <c r="O223" s="7">
        <v>1.6829105749754749</v>
      </c>
      <c r="P223" t="str">
        <f>_xlfn.IFS(Analysis167[[#This Row],[Performance_Score]]&lt;=2, "Poor", Analysis167[[#This Row],[Performance_Score]]&gt;2, "Good", Analysis167[[#This Row],[Performance_Score]]&gt;4, "Excellent")</f>
        <v>Poor</v>
      </c>
      <c r="Q223" t="str">
        <f>LEFT(Analysis167[[#This Row],[Name]],FIND(" ",Analysis167[[#This Row],[Name]], 1))</f>
        <v xml:space="preserve">Christina </v>
      </c>
    </row>
    <row r="224" spans="3:17" x14ac:dyDescent="0.35">
      <c r="C224" s="2" t="s">
        <v>475</v>
      </c>
      <c r="D224" s="2" t="s">
        <v>476</v>
      </c>
      <c r="E224" s="2" t="s">
        <v>33</v>
      </c>
      <c r="F224" s="11">
        <v>56</v>
      </c>
      <c r="G224" s="2" t="s">
        <v>16</v>
      </c>
      <c r="H224" s="2" t="s">
        <v>29</v>
      </c>
      <c r="I224" s="5">
        <v>64408</v>
      </c>
      <c r="J224" s="11">
        <v>28</v>
      </c>
      <c r="K224" s="11">
        <v>5</v>
      </c>
      <c r="L224" s="2">
        <v>0</v>
      </c>
      <c r="M224" s="2" t="s">
        <v>40</v>
      </c>
      <c r="N224" s="2" t="s">
        <v>41</v>
      </c>
      <c r="O224" s="8">
        <v>1.8209568179385545</v>
      </c>
      <c r="P224" t="str">
        <f>_xlfn.IFS(Analysis167[[#This Row],[Performance_Score]]&lt;=2, "Poor", Analysis167[[#This Row],[Performance_Score]]&gt;2, "Good", Analysis167[[#This Row],[Performance_Score]]&gt;4, "Excellent")</f>
        <v>Good</v>
      </c>
      <c r="Q224" t="str">
        <f>LEFT(Analysis167[[#This Row],[Name]],FIND(" ",Analysis167[[#This Row],[Name]], 1))</f>
        <v xml:space="preserve">Joshua </v>
      </c>
    </row>
    <row r="225" spans="3:17" x14ac:dyDescent="0.35">
      <c r="C225" s="1" t="s">
        <v>477</v>
      </c>
      <c r="D225" s="1" t="s">
        <v>478</v>
      </c>
      <c r="E225" s="1" t="s">
        <v>58</v>
      </c>
      <c r="F225" s="10">
        <v>39</v>
      </c>
      <c r="G225" s="1" t="s">
        <v>16</v>
      </c>
      <c r="H225" s="1" t="s">
        <v>17</v>
      </c>
      <c r="I225" s="4">
        <v>105753</v>
      </c>
      <c r="J225" s="10">
        <v>16</v>
      </c>
      <c r="K225" s="10">
        <v>4</v>
      </c>
      <c r="L225" s="1">
        <v>2020</v>
      </c>
      <c r="M225" s="1" t="s">
        <v>34</v>
      </c>
      <c r="N225" s="1" t="s">
        <v>141</v>
      </c>
      <c r="O225" s="7">
        <v>1.3931568527647067</v>
      </c>
      <c r="P225" t="str">
        <f>_xlfn.IFS(Analysis167[[#This Row],[Performance_Score]]&lt;=2, "Poor", Analysis167[[#This Row],[Performance_Score]]&gt;2, "Good", Analysis167[[#This Row],[Performance_Score]]&gt;4, "Excellent")</f>
        <v>Good</v>
      </c>
      <c r="Q225" t="str">
        <f>LEFT(Analysis167[[#This Row],[Name]],FIND(" ",Analysis167[[#This Row],[Name]], 1))</f>
        <v xml:space="preserve">Brandi </v>
      </c>
    </row>
    <row r="226" spans="3:17" x14ac:dyDescent="0.35">
      <c r="C226" s="2" t="s">
        <v>479</v>
      </c>
      <c r="D226" s="2" t="s">
        <v>480</v>
      </c>
      <c r="E226" s="2" t="s">
        <v>58</v>
      </c>
      <c r="F226" s="11">
        <v>24</v>
      </c>
      <c r="G226" s="2" t="s">
        <v>16</v>
      </c>
      <c r="H226" s="2" t="s">
        <v>63</v>
      </c>
      <c r="I226" s="5">
        <v>93039</v>
      </c>
      <c r="J226" s="11">
        <v>12</v>
      </c>
      <c r="K226" s="11">
        <v>5</v>
      </c>
      <c r="L226" s="2">
        <v>2022</v>
      </c>
      <c r="M226" s="2" t="s">
        <v>51</v>
      </c>
      <c r="N226" s="2" t="s">
        <v>26</v>
      </c>
      <c r="O226" s="8">
        <v>4.5278420663501384</v>
      </c>
      <c r="P226" t="str">
        <f>_xlfn.IFS(Analysis167[[#This Row],[Performance_Score]]&lt;=2, "Poor", Analysis167[[#This Row],[Performance_Score]]&gt;2, "Good", Analysis167[[#This Row],[Performance_Score]]&gt;4, "Excellent")</f>
        <v>Good</v>
      </c>
      <c r="Q226" t="str">
        <f>LEFT(Analysis167[[#This Row],[Name]],FIND(" ",Analysis167[[#This Row],[Name]], 1))</f>
        <v xml:space="preserve">Amber </v>
      </c>
    </row>
    <row r="227" spans="3:17" x14ac:dyDescent="0.35">
      <c r="C227" s="1" t="s">
        <v>481</v>
      </c>
      <c r="D227" s="1" t="s">
        <v>482</v>
      </c>
      <c r="E227" s="1" t="s">
        <v>22</v>
      </c>
      <c r="F227" s="10">
        <v>50</v>
      </c>
      <c r="G227" s="1" t="s">
        <v>16</v>
      </c>
      <c r="H227" s="1" t="s">
        <v>77</v>
      </c>
      <c r="I227" s="4">
        <v>90381</v>
      </c>
      <c r="J227" s="10">
        <v>26</v>
      </c>
      <c r="K227" s="10">
        <v>5</v>
      </c>
      <c r="L227" s="1">
        <v>2023</v>
      </c>
      <c r="M227" s="1" t="s">
        <v>25</v>
      </c>
      <c r="N227" s="1" t="s">
        <v>26</v>
      </c>
      <c r="O227" s="7">
        <v>3.7339573205862115</v>
      </c>
      <c r="P227" t="str">
        <f>_xlfn.IFS(Analysis167[[#This Row],[Performance_Score]]&lt;=2, "Poor", Analysis167[[#This Row],[Performance_Score]]&gt;2, "Good", Analysis167[[#This Row],[Performance_Score]]&gt;4, "Excellent")</f>
        <v>Good</v>
      </c>
      <c r="Q227" t="str">
        <f>LEFT(Analysis167[[#This Row],[Name]],FIND(" ",Analysis167[[#This Row],[Name]], 1))</f>
        <v xml:space="preserve">Jo </v>
      </c>
    </row>
    <row r="228" spans="3:17" x14ac:dyDescent="0.35">
      <c r="C228" s="2" t="s">
        <v>483</v>
      </c>
      <c r="D228" s="2" t="s">
        <v>484</v>
      </c>
      <c r="E228" s="2" t="s">
        <v>46</v>
      </c>
      <c r="F228" s="11">
        <v>36</v>
      </c>
      <c r="G228" s="2" t="s">
        <v>16</v>
      </c>
      <c r="H228" s="2" t="s">
        <v>63</v>
      </c>
      <c r="I228" s="5">
        <v>91416</v>
      </c>
      <c r="J228" s="11">
        <v>18</v>
      </c>
      <c r="K228" s="11">
        <v>1</v>
      </c>
      <c r="L228" s="2">
        <v>2020</v>
      </c>
      <c r="M228" s="2" t="s">
        <v>34</v>
      </c>
      <c r="N228" s="2" t="s">
        <v>26</v>
      </c>
      <c r="O228" s="8">
        <v>3.5765373597335182</v>
      </c>
      <c r="P228" t="str">
        <f>_xlfn.IFS(Analysis167[[#This Row],[Performance_Score]]&lt;=2, "Poor", Analysis167[[#This Row],[Performance_Score]]&gt;2, "Good", Analysis167[[#This Row],[Performance_Score]]&gt;4, "Excellent")</f>
        <v>Poor</v>
      </c>
      <c r="Q228" t="str">
        <f>LEFT(Analysis167[[#This Row],[Name]],FIND(" ",Analysis167[[#This Row],[Name]], 1))</f>
        <v xml:space="preserve">Allen </v>
      </c>
    </row>
    <row r="229" spans="3:17" x14ac:dyDescent="0.35">
      <c r="C229" s="1" t="s">
        <v>485</v>
      </c>
      <c r="D229" s="1" t="s">
        <v>486</v>
      </c>
      <c r="E229" s="1" t="s">
        <v>33</v>
      </c>
      <c r="F229" s="10">
        <v>50</v>
      </c>
      <c r="G229" s="1" t="s">
        <v>16</v>
      </c>
      <c r="H229" s="1" t="s">
        <v>77</v>
      </c>
      <c r="I229" s="4">
        <v>54523</v>
      </c>
      <c r="J229" s="10">
        <v>22</v>
      </c>
      <c r="K229" s="10">
        <v>4</v>
      </c>
      <c r="L229" s="1">
        <v>2023</v>
      </c>
      <c r="M229" s="1" t="s">
        <v>18</v>
      </c>
      <c r="N229" s="1" t="s">
        <v>19</v>
      </c>
      <c r="O229" s="7">
        <v>2.7006717067763928</v>
      </c>
      <c r="P229" t="str">
        <f>_xlfn.IFS(Analysis167[[#This Row],[Performance_Score]]&lt;=2, "Poor", Analysis167[[#This Row],[Performance_Score]]&gt;2, "Good", Analysis167[[#This Row],[Performance_Score]]&gt;4, "Excellent")</f>
        <v>Good</v>
      </c>
      <c r="Q229" t="str">
        <f>LEFT(Analysis167[[#This Row],[Name]],FIND(" ",Analysis167[[#This Row],[Name]], 1))</f>
        <v xml:space="preserve">Michael </v>
      </c>
    </row>
    <row r="230" spans="3:17" x14ac:dyDescent="0.35">
      <c r="C230" s="2" t="s">
        <v>487</v>
      </c>
      <c r="D230" s="2" t="s">
        <v>488</v>
      </c>
      <c r="E230" s="2" t="s">
        <v>33</v>
      </c>
      <c r="F230" s="11">
        <v>25</v>
      </c>
      <c r="G230" s="2" t="s">
        <v>23</v>
      </c>
      <c r="H230" s="2" t="s">
        <v>63</v>
      </c>
      <c r="I230" s="5">
        <v>106871</v>
      </c>
      <c r="J230" s="11">
        <v>11</v>
      </c>
      <c r="K230" s="11">
        <v>3</v>
      </c>
      <c r="L230" s="2">
        <v>2015</v>
      </c>
      <c r="M230" s="2" t="s">
        <v>30</v>
      </c>
      <c r="N230" s="2" t="s">
        <v>41</v>
      </c>
      <c r="O230" s="8">
        <v>1.1597580553037159</v>
      </c>
      <c r="P230" t="str">
        <f>_xlfn.IFS(Analysis167[[#This Row],[Performance_Score]]&lt;=2, "Poor", Analysis167[[#This Row],[Performance_Score]]&gt;2, "Good", Analysis167[[#This Row],[Performance_Score]]&gt;4, "Excellent")</f>
        <v>Good</v>
      </c>
      <c r="Q230" t="str">
        <f>LEFT(Analysis167[[#This Row],[Name]],FIND(" ",Analysis167[[#This Row],[Name]], 1))</f>
        <v xml:space="preserve">Lindsay </v>
      </c>
    </row>
    <row r="231" spans="3:17" x14ac:dyDescent="0.35">
      <c r="C231" s="1" t="s">
        <v>489</v>
      </c>
      <c r="D231" s="1" t="s">
        <v>490</v>
      </c>
      <c r="E231" s="1" t="s">
        <v>58</v>
      </c>
      <c r="F231" s="10">
        <v>28</v>
      </c>
      <c r="G231" s="1" t="s">
        <v>23</v>
      </c>
      <c r="H231" s="1" t="s">
        <v>24</v>
      </c>
      <c r="I231" s="4">
        <v>75295</v>
      </c>
      <c r="J231" s="10">
        <v>19</v>
      </c>
      <c r="K231" s="10">
        <v>1</v>
      </c>
      <c r="L231" s="1">
        <v>0</v>
      </c>
      <c r="M231" s="1" t="s">
        <v>40</v>
      </c>
      <c r="N231" s="1" t="s">
        <v>26</v>
      </c>
      <c r="O231" s="7">
        <v>4.5728919908871868</v>
      </c>
      <c r="P231" t="str">
        <f>_xlfn.IFS(Analysis167[[#This Row],[Performance_Score]]&lt;=2, "Poor", Analysis167[[#This Row],[Performance_Score]]&gt;2, "Good", Analysis167[[#This Row],[Performance_Score]]&gt;4, "Excellent")</f>
        <v>Poor</v>
      </c>
      <c r="Q231" t="str">
        <f>LEFT(Analysis167[[#This Row],[Name]],FIND(" ",Analysis167[[#This Row],[Name]], 1))</f>
        <v xml:space="preserve">Janet </v>
      </c>
    </row>
    <row r="232" spans="3:17" x14ac:dyDescent="0.35">
      <c r="C232" s="2" t="s">
        <v>491</v>
      </c>
      <c r="D232" s="2" t="s">
        <v>492</v>
      </c>
      <c r="E232" s="2" t="s">
        <v>58</v>
      </c>
      <c r="F232" s="11">
        <v>28</v>
      </c>
      <c r="G232" s="2" t="s">
        <v>23</v>
      </c>
      <c r="H232" s="2" t="s">
        <v>77</v>
      </c>
      <c r="I232" s="5">
        <v>67640</v>
      </c>
      <c r="J232" s="11">
        <v>5</v>
      </c>
      <c r="K232" s="11">
        <v>5</v>
      </c>
      <c r="L232" s="2">
        <v>2016</v>
      </c>
      <c r="M232" s="2" t="s">
        <v>18</v>
      </c>
      <c r="N232" s="2" t="s">
        <v>19</v>
      </c>
      <c r="O232" s="8">
        <v>4.5391375100524947</v>
      </c>
      <c r="P232" t="str">
        <f>_xlfn.IFS(Analysis167[[#This Row],[Performance_Score]]&lt;=2, "Poor", Analysis167[[#This Row],[Performance_Score]]&gt;2, "Good", Analysis167[[#This Row],[Performance_Score]]&gt;4, "Excellent")</f>
        <v>Good</v>
      </c>
      <c r="Q232" t="str">
        <f>LEFT(Analysis167[[#This Row],[Name]],FIND(" ",Analysis167[[#This Row],[Name]], 1))</f>
        <v xml:space="preserve">Lisa </v>
      </c>
    </row>
    <row r="233" spans="3:17" x14ac:dyDescent="0.35">
      <c r="C233" s="1" t="s">
        <v>493</v>
      </c>
      <c r="D233" s="1" t="s">
        <v>494</v>
      </c>
      <c r="E233" s="1" t="s">
        <v>46</v>
      </c>
      <c r="F233" s="10">
        <v>51</v>
      </c>
      <c r="G233" s="1" t="s">
        <v>72</v>
      </c>
      <c r="H233" s="1" t="s">
        <v>77</v>
      </c>
      <c r="I233" s="4">
        <v>106887</v>
      </c>
      <c r="J233" s="10">
        <v>15</v>
      </c>
      <c r="K233" s="10">
        <v>2</v>
      </c>
      <c r="L233" s="1">
        <v>2022</v>
      </c>
      <c r="M233" s="1" t="s">
        <v>34</v>
      </c>
      <c r="N233" s="1" t="s">
        <v>26</v>
      </c>
      <c r="O233" s="7">
        <v>4.0731096489042002</v>
      </c>
      <c r="P233" t="str">
        <f>_xlfn.IFS(Analysis167[[#This Row],[Performance_Score]]&lt;=2, "Poor", Analysis167[[#This Row],[Performance_Score]]&gt;2, "Good", Analysis167[[#This Row],[Performance_Score]]&gt;4, "Excellent")</f>
        <v>Poor</v>
      </c>
      <c r="Q233" t="str">
        <f>LEFT(Analysis167[[#This Row],[Name]],FIND(" ",Analysis167[[#This Row],[Name]], 1))</f>
        <v xml:space="preserve">Candace </v>
      </c>
    </row>
    <row r="234" spans="3:17" x14ac:dyDescent="0.35">
      <c r="C234" s="2" t="s">
        <v>495</v>
      </c>
      <c r="D234" s="2" t="s">
        <v>496</v>
      </c>
      <c r="E234" s="2" t="s">
        <v>33</v>
      </c>
      <c r="F234" s="11">
        <v>30</v>
      </c>
      <c r="G234" s="2" t="s">
        <v>16</v>
      </c>
      <c r="H234" s="2" t="s">
        <v>77</v>
      </c>
      <c r="I234" s="5">
        <v>117025</v>
      </c>
      <c r="J234" s="11">
        <v>17</v>
      </c>
      <c r="K234" s="11">
        <v>4</v>
      </c>
      <c r="L234" s="2">
        <v>2022</v>
      </c>
      <c r="M234" s="2" t="s">
        <v>40</v>
      </c>
      <c r="N234" s="2" t="s">
        <v>41</v>
      </c>
      <c r="O234" s="8">
        <v>2.0596693536160506</v>
      </c>
      <c r="P234" t="str">
        <f>_xlfn.IFS(Analysis167[[#This Row],[Performance_Score]]&lt;=2, "Poor", Analysis167[[#This Row],[Performance_Score]]&gt;2, "Good", Analysis167[[#This Row],[Performance_Score]]&gt;4, "Excellent")</f>
        <v>Good</v>
      </c>
      <c r="Q234" t="str">
        <f>LEFT(Analysis167[[#This Row],[Name]],FIND(" ",Analysis167[[#This Row],[Name]], 1))</f>
        <v xml:space="preserve">Patricia </v>
      </c>
    </row>
    <row r="235" spans="3:17" x14ac:dyDescent="0.35">
      <c r="C235" s="1" t="s">
        <v>497</v>
      </c>
      <c r="D235" s="1" t="s">
        <v>498</v>
      </c>
      <c r="E235" s="1" t="s">
        <v>58</v>
      </c>
      <c r="F235" s="10">
        <v>36</v>
      </c>
      <c r="G235" s="1" t="s">
        <v>72</v>
      </c>
      <c r="H235" s="1" t="s">
        <v>17</v>
      </c>
      <c r="I235" s="4">
        <v>31749</v>
      </c>
      <c r="J235" s="10">
        <v>32</v>
      </c>
      <c r="K235" s="10">
        <v>2</v>
      </c>
      <c r="L235" s="1">
        <v>2018</v>
      </c>
      <c r="M235" s="1" t="s">
        <v>51</v>
      </c>
      <c r="N235" s="1" t="s">
        <v>19</v>
      </c>
      <c r="O235" s="7">
        <v>4.9153580438373856</v>
      </c>
      <c r="P235" t="str">
        <f>_xlfn.IFS(Analysis167[[#This Row],[Performance_Score]]&lt;=2, "Poor", Analysis167[[#This Row],[Performance_Score]]&gt;2, "Good", Analysis167[[#This Row],[Performance_Score]]&gt;4, "Excellent")</f>
        <v>Poor</v>
      </c>
      <c r="Q235" t="str">
        <f>LEFT(Analysis167[[#This Row],[Name]],FIND(" ",Analysis167[[#This Row],[Name]], 1))</f>
        <v xml:space="preserve">Robert </v>
      </c>
    </row>
    <row r="236" spans="3:17" x14ac:dyDescent="0.35">
      <c r="C236" s="2" t="s">
        <v>499</v>
      </c>
      <c r="D236" s="2" t="s">
        <v>500</v>
      </c>
      <c r="E236" s="2" t="s">
        <v>46</v>
      </c>
      <c r="F236" s="11">
        <v>24</v>
      </c>
      <c r="G236" s="2" t="s">
        <v>72</v>
      </c>
      <c r="H236" s="2" t="s">
        <v>24</v>
      </c>
      <c r="I236" s="5">
        <v>114046</v>
      </c>
      <c r="J236" s="11">
        <v>7</v>
      </c>
      <c r="K236" s="11">
        <v>5</v>
      </c>
      <c r="L236" s="2">
        <v>0</v>
      </c>
      <c r="M236" s="2" t="s">
        <v>25</v>
      </c>
      <c r="N236" s="2" t="s">
        <v>26</v>
      </c>
      <c r="O236" s="8">
        <v>3.9938896347123438</v>
      </c>
      <c r="P236" t="str">
        <f>_xlfn.IFS(Analysis167[[#This Row],[Performance_Score]]&lt;=2, "Poor", Analysis167[[#This Row],[Performance_Score]]&gt;2, "Good", Analysis167[[#This Row],[Performance_Score]]&gt;4, "Excellent")</f>
        <v>Good</v>
      </c>
      <c r="Q236" t="str">
        <f>LEFT(Analysis167[[#This Row],[Name]],FIND(" ",Analysis167[[#This Row],[Name]], 1))</f>
        <v xml:space="preserve">Lisa </v>
      </c>
    </row>
    <row r="237" spans="3:17" x14ac:dyDescent="0.35">
      <c r="C237" s="1" t="s">
        <v>501</v>
      </c>
      <c r="D237" s="1" t="s">
        <v>502</v>
      </c>
      <c r="E237" s="1" t="s">
        <v>15</v>
      </c>
      <c r="F237" s="10">
        <v>37</v>
      </c>
      <c r="G237" s="1" t="s">
        <v>16</v>
      </c>
      <c r="H237" s="1" t="s">
        <v>63</v>
      </c>
      <c r="I237" s="4">
        <v>50369</v>
      </c>
      <c r="J237" s="10">
        <v>8</v>
      </c>
      <c r="K237" s="10">
        <v>1</v>
      </c>
      <c r="L237" s="1">
        <v>2020</v>
      </c>
      <c r="M237" s="1" t="s">
        <v>30</v>
      </c>
      <c r="N237" s="1" t="s">
        <v>41</v>
      </c>
      <c r="O237" s="7">
        <v>4.6307783145948935</v>
      </c>
      <c r="P237" t="str">
        <f>_xlfn.IFS(Analysis167[[#This Row],[Performance_Score]]&lt;=2, "Poor", Analysis167[[#This Row],[Performance_Score]]&gt;2, "Good", Analysis167[[#This Row],[Performance_Score]]&gt;4, "Excellent")</f>
        <v>Poor</v>
      </c>
      <c r="Q237" t="str">
        <f>LEFT(Analysis167[[#This Row],[Name]],FIND(" ",Analysis167[[#This Row],[Name]], 1))</f>
        <v xml:space="preserve">Penny </v>
      </c>
    </row>
    <row r="238" spans="3:17" x14ac:dyDescent="0.35">
      <c r="C238" s="2" t="s">
        <v>503</v>
      </c>
      <c r="D238" s="2" t="s">
        <v>504</v>
      </c>
      <c r="E238" s="2" t="s">
        <v>58</v>
      </c>
      <c r="F238" s="11">
        <v>46</v>
      </c>
      <c r="G238" s="2" t="s">
        <v>23</v>
      </c>
      <c r="H238" s="2" t="s">
        <v>24</v>
      </c>
      <c r="I238" s="5">
        <v>38259</v>
      </c>
      <c r="J238" s="11">
        <v>4</v>
      </c>
      <c r="K238" s="11">
        <v>4</v>
      </c>
      <c r="L238" s="2">
        <v>0</v>
      </c>
      <c r="M238" s="2" t="s">
        <v>34</v>
      </c>
      <c r="N238" s="2" t="s">
        <v>26</v>
      </c>
      <c r="O238" s="8">
        <v>2.8790504361836375</v>
      </c>
      <c r="P238" t="str">
        <f>_xlfn.IFS(Analysis167[[#This Row],[Performance_Score]]&lt;=2, "Poor", Analysis167[[#This Row],[Performance_Score]]&gt;2, "Good", Analysis167[[#This Row],[Performance_Score]]&gt;4, "Excellent")</f>
        <v>Good</v>
      </c>
      <c r="Q238" t="str">
        <f>LEFT(Analysis167[[#This Row],[Name]],FIND(" ",Analysis167[[#This Row],[Name]], 1))</f>
        <v xml:space="preserve">Austin </v>
      </c>
    </row>
    <row r="239" spans="3:17" x14ac:dyDescent="0.35">
      <c r="C239" s="1" t="s">
        <v>505</v>
      </c>
      <c r="D239" s="1" t="s">
        <v>506</v>
      </c>
      <c r="E239" s="1" t="s">
        <v>33</v>
      </c>
      <c r="F239" s="10">
        <v>46</v>
      </c>
      <c r="G239" s="1" t="s">
        <v>16</v>
      </c>
      <c r="H239" s="1" t="s">
        <v>24</v>
      </c>
      <c r="I239" s="4">
        <v>54862</v>
      </c>
      <c r="J239" s="10">
        <v>6</v>
      </c>
      <c r="K239" s="10">
        <v>4</v>
      </c>
      <c r="L239" s="1">
        <v>0</v>
      </c>
      <c r="M239" s="1" t="s">
        <v>40</v>
      </c>
      <c r="N239" s="1" t="s">
        <v>26</v>
      </c>
      <c r="O239" s="7">
        <v>3.2330739024280724</v>
      </c>
      <c r="P239" t="str">
        <f>_xlfn.IFS(Analysis167[[#This Row],[Performance_Score]]&lt;=2, "Poor", Analysis167[[#This Row],[Performance_Score]]&gt;2, "Good", Analysis167[[#This Row],[Performance_Score]]&gt;4, "Excellent")</f>
        <v>Good</v>
      </c>
      <c r="Q239" t="str">
        <f>LEFT(Analysis167[[#This Row],[Name]],FIND(" ",Analysis167[[#This Row],[Name]], 1))</f>
        <v xml:space="preserve">Erin </v>
      </c>
    </row>
    <row r="240" spans="3:17" x14ac:dyDescent="0.35">
      <c r="C240" s="2" t="s">
        <v>507</v>
      </c>
      <c r="D240" s="2" t="s">
        <v>508</v>
      </c>
      <c r="E240" s="2" t="s">
        <v>22</v>
      </c>
      <c r="F240" s="11">
        <v>23</v>
      </c>
      <c r="G240" s="2" t="s">
        <v>23</v>
      </c>
      <c r="H240" s="2" t="s">
        <v>17</v>
      </c>
      <c r="I240" s="5">
        <v>62952</v>
      </c>
      <c r="J240" s="11">
        <v>22</v>
      </c>
      <c r="K240" s="11">
        <v>2</v>
      </c>
      <c r="L240" s="2">
        <v>2023</v>
      </c>
      <c r="M240" s="2" t="s">
        <v>18</v>
      </c>
      <c r="N240" s="2" t="s">
        <v>41</v>
      </c>
      <c r="O240" s="8">
        <v>2.7157793801563401</v>
      </c>
      <c r="P240" t="str">
        <f>_xlfn.IFS(Analysis167[[#This Row],[Performance_Score]]&lt;=2, "Poor", Analysis167[[#This Row],[Performance_Score]]&gt;2, "Good", Analysis167[[#This Row],[Performance_Score]]&gt;4, "Excellent")</f>
        <v>Poor</v>
      </c>
      <c r="Q240" t="str">
        <f>LEFT(Analysis167[[#This Row],[Name]],FIND(" ",Analysis167[[#This Row],[Name]], 1))</f>
        <v xml:space="preserve">Katie </v>
      </c>
    </row>
    <row r="241" spans="3:17" x14ac:dyDescent="0.35">
      <c r="C241" s="1" t="s">
        <v>509</v>
      </c>
      <c r="D241" s="1" t="s">
        <v>510</v>
      </c>
      <c r="E241" s="1" t="s">
        <v>15</v>
      </c>
      <c r="F241" s="10">
        <v>40</v>
      </c>
      <c r="G241" s="1" t="s">
        <v>16</v>
      </c>
      <c r="H241" s="1" t="s">
        <v>24</v>
      </c>
      <c r="I241" s="4">
        <v>95951</v>
      </c>
      <c r="J241" s="10">
        <v>12</v>
      </c>
      <c r="K241" s="10">
        <v>3</v>
      </c>
      <c r="L241" s="1">
        <v>0</v>
      </c>
      <c r="M241" s="1" t="s">
        <v>18</v>
      </c>
      <c r="N241" s="1" t="s">
        <v>141</v>
      </c>
      <c r="O241" s="7">
        <v>1.9305702292627593</v>
      </c>
      <c r="P241" t="str">
        <f>_xlfn.IFS(Analysis167[[#This Row],[Performance_Score]]&lt;=2, "Poor", Analysis167[[#This Row],[Performance_Score]]&gt;2, "Good", Analysis167[[#This Row],[Performance_Score]]&gt;4, "Excellent")</f>
        <v>Good</v>
      </c>
      <c r="Q241" t="str">
        <f>LEFT(Analysis167[[#This Row],[Name]],FIND(" ",Analysis167[[#This Row],[Name]], 1))</f>
        <v xml:space="preserve">Kevin </v>
      </c>
    </row>
    <row r="242" spans="3:17" x14ac:dyDescent="0.35">
      <c r="C242" s="2" t="s">
        <v>511</v>
      </c>
      <c r="D242" s="2" t="s">
        <v>512</v>
      </c>
      <c r="E242" s="2" t="s">
        <v>15</v>
      </c>
      <c r="F242" s="11">
        <v>47</v>
      </c>
      <c r="G242" s="2" t="s">
        <v>23</v>
      </c>
      <c r="H242" s="2" t="s">
        <v>77</v>
      </c>
      <c r="I242" s="5">
        <v>102499</v>
      </c>
      <c r="J242" s="11">
        <v>21</v>
      </c>
      <c r="K242" s="11">
        <v>2</v>
      </c>
      <c r="L242" s="2">
        <v>2019</v>
      </c>
      <c r="M242" s="2" t="s">
        <v>51</v>
      </c>
      <c r="N242" s="2" t="s">
        <v>41</v>
      </c>
      <c r="O242" s="8">
        <v>4.3226536531546156</v>
      </c>
      <c r="P242" t="str">
        <f>_xlfn.IFS(Analysis167[[#This Row],[Performance_Score]]&lt;=2, "Poor", Analysis167[[#This Row],[Performance_Score]]&gt;2, "Good", Analysis167[[#This Row],[Performance_Score]]&gt;4, "Excellent")</f>
        <v>Poor</v>
      </c>
      <c r="Q242" t="str">
        <f>LEFT(Analysis167[[#This Row],[Name]],FIND(" ",Analysis167[[#This Row],[Name]], 1))</f>
        <v xml:space="preserve">Lisa </v>
      </c>
    </row>
    <row r="243" spans="3:17" x14ac:dyDescent="0.35">
      <c r="C243" s="1" t="s">
        <v>513</v>
      </c>
      <c r="D243" s="1" t="s">
        <v>514</v>
      </c>
      <c r="E243" s="1" t="s">
        <v>46</v>
      </c>
      <c r="F243" s="10">
        <v>52</v>
      </c>
      <c r="G243" s="1" t="s">
        <v>23</v>
      </c>
      <c r="H243" s="1" t="s">
        <v>24</v>
      </c>
      <c r="I243" s="4">
        <v>38824</v>
      </c>
      <c r="J243" s="10">
        <v>6</v>
      </c>
      <c r="K243" s="10">
        <v>2</v>
      </c>
      <c r="L243" s="1">
        <v>0</v>
      </c>
      <c r="M243" s="1" t="s">
        <v>34</v>
      </c>
      <c r="N243" s="1" t="s">
        <v>26</v>
      </c>
      <c r="O243" s="7">
        <v>3.0237207303773723</v>
      </c>
      <c r="P243" t="str">
        <f>_xlfn.IFS(Analysis167[[#This Row],[Performance_Score]]&lt;=2, "Poor", Analysis167[[#This Row],[Performance_Score]]&gt;2, "Good", Analysis167[[#This Row],[Performance_Score]]&gt;4, "Excellent")</f>
        <v>Poor</v>
      </c>
      <c r="Q243" t="str">
        <f>LEFT(Analysis167[[#This Row],[Name]],FIND(" ",Analysis167[[#This Row],[Name]], 1))</f>
        <v xml:space="preserve">Jamie </v>
      </c>
    </row>
    <row r="244" spans="3:17" x14ac:dyDescent="0.35">
      <c r="C244" s="2" t="s">
        <v>515</v>
      </c>
      <c r="D244" s="2" t="s">
        <v>516</v>
      </c>
      <c r="E244" s="2" t="s">
        <v>46</v>
      </c>
      <c r="F244" s="11">
        <v>57</v>
      </c>
      <c r="G244" s="2" t="s">
        <v>23</v>
      </c>
      <c r="H244" s="2" t="s">
        <v>63</v>
      </c>
      <c r="I244" s="5">
        <v>85955</v>
      </c>
      <c r="J244" s="11">
        <v>14</v>
      </c>
      <c r="K244" s="11">
        <v>3</v>
      </c>
      <c r="L244" s="2">
        <v>2016</v>
      </c>
      <c r="M244" s="2" t="s">
        <v>40</v>
      </c>
      <c r="N244" s="2" t="s">
        <v>26</v>
      </c>
      <c r="O244" s="8">
        <v>1.4811714233705198</v>
      </c>
      <c r="P244" t="str">
        <f>_xlfn.IFS(Analysis167[[#This Row],[Performance_Score]]&lt;=2, "Poor", Analysis167[[#This Row],[Performance_Score]]&gt;2, "Good", Analysis167[[#This Row],[Performance_Score]]&gt;4, "Excellent")</f>
        <v>Good</v>
      </c>
      <c r="Q244" t="str">
        <f>LEFT(Analysis167[[#This Row],[Name]],FIND(" ",Analysis167[[#This Row],[Name]], 1))</f>
        <v xml:space="preserve">Ryan </v>
      </c>
    </row>
    <row r="245" spans="3:17" x14ac:dyDescent="0.35">
      <c r="C245" s="1" t="s">
        <v>517</v>
      </c>
      <c r="D245" s="1" t="s">
        <v>518</v>
      </c>
      <c r="E245" s="1" t="s">
        <v>46</v>
      </c>
      <c r="F245" s="10">
        <v>45</v>
      </c>
      <c r="G245" s="1" t="s">
        <v>23</v>
      </c>
      <c r="H245" s="1" t="s">
        <v>77</v>
      </c>
      <c r="I245" s="4">
        <v>95921</v>
      </c>
      <c r="J245" s="10">
        <v>20</v>
      </c>
      <c r="K245" s="10">
        <v>3</v>
      </c>
      <c r="L245" s="1">
        <v>2024</v>
      </c>
      <c r="M245" s="1" t="s">
        <v>34</v>
      </c>
      <c r="N245" s="1" t="s">
        <v>26</v>
      </c>
      <c r="O245" s="7">
        <v>3.2474140684407975</v>
      </c>
      <c r="P245" t="str">
        <f>_xlfn.IFS(Analysis167[[#This Row],[Performance_Score]]&lt;=2, "Poor", Analysis167[[#This Row],[Performance_Score]]&gt;2, "Good", Analysis167[[#This Row],[Performance_Score]]&gt;4, "Excellent")</f>
        <v>Good</v>
      </c>
      <c r="Q245" t="str">
        <f>LEFT(Analysis167[[#This Row],[Name]],FIND(" ",Analysis167[[#This Row],[Name]], 1))</f>
        <v xml:space="preserve">Sheila </v>
      </c>
    </row>
    <row r="246" spans="3:17" x14ac:dyDescent="0.35">
      <c r="C246" s="2" t="s">
        <v>519</v>
      </c>
      <c r="D246" s="2" t="s">
        <v>520</v>
      </c>
      <c r="E246" s="2" t="s">
        <v>80</v>
      </c>
      <c r="F246" s="11">
        <v>57</v>
      </c>
      <c r="G246" s="2" t="s">
        <v>72</v>
      </c>
      <c r="H246" s="2" t="s">
        <v>39</v>
      </c>
      <c r="I246" s="5">
        <v>76785</v>
      </c>
      <c r="J246" s="11">
        <v>3</v>
      </c>
      <c r="K246" s="11">
        <v>3</v>
      </c>
      <c r="L246" s="2">
        <v>2024</v>
      </c>
      <c r="M246" s="2" t="s">
        <v>25</v>
      </c>
      <c r="N246" s="2" t="s">
        <v>41</v>
      </c>
      <c r="O246" s="8">
        <v>1.3672105921471367</v>
      </c>
      <c r="P246" t="str">
        <f>_xlfn.IFS(Analysis167[[#This Row],[Performance_Score]]&lt;=2, "Poor", Analysis167[[#This Row],[Performance_Score]]&gt;2, "Good", Analysis167[[#This Row],[Performance_Score]]&gt;4, "Excellent")</f>
        <v>Good</v>
      </c>
      <c r="Q246" t="str">
        <f>LEFT(Analysis167[[#This Row],[Name]],FIND(" ",Analysis167[[#This Row],[Name]], 1))</f>
        <v xml:space="preserve">Jeffrey </v>
      </c>
    </row>
    <row r="247" spans="3:17" x14ac:dyDescent="0.35">
      <c r="C247" s="1" t="s">
        <v>521</v>
      </c>
      <c r="D247" s="1" t="s">
        <v>522</v>
      </c>
      <c r="E247" s="1" t="s">
        <v>80</v>
      </c>
      <c r="F247" s="10">
        <v>29</v>
      </c>
      <c r="G247" s="1" t="s">
        <v>16</v>
      </c>
      <c r="H247" s="1" t="s">
        <v>29</v>
      </c>
      <c r="I247" s="4">
        <v>63589</v>
      </c>
      <c r="J247" s="10">
        <v>26</v>
      </c>
      <c r="K247" s="10">
        <v>2</v>
      </c>
      <c r="L247" s="1">
        <v>2017</v>
      </c>
      <c r="M247" s="1" t="s">
        <v>25</v>
      </c>
      <c r="N247" s="1" t="s">
        <v>141</v>
      </c>
      <c r="O247" s="7">
        <v>3.6991262605328941</v>
      </c>
      <c r="P247" t="str">
        <f>_xlfn.IFS(Analysis167[[#This Row],[Performance_Score]]&lt;=2, "Poor", Analysis167[[#This Row],[Performance_Score]]&gt;2, "Good", Analysis167[[#This Row],[Performance_Score]]&gt;4, "Excellent")</f>
        <v>Poor</v>
      </c>
      <c r="Q247" t="str">
        <f>LEFT(Analysis167[[#This Row],[Name]],FIND(" ",Analysis167[[#This Row],[Name]], 1))</f>
        <v xml:space="preserve">Evan </v>
      </c>
    </row>
    <row r="248" spans="3:17" x14ac:dyDescent="0.35">
      <c r="C248" s="2" t="s">
        <v>523</v>
      </c>
      <c r="D248" s="2" t="s">
        <v>524</v>
      </c>
      <c r="E248" s="2" t="s">
        <v>22</v>
      </c>
      <c r="F248" s="11">
        <v>32</v>
      </c>
      <c r="G248" s="2" t="s">
        <v>23</v>
      </c>
      <c r="H248" s="2" t="s">
        <v>63</v>
      </c>
      <c r="I248" s="5">
        <v>38176</v>
      </c>
      <c r="J248" s="11">
        <v>27</v>
      </c>
      <c r="K248" s="11">
        <v>3</v>
      </c>
      <c r="L248" s="2">
        <v>2024</v>
      </c>
      <c r="M248" s="2" t="s">
        <v>30</v>
      </c>
      <c r="N248" s="2" t="s">
        <v>41</v>
      </c>
      <c r="O248" s="8">
        <v>4.2623756703570219</v>
      </c>
      <c r="P248" t="str">
        <f>_xlfn.IFS(Analysis167[[#This Row],[Performance_Score]]&lt;=2, "Poor", Analysis167[[#This Row],[Performance_Score]]&gt;2, "Good", Analysis167[[#This Row],[Performance_Score]]&gt;4, "Excellent")</f>
        <v>Good</v>
      </c>
      <c r="Q248" t="str">
        <f>LEFT(Analysis167[[#This Row],[Name]],FIND(" ",Analysis167[[#This Row],[Name]], 1))</f>
        <v xml:space="preserve">Timothy </v>
      </c>
    </row>
    <row r="249" spans="3:17" x14ac:dyDescent="0.35">
      <c r="C249" s="1" t="s">
        <v>525</v>
      </c>
      <c r="D249" s="1" t="s">
        <v>526</v>
      </c>
      <c r="E249" s="1" t="s">
        <v>80</v>
      </c>
      <c r="F249" s="10">
        <v>49</v>
      </c>
      <c r="G249" s="1" t="s">
        <v>16</v>
      </c>
      <c r="H249" s="1" t="s">
        <v>77</v>
      </c>
      <c r="I249" s="4">
        <v>60110</v>
      </c>
      <c r="J249" s="10">
        <v>25</v>
      </c>
      <c r="K249" s="10">
        <v>3</v>
      </c>
      <c r="L249" s="1">
        <v>2016</v>
      </c>
      <c r="M249" s="1" t="s">
        <v>30</v>
      </c>
      <c r="N249" s="1" t="s">
        <v>41</v>
      </c>
      <c r="O249" s="7">
        <v>1.1011248042399973</v>
      </c>
      <c r="P249" t="str">
        <f>_xlfn.IFS(Analysis167[[#This Row],[Performance_Score]]&lt;=2, "Poor", Analysis167[[#This Row],[Performance_Score]]&gt;2, "Good", Analysis167[[#This Row],[Performance_Score]]&gt;4, "Excellent")</f>
        <v>Good</v>
      </c>
      <c r="Q249" t="str">
        <f>LEFT(Analysis167[[#This Row],[Name]],FIND(" ",Analysis167[[#This Row],[Name]], 1))</f>
        <v xml:space="preserve">Dana </v>
      </c>
    </row>
    <row r="250" spans="3:17" x14ac:dyDescent="0.35">
      <c r="C250" s="2" t="s">
        <v>527</v>
      </c>
      <c r="D250" s="2" t="s">
        <v>528</v>
      </c>
      <c r="E250" s="2" t="s">
        <v>80</v>
      </c>
      <c r="F250" s="11">
        <v>46</v>
      </c>
      <c r="G250" s="2" t="s">
        <v>23</v>
      </c>
      <c r="H250" s="2" t="s">
        <v>39</v>
      </c>
      <c r="I250" s="5">
        <v>67096</v>
      </c>
      <c r="J250" s="11">
        <v>18</v>
      </c>
      <c r="K250" s="11">
        <v>5</v>
      </c>
      <c r="L250" s="2">
        <v>2023</v>
      </c>
      <c r="M250" s="2" t="s">
        <v>30</v>
      </c>
      <c r="N250" s="2" t="s">
        <v>26</v>
      </c>
      <c r="O250" s="8">
        <v>4.0182689558018563</v>
      </c>
      <c r="P250" t="str">
        <f>_xlfn.IFS(Analysis167[[#This Row],[Performance_Score]]&lt;=2, "Poor", Analysis167[[#This Row],[Performance_Score]]&gt;2, "Good", Analysis167[[#This Row],[Performance_Score]]&gt;4, "Excellent")</f>
        <v>Good</v>
      </c>
      <c r="Q250" t="str">
        <f>LEFT(Analysis167[[#This Row],[Name]],FIND(" ",Analysis167[[#This Row],[Name]], 1))</f>
        <v xml:space="preserve">Richard </v>
      </c>
    </row>
    <row r="251" spans="3:17" x14ac:dyDescent="0.35">
      <c r="C251" s="1" t="s">
        <v>529</v>
      </c>
      <c r="D251" s="1" t="s">
        <v>530</v>
      </c>
      <c r="E251" s="1" t="s">
        <v>46</v>
      </c>
      <c r="F251" s="10">
        <v>51</v>
      </c>
      <c r="G251" s="1" t="s">
        <v>16</v>
      </c>
      <c r="H251" s="1" t="s">
        <v>39</v>
      </c>
      <c r="I251" s="4">
        <v>47141</v>
      </c>
      <c r="J251" s="10">
        <v>4</v>
      </c>
      <c r="K251" s="10">
        <v>2</v>
      </c>
      <c r="L251" s="1">
        <v>0</v>
      </c>
      <c r="M251" s="1" t="s">
        <v>40</v>
      </c>
      <c r="N251" s="1" t="s">
        <v>41</v>
      </c>
      <c r="O251" s="7">
        <v>4.8546776604845636</v>
      </c>
      <c r="P251" t="str">
        <f>_xlfn.IFS(Analysis167[[#This Row],[Performance_Score]]&lt;=2, "Poor", Analysis167[[#This Row],[Performance_Score]]&gt;2, "Good", Analysis167[[#This Row],[Performance_Score]]&gt;4, "Excellent")</f>
        <v>Poor</v>
      </c>
      <c r="Q251" t="str">
        <f>LEFT(Analysis167[[#This Row],[Name]],FIND(" ",Analysis167[[#This Row],[Name]], 1))</f>
        <v xml:space="preserve">Bailey </v>
      </c>
    </row>
    <row r="252" spans="3:17" x14ac:dyDescent="0.35">
      <c r="C252" s="2" t="s">
        <v>531</v>
      </c>
      <c r="D252" s="2" t="s">
        <v>532</v>
      </c>
      <c r="E252" s="2" t="s">
        <v>33</v>
      </c>
      <c r="F252" s="11">
        <v>60</v>
      </c>
      <c r="G252" s="2" t="s">
        <v>16</v>
      </c>
      <c r="H252" s="2" t="s">
        <v>17</v>
      </c>
      <c r="I252" s="5">
        <v>79715</v>
      </c>
      <c r="J252" s="11">
        <v>22</v>
      </c>
      <c r="K252" s="11">
        <v>4</v>
      </c>
      <c r="L252" s="2">
        <v>2021</v>
      </c>
      <c r="M252" s="2" t="s">
        <v>51</v>
      </c>
      <c r="N252" s="2" t="s">
        <v>26</v>
      </c>
      <c r="O252" s="8">
        <v>1.0147656526784807</v>
      </c>
      <c r="P252" t="str">
        <f>_xlfn.IFS(Analysis167[[#This Row],[Performance_Score]]&lt;=2, "Poor", Analysis167[[#This Row],[Performance_Score]]&gt;2, "Good", Analysis167[[#This Row],[Performance_Score]]&gt;4, "Excellent")</f>
        <v>Good</v>
      </c>
      <c r="Q252" t="str">
        <f>LEFT(Analysis167[[#This Row],[Name]],FIND(" ",Analysis167[[#This Row],[Name]], 1))</f>
        <v xml:space="preserve">Ryan </v>
      </c>
    </row>
    <row r="253" spans="3:17" x14ac:dyDescent="0.35">
      <c r="C253" s="1" t="s">
        <v>533</v>
      </c>
      <c r="D253" s="1" t="s">
        <v>534</v>
      </c>
      <c r="E253" s="1" t="s">
        <v>46</v>
      </c>
      <c r="F253" s="10">
        <v>59</v>
      </c>
      <c r="G253" s="1" t="s">
        <v>16</v>
      </c>
      <c r="H253" s="1" t="s">
        <v>17</v>
      </c>
      <c r="I253" s="4">
        <v>60788</v>
      </c>
      <c r="J253" s="10">
        <v>22</v>
      </c>
      <c r="K253" s="10">
        <v>3</v>
      </c>
      <c r="L253" s="1">
        <v>2021</v>
      </c>
      <c r="M253" s="1" t="s">
        <v>51</v>
      </c>
      <c r="N253" s="1" t="s">
        <v>26</v>
      </c>
      <c r="O253" s="7">
        <v>1.8506246381075466</v>
      </c>
      <c r="P253" t="str">
        <f>_xlfn.IFS(Analysis167[[#This Row],[Performance_Score]]&lt;=2, "Poor", Analysis167[[#This Row],[Performance_Score]]&gt;2, "Good", Analysis167[[#This Row],[Performance_Score]]&gt;4, "Excellent")</f>
        <v>Good</v>
      </c>
      <c r="Q253" t="str">
        <f>LEFT(Analysis167[[#This Row],[Name]],FIND(" ",Analysis167[[#This Row],[Name]], 1))</f>
        <v xml:space="preserve">Richard </v>
      </c>
    </row>
    <row r="254" spans="3:17" x14ac:dyDescent="0.35">
      <c r="C254" s="2" t="s">
        <v>535</v>
      </c>
      <c r="D254" s="2" t="s">
        <v>536</v>
      </c>
      <c r="E254" s="2" t="s">
        <v>46</v>
      </c>
      <c r="F254" s="11">
        <v>58</v>
      </c>
      <c r="G254" s="2" t="s">
        <v>23</v>
      </c>
      <c r="H254" s="2" t="s">
        <v>39</v>
      </c>
      <c r="I254" s="5">
        <v>102508</v>
      </c>
      <c r="J254" s="11">
        <v>4</v>
      </c>
      <c r="K254" s="11">
        <v>4</v>
      </c>
      <c r="L254" s="2">
        <v>2023</v>
      </c>
      <c r="M254" s="2" t="s">
        <v>18</v>
      </c>
      <c r="N254" s="2" t="s">
        <v>26</v>
      </c>
      <c r="O254" s="8">
        <v>3.7425422154687191</v>
      </c>
      <c r="P254" t="str">
        <f>_xlfn.IFS(Analysis167[[#This Row],[Performance_Score]]&lt;=2, "Poor", Analysis167[[#This Row],[Performance_Score]]&gt;2, "Good", Analysis167[[#This Row],[Performance_Score]]&gt;4, "Excellent")</f>
        <v>Good</v>
      </c>
      <c r="Q254" t="str">
        <f>LEFT(Analysis167[[#This Row],[Name]],FIND(" ",Analysis167[[#This Row],[Name]], 1))</f>
        <v xml:space="preserve">William </v>
      </c>
    </row>
    <row r="255" spans="3:17" x14ac:dyDescent="0.35">
      <c r="C255" s="1" t="s">
        <v>537</v>
      </c>
      <c r="D255" s="1" t="s">
        <v>538</v>
      </c>
      <c r="E255" s="1" t="s">
        <v>46</v>
      </c>
      <c r="F255" s="10">
        <v>52</v>
      </c>
      <c r="G255" s="1" t="s">
        <v>16</v>
      </c>
      <c r="H255" s="1" t="s">
        <v>63</v>
      </c>
      <c r="I255" s="4">
        <v>40543</v>
      </c>
      <c r="J255" s="10">
        <v>23</v>
      </c>
      <c r="K255" s="10">
        <v>5</v>
      </c>
      <c r="L255" s="1">
        <v>2015</v>
      </c>
      <c r="M255" s="1" t="s">
        <v>51</v>
      </c>
      <c r="N255" s="1" t="s">
        <v>26</v>
      </c>
      <c r="O255" s="7">
        <v>1.9633419660106521</v>
      </c>
      <c r="P255" t="str">
        <f>_xlfn.IFS(Analysis167[[#This Row],[Performance_Score]]&lt;=2, "Poor", Analysis167[[#This Row],[Performance_Score]]&gt;2, "Good", Analysis167[[#This Row],[Performance_Score]]&gt;4, "Excellent")</f>
        <v>Good</v>
      </c>
      <c r="Q255" t="str">
        <f>LEFT(Analysis167[[#This Row],[Name]],FIND(" ",Analysis167[[#This Row],[Name]], 1))</f>
        <v xml:space="preserve">Kara </v>
      </c>
    </row>
    <row r="256" spans="3:17" x14ac:dyDescent="0.35">
      <c r="C256" s="2" t="s">
        <v>539</v>
      </c>
      <c r="D256" s="2" t="s">
        <v>540</v>
      </c>
      <c r="E256" s="2" t="s">
        <v>22</v>
      </c>
      <c r="F256" s="11">
        <v>52</v>
      </c>
      <c r="G256" s="2" t="s">
        <v>16</v>
      </c>
      <c r="H256" s="2" t="s">
        <v>77</v>
      </c>
      <c r="I256" s="5">
        <v>85402</v>
      </c>
      <c r="J256" s="11">
        <v>15</v>
      </c>
      <c r="K256" s="11">
        <v>1</v>
      </c>
      <c r="L256" s="2">
        <v>2021</v>
      </c>
      <c r="M256" s="2" t="s">
        <v>51</v>
      </c>
      <c r="N256" s="2" t="s">
        <v>26</v>
      </c>
      <c r="O256" s="8">
        <v>2.3610364955517671</v>
      </c>
      <c r="P256" t="str">
        <f>_xlfn.IFS(Analysis167[[#This Row],[Performance_Score]]&lt;=2, "Poor", Analysis167[[#This Row],[Performance_Score]]&gt;2, "Good", Analysis167[[#This Row],[Performance_Score]]&gt;4, "Excellent")</f>
        <v>Poor</v>
      </c>
      <c r="Q256" t="str">
        <f>LEFT(Analysis167[[#This Row],[Name]],FIND(" ",Analysis167[[#This Row],[Name]], 1))</f>
        <v xml:space="preserve">Lisa </v>
      </c>
    </row>
    <row r="257" spans="3:17" x14ac:dyDescent="0.35">
      <c r="C257" s="1" t="s">
        <v>541</v>
      </c>
      <c r="D257" s="1" t="s">
        <v>542</v>
      </c>
      <c r="E257" s="1" t="s">
        <v>58</v>
      </c>
      <c r="F257" s="10">
        <v>46</v>
      </c>
      <c r="G257" s="1" t="s">
        <v>23</v>
      </c>
      <c r="H257" s="1" t="s">
        <v>39</v>
      </c>
      <c r="I257" s="4">
        <v>54658</v>
      </c>
      <c r="J257" s="10">
        <v>2</v>
      </c>
      <c r="K257" s="10">
        <v>1</v>
      </c>
      <c r="L257" s="1">
        <v>2021</v>
      </c>
      <c r="M257" s="1" t="s">
        <v>25</v>
      </c>
      <c r="N257" s="1" t="s">
        <v>41</v>
      </c>
      <c r="O257" s="7">
        <v>3.823730000345587</v>
      </c>
      <c r="P257" t="str">
        <f>_xlfn.IFS(Analysis167[[#This Row],[Performance_Score]]&lt;=2, "Poor", Analysis167[[#This Row],[Performance_Score]]&gt;2, "Good", Analysis167[[#This Row],[Performance_Score]]&gt;4, "Excellent")</f>
        <v>Poor</v>
      </c>
      <c r="Q257" t="str">
        <f>LEFT(Analysis167[[#This Row],[Name]],FIND(" ",Analysis167[[#This Row],[Name]], 1))</f>
        <v xml:space="preserve">Jacob </v>
      </c>
    </row>
    <row r="258" spans="3:17" x14ac:dyDescent="0.35">
      <c r="C258" s="2" t="s">
        <v>543</v>
      </c>
      <c r="D258" s="2" t="s">
        <v>544</v>
      </c>
      <c r="E258" s="2" t="s">
        <v>46</v>
      </c>
      <c r="F258" s="11">
        <v>51</v>
      </c>
      <c r="G258" s="2" t="s">
        <v>23</v>
      </c>
      <c r="H258" s="2" t="s">
        <v>77</v>
      </c>
      <c r="I258" s="5">
        <v>82575</v>
      </c>
      <c r="J258" s="11">
        <v>13</v>
      </c>
      <c r="K258" s="11">
        <v>5</v>
      </c>
      <c r="L258" s="2">
        <v>2020</v>
      </c>
      <c r="M258" s="2" t="s">
        <v>34</v>
      </c>
      <c r="N258" s="2" t="s">
        <v>141</v>
      </c>
      <c r="O258" s="8">
        <v>3.9557980896810236</v>
      </c>
      <c r="P258" t="str">
        <f>_xlfn.IFS(Analysis167[[#This Row],[Performance_Score]]&lt;=2, "Poor", Analysis167[[#This Row],[Performance_Score]]&gt;2, "Good", Analysis167[[#This Row],[Performance_Score]]&gt;4, "Excellent")</f>
        <v>Good</v>
      </c>
      <c r="Q258" t="str">
        <f>LEFT(Analysis167[[#This Row],[Name]],FIND(" ",Analysis167[[#This Row],[Name]], 1))</f>
        <v xml:space="preserve">Christian </v>
      </c>
    </row>
    <row r="259" spans="3:17" x14ac:dyDescent="0.35">
      <c r="C259" s="1" t="s">
        <v>545</v>
      </c>
      <c r="D259" s="1" t="s">
        <v>546</v>
      </c>
      <c r="E259" s="1" t="s">
        <v>22</v>
      </c>
      <c r="F259" s="10">
        <v>31</v>
      </c>
      <c r="G259" s="1" t="s">
        <v>72</v>
      </c>
      <c r="H259" s="1" t="s">
        <v>63</v>
      </c>
      <c r="I259" s="4">
        <v>104928</v>
      </c>
      <c r="J259" s="10">
        <v>22</v>
      </c>
      <c r="K259" s="10">
        <v>3</v>
      </c>
      <c r="L259" s="1">
        <v>0</v>
      </c>
      <c r="M259" s="1" t="s">
        <v>25</v>
      </c>
      <c r="N259" s="1" t="s">
        <v>26</v>
      </c>
      <c r="O259" s="7">
        <v>1.8875931691739973</v>
      </c>
      <c r="P259" t="str">
        <f>_xlfn.IFS(Analysis167[[#This Row],[Performance_Score]]&lt;=2, "Poor", Analysis167[[#This Row],[Performance_Score]]&gt;2, "Good", Analysis167[[#This Row],[Performance_Score]]&gt;4, "Excellent")</f>
        <v>Good</v>
      </c>
      <c r="Q259" t="str">
        <f>LEFT(Analysis167[[#This Row],[Name]],FIND(" ",Analysis167[[#This Row],[Name]], 1))</f>
        <v xml:space="preserve">Elizabeth </v>
      </c>
    </row>
    <row r="260" spans="3:17" x14ac:dyDescent="0.35">
      <c r="C260" s="2" t="s">
        <v>547</v>
      </c>
      <c r="D260" s="2" t="s">
        <v>548</v>
      </c>
      <c r="E260" s="2" t="s">
        <v>15</v>
      </c>
      <c r="F260" s="11">
        <v>26</v>
      </c>
      <c r="G260" s="2" t="s">
        <v>23</v>
      </c>
      <c r="H260" s="2" t="s">
        <v>77</v>
      </c>
      <c r="I260" s="5">
        <v>106013</v>
      </c>
      <c r="J260" s="11">
        <v>19</v>
      </c>
      <c r="K260" s="11">
        <v>3</v>
      </c>
      <c r="L260" s="2">
        <v>2016</v>
      </c>
      <c r="M260" s="2" t="s">
        <v>25</v>
      </c>
      <c r="N260" s="2" t="s">
        <v>26</v>
      </c>
      <c r="O260" s="8">
        <v>4.8204542677157782</v>
      </c>
      <c r="P260" t="str">
        <f>_xlfn.IFS(Analysis167[[#This Row],[Performance_Score]]&lt;=2, "Poor", Analysis167[[#This Row],[Performance_Score]]&gt;2, "Good", Analysis167[[#This Row],[Performance_Score]]&gt;4, "Excellent")</f>
        <v>Good</v>
      </c>
      <c r="Q260" t="str">
        <f>LEFT(Analysis167[[#This Row],[Name]],FIND(" ",Analysis167[[#This Row],[Name]], 1))</f>
        <v xml:space="preserve">Betty </v>
      </c>
    </row>
    <row r="261" spans="3:17" x14ac:dyDescent="0.35">
      <c r="C261" s="1" t="s">
        <v>549</v>
      </c>
      <c r="D261" s="1" t="s">
        <v>550</v>
      </c>
      <c r="E261" s="1" t="s">
        <v>15</v>
      </c>
      <c r="F261" s="10">
        <v>47</v>
      </c>
      <c r="G261" s="1" t="s">
        <v>23</v>
      </c>
      <c r="H261" s="1" t="s">
        <v>24</v>
      </c>
      <c r="I261" s="4">
        <v>60633</v>
      </c>
      <c r="J261" s="10">
        <v>30</v>
      </c>
      <c r="K261" s="10">
        <v>3</v>
      </c>
      <c r="L261" s="1">
        <v>2022</v>
      </c>
      <c r="M261" s="1" t="s">
        <v>30</v>
      </c>
      <c r="N261" s="1" t="s">
        <v>26</v>
      </c>
      <c r="O261" s="7">
        <v>3.3607016746059974</v>
      </c>
      <c r="P261" t="str">
        <f>_xlfn.IFS(Analysis167[[#This Row],[Performance_Score]]&lt;=2, "Poor", Analysis167[[#This Row],[Performance_Score]]&gt;2, "Good", Analysis167[[#This Row],[Performance_Score]]&gt;4, "Excellent")</f>
        <v>Good</v>
      </c>
      <c r="Q261" t="str">
        <f>LEFT(Analysis167[[#This Row],[Name]],FIND(" ",Analysis167[[#This Row],[Name]], 1))</f>
        <v xml:space="preserve">Ryan </v>
      </c>
    </row>
    <row r="262" spans="3:17" x14ac:dyDescent="0.35">
      <c r="C262" s="2" t="s">
        <v>551</v>
      </c>
      <c r="D262" s="2" t="s">
        <v>552</v>
      </c>
      <c r="E262" s="2" t="s">
        <v>58</v>
      </c>
      <c r="F262" s="11">
        <v>28</v>
      </c>
      <c r="G262" s="2" t="s">
        <v>16</v>
      </c>
      <c r="H262" s="2" t="s">
        <v>29</v>
      </c>
      <c r="I262" s="5">
        <v>36547</v>
      </c>
      <c r="J262" s="11">
        <v>7</v>
      </c>
      <c r="K262" s="11">
        <v>4</v>
      </c>
      <c r="L262" s="2">
        <v>2016</v>
      </c>
      <c r="M262" s="2" t="s">
        <v>30</v>
      </c>
      <c r="N262" s="2" t="s">
        <v>19</v>
      </c>
      <c r="O262" s="8">
        <v>3.7116370596529671</v>
      </c>
      <c r="P262" t="str">
        <f>_xlfn.IFS(Analysis167[[#This Row],[Performance_Score]]&lt;=2, "Poor", Analysis167[[#This Row],[Performance_Score]]&gt;2, "Good", Analysis167[[#This Row],[Performance_Score]]&gt;4, "Excellent")</f>
        <v>Good</v>
      </c>
      <c r="Q262" t="str">
        <f>LEFT(Analysis167[[#This Row],[Name]],FIND(" ",Analysis167[[#This Row],[Name]], 1))</f>
        <v xml:space="preserve">Matthew </v>
      </c>
    </row>
    <row r="263" spans="3:17" x14ac:dyDescent="0.35">
      <c r="C263" s="1" t="s">
        <v>553</v>
      </c>
      <c r="D263" s="1" t="s">
        <v>554</v>
      </c>
      <c r="E263" s="1" t="s">
        <v>15</v>
      </c>
      <c r="F263" s="10">
        <v>22</v>
      </c>
      <c r="G263" s="1" t="s">
        <v>23</v>
      </c>
      <c r="H263" s="1" t="s">
        <v>29</v>
      </c>
      <c r="I263" s="4">
        <v>34573</v>
      </c>
      <c r="J263" s="10">
        <v>1</v>
      </c>
      <c r="K263" s="10">
        <v>1</v>
      </c>
      <c r="L263" s="1">
        <v>2018</v>
      </c>
      <c r="M263" s="1" t="s">
        <v>34</v>
      </c>
      <c r="N263" s="1" t="s">
        <v>26</v>
      </c>
      <c r="O263" s="7">
        <v>4.5511383889592025</v>
      </c>
      <c r="P263" t="str">
        <f>_xlfn.IFS(Analysis167[[#This Row],[Performance_Score]]&lt;=2, "Poor", Analysis167[[#This Row],[Performance_Score]]&gt;2, "Good", Analysis167[[#This Row],[Performance_Score]]&gt;4, "Excellent")</f>
        <v>Poor</v>
      </c>
      <c r="Q263" t="str">
        <f>LEFT(Analysis167[[#This Row],[Name]],FIND(" ",Analysis167[[#This Row],[Name]], 1))</f>
        <v xml:space="preserve">Donna </v>
      </c>
    </row>
    <row r="264" spans="3:17" x14ac:dyDescent="0.35">
      <c r="C264" s="2" t="s">
        <v>555</v>
      </c>
      <c r="D264" s="2" t="s">
        <v>556</v>
      </c>
      <c r="E264" s="2" t="s">
        <v>80</v>
      </c>
      <c r="F264" s="11">
        <v>48</v>
      </c>
      <c r="G264" s="2" t="s">
        <v>23</v>
      </c>
      <c r="H264" s="2" t="s">
        <v>39</v>
      </c>
      <c r="I264" s="5">
        <v>102329</v>
      </c>
      <c r="J264" s="11">
        <v>13</v>
      </c>
      <c r="K264" s="11">
        <v>4</v>
      </c>
      <c r="L264" s="2">
        <v>2016</v>
      </c>
      <c r="M264" s="2" t="s">
        <v>34</v>
      </c>
      <c r="N264" s="2" t="s">
        <v>41</v>
      </c>
      <c r="O264" s="8">
        <v>4.6704755877372239</v>
      </c>
      <c r="P264" t="str">
        <f>_xlfn.IFS(Analysis167[[#This Row],[Performance_Score]]&lt;=2, "Poor", Analysis167[[#This Row],[Performance_Score]]&gt;2, "Good", Analysis167[[#This Row],[Performance_Score]]&gt;4, "Excellent")</f>
        <v>Good</v>
      </c>
      <c r="Q264" t="str">
        <f>LEFT(Analysis167[[#This Row],[Name]],FIND(" ",Analysis167[[#This Row],[Name]], 1))</f>
        <v xml:space="preserve">Tina </v>
      </c>
    </row>
    <row r="265" spans="3:17" x14ac:dyDescent="0.35">
      <c r="C265" s="1" t="s">
        <v>557</v>
      </c>
      <c r="D265" s="1" t="s">
        <v>558</v>
      </c>
      <c r="E265" s="1" t="s">
        <v>58</v>
      </c>
      <c r="F265" s="10">
        <v>47</v>
      </c>
      <c r="G265" s="1" t="s">
        <v>23</v>
      </c>
      <c r="H265" s="1" t="s">
        <v>24</v>
      </c>
      <c r="I265" s="4">
        <v>76231</v>
      </c>
      <c r="J265" s="10">
        <v>10</v>
      </c>
      <c r="K265" s="10">
        <v>3</v>
      </c>
      <c r="L265" s="1">
        <v>2022</v>
      </c>
      <c r="M265" s="1" t="s">
        <v>30</v>
      </c>
      <c r="N265" s="1" t="s">
        <v>41</v>
      </c>
      <c r="O265" s="7">
        <v>1.3299073481329038</v>
      </c>
      <c r="P265" t="str">
        <f>_xlfn.IFS(Analysis167[[#This Row],[Performance_Score]]&lt;=2, "Poor", Analysis167[[#This Row],[Performance_Score]]&gt;2, "Good", Analysis167[[#This Row],[Performance_Score]]&gt;4, "Excellent")</f>
        <v>Good</v>
      </c>
      <c r="Q265" t="str">
        <f>LEFT(Analysis167[[#This Row],[Name]],FIND(" ",Analysis167[[#This Row],[Name]], 1))</f>
        <v xml:space="preserve">Walter </v>
      </c>
    </row>
    <row r="266" spans="3:17" x14ac:dyDescent="0.35">
      <c r="C266" s="2" t="s">
        <v>559</v>
      </c>
      <c r="D266" s="2" t="s">
        <v>560</v>
      </c>
      <c r="E266" s="2" t="s">
        <v>22</v>
      </c>
      <c r="F266" s="11">
        <v>30</v>
      </c>
      <c r="G266" s="2" t="s">
        <v>16</v>
      </c>
      <c r="H266" s="2" t="s">
        <v>77</v>
      </c>
      <c r="I266" s="5">
        <v>87384</v>
      </c>
      <c r="J266" s="11">
        <v>29</v>
      </c>
      <c r="K266" s="11">
        <v>2</v>
      </c>
      <c r="L266" s="2">
        <v>0</v>
      </c>
      <c r="M266" s="2" t="s">
        <v>34</v>
      </c>
      <c r="N266" s="2" t="s">
        <v>41</v>
      </c>
      <c r="O266" s="8">
        <v>3.3567081157912533</v>
      </c>
      <c r="P266" t="str">
        <f>_xlfn.IFS(Analysis167[[#This Row],[Performance_Score]]&lt;=2, "Poor", Analysis167[[#This Row],[Performance_Score]]&gt;2, "Good", Analysis167[[#This Row],[Performance_Score]]&gt;4, "Excellent")</f>
        <v>Poor</v>
      </c>
      <c r="Q266" t="str">
        <f>LEFT(Analysis167[[#This Row],[Name]],FIND(" ",Analysis167[[#This Row],[Name]], 1))</f>
        <v xml:space="preserve">Kelly </v>
      </c>
    </row>
    <row r="267" spans="3:17" x14ac:dyDescent="0.35">
      <c r="C267" s="1" t="s">
        <v>561</v>
      </c>
      <c r="D267" s="1" t="s">
        <v>227</v>
      </c>
      <c r="E267" s="1" t="s">
        <v>33</v>
      </c>
      <c r="F267" s="10">
        <v>45</v>
      </c>
      <c r="G267" s="1" t="s">
        <v>23</v>
      </c>
      <c r="H267" s="1" t="s">
        <v>39</v>
      </c>
      <c r="I267" s="4">
        <v>58661</v>
      </c>
      <c r="J267" s="10">
        <v>8</v>
      </c>
      <c r="K267" s="10">
        <v>2</v>
      </c>
      <c r="L267" s="1">
        <v>2021</v>
      </c>
      <c r="M267" s="1" t="s">
        <v>25</v>
      </c>
      <c r="N267" s="1" t="s">
        <v>19</v>
      </c>
      <c r="O267" s="7">
        <v>3.7461779632055996</v>
      </c>
      <c r="P267" t="str">
        <f>_xlfn.IFS(Analysis167[[#This Row],[Performance_Score]]&lt;=2, "Poor", Analysis167[[#This Row],[Performance_Score]]&gt;2, "Good", Analysis167[[#This Row],[Performance_Score]]&gt;4, "Excellent")</f>
        <v>Poor</v>
      </c>
      <c r="Q267" t="str">
        <f>LEFT(Analysis167[[#This Row],[Name]],FIND(" ",Analysis167[[#This Row],[Name]], 1))</f>
        <v xml:space="preserve">Christopher </v>
      </c>
    </row>
    <row r="268" spans="3:17" x14ac:dyDescent="0.35">
      <c r="C268" s="2" t="s">
        <v>562</v>
      </c>
      <c r="D268" s="2" t="s">
        <v>563</v>
      </c>
      <c r="E268" s="2" t="s">
        <v>46</v>
      </c>
      <c r="F268" s="11">
        <v>59</v>
      </c>
      <c r="G268" s="2" t="s">
        <v>72</v>
      </c>
      <c r="H268" s="2" t="s">
        <v>39</v>
      </c>
      <c r="I268" s="5">
        <v>117978</v>
      </c>
      <c r="J268" s="11">
        <v>17</v>
      </c>
      <c r="K268" s="11">
        <v>1</v>
      </c>
      <c r="L268" s="2">
        <v>0</v>
      </c>
      <c r="M268" s="2" t="s">
        <v>51</v>
      </c>
      <c r="N268" s="2" t="s">
        <v>26</v>
      </c>
      <c r="O268" s="8">
        <v>4.0896009052169466</v>
      </c>
      <c r="P268" t="str">
        <f>_xlfn.IFS(Analysis167[[#This Row],[Performance_Score]]&lt;=2, "Poor", Analysis167[[#This Row],[Performance_Score]]&gt;2, "Good", Analysis167[[#This Row],[Performance_Score]]&gt;4, "Excellent")</f>
        <v>Poor</v>
      </c>
      <c r="Q268" t="str">
        <f>LEFT(Analysis167[[#This Row],[Name]],FIND(" ",Analysis167[[#This Row],[Name]], 1))</f>
        <v xml:space="preserve">Richard </v>
      </c>
    </row>
    <row r="269" spans="3:17" x14ac:dyDescent="0.35">
      <c r="C269" s="1" t="s">
        <v>564</v>
      </c>
      <c r="D269" s="1" t="s">
        <v>565</v>
      </c>
      <c r="E269" s="1" t="s">
        <v>33</v>
      </c>
      <c r="F269" s="10">
        <v>55</v>
      </c>
      <c r="G269" s="1" t="s">
        <v>23</v>
      </c>
      <c r="H269" s="1" t="s">
        <v>17</v>
      </c>
      <c r="I269" s="4">
        <v>106116</v>
      </c>
      <c r="J269" s="10">
        <v>35</v>
      </c>
      <c r="K269" s="10">
        <v>5</v>
      </c>
      <c r="L269" s="1">
        <v>0</v>
      </c>
      <c r="M269" s="1" t="s">
        <v>34</v>
      </c>
      <c r="N269" s="1" t="s">
        <v>19</v>
      </c>
      <c r="O269" s="7">
        <v>1.8334975241232683</v>
      </c>
      <c r="P269" t="str">
        <f>_xlfn.IFS(Analysis167[[#This Row],[Performance_Score]]&lt;=2, "Poor", Analysis167[[#This Row],[Performance_Score]]&gt;2, "Good", Analysis167[[#This Row],[Performance_Score]]&gt;4, "Excellent")</f>
        <v>Good</v>
      </c>
      <c r="Q269" t="str">
        <f>LEFT(Analysis167[[#This Row],[Name]],FIND(" ",Analysis167[[#This Row],[Name]], 1))</f>
        <v xml:space="preserve">Joseph </v>
      </c>
    </row>
    <row r="270" spans="3:17" x14ac:dyDescent="0.35">
      <c r="C270" s="2" t="s">
        <v>566</v>
      </c>
      <c r="D270" s="2" t="s">
        <v>567</v>
      </c>
      <c r="E270" s="2" t="s">
        <v>15</v>
      </c>
      <c r="F270" s="11">
        <v>40</v>
      </c>
      <c r="G270" s="2" t="s">
        <v>23</v>
      </c>
      <c r="H270" s="2" t="s">
        <v>39</v>
      </c>
      <c r="I270" s="5">
        <v>117202</v>
      </c>
      <c r="J270" s="11">
        <v>16</v>
      </c>
      <c r="K270" s="11">
        <v>2</v>
      </c>
      <c r="L270" s="2">
        <v>0</v>
      </c>
      <c r="M270" s="2" t="s">
        <v>18</v>
      </c>
      <c r="N270" s="2" t="s">
        <v>41</v>
      </c>
      <c r="O270" s="8">
        <v>4.8605456581964575</v>
      </c>
      <c r="P270" t="str">
        <f>_xlfn.IFS(Analysis167[[#This Row],[Performance_Score]]&lt;=2, "Poor", Analysis167[[#This Row],[Performance_Score]]&gt;2, "Good", Analysis167[[#This Row],[Performance_Score]]&gt;4, "Excellent")</f>
        <v>Poor</v>
      </c>
      <c r="Q270" t="str">
        <f>LEFT(Analysis167[[#This Row],[Name]],FIND(" ",Analysis167[[#This Row],[Name]], 1))</f>
        <v xml:space="preserve">Benjamin </v>
      </c>
    </row>
    <row r="271" spans="3:17" x14ac:dyDescent="0.35">
      <c r="C271" s="1" t="s">
        <v>568</v>
      </c>
      <c r="D271" s="1" t="s">
        <v>569</v>
      </c>
      <c r="E271" s="1" t="s">
        <v>58</v>
      </c>
      <c r="F271" s="10">
        <v>36</v>
      </c>
      <c r="G271" s="1" t="s">
        <v>16</v>
      </c>
      <c r="H271" s="1" t="s">
        <v>63</v>
      </c>
      <c r="I271" s="4">
        <v>66419</v>
      </c>
      <c r="J271" s="10">
        <v>7</v>
      </c>
      <c r="K271" s="10">
        <v>4</v>
      </c>
      <c r="L271" s="1">
        <v>2021</v>
      </c>
      <c r="M271" s="1" t="s">
        <v>25</v>
      </c>
      <c r="N271" s="1" t="s">
        <v>26</v>
      </c>
      <c r="O271" s="7">
        <v>2.7814013796446946</v>
      </c>
      <c r="P271" t="str">
        <f>_xlfn.IFS(Analysis167[[#This Row],[Performance_Score]]&lt;=2, "Poor", Analysis167[[#This Row],[Performance_Score]]&gt;2, "Good", Analysis167[[#This Row],[Performance_Score]]&gt;4, "Excellent")</f>
        <v>Good</v>
      </c>
      <c r="Q271" t="str">
        <f>LEFT(Analysis167[[#This Row],[Name]],FIND(" ",Analysis167[[#This Row],[Name]], 1))</f>
        <v xml:space="preserve">Bruce </v>
      </c>
    </row>
    <row r="272" spans="3:17" x14ac:dyDescent="0.35">
      <c r="C272" s="2" t="s">
        <v>570</v>
      </c>
      <c r="D272" s="2" t="s">
        <v>571</v>
      </c>
      <c r="E272" s="2" t="s">
        <v>33</v>
      </c>
      <c r="F272" s="11">
        <v>42</v>
      </c>
      <c r="G272" s="2" t="s">
        <v>16</v>
      </c>
      <c r="H272" s="2" t="s">
        <v>29</v>
      </c>
      <c r="I272" s="5">
        <v>115899</v>
      </c>
      <c r="J272" s="11">
        <v>31</v>
      </c>
      <c r="K272" s="11">
        <v>3</v>
      </c>
      <c r="L272" s="2">
        <v>2019</v>
      </c>
      <c r="M272" s="2" t="s">
        <v>40</v>
      </c>
      <c r="N272" s="2" t="s">
        <v>26</v>
      </c>
      <c r="O272" s="8">
        <v>4.6586719727956405</v>
      </c>
      <c r="P272" t="str">
        <f>_xlfn.IFS(Analysis167[[#This Row],[Performance_Score]]&lt;=2, "Poor", Analysis167[[#This Row],[Performance_Score]]&gt;2, "Good", Analysis167[[#This Row],[Performance_Score]]&gt;4, "Excellent")</f>
        <v>Good</v>
      </c>
      <c r="Q272" t="str">
        <f>LEFT(Analysis167[[#This Row],[Name]],FIND(" ",Analysis167[[#This Row],[Name]], 1))</f>
        <v xml:space="preserve">Rachel </v>
      </c>
    </row>
    <row r="273" spans="3:17" x14ac:dyDescent="0.35">
      <c r="C273" s="1" t="s">
        <v>572</v>
      </c>
      <c r="D273" s="1" t="s">
        <v>573</v>
      </c>
      <c r="E273" s="1" t="s">
        <v>46</v>
      </c>
      <c r="F273" s="10">
        <v>25</v>
      </c>
      <c r="G273" s="1" t="s">
        <v>16</v>
      </c>
      <c r="H273" s="1" t="s">
        <v>63</v>
      </c>
      <c r="I273" s="4">
        <v>46096</v>
      </c>
      <c r="J273" s="10">
        <v>19</v>
      </c>
      <c r="K273" s="10">
        <v>1</v>
      </c>
      <c r="L273" s="1">
        <v>2022</v>
      </c>
      <c r="M273" s="1" t="s">
        <v>40</v>
      </c>
      <c r="N273" s="1" t="s">
        <v>26</v>
      </c>
      <c r="O273" s="7">
        <v>4.1896830045499067</v>
      </c>
      <c r="P273" t="str">
        <f>_xlfn.IFS(Analysis167[[#This Row],[Performance_Score]]&lt;=2, "Poor", Analysis167[[#This Row],[Performance_Score]]&gt;2, "Good", Analysis167[[#This Row],[Performance_Score]]&gt;4, "Excellent")</f>
        <v>Poor</v>
      </c>
      <c r="Q273" t="str">
        <f>LEFT(Analysis167[[#This Row],[Name]],FIND(" ",Analysis167[[#This Row],[Name]], 1))</f>
        <v xml:space="preserve">John </v>
      </c>
    </row>
    <row r="274" spans="3:17" x14ac:dyDescent="0.35">
      <c r="C274" s="2" t="s">
        <v>574</v>
      </c>
      <c r="D274" s="2" t="s">
        <v>575</v>
      </c>
      <c r="E274" s="2" t="s">
        <v>58</v>
      </c>
      <c r="F274" s="11">
        <v>44</v>
      </c>
      <c r="G274" s="2" t="s">
        <v>16</v>
      </c>
      <c r="H274" s="2" t="s">
        <v>39</v>
      </c>
      <c r="I274" s="5">
        <v>103655</v>
      </c>
      <c r="J274" s="11">
        <v>13</v>
      </c>
      <c r="K274" s="11">
        <v>1</v>
      </c>
      <c r="L274" s="2">
        <v>2021</v>
      </c>
      <c r="M274" s="2" t="s">
        <v>30</v>
      </c>
      <c r="N274" s="2" t="s">
        <v>26</v>
      </c>
      <c r="O274" s="8">
        <v>3.7375317331766853</v>
      </c>
      <c r="P274" t="str">
        <f>_xlfn.IFS(Analysis167[[#This Row],[Performance_Score]]&lt;=2, "Poor", Analysis167[[#This Row],[Performance_Score]]&gt;2, "Good", Analysis167[[#This Row],[Performance_Score]]&gt;4, "Excellent")</f>
        <v>Poor</v>
      </c>
      <c r="Q274" t="str">
        <f>LEFT(Analysis167[[#This Row],[Name]],FIND(" ",Analysis167[[#This Row],[Name]], 1))</f>
        <v xml:space="preserve">Chelsea </v>
      </c>
    </row>
    <row r="275" spans="3:17" x14ac:dyDescent="0.35">
      <c r="C275" s="1" t="s">
        <v>576</v>
      </c>
      <c r="D275" s="1" t="s">
        <v>577</v>
      </c>
      <c r="E275" s="1" t="s">
        <v>58</v>
      </c>
      <c r="F275" s="10">
        <v>27</v>
      </c>
      <c r="G275" s="1" t="s">
        <v>23</v>
      </c>
      <c r="H275" s="1" t="s">
        <v>77</v>
      </c>
      <c r="I275" s="4">
        <v>118472</v>
      </c>
      <c r="J275" s="10">
        <v>8</v>
      </c>
      <c r="K275" s="10">
        <v>2</v>
      </c>
      <c r="L275" s="1">
        <v>2018</v>
      </c>
      <c r="M275" s="1" t="s">
        <v>30</v>
      </c>
      <c r="N275" s="1" t="s">
        <v>26</v>
      </c>
      <c r="O275" s="7">
        <v>3.3898563138014559</v>
      </c>
      <c r="P275" t="str">
        <f>_xlfn.IFS(Analysis167[[#This Row],[Performance_Score]]&lt;=2, "Poor", Analysis167[[#This Row],[Performance_Score]]&gt;2, "Good", Analysis167[[#This Row],[Performance_Score]]&gt;4, "Excellent")</f>
        <v>Poor</v>
      </c>
      <c r="Q275" t="str">
        <f>LEFT(Analysis167[[#This Row],[Name]],FIND(" ",Analysis167[[#This Row],[Name]], 1))</f>
        <v xml:space="preserve">Brady </v>
      </c>
    </row>
    <row r="276" spans="3:17" x14ac:dyDescent="0.35">
      <c r="C276" s="2" t="s">
        <v>578</v>
      </c>
      <c r="D276" s="2" t="s">
        <v>579</v>
      </c>
      <c r="E276" s="2" t="s">
        <v>33</v>
      </c>
      <c r="F276" s="11">
        <v>49</v>
      </c>
      <c r="G276" s="2" t="s">
        <v>16</v>
      </c>
      <c r="H276" s="2" t="s">
        <v>24</v>
      </c>
      <c r="I276" s="5">
        <v>119561</v>
      </c>
      <c r="J276" s="11">
        <v>4</v>
      </c>
      <c r="K276" s="11">
        <v>5</v>
      </c>
      <c r="L276" s="2">
        <v>2017</v>
      </c>
      <c r="M276" s="2" t="s">
        <v>51</v>
      </c>
      <c r="N276" s="2" t="s">
        <v>26</v>
      </c>
      <c r="O276" s="8">
        <v>1.6079200258182675</v>
      </c>
      <c r="P276" t="str">
        <f>_xlfn.IFS(Analysis167[[#This Row],[Performance_Score]]&lt;=2, "Poor", Analysis167[[#This Row],[Performance_Score]]&gt;2, "Good", Analysis167[[#This Row],[Performance_Score]]&gt;4, "Excellent")</f>
        <v>Good</v>
      </c>
      <c r="Q276" t="str">
        <f>LEFT(Analysis167[[#This Row],[Name]],FIND(" ",Analysis167[[#This Row],[Name]], 1))</f>
        <v xml:space="preserve">Peter </v>
      </c>
    </row>
    <row r="277" spans="3:17" x14ac:dyDescent="0.35">
      <c r="C277" s="1" t="s">
        <v>580</v>
      </c>
      <c r="D277" s="1" t="s">
        <v>581</v>
      </c>
      <c r="E277" s="1" t="s">
        <v>58</v>
      </c>
      <c r="F277" s="10">
        <v>27</v>
      </c>
      <c r="G277" s="1" t="s">
        <v>23</v>
      </c>
      <c r="H277" s="1" t="s">
        <v>24</v>
      </c>
      <c r="I277" s="4">
        <v>79112</v>
      </c>
      <c r="J277" s="10">
        <v>22</v>
      </c>
      <c r="K277" s="10">
        <v>4</v>
      </c>
      <c r="L277" s="1">
        <v>2024</v>
      </c>
      <c r="M277" s="1" t="s">
        <v>30</v>
      </c>
      <c r="N277" s="1" t="s">
        <v>41</v>
      </c>
      <c r="O277" s="7">
        <v>4.3376697962553443</v>
      </c>
      <c r="P277" t="str">
        <f>_xlfn.IFS(Analysis167[[#This Row],[Performance_Score]]&lt;=2, "Poor", Analysis167[[#This Row],[Performance_Score]]&gt;2, "Good", Analysis167[[#This Row],[Performance_Score]]&gt;4, "Excellent")</f>
        <v>Good</v>
      </c>
      <c r="Q277" t="str">
        <f>LEFT(Analysis167[[#This Row],[Name]],FIND(" ",Analysis167[[#This Row],[Name]], 1))</f>
        <v xml:space="preserve">Kristen </v>
      </c>
    </row>
    <row r="278" spans="3:17" x14ac:dyDescent="0.35">
      <c r="C278" s="2" t="s">
        <v>582</v>
      </c>
      <c r="D278" s="2" t="s">
        <v>583</v>
      </c>
      <c r="E278" s="2" t="s">
        <v>15</v>
      </c>
      <c r="F278" s="11">
        <v>40</v>
      </c>
      <c r="G278" s="2" t="s">
        <v>23</v>
      </c>
      <c r="H278" s="2" t="s">
        <v>77</v>
      </c>
      <c r="I278" s="5">
        <v>70200</v>
      </c>
      <c r="J278" s="11">
        <v>31</v>
      </c>
      <c r="K278" s="11">
        <v>2</v>
      </c>
      <c r="L278" s="2">
        <v>2023</v>
      </c>
      <c r="M278" s="2" t="s">
        <v>30</v>
      </c>
      <c r="N278" s="2" t="s">
        <v>26</v>
      </c>
      <c r="O278" s="8">
        <v>2.2070567394863208</v>
      </c>
      <c r="P278" t="str">
        <f>_xlfn.IFS(Analysis167[[#This Row],[Performance_Score]]&lt;=2, "Poor", Analysis167[[#This Row],[Performance_Score]]&gt;2, "Good", Analysis167[[#This Row],[Performance_Score]]&gt;4, "Excellent")</f>
        <v>Poor</v>
      </c>
      <c r="Q278" t="str">
        <f>LEFT(Analysis167[[#This Row],[Name]],FIND(" ",Analysis167[[#This Row],[Name]], 1))</f>
        <v xml:space="preserve">John </v>
      </c>
    </row>
    <row r="279" spans="3:17" x14ac:dyDescent="0.35">
      <c r="C279" s="1" t="s">
        <v>584</v>
      </c>
      <c r="D279" s="1" t="s">
        <v>585</v>
      </c>
      <c r="E279" s="1" t="s">
        <v>58</v>
      </c>
      <c r="F279" s="10">
        <v>26</v>
      </c>
      <c r="G279" s="1" t="s">
        <v>23</v>
      </c>
      <c r="H279" s="1" t="s">
        <v>29</v>
      </c>
      <c r="I279" s="4">
        <v>56695</v>
      </c>
      <c r="J279" s="10">
        <v>11</v>
      </c>
      <c r="K279" s="10">
        <v>4</v>
      </c>
      <c r="L279" s="1">
        <v>2023</v>
      </c>
      <c r="M279" s="1" t="s">
        <v>30</v>
      </c>
      <c r="N279" s="1" t="s">
        <v>19</v>
      </c>
      <c r="O279" s="7">
        <v>3.3018183311163494</v>
      </c>
      <c r="P279" t="str">
        <f>_xlfn.IFS(Analysis167[[#This Row],[Performance_Score]]&lt;=2, "Poor", Analysis167[[#This Row],[Performance_Score]]&gt;2, "Good", Analysis167[[#This Row],[Performance_Score]]&gt;4, "Excellent")</f>
        <v>Good</v>
      </c>
      <c r="Q279" t="str">
        <f>LEFT(Analysis167[[#This Row],[Name]],FIND(" ",Analysis167[[#This Row],[Name]], 1))</f>
        <v xml:space="preserve">Jennifer </v>
      </c>
    </row>
    <row r="280" spans="3:17" x14ac:dyDescent="0.35">
      <c r="C280" s="2" t="s">
        <v>586</v>
      </c>
      <c r="D280" s="2" t="s">
        <v>587</v>
      </c>
      <c r="E280" s="2" t="s">
        <v>22</v>
      </c>
      <c r="F280" s="11">
        <v>46</v>
      </c>
      <c r="G280" s="2" t="s">
        <v>16</v>
      </c>
      <c r="H280" s="2" t="s">
        <v>39</v>
      </c>
      <c r="I280" s="5">
        <v>39373</v>
      </c>
      <c r="J280" s="11">
        <v>12</v>
      </c>
      <c r="K280" s="11">
        <v>1</v>
      </c>
      <c r="L280" s="2">
        <v>2020</v>
      </c>
      <c r="M280" s="2" t="s">
        <v>34</v>
      </c>
      <c r="N280" s="2" t="s">
        <v>26</v>
      </c>
      <c r="O280" s="8">
        <v>3.4390730934614284</v>
      </c>
      <c r="P280" t="str">
        <f>_xlfn.IFS(Analysis167[[#This Row],[Performance_Score]]&lt;=2, "Poor", Analysis167[[#This Row],[Performance_Score]]&gt;2, "Good", Analysis167[[#This Row],[Performance_Score]]&gt;4, "Excellent")</f>
        <v>Poor</v>
      </c>
      <c r="Q280" t="str">
        <f>LEFT(Analysis167[[#This Row],[Name]],FIND(" ",Analysis167[[#This Row],[Name]], 1))</f>
        <v xml:space="preserve">Wendy </v>
      </c>
    </row>
    <row r="281" spans="3:17" x14ac:dyDescent="0.35">
      <c r="C281" s="1" t="s">
        <v>588</v>
      </c>
      <c r="D281" s="1" t="s">
        <v>589</v>
      </c>
      <c r="E281" s="1" t="s">
        <v>58</v>
      </c>
      <c r="F281" s="10">
        <v>28</v>
      </c>
      <c r="G281" s="1" t="s">
        <v>16</v>
      </c>
      <c r="H281" s="1" t="s">
        <v>24</v>
      </c>
      <c r="I281" s="4">
        <v>42312</v>
      </c>
      <c r="J281" s="10">
        <v>2</v>
      </c>
      <c r="K281" s="10">
        <v>4</v>
      </c>
      <c r="L281" s="1">
        <v>2017</v>
      </c>
      <c r="M281" s="1" t="s">
        <v>25</v>
      </c>
      <c r="N281" s="1" t="s">
        <v>26</v>
      </c>
      <c r="O281" s="7">
        <v>2.0990619930312739</v>
      </c>
      <c r="P281" t="str">
        <f>_xlfn.IFS(Analysis167[[#This Row],[Performance_Score]]&lt;=2, "Poor", Analysis167[[#This Row],[Performance_Score]]&gt;2, "Good", Analysis167[[#This Row],[Performance_Score]]&gt;4, "Excellent")</f>
        <v>Good</v>
      </c>
      <c r="Q281" t="str">
        <f>LEFT(Analysis167[[#This Row],[Name]],FIND(" ",Analysis167[[#This Row],[Name]], 1))</f>
        <v xml:space="preserve">Gregory </v>
      </c>
    </row>
    <row r="282" spans="3:17" x14ac:dyDescent="0.35">
      <c r="C282" s="2" t="s">
        <v>590</v>
      </c>
      <c r="D282" s="2" t="s">
        <v>591</v>
      </c>
      <c r="E282" s="2" t="s">
        <v>22</v>
      </c>
      <c r="F282" s="11">
        <v>37</v>
      </c>
      <c r="G282" s="2" t="s">
        <v>16</v>
      </c>
      <c r="H282" s="2" t="s">
        <v>39</v>
      </c>
      <c r="I282" s="5">
        <v>91257</v>
      </c>
      <c r="J282" s="11">
        <v>4</v>
      </c>
      <c r="K282" s="11">
        <v>5</v>
      </c>
      <c r="L282" s="2">
        <v>2024</v>
      </c>
      <c r="M282" s="2" t="s">
        <v>34</v>
      </c>
      <c r="N282" s="2" t="s">
        <v>41</v>
      </c>
      <c r="O282" s="8">
        <v>3.7773969375156562</v>
      </c>
      <c r="P282" t="str">
        <f>_xlfn.IFS(Analysis167[[#This Row],[Performance_Score]]&lt;=2, "Poor", Analysis167[[#This Row],[Performance_Score]]&gt;2, "Good", Analysis167[[#This Row],[Performance_Score]]&gt;4, "Excellent")</f>
        <v>Good</v>
      </c>
      <c r="Q282" t="str">
        <f>LEFT(Analysis167[[#This Row],[Name]],FIND(" ",Analysis167[[#This Row],[Name]], 1))</f>
        <v xml:space="preserve">Anthony </v>
      </c>
    </row>
    <row r="283" spans="3:17" x14ac:dyDescent="0.35">
      <c r="C283" s="1" t="s">
        <v>592</v>
      </c>
      <c r="D283" s="1" t="s">
        <v>593</v>
      </c>
      <c r="E283" s="1" t="s">
        <v>15</v>
      </c>
      <c r="F283" s="10">
        <v>24</v>
      </c>
      <c r="G283" s="1" t="s">
        <v>23</v>
      </c>
      <c r="H283" s="1" t="s">
        <v>29</v>
      </c>
      <c r="I283" s="4">
        <v>114574</v>
      </c>
      <c r="J283" s="10">
        <v>16</v>
      </c>
      <c r="K283" s="10">
        <v>2</v>
      </c>
      <c r="L283" s="1">
        <v>2020</v>
      </c>
      <c r="M283" s="1" t="s">
        <v>40</v>
      </c>
      <c r="N283" s="1" t="s">
        <v>41</v>
      </c>
      <c r="O283" s="7">
        <v>2.1888060488372409</v>
      </c>
      <c r="P283" t="str">
        <f>_xlfn.IFS(Analysis167[[#This Row],[Performance_Score]]&lt;=2, "Poor", Analysis167[[#This Row],[Performance_Score]]&gt;2, "Good", Analysis167[[#This Row],[Performance_Score]]&gt;4, "Excellent")</f>
        <v>Poor</v>
      </c>
      <c r="Q283" t="str">
        <f>LEFT(Analysis167[[#This Row],[Name]],FIND(" ",Analysis167[[#This Row],[Name]], 1))</f>
        <v xml:space="preserve">Adrienne </v>
      </c>
    </row>
    <row r="284" spans="3:17" x14ac:dyDescent="0.35">
      <c r="C284" s="2" t="s">
        <v>594</v>
      </c>
      <c r="D284" s="2" t="s">
        <v>595</v>
      </c>
      <c r="E284" s="2" t="s">
        <v>33</v>
      </c>
      <c r="F284" s="11">
        <v>29</v>
      </c>
      <c r="G284" s="2" t="s">
        <v>23</v>
      </c>
      <c r="H284" s="2" t="s">
        <v>63</v>
      </c>
      <c r="I284" s="5">
        <v>81847</v>
      </c>
      <c r="J284" s="11">
        <v>14</v>
      </c>
      <c r="K284" s="11">
        <v>3</v>
      </c>
      <c r="L284" s="2">
        <v>2022</v>
      </c>
      <c r="M284" s="2" t="s">
        <v>30</v>
      </c>
      <c r="N284" s="2" t="s">
        <v>26</v>
      </c>
      <c r="O284" s="8">
        <v>4.9929602573858354</v>
      </c>
      <c r="P284" t="str">
        <f>_xlfn.IFS(Analysis167[[#This Row],[Performance_Score]]&lt;=2, "Poor", Analysis167[[#This Row],[Performance_Score]]&gt;2, "Good", Analysis167[[#This Row],[Performance_Score]]&gt;4, "Excellent")</f>
        <v>Good</v>
      </c>
      <c r="Q284" t="str">
        <f>LEFT(Analysis167[[#This Row],[Name]],FIND(" ",Analysis167[[#This Row],[Name]], 1))</f>
        <v xml:space="preserve">Katie </v>
      </c>
    </row>
    <row r="285" spans="3:17" x14ac:dyDescent="0.35">
      <c r="C285" s="1" t="s">
        <v>596</v>
      </c>
      <c r="D285" s="1" t="s">
        <v>597</v>
      </c>
      <c r="E285" s="1" t="s">
        <v>15</v>
      </c>
      <c r="F285" s="10">
        <v>46</v>
      </c>
      <c r="G285" s="1" t="s">
        <v>23</v>
      </c>
      <c r="H285" s="1" t="s">
        <v>24</v>
      </c>
      <c r="I285" s="4">
        <v>95829</v>
      </c>
      <c r="J285" s="10">
        <v>25</v>
      </c>
      <c r="K285" s="10">
        <v>1</v>
      </c>
      <c r="L285" s="1">
        <v>2015</v>
      </c>
      <c r="M285" s="1" t="s">
        <v>51</v>
      </c>
      <c r="N285" s="1" t="s">
        <v>41</v>
      </c>
      <c r="O285" s="7">
        <v>3.8411208977491134</v>
      </c>
      <c r="P285" t="str">
        <f>_xlfn.IFS(Analysis167[[#This Row],[Performance_Score]]&lt;=2, "Poor", Analysis167[[#This Row],[Performance_Score]]&gt;2, "Good", Analysis167[[#This Row],[Performance_Score]]&gt;4, "Excellent")</f>
        <v>Poor</v>
      </c>
      <c r="Q285" t="str">
        <f>LEFT(Analysis167[[#This Row],[Name]],FIND(" ",Analysis167[[#This Row],[Name]], 1))</f>
        <v xml:space="preserve">Bethany </v>
      </c>
    </row>
    <row r="286" spans="3:17" x14ac:dyDescent="0.35">
      <c r="C286" s="2" t="s">
        <v>598</v>
      </c>
      <c r="D286" s="2" t="s">
        <v>599</v>
      </c>
      <c r="E286" s="2" t="s">
        <v>80</v>
      </c>
      <c r="F286" s="11">
        <v>52</v>
      </c>
      <c r="G286" s="2" t="s">
        <v>16</v>
      </c>
      <c r="H286" s="2" t="s">
        <v>29</v>
      </c>
      <c r="I286" s="5">
        <v>61166</v>
      </c>
      <c r="J286" s="11">
        <v>30</v>
      </c>
      <c r="K286" s="11">
        <v>3</v>
      </c>
      <c r="L286" s="2">
        <v>2017</v>
      </c>
      <c r="M286" s="2" t="s">
        <v>34</v>
      </c>
      <c r="N286" s="2" t="s">
        <v>19</v>
      </c>
      <c r="O286" s="8">
        <v>4.9809523507650777</v>
      </c>
      <c r="P286" t="str">
        <f>_xlfn.IFS(Analysis167[[#This Row],[Performance_Score]]&lt;=2, "Poor", Analysis167[[#This Row],[Performance_Score]]&gt;2, "Good", Analysis167[[#This Row],[Performance_Score]]&gt;4, "Excellent")</f>
        <v>Good</v>
      </c>
      <c r="Q286" t="str">
        <f>LEFT(Analysis167[[#This Row],[Name]],FIND(" ",Analysis167[[#This Row],[Name]], 1))</f>
        <v xml:space="preserve">Brenda </v>
      </c>
    </row>
    <row r="287" spans="3:17" x14ac:dyDescent="0.35">
      <c r="C287" s="1" t="s">
        <v>600</v>
      </c>
      <c r="D287" s="1" t="s">
        <v>601</v>
      </c>
      <c r="E287" s="1" t="s">
        <v>33</v>
      </c>
      <c r="F287" s="10">
        <v>27</v>
      </c>
      <c r="G287" s="1" t="s">
        <v>23</v>
      </c>
      <c r="H287" s="1" t="s">
        <v>77</v>
      </c>
      <c r="I287" s="4">
        <v>56080</v>
      </c>
      <c r="J287" s="10">
        <v>28</v>
      </c>
      <c r="K287" s="10">
        <v>4</v>
      </c>
      <c r="L287" s="1">
        <v>0</v>
      </c>
      <c r="M287" s="1" t="s">
        <v>51</v>
      </c>
      <c r="N287" s="1" t="s">
        <v>41</v>
      </c>
      <c r="O287" s="7">
        <v>4.0639270430175003</v>
      </c>
      <c r="P287" t="str">
        <f>_xlfn.IFS(Analysis167[[#This Row],[Performance_Score]]&lt;=2, "Poor", Analysis167[[#This Row],[Performance_Score]]&gt;2, "Good", Analysis167[[#This Row],[Performance_Score]]&gt;4, "Excellent")</f>
        <v>Good</v>
      </c>
      <c r="Q287" t="str">
        <f>LEFT(Analysis167[[#This Row],[Name]],FIND(" ",Analysis167[[#This Row],[Name]], 1))</f>
        <v xml:space="preserve">Luis </v>
      </c>
    </row>
    <row r="288" spans="3:17" x14ac:dyDescent="0.35">
      <c r="C288" s="2" t="s">
        <v>602</v>
      </c>
      <c r="D288" s="2" t="s">
        <v>603</v>
      </c>
      <c r="E288" s="2" t="s">
        <v>58</v>
      </c>
      <c r="F288" s="11">
        <v>60</v>
      </c>
      <c r="G288" s="2" t="s">
        <v>23</v>
      </c>
      <c r="H288" s="2" t="s">
        <v>63</v>
      </c>
      <c r="I288" s="5">
        <v>116289</v>
      </c>
      <c r="J288" s="11">
        <v>7</v>
      </c>
      <c r="K288" s="11">
        <v>5</v>
      </c>
      <c r="L288" s="2">
        <v>2016</v>
      </c>
      <c r="M288" s="2" t="s">
        <v>30</v>
      </c>
      <c r="N288" s="2" t="s">
        <v>19</v>
      </c>
      <c r="O288" s="8">
        <v>3.3872805320037584</v>
      </c>
      <c r="P288" t="str">
        <f>_xlfn.IFS(Analysis167[[#This Row],[Performance_Score]]&lt;=2, "Poor", Analysis167[[#This Row],[Performance_Score]]&gt;2, "Good", Analysis167[[#This Row],[Performance_Score]]&gt;4, "Excellent")</f>
        <v>Good</v>
      </c>
      <c r="Q288" t="str">
        <f>LEFT(Analysis167[[#This Row],[Name]],FIND(" ",Analysis167[[#This Row],[Name]], 1))</f>
        <v xml:space="preserve">Kristopher </v>
      </c>
    </row>
    <row r="289" spans="3:17" x14ac:dyDescent="0.35">
      <c r="C289" s="1" t="s">
        <v>604</v>
      </c>
      <c r="D289" s="1" t="s">
        <v>605</v>
      </c>
      <c r="E289" s="1" t="s">
        <v>58</v>
      </c>
      <c r="F289" s="10">
        <v>29</v>
      </c>
      <c r="G289" s="1" t="s">
        <v>16</v>
      </c>
      <c r="H289" s="1" t="s">
        <v>17</v>
      </c>
      <c r="I289" s="4">
        <v>104749</v>
      </c>
      <c r="J289" s="10">
        <v>24</v>
      </c>
      <c r="K289" s="10">
        <v>3</v>
      </c>
      <c r="L289" s="1">
        <v>2018</v>
      </c>
      <c r="M289" s="1" t="s">
        <v>18</v>
      </c>
      <c r="N289" s="1" t="s">
        <v>26</v>
      </c>
      <c r="O289" s="7">
        <v>1.3770356549927056</v>
      </c>
      <c r="P289" t="str">
        <f>_xlfn.IFS(Analysis167[[#This Row],[Performance_Score]]&lt;=2, "Poor", Analysis167[[#This Row],[Performance_Score]]&gt;2, "Good", Analysis167[[#This Row],[Performance_Score]]&gt;4, "Excellent")</f>
        <v>Good</v>
      </c>
      <c r="Q289" t="str">
        <f>LEFT(Analysis167[[#This Row],[Name]],FIND(" ",Analysis167[[#This Row],[Name]], 1))</f>
        <v xml:space="preserve">Stacy </v>
      </c>
    </row>
    <row r="290" spans="3:17" x14ac:dyDescent="0.35">
      <c r="C290" s="2" t="s">
        <v>606</v>
      </c>
      <c r="D290" s="2" t="s">
        <v>607</v>
      </c>
      <c r="E290" s="2" t="s">
        <v>22</v>
      </c>
      <c r="F290" s="11">
        <v>38</v>
      </c>
      <c r="G290" s="2" t="s">
        <v>16</v>
      </c>
      <c r="H290" s="2" t="s">
        <v>63</v>
      </c>
      <c r="I290" s="5">
        <v>92327</v>
      </c>
      <c r="J290" s="11">
        <v>35</v>
      </c>
      <c r="K290" s="11">
        <v>5</v>
      </c>
      <c r="L290" s="2">
        <v>2021</v>
      </c>
      <c r="M290" s="2" t="s">
        <v>51</v>
      </c>
      <c r="N290" s="2" t="s">
        <v>26</v>
      </c>
      <c r="O290" s="8">
        <v>4.4150615213344864</v>
      </c>
      <c r="P290" t="str">
        <f>_xlfn.IFS(Analysis167[[#This Row],[Performance_Score]]&lt;=2, "Poor", Analysis167[[#This Row],[Performance_Score]]&gt;2, "Good", Analysis167[[#This Row],[Performance_Score]]&gt;4, "Excellent")</f>
        <v>Good</v>
      </c>
      <c r="Q290" t="str">
        <f>LEFT(Analysis167[[#This Row],[Name]],FIND(" ",Analysis167[[#This Row],[Name]], 1))</f>
        <v xml:space="preserve">Caitlyn </v>
      </c>
    </row>
    <row r="291" spans="3:17" x14ac:dyDescent="0.35">
      <c r="C291" s="1" t="s">
        <v>608</v>
      </c>
      <c r="D291" s="1" t="s">
        <v>305</v>
      </c>
      <c r="E291" s="1" t="s">
        <v>15</v>
      </c>
      <c r="F291" s="10">
        <v>31</v>
      </c>
      <c r="G291" s="1" t="s">
        <v>16</v>
      </c>
      <c r="H291" s="1" t="s">
        <v>63</v>
      </c>
      <c r="I291" s="4">
        <v>96125</v>
      </c>
      <c r="J291" s="10">
        <v>32</v>
      </c>
      <c r="K291" s="10">
        <v>3</v>
      </c>
      <c r="L291" s="1">
        <v>2021</v>
      </c>
      <c r="M291" s="1" t="s">
        <v>30</v>
      </c>
      <c r="N291" s="1" t="s">
        <v>141</v>
      </c>
      <c r="O291" s="7">
        <v>1.514079996855755</v>
      </c>
      <c r="P291" t="str">
        <f>_xlfn.IFS(Analysis167[[#This Row],[Performance_Score]]&lt;=2, "Poor", Analysis167[[#This Row],[Performance_Score]]&gt;2, "Good", Analysis167[[#This Row],[Performance_Score]]&gt;4, "Excellent")</f>
        <v>Good</v>
      </c>
      <c r="Q291" t="str">
        <f>LEFT(Analysis167[[#This Row],[Name]],FIND(" ",Analysis167[[#This Row],[Name]], 1))</f>
        <v xml:space="preserve">James </v>
      </c>
    </row>
    <row r="292" spans="3:17" x14ac:dyDescent="0.35">
      <c r="C292" s="2" t="s">
        <v>609</v>
      </c>
      <c r="D292" s="2" t="s">
        <v>610</v>
      </c>
      <c r="E292" s="2" t="s">
        <v>22</v>
      </c>
      <c r="F292" s="11">
        <v>55</v>
      </c>
      <c r="G292" s="2" t="s">
        <v>23</v>
      </c>
      <c r="H292" s="2" t="s">
        <v>17</v>
      </c>
      <c r="I292" s="5">
        <v>33271</v>
      </c>
      <c r="J292" s="11">
        <v>14</v>
      </c>
      <c r="K292" s="11">
        <v>3</v>
      </c>
      <c r="L292" s="2">
        <v>2023</v>
      </c>
      <c r="M292" s="2" t="s">
        <v>51</v>
      </c>
      <c r="N292" s="2" t="s">
        <v>26</v>
      </c>
      <c r="O292" s="8">
        <v>3.0980786595368097</v>
      </c>
      <c r="P292" t="str">
        <f>_xlfn.IFS(Analysis167[[#This Row],[Performance_Score]]&lt;=2, "Poor", Analysis167[[#This Row],[Performance_Score]]&gt;2, "Good", Analysis167[[#This Row],[Performance_Score]]&gt;4, "Excellent")</f>
        <v>Good</v>
      </c>
      <c r="Q292" t="str">
        <f>LEFT(Analysis167[[#This Row],[Name]],FIND(" ",Analysis167[[#This Row],[Name]], 1))</f>
        <v xml:space="preserve">Cheyenne </v>
      </c>
    </row>
    <row r="293" spans="3:17" x14ac:dyDescent="0.35">
      <c r="C293" s="1" t="s">
        <v>611</v>
      </c>
      <c r="D293" s="1" t="s">
        <v>612</v>
      </c>
      <c r="E293" s="1" t="s">
        <v>58</v>
      </c>
      <c r="F293" s="10">
        <v>49</v>
      </c>
      <c r="G293" s="1" t="s">
        <v>23</v>
      </c>
      <c r="H293" s="1" t="s">
        <v>24</v>
      </c>
      <c r="I293" s="4">
        <v>59065</v>
      </c>
      <c r="J293" s="10">
        <v>12</v>
      </c>
      <c r="K293" s="10">
        <v>4</v>
      </c>
      <c r="L293" s="1">
        <v>2021</v>
      </c>
      <c r="M293" s="1" t="s">
        <v>40</v>
      </c>
      <c r="N293" s="1" t="s">
        <v>26</v>
      </c>
      <c r="O293" s="7">
        <v>3.9489524255319641</v>
      </c>
      <c r="P293" t="str">
        <f>_xlfn.IFS(Analysis167[[#This Row],[Performance_Score]]&lt;=2, "Poor", Analysis167[[#This Row],[Performance_Score]]&gt;2, "Good", Analysis167[[#This Row],[Performance_Score]]&gt;4, "Excellent")</f>
        <v>Good</v>
      </c>
      <c r="Q293" t="str">
        <f>LEFT(Analysis167[[#This Row],[Name]],FIND(" ",Analysis167[[#This Row],[Name]], 1))</f>
        <v xml:space="preserve">Kenneth </v>
      </c>
    </row>
    <row r="294" spans="3:17" x14ac:dyDescent="0.35">
      <c r="C294" s="2" t="s">
        <v>613</v>
      </c>
      <c r="D294" s="2" t="s">
        <v>614</v>
      </c>
      <c r="E294" s="2" t="s">
        <v>80</v>
      </c>
      <c r="F294" s="11">
        <v>38</v>
      </c>
      <c r="G294" s="2" t="s">
        <v>16</v>
      </c>
      <c r="H294" s="2" t="s">
        <v>77</v>
      </c>
      <c r="I294" s="5">
        <v>43862</v>
      </c>
      <c r="J294" s="11">
        <v>27</v>
      </c>
      <c r="K294" s="11">
        <v>2</v>
      </c>
      <c r="L294" s="2">
        <v>0</v>
      </c>
      <c r="M294" s="2" t="s">
        <v>25</v>
      </c>
      <c r="N294" s="2" t="s">
        <v>41</v>
      </c>
      <c r="O294" s="8">
        <v>1.5388074552596591</v>
      </c>
      <c r="P294" t="str">
        <f>_xlfn.IFS(Analysis167[[#This Row],[Performance_Score]]&lt;=2, "Poor", Analysis167[[#This Row],[Performance_Score]]&gt;2, "Good", Analysis167[[#This Row],[Performance_Score]]&gt;4, "Excellent")</f>
        <v>Poor</v>
      </c>
      <c r="Q294" t="str">
        <f>LEFT(Analysis167[[#This Row],[Name]],FIND(" ",Analysis167[[#This Row],[Name]], 1))</f>
        <v xml:space="preserve">Brian </v>
      </c>
    </row>
    <row r="295" spans="3:17" x14ac:dyDescent="0.35">
      <c r="C295" s="1" t="s">
        <v>615</v>
      </c>
      <c r="D295" s="1" t="s">
        <v>616</v>
      </c>
      <c r="E295" s="1" t="s">
        <v>58</v>
      </c>
      <c r="F295" s="10">
        <v>26</v>
      </c>
      <c r="G295" s="1" t="s">
        <v>16</v>
      </c>
      <c r="H295" s="1" t="s">
        <v>63</v>
      </c>
      <c r="I295" s="4">
        <v>92400</v>
      </c>
      <c r="J295" s="10">
        <v>12</v>
      </c>
      <c r="K295" s="10">
        <v>4</v>
      </c>
      <c r="L295" s="1">
        <v>2018</v>
      </c>
      <c r="M295" s="1" t="s">
        <v>30</v>
      </c>
      <c r="N295" s="1" t="s">
        <v>26</v>
      </c>
      <c r="O295" s="7">
        <v>1.9647450000635627</v>
      </c>
      <c r="P295" t="str">
        <f>_xlfn.IFS(Analysis167[[#This Row],[Performance_Score]]&lt;=2, "Poor", Analysis167[[#This Row],[Performance_Score]]&gt;2, "Good", Analysis167[[#This Row],[Performance_Score]]&gt;4, "Excellent")</f>
        <v>Good</v>
      </c>
      <c r="Q295" t="str">
        <f>LEFT(Analysis167[[#This Row],[Name]],FIND(" ",Analysis167[[#This Row],[Name]], 1))</f>
        <v xml:space="preserve">Alyssa </v>
      </c>
    </row>
    <row r="296" spans="3:17" x14ac:dyDescent="0.35">
      <c r="C296" s="2" t="s">
        <v>617</v>
      </c>
      <c r="D296" s="2" t="s">
        <v>618</v>
      </c>
      <c r="E296" s="2" t="s">
        <v>22</v>
      </c>
      <c r="F296" s="11">
        <v>48</v>
      </c>
      <c r="G296" s="2" t="s">
        <v>23</v>
      </c>
      <c r="H296" s="2" t="s">
        <v>24</v>
      </c>
      <c r="I296" s="5">
        <v>53576</v>
      </c>
      <c r="J296" s="11">
        <v>22</v>
      </c>
      <c r="K296" s="11">
        <v>1</v>
      </c>
      <c r="L296" s="2">
        <v>2015</v>
      </c>
      <c r="M296" s="2" t="s">
        <v>18</v>
      </c>
      <c r="N296" s="2" t="s">
        <v>26</v>
      </c>
      <c r="O296" s="8">
        <v>1.9560688556479442</v>
      </c>
      <c r="P296" t="str">
        <f>_xlfn.IFS(Analysis167[[#This Row],[Performance_Score]]&lt;=2, "Poor", Analysis167[[#This Row],[Performance_Score]]&gt;2, "Good", Analysis167[[#This Row],[Performance_Score]]&gt;4, "Excellent")</f>
        <v>Poor</v>
      </c>
      <c r="Q296" t="str">
        <f>LEFT(Analysis167[[#This Row],[Name]],FIND(" ",Analysis167[[#This Row],[Name]], 1))</f>
        <v xml:space="preserve">Brandon </v>
      </c>
    </row>
    <row r="297" spans="3:17" x14ac:dyDescent="0.35">
      <c r="C297" s="1" t="s">
        <v>619</v>
      </c>
      <c r="D297" s="1" t="s">
        <v>620</v>
      </c>
      <c r="E297" s="1" t="s">
        <v>80</v>
      </c>
      <c r="F297" s="10">
        <v>56</v>
      </c>
      <c r="G297" s="1" t="s">
        <v>16</v>
      </c>
      <c r="H297" s="1" t="s">
        <v>39</v>
      </c>
      <c r="I297" s="4">
        <v>80963</v>
      </c>
      <c r="J297" s="10">
        <v>17</v>
      </c>
      <c r="K297" s="10">
        <v>4</v>
      </c>
      <c r="L297" s="1">
        <v>2023</v>
      </c>
      <c r="M297" s="1" t="s">
        <v>40</v>
      </c>
      <c r="N297" s="1" t="s">
        <v>41</v>
      </c>
      <c r="O297" s="7">
        <v>1.1500030086280639</v>
      </c>
      <c r="P297" t="str">
        <f>_xlfn.IFS(Analysis167[[#This Row],[Performance_Score]]&lt;=2, "Poor", Analysis167[[#This Row],[Performance_Score]]&gt;2, "Good", Analysis167[[#This Row],[Performance_Score]]&gt;4, "Excellent")</f>
        <v>Good</v>
      </c>
      <c r="Q297" t="str">
        <f>LEFT(Analysis167[[#This Row],[Name]],FIND(" ",Analysis167[[#This Row],[Name]], 1))</f>
        <v xml:space="preserve">Ann </v>
      </c>
    </row>
    <row r="298" spans="3:17" x14ac:dyDescent="0.35">
      <c r="C298" s="2" t="s">
        <v>621</v>
      </c>
      <c r="D298" s="2" t="s">
        <v>622</v>
      </c>
      <c r="E298" s="2" t="s">
        <v>15</v>
      </c>
      <c r="F298" s="11">
        <v>39</v>
      </c>
      <c r="G298" s="2" t="s">
        <v>23</v>
      </c>
      <c r="H298" s="2" t="s">
        <v>63</v>
      </c>
      <c r="I298" s="5">
        <v>92598</v>
      </c>
      <c r="J298" s="11">
        <v>22</v>
      </c>
      <c r="K298" s="11">
        <v>1</v>
      </c>
      <c r="L298" s="2">
        <v>2016</v>
      </c>
      <c r="M298" s="2" t="s">
        <v>25</v>
      </c>
      <c r="N298" s="2" t="s">
        <v>26</v>
      </c>
      <c r="O298" s="8">
        <v>3.3964833404865136</v>
      </c>
      <c r="P298" t="str">
        <f>_xlfn.IFS(Analysis167[[#This Row],[Performance_Score]]&lt;=2, "Poor", Analysis167[[#This Row],[Performance_Score]]&gt;2, "Good", Analysis167[[#This Row],[Performance_Score]]&gt;4, "Excellent")</f>
        <v>Poor</v>
      </c>
      <c r="Q298" t="str">
        <f>LEFT(Analysis167[[#This Row],[Name]],FIND(" ",Analysis167[[#This Row],[Name]], 1))</f>
        <v xml:space="preserve">Tamara </v>
      </c>
    </row>
    <row r="299" spans="3:17" x14ac:dyDescent="0.35">
      <c r="C299" s="1" t="s">
        <v>623</v>
      </c>
      <c r="D299" s="1" t="s">
        <v>624</v>
      </c>
      <c r="E299" s="1" t="s">
        <v>22</v>
      </c>
      <c r="F299" s="10">
        <v>32</v>
      </c>
      <c r="G299" s="1" t="s">
        <v>72</v>
      </c>
      <c r="H299" s="1" t="s">
        <v>77</v>
      </c>
      <c r="I299" s="4">
        <v>48923</v>
      </c>
      <c r="J299" s="10">
        <v>31</v>
      </c>
      <c r="K299" s="10">
        <v>5</v>
      </c>
      <c r="L299" s="1">
        <v>2017</v>
      </c>
      <c r="M299" s="1" t="s">
        <v>18</v>
      </c>
      <c r="N299" s="1" t="s">
        <v>26</v>
      </c>
      <c r="O299" s="7">
        <v>1.4012902500765398</v>
      </c>
      <c r="P299" t="str">
        <f>_xlfn.IFS(Analysis167[[#This Row],[Performance_Score]]&lt;=2, "Poor", Analysis167[[#This Row],[Performance_Score]]&gt;2, "Good", Analysis167[[#This Row],[Performance_Score]]&gt;4, "Excellent")</f>
        <v>Good</v>
      </c>
      <c r="Q299" t="str">
        <f>LEFT(Analysis167[[#This Row],[Name]],FIND(" ",Analysis167[[#This Row],[Name]], 1))</f>
        <v xml:space="preserve">Michael </v>
      </c>
    </row>
    <row r="300" spans="3:17" x14ac:dyDescent="0.35">
      <c r="C300" s="2" t="s">
        <v>625</v>
      </c>
      <c r="D300" s="2" t="s">
        <v>626</v>
      </c>
      <c r="E300" s="2" t="s">
        <v>80</v>
      </c>
      <c r="F300" s="11">
        <v>22</v>
      </c>
      <c r="G300" s="2" t="s">
        <v>23</v>
      </c>
      <c r="H300" s="2" t="s">
        <v>24</v>
      </c>
      <c r="I300" s="5">
        <v>82522</v>
      </c>
      <c r="J300" s="11">
        <v>33</v>
      </c>
      <c r="K300" s="11">
        <v>3</v>
      </c>
      <c r="L300" s="2">
        <v>2019</v>
      </c>
      <c r="M300" s="2" t="s">
        <v>40</v>
      </c>
      <c r="N300" s="2" t="s">
        <v>26</v>
      </c>
      <c r="O300" s="8">
        <v>1.9510781084588871</v>
      </c>
      <c r="P300" t="str">
        <f>_xlfn.IFS(Analysis167[[#This Row],[Performance_Score]]&lt;=2, "Poor", Analysis167[[#This Row],[Performance_Score]]&gt;2, "Good", Analysis167[[#This Row],[Performance_Score]]&gt;4, "Excellent")</f>
        <v>Good</v>
      </c>
      <c r="Q300" t="str">
        <f>LEFT(Analysis167[[#This Row],[Name]],FIND(" ",Analysis167[[#This Row],[Name]], 1))</f>
        <v xml:space="preserve">Danielle </v>
      </c>
    </row>
    <row r="301" spans="3:17" x14ac:dyDescent="0.35">
      <c r="C301" s="1" t="s">
        <v>627</v>
      </c>
      <c r="D301" s="1" t="s">
        <v>628</v>
      </c>
      <c r="E301" s="1" t="s">
        <v>22</v>
      </c>
      <c r="F301" s="10">
        <v>25</v>
      </c>
      <c r="G301" s="1" t="s">
        <v>23</v>
      </c>
      <c r="H301" s="1" t="s">
        <v>77</v>
      </c>
      <c r="I301" s="4">
        <v>69725</v>
      </c>
      <c r="J301" s="10">
        <v>13</v>
      </c>
      <c r="K301" s="10">
        <v>5</v>
      </c>
      <c r="L301" s="1">
        <v>2015</v>
      </c>
      <c r="M301" s="1" t="s">
        <v>40</v>
      </c>
      <c r="N301" s="1" t="s">
        <v>19</v>
      </c>
      <c r="O301" s="7">
        <v>2.9824565898282716</v>
      </c>
      <c r="P301" t="str">
        <f>_xlfn.IFS(Analysis167[[#This Row],[Performance_Score]]&lt;=2, "Poor", Analysis167[[#This Row],[Performance_Score]]&gt;2, "Good", Analysis167[[#This Row],[Performance_Score]]&gt;4, "Excellent")</f>
        <v>Good</v>
      </c>
      <c r="Q301" t="str">
        <f>LEFT(Analysis167[[#This Row],[Name]],FIND(" ",Analysis167[[#This Row],[Name]], 1))</f>
        <v xml:space="preserve">Brent </v>
      </c>
    </row>
    <row r="302" spans="3:17" x14ac:dyDescent="0.35">
      <c r="C302" s="2" t="s">
        <v>629</v>
      </c>
      <c r="D302" s="2" t="s">
        <v>630</v>
      </c>
      <c r="E302" s="2" t="s">
        <v>33</v>
      </c>
      <c r="F302" s="11">
        <v>57</v>
      </c>
      <c r="G302" s="2" t="s">
        <v>16</v>
      </c>
      <c r="H302" s="2" t="s">
        <v>77</v>
      </c>
      <c r="I302" s="5">
        <v>118441</v>
      </c>
      <c r="J302" s="11">
        <v>30</v>
      </c>
      <c r="K302" s="11">
        <v>2</v>
      </c>
      <c r="L302" s="2">
        <v>2022</v>
      </c>
      <c r="M302" s="2" t="s">
        <v>25</v>
      </c>
      <c r="N302" s="2" t="s">
        <v>41</v>
      </c>
      <c r="O302" s="8">
        <v>4.2539169634449596</v>
      </c>
      <c r="P302" t="str">
        <f>_xlfn.IFS(Analysis167[[#This Row],[Performance_Score]]&lt;=2, "Poor", Analysis167[[#This Row],[Performance_Score]]&gt;2, "Good", Analysis167[[#This Row],[Performance_Score]]&gt;4, "Excellent")</f>
        <v>Poor</v>
      </c>
      <c r="Q302" t="str">
        <f>LEFT(Analysis167[[#This Row],[Name]],FIND(" ",Analysis167[[#This Row],[Name]], 1))</f>
        <v xml:space="preserve">Anna </v>
      </c>
    </row>
    <row r="303" spans="3:17" x14ac:dyDescent="0.35">
      <c r="C303" s="1" t="s">
        <v>631</v>
      </c>
      <c r="D303" s="1" t="s">
        <v>632</v>
      </c>
      <c r="E303" s="1" t="s">
        <v>33</v>
      </c>
      <c r="F303" s="10">
        <v>49</v>
      </c>
      <c r="G303" s="1" t="s">
        <v>16</v>
      </c>
      <c r="H303" s="1" t="s">
        <v>63</v>
      </c>
      <c r="I303" s="4">
        <v>46732</v>
      </c>
      <c r="J303" s="10">
        <v>13</v>
      </c>
      <c r="K303" s="10">
        <v>5</v>
      </c>
      <c r="L303" s="1">
        <v>2018</v>
      </c>
      <c r="M303" s="1" t="s">
        <v>18</v>
      </c>
      <c r="N303" s="1" t="s">
        <v>26</v>
      </c>
      <c r="O303" s="7">
        <v>2.5211257235619131</v>
      </c>
      <c r="P303" t="str">
        <f>_xlfn.IFS(Analysis167[[#This Row],[Performance_Score]]&lt;=2, "Poor", Analysis167[[#This Row],[Performance_Score]]&gt;2, "Good", Analysis167[[#This Row],[Performance_Score]]&gt;4, "Excellent")</f>
        <v>Good</v>
      </c>
      <c r="Q303" t="str">
        <f>LEFT(Analysis167[[#This Row],[Name]],FIND(" ",Analysis167[[#This Row],[Name]], 1))</f>
        <v xml:space="preserve">Joel </v>
      </c>
    </row>
    <row r="304" spans="3:17" x14ac:dyDescent="0.35">
      <c r="C304" s="2" t="s">
        <v>633</v>
      </c>
      <c r="D304" s="2" t="s">
        <v>634</v>
      </c>
      <c r="E304" s="2" t="s">
        <v>15</v>
      </c>
      <c r="F304" s="11">
        <v>29</v>
      </c>
      <c r="G304" s="2" t="s">
        <v>16</v>
      </c>
      <c r="H304" s="2" t="s">
        <v>77</v>
      </c>
      <c r="I304" s="5">
        <v>106200</v>
      </c>
      <c r="J304" s="11">
        <v>30</v>
      </c>
      <c r="K304" s="11">
        <v>4</v>
      </c>
      <c r="L304" s="2">
        <v>2020</v>
      </c>
      <c r="M304" s="2" t="s">
        <v>34</v>
      </c>
      <c r="N304" s="2" t="s">
        <v>41</v>
      </c>
      <c r="O304" s="8">
        <v>3.054912560434786</v>
      </c>
      <c r="P304" t="str">
        <f>_xlfn.IFS(Analysis167[[#This Row],[Performance_Score]]&lt;=2, "Poor", Analysis167[[#This Row],[Performance_Score]]&gt;2, "Good", Analysis167[[#This Row],[Performance_Score]]&gt;4, "Excellent")</f>
        <v>Good</v>
      </c>
      <c r="Q304" t="str">
        <f>LEFT(Analysis167[[#This Row],[Name]],FIND(" ",Analysis167[[#This Row],[Name]], 1))</f>
        <v xml:space="preserve">Amber </v>
      </c>
    </row>
    <row r="305" spans="3:17" x14ac:dyDescent="0.35">
      <c r="C305" s="1" t="s">
        <v>635</v>
      </c>
      <c r="D305" s="1" t="s">
        <v>636</v>
      </c>
      <c r="E305" s="1" t="s">
        <v>15</v>
      </c>
      <c r="F305" s="10">
        <v>22</v>
      </c>
      <c r="G305" s="1" t="s">
        <v>23</v>
      </c>
      <c r="H305" s="1" t="s">
        <v>77</v>
      </c>
      <c r="I305" s="4">
        <v>86871</v>
      </c>
      <c r="J305" s="10">
        <v>10</v>
      </c>
      <c r="K305" s="10">
        <v>1</v>
      </c>
      <c r="L305" s="1">
        <v>2021</v>
      </c>
      <c r="M305" s="1" t="s">
        <v>18</v>
      </c>
      <c r="N305" s="1" t="s">
        <v>26</v>
      </c>
      <c r="O305" s="7">
        <v>4.7058209785814924</v>
      </c>
      <c r="P305" t="str">
        <f>_xlfn.IFS(Analysis167[[#This Row],[Performance_Score]]&lt;=2, "Poor", Analysis167[[#This Row],[Performance_Score]]&gt;2, "Good", Analysis167[[#This Row],[Performance_Score]]&gt;4, "Excellent")</f>
        <v>Poor</v>
      </c>
      <c r="Q305" t="str">
        <f>LEFT(Analysis167[[#This Row],[Name]],FIND(" ",Analysis167[[#This Row],[Name]], 1))</f>
        <v xml:space="preserve">Jennifer </v>
      </c>
    </row>
    <row r="306" spans="3:17" x14ac:dyDescent="0.35">
      <c r="C306" s="2" t="s">
        <v>637</v>
      </c>
      <c r="D306" s="2" t="s">
        <v>638</v>
      </c>
      <c r="E306" s="2" t="s">
        <v>15</v>
      </c>
      <c r="F306" s="11">
        <v>32</v>
      </c>
      <c r="G306" s="2" t="s">
        <v>23</v>
      </c>
      <c r="H306" s="2" t="s">
        <v>24</v>
      </c>
      <c r="I306" s="5">
        <v>63358</v>
      </c>
      <c r="J306" s="11">
        <v>17</v>
      </c>
      <c r="K306" s="11">
        <v>5</v>
      </c>
      <c r="L306" s="2">
        <v>2022</v>
      </c>
      <c r="M306" s="2" t="s">
        <v>18</v>
      </c>
      <c r="N306" s="2" t="s">
        <v>41</v>
      </c>
      <c r="O306" s="8">
        <v>4.3061652366727685</v>
      </c>
      <c r="P306" t="str">
        <f>_xlfn.IFS(Analysis167[[#This Row],[Performance_Score]]&lt;=2, "Poor", Analysis167[[#This Row],[Performance_Score]]&gt;2, "Good", Analysis167[[#This Row],[Performance_Score]]&gt;4, "Excellent")</f>
        <v>Good</v>
      </c>
      <c r="Q306" t="str">
        <f>LEFT(Analysis167[[#This Row],[Name]],FIND(" ",Analysis167[[#This Row],[Name]], 1))</f>
        <v xml:space="preserve">Brandy </v>
      </c>
    </row>
    <row r="307" spans="3:17" x14ac:dyDescent="0.35">
      <c r="C307" s="1" t="s">
        <v>639</v>
      </c>
      <c r="D307" s="1" t="s">
        <v>640</v>
      </c>
      <c r="E307" s="1" t="s">
        <v>33</v>
      </c>
      <c r="F307" s="10">
        <v>24</v>
      </c>
      <c r="G307" s="1" t="s">
        <v>16</v>
      </c>
      <c r="H307" s="1" t="s">
        <v>29</v>
      </c>
      <c r="I307" s="4">
        <v>92014</v>
      </c>
      <c r="J307" s="10">
        <v>10</v>
      </c>
      <c r="K307" s="10">
        <v>5</v>
      </c>
      <c r="L307" s="1">
        <v>0</v>
      </c>
      <c r="M307" s="1" t="s">
        <v>30</v>
      </c>
      <c r="N307" s="1" t="s">
        <v>26</v>
      </c>
      <c r="O307" s="7">
        <v>4.1143540913017489</v>
      </c>
      <c r="P307" t="str">
        <f>_xlfn.IFS(Analysis167[[#This Row],[Performance_Score]]&lt;=2, "Poor", Analysis167[[#This Row],[Performance_Score]]&gt;2, "Good", Analysis167[[#This Row],[Performance_Score]]&gt;4, "Excellent")</f>
        <v>Good</v>
      </c>
      <c r="Q307" t="str">
        <f>LEFT(Analysis167[[#This Row],[Name]],FIND(" ",Analysis167[[#This Row],[Name]], 1))</f>
        <v xml:space="preserve">Natalie </v>
      </c>
    </row>
    <row r="308" spans="3:17" x14ac:dyDescent="0.35">
      <c r="C308" s="2" t="s">
        <v>641</v>
      </c>
      <c r="D308" s="2" t="s">
        <v>642</v>
      </c>
      <c r="E308" s="2" t="s">
        <v>33</v>
      </c>
      <c r="F308" s="11">
        <v>59</v>
      </c>
      <c r="G308" s="2" t="s">
        <v>23</v>
      </c>
      <c r="H308" s="2" t="s">
        <v>29</v>
      </c>
      <c r="I308" s="5">
        <v>62445</v>
      </c>
      <c r="J308" s="11">
        <v>20</v>
      </c>
      <c r="K308" s="11">
        <v>3</v>
      </c>
      <c r="L308" s="2">
        <v>2019</v>
      </c>
      <c r="M308" s="2" t="s">
        <v>34</v>
      </c>
      <c r="N308" s="2" t="s">
        <v>41</v>
      </c>
      <c r="O308" s="8">
        <v>3.2662074959559981</v>
      </c>
      <c r="P308" t="str">
        <f>_xlfn.IFS(Analysis167[[#This Row],[Performance_Score]]&lt;=2, "Poor", Analysis167[[#This Row],[Performance_Score]]&gt;2, "Good", Analysis167[[#This Row],[Performance_Score]]&gt;4, "Excellent")</f>
        <v>Good</v>
      </c>
      <c r="Q308" t="str">
        <f>LEFT(Analysis167[[#This Row],[Name]],FIND(" ",Analysis167[[#This Row],[Name]], 1))</f>
        <v xml:space="preserve">Katherine </v>
      </c>
    </row>
    <row r="309" spans="3:17" x14ac:dyDescent="0.35">
      <c r="C309" s="1" t="s">
        <v>643</v>
      </c>
      <c r="D309" s="1" t="s">
        <v>644</v>
      </c>
      <c r="E309" s="1" t="s">
        <v>46</v>
      </c>
      <c r="F309" s="10">
        <v>23</v>
      </c>
      <c r="G309" s="1" t="s">
        <v>16</v>
      </c>
      <c r="H309" s="1" t="s">
        <v>77</v>
      </c>
      <c r="I309" s="4">
        <v>64904</v>
      </c>
      <c r="J309" s="10">
        <v>15</v>
      </c>
      <c r="K309" s="10">
        <v>1</v>
      </c>
      <c r="L309" s="1">
        <v>2019</v>
      </c>
      <c r="M309" s="1" t="s">
        <v>34</v>
      </c>
      <c r="N309" s="1" t="s">
        <v>26</v>
      </c>
      <c r="O309" s="7">
        <v>2.683941403858269</v>
      </c>
      <c r="P309" t="str">
        <f>_xlfn.IFS(Analysis167[[#This Row],[Performance_Score]]&lt;=2, "Poor", Analysis167[[#This Row],[Performance_Score]]&gt;2, "Good", Analysis167[[#This Row],[Performance_Score]]&gt;4, "Excellent")</f>
        <v>Poor</v>
      </c>
      <c r="Q309" t="str">
        <f>LEFT(Analysis167[[#This Row],[Name]],FIND(" ",Analysis167[[#This Row],[Name]], 1))</f>
        <v xml:space="preserve">Pamela </v>
      </c>
    </row>
    <row r="310" spans="3:17" x14ac:dyDescent="0.35">
      <c r="C310" s="2" t="s">
        <v>645</v>
      </c>
      <c r="D310" s="2" t="s">
        <v>646</v>
      </c>
      <c r="E310" s="2" t="s">
        <v>58</v>
      </c>
      <c r="F310" s="11">
        <v>51</v>
      </c>
      <c r="G310" s="2" t="s">
        <v>72</v>
      </c>
      <c r="H310" s="2" t="s">
        <v>24</v>
      </c>
      <c r="I310" s="5">
        <v>105503</v>
      </c>
      <c r="J310" s="11">
        <v>6</v>
      </c>
      <c r="K310" s="11">
        <v>2</v>
      </c>
      <c r="L310" s="2">
        <v>2016</v>
      </c>
      <c r="M310" s="2" t="s">
        <v>30</v>
      </c>
      <c r="N310" s="2" t="s">
        <v>26</v>
      </c>
      <c r="O310" s="8">
        <v>1.7291109746591253</v>
      </c>
      <c r="P310" t="str">
        <f>_xlfn.IFS(Analysis167[[#This Row],[Performance_Score]]&lt;=2, "Poor", Analysis167[[#This Row],[Performance_Score]]&gt;2, "Good", Analysis167[[#This Row],[Performance_Score]]&gt;4, "Excellent")</f>
        <v>Poor</v>
      </c>
      <c r="Q310" t="str">
        <f>LEFT(Analysis167[[#This Row],[Name]],FIND(" ",Analysis167[[#This Row],[Name]], 1))</f>
        <v xml:space="preserve">Randy </v>
      </c>
    </row>
    <row r="311" spans="3:17" x14ac:dyDescent="0.35">
      <c r="C311" s="1" t="s">
        <v>647</v>
      </c>
      <c r="D311" s="1" t="s">
        <v>648</v>
      </c>
      <c r="E311" s="1" t="s">
        <v>58</v>
      </c>
      <c r="F311" s="10">
        <v>48</v>
      </c>
      <c r="G311" s="1" t="s">
        <v>16</v>
      </c>
      <c r="H311" s="1" t="s">
        <v>63</v>
      </c>
      <c r="I311" s="4">
        <v>39659</v>
      </c>
      <c r="J311" s="10">
        <v>31</v>
      </c>
      <c r="K311" s="10">
        <v>1</v>
      </c>
      <c r="L311" s="1">
        <v>2021</v>
      </c>
      <c r="M311" s="1" t="s">
        <v>18</v>
      </c>
      <c r="N311" s="1" t="s">
        <v>19</v>
      </c>
      <c r="O311" s="7">
        <v>3.034621615219947</v>
      </c>
      <c r="P311" t="str">
        <f>_xlfn.IFS(Analysis167[[#This Row],[Performance_Score]]&lt;=2, "Poor", Analysis167[[#This Row],[Performance_Score]]&gt;2, "Good", Analysis167[[#This Row],[Performance_Score]]&gt;4, "Excellent")</f>
        <v>Poor</v>
      </c>
      <c r="Q311" t="str">
        <f>LEFT(Analysis167[[#This Row],[Name]],FIND(" ",Analysis167[[#This Row],[Name]], 1))</f>
        <v xml:space="preserve">Michael </v>
      </c>
    </row>
    <row r="312" spans="3:17" x14ac:dyDescent="0.35">
      <c r="C312" s="2" t="s">
        <v>649</v>
      </c>
      <c r="D312" s="2" t="s">
        <v>650</v>
      </c>
      <c r="E312" s="2" t="s">
        <v>80</v>
      </c>
      <c r="F312" s="11">
        <v>36</v>
      </c>
      <c r="G312" s="2" t="s">
        <v>16</v>
      </c>
      <c r="H312" s="2" t="s">
        <v>39</v>
      </c>
      <c r="I312" s="5">
        <v>105366</v>
      </c>
      <c r="J312" s="11">
        <v>13</v>
      </c>
      <c r="K312" s="11">
        <v>2</v>
      </c>
      <c r="L312" s="2">
        <v>2015</v>
      </c>
      <c r="M312" s="2" t="s">
        <v>40</v>
      </c>
      <c r="N312" s="2" t="s">
        <v>19</v>
      </c>
      <c r="O312" s="8">
        <v>3.0112900515331336</v>
      </c>
      <c r="P312" t="str">
        <f>_xlfn.IFS(Analysis167[[#This Row],[Performance_Score]]&lt;=2, "Poor", Analysis167[[#This Row],[Performance_Score]]&gt;2, "Good", Analysis167[[#This Row],[Performance_Score]]&gt;4, "Excellent")</f>
        <v>Poor</v>
      </c>
      <c r="Q312" t="str">
        <f>LEFT(Analysis167[[#This Row],[Name]],FIND(" ",Analysis167[[#This Row],[Name]], 1))</f>
        <v xml:space="preserve">Kristin </v>
      </c>
    </row>
    <row r="313" spans="3:17" x14ac:dyDescent="0.35">
      <c r="C313" s="1" t="s">
        <v>651</v>
      </c>
      <c r="D313" s="1" t="s">
        <v>652</v>
      </c>
      <c r="E313" s="1" t="s">
        <v>46</v>
      </c>
      <c r="F313" s="10">
        <v>27</v>
      </c>
      <c r="G313" s="1" t="s">
        <v>23</v>
      </c>
      <c r="H313" s="1" t="s">
        <v>77</v>
      </c>
      <c r="I313" s="4">
        <v>85378</v>
      </c>
      <c r="J313" s="10">
        <v>29</v>
      </c>
      <c r="K313" s="10">
        <v>5</v>
      </c>
      <c r="L313" s="1">
        <v>0</v>
      </c>
      <c r="M313" s="1" t="s">
        <v>30</v>
      </c>
      <c r="N313" s="1" t="s">
        <v>26</v>
      </c>
      <c r="O313" s="7">
        <v>2.4095397375593155</v>
      </c>
      <c r="P313" t="str">
        <f>_xlfn.IFS(Analysis167[[#This Row],[Performance_Score]]&lt;=2, "Poor", Analysis167[[#This Row],[Performance_Score]]&gt;2, "Good", Analysis167[[#This Row],[Performance_Score]]&gt;4, "Excellent")</f>
        <v>Good</v>
      </c>
      <c r="Q313" t="str">
        <f>LEFT(Analysis167[[#This Row],[Name]],FIND(" ",Analysis167[[#This Row],[Name]], 1))</f>
        <v xml:space="preserve">Christopher </v>
      </c>
    </row>
    <row r="314" spans="3:17" x14ac:dyDescent="0.35">
      <c r="C314" s="2" t="s">
        <v>653</v>
      </c>
      <c r="D314" s="2" t="s">
        <v>654</v>
      </c>
      <c r="E314" s="2" t="s">
        <v>80</v>
      </c>
      <c r="F314" s="11">
        <v>25</v>
      </c>
      <c r="G314" s="2" t="s">
        <v>16</v>
      </c>
      <c r="H314" s="2" t="s">
        <v>17</v>
      </c>
      <c r="I314" s="5">
        <v>78623</v>
      </c>
      <c r="J314" s="11">
        <v>3</v>
      </c>
      <c r="K314" s="11">
        <v>4</v>
      </c>
      <c r="L314" s="2">
        <v>2021</v>
      </c>
      <c r="M314" s="2" t="s">
        <v>30</v>
      </c>
      <c r="N314" s="2" t="s">
        <v>41</v>
      </c>
      <c r="O314" s="8">
        <v>3.8956309297875067</v>
      </c>
      <c r="P314" t="str">
        <f>_xlfn.IFS(Analysis167[[#This Row],[Performance_Score]]&lt;=2, "Poor", Analysis167[[#This Row],[Performance_Score]]&gt;2, "Good", Analysis167[[#This Row],[Performance_Score]]&gt;4, "Excellent")</f>
        <v>Good</v>
      </c>
      <c r="Q314" t="str">
        <f>LEFT(Analysis167[[#This Row],[Name]],FIND(" ",Analysis167[[#This Row],[Name]], 1))</f>
        <v xml:space="preserve">Barbara </v>
      </c>
    </row>
    <row r="315" spans="3:17" x14ac:dyDescent="0.35">
      <c r="C315" s="1" t="s">
        <v>655</v>
      </c>
      <c r="D315" s="1" t="s">
        <v>656</v>
      </c>
      <c r="E315" s="1" t="s">
        <v>80</v>
      </c>
      <c r="F315" s="10">
        <v>24</v>
      </c>
      <c r="G315" s="1" t="s">
        <v>16</v>
      </c>
      <c r="H315" s="1" t="s">
        <v>77</v>
      </c>
      <c r="I315" s="4">
        <v>113978</v>
      </c>
      <c r="J315" s="10">
        <v>7</v>
      </c>
      <c r="K315" s="10">
        <v>5</v>
      </c>
      <c r="L315" s="1">
        <v>2020</v>
      </c>
      <c r="M315" s="1" t="s">
        <v>25</v>
      </c>
      <c r="N315" s="1" t="s">
        <v>19</v>
      </c>
      <c r="O315" s="7">
        <v>2.3673546359249467</v>
      </c>
      <c r="P315" t="str">
        <f>_xlfn.IFS(Analysis167[[#This Row],[Performance_Score]]&lt;=2, "Poor", Analysis167[[#This Row],[Performance_Score]]&gt;2, "Good", Analysis167[[#This Row],[Performance_Score]]&gt;4, "Excellent")</f>
        <v>Good</v>
      </c>
      <c r="Q315" t="str">
        <f>LEFT(Analysis167[[#This Row],[Name]],FIND(" ",Analysis167[[#This Row],[Name]], 1))</f>
        <v xml:space="preserve">Jeremy </v>
      </c>
    </row>
    <row r="316" spans="3:17" x14ac:dyDescent="0.35">
      <c r="C316" s="2" t="s">
        <v>657</v>
      </c>
      <c r="D316" s="2" t="s">
        <v>658</v>
      </c>
      <c r="E316" s="2" t="s">
        <v>80</v>
      </c>
      <c r="F316" s="11">
        <v>55</v>
      </c>
      <c r="G316" s="2" t="s">
        <v>16</v>
      </c>
      <c r="H316" s="2" t="s">
        <v>39</v>
      </c>
      <c r="I316" s="5">
        <v>42145</v>
      </c>
      <c r="J316" s="11">
        <v>5</v>
      </c>
      <c r="K316" s="11">
        <v>1</v>
      </c>
      <c r="L316" s="2">
        <v>2020</v>
      </c>
      <c r="M316" s="2" t="s">
        <v>25</v>
      </c>
      <c r="N316" s="2" t="s">
        <v>41</v>
      </c>
      <c r="O316" s="8">
        <v>3.246034391702449</v>
      </c>
      <c r="P316" t="str">
        <f>_xlfn.IFS(Analysis167[[#This Row],[Performance_Score]]&lt;=2, "Poor", Analysis167[[#This Row],[Performance_Score]]&gt;2, "Good", Analysis167[[#This Row],[Performance_Score]]&gt;4, "Excellent")</f>
        <v>Poor</v>
      </c>
      <c r="Q316" t="str">
        <f>LEFT(Analysis167[[#This Row],[Name]],FIND(" ",Analysis167[[#This Row],[Name]], 1))</f>
        <v xml:space="preserve">Benjamin </v>
      </c>
    </row>
    <row r="317" spans="3:17" x14ac:dyDescent="0.35">
      <c r="C317" s="1" t="s">
        <v>659</v>
      </c>
      <c r="D317" s="1" t="s">
        <v>660</v>
      </c>
      <c r="E317" s="1" t="s">
        <v>46</v>
      </c>
      <c r="F317" s="10">
        <v>28</v>
      </c>
      <c r="G317" s="1" t="s">
        <v>23</v>
      </c>
      <c r="H317" s="1" t="s">
        <v>39</v>
      </c>
      <c r="I317" s="4">
        <v>78614</v>
      </c>
      <c r="J317" s="10">
        <v>15</v>
      </c>
      <c r="K317" s="10">
        <v>4</v>
      </c>
      <c r="L317" s="1">
        <v>2022</v>
      </c>
      <c r="M317" s="1" t="s">
        <v>18</v>
      </c>
      <c r="N317" s="1" t="s">
        <v>41</v>
      </c>
      <c r="O317" s="7">
        <v>3.9695008204768292</v>
      </c>
      <c r="P317" t="str">
        <f>_xlfn.IFS(Analysis167[[#This Row],[Performance_Score]]&lt;=2, "Poor", Analysis167[[#This Row],[Performance_Score]]&gt;2, "Good", Analysis167[[#This Row],[Performance_Score]]&gt;4, "Excellent")</f>
        <v>Good</v>
      </c>
      <c r="Q317" t="str">
        <f>LEFT(Analysis167[[#This Row],[Name]],FIND(" ",Analysis167[[#This Row],[Name]], 1))</f>
        <v xml:space="preserve">Charles </v>
      </c>
    </row>
    <row r="318" spans="3:17" x14ac:dyDescent="0.35">
      <c r="C318" s="2" t="s">
        <v>661</v>
      </c>
      <c r="D318" s="2" t="s">
        <v>662</v>
      </c>
      <c r="E318" s="2" t="s">
        <v>22</v>
      </c>
      <c r="F318" s="11">
        <v>54</v>
      </c>
      <c r="G318" s="2" t="s">
        <v>72</v>
      </c>
      <c r="H318" s="2" t="s">
        <v>29</v>
      </c>
      <c r="I318" s="5">
        <v>39154</v>
      </c>
      <c r="J318" s="11">
        <v>31</v>
      </c>
      <c r="K318" s="11">
        <v>4</v>
      </c>
      <c r="L318" s="2">
        <v>2020</v>
      </c>
      <c r="M318" s="2" t="s">
        <v>34</v>
      </c>
      <c r="N318" s="2" t="s">
        <v>19</v>
      </c>
      <c r="O318" s="8">
        <v>1.2220644157055398</v>
      </c>
      <c r="P318" t="str">
        <f>_xlfn.IFS(Analysis167[[#This Row],[Performance_Score]]&lt;=2, "Poor", Analysis167[[#This Row],[Performance_Score]]&gt;2, "Good", Analysis167[[#This Row],[Performance_Score]]&gt;4, "Excellent")</f>
        <v>Good</v>
      </c>
      <c r="Q318" t="str">
        <f>LEFT(Analysis167[[#This Row],[Name]],FIND(" ",Analysis167[[#This Row],[Name]], 1))</f>
        <v xml:space="preserve">Michelle </v>
      </c>
    </row>
    <row r="319" spans="3:17" x14ac:dyDescent="0.35">
      <c r="C319" s="1" t="s">
        <v>663</v>
      </c>
      <c r="D319" s="1" t="s">
        <v>664</v>
      </c>
      <c r="E319" s="1" t="s">
        <v>33</v>
      </c>
      <c r="F319" s="10">
        <v>42</v>
      </c>
      <c r="G319" s="1" t="s">
        <v>16</v>
      </c>
      <c r="H319" s="1" t="s">
        <v>17</v>
      </c>
      <c r="I319" s="4">
        <v>41850</v>
      </c>
      <c r="J319" s="10">
        <v>34</v>
      </c>
      <c r="K319" s="10">
        <v>2</v>
      </c>
      <c r="L319" s="1">
        <v>2019</v>
      </c>
      <c r="M319" s="1" t="s">
        <v>25</v>
      </c>
      <c r="N319" s="1" t="s">
        <v>41</v>
      </c>
      <c r="O319" s="7">
        <v>3.732556456549041</v>
      </c>
      <c r="P319" t="str">
        <f>_xlfn.IFS(Analysis167[[#This Row],[Performance_Score]]&lt;=2, "Poor", Analysis167[[#This Row],[Performance_Score]]&gt;2, "Good", Analysis167[[#This Row],[Performance_Score]]&gt;4, "Excellent")</f>
        <v>Poor</v>
      </c>
      <c r="Q319" t="str">
        <f>LEFT(Analysis167[[#This Row],[Name]],FIND(" ",Analysis167[[#This Row],[Name]], 1))</f>
        <v xml:space="preserve">Laura </v>
      </c>
    </row>
    <row r="320" spans="3:17" x14ac:dyDescent="0.35">
      <c r="C320" s="2" t="s">
        <v>665</v>
      </c>
      <c r="D320" s="2" t="s">
        <v>666</v>
      </c>
      <c r="E320" s="2" t="s">
        <v>46</v>
      </c>
      <c r="F320" s="11">
        <v>28</v>
      </c>
      <c r="G320" s="2" t="s">
        <v>16</v>
      </c>
      <c r="H320" s="2" t="s">
        <v>17</v>
      </c>
      <c r="I320" s="5">
        <v>81823</v>
      </c>
      <c r="J320" s="11">
        <v>30</v>
      </c>
      <c r="K320" s="11">
        <v>1</v>
      </c>
      <c r="L320" s="2">
        <v>2018</v>
      </c>
      <c r="M320" s="2" t="s">
        <v>40</v>
      </c>
      <c r="N320" s="2" t="s">
        <v>141</v>
      </c>
      <c r="O320" s="8">
        <v>3.7346382193068339</v>
      </c>
      <c r="P320" t="str">
        <f>_xlfn.IFS(Analysis167[[#This Row],[Performance_Score]]&lt;=2, "Poor", Analysis167[[#This Row],[Performance_Score]]&gt;2, "Good", Analysis167[[#This Row],[Performance_Score]]&gt;4, "Excellent")</f>
        <v>Poor</v>
      </c>
      <c r="Q320" t="str">
        <f>LEFT(Analysis167[[#This Row],[Name]],FIND(" ",Analysis167[[#This Row],[Name]], 1))</f>
        <v xml:space="preserve">Lori </v>
      </c>
    </row>
    <row r="321" spans="3:17" x14ac:dyDescent="0.35">
      <c r="C321" s="1" t="s">
        <v>667</v>
      </c>
      <c r="D321" s="1" t="s">
        <v>668</v>
      </c>
      <c r="E321" s="1" t="s">
        <v>80</v>
      </c>
      <c r="F321" s="10">
        <v>22</v>
      </c>
      <c r="G321" s="1" t="s">
        <v>16</v>
      </c>
      <c r="H321" s="1" t="s">
        <v>24</v>
      </c>
      <c r="I321" s="4">
        <v>45420</v>
      </c>
      <c r="J321" s="10">
        <v>34</v>
      </c>
      <c r="K321" s="10">
        <v>1</v>
      </c>
      <c r="L321" s="1">
        <v>2021</v>
      </c>
      <c r="M321" s="1" t="s">
        <v>34</v>
      </c>
      <c r="N321" s="1" t="s">
        <v>26</v>
      </c>
      <c r="O321" s="7">
        <v>1.9153282187094969</v>
      </c>
      <c r="P321" t="str">
        <f>_xlfn.IFS(Analysis167[[#This Row],[Performance_Score]]&lt;=2, "Poor", Analysis167[[#This Row],[Performance_Score]]&gt;2, "Good", Analysis167[[#This Row],[Performance_Score]]&gt;4, "Excellent")</f>
        <v>Poor</v>
      </c>
      <c r="Q321" t="str">
        <f>LEFT(Analysis167[[#This Row],[Name]],FIND(" ",Analysis167[[#This Row],[Name]], 1))</f>
        <v xml:space="preserve">Kelly </v>
      </c>
    </row>
    <row r="322" spans="3:17" x14ac:dyDescent="0.35">
      <c r="C322" s="2" t="s">
        <v>669</v>
      </c>
      <c r="D322" s="2" t="s">
        <v>670</v>
      </c>
      <c r="E322" s="2" t="s">
        <v>80</v>
      </c>
      <c r="F322" s="11">
        <v>55</v>
      </c>
      <c r="G322" s="2" t="s">
        <v>16</v>
      </c>
      <c r="H322" s="2" t="s">
        <v>17</v>
      </c>
      <c r="I322" s="5">
        <v>74221</v>
      </c>
      <c r="J322" s="11">
        <v>34</v>
      </c>
      <c r="K322" s="11">
        <v>3</v>
      </c>
      <c r="L322" s="2">
        <v>2018</v>
      </c>
      <c r="M322" s="2" t="s">
        <v>51</v>
      </c>
      <c r="N322" s="2" t="s">
        <v>41</v>
      </c>
      <c r="O322" s="8">
        <v>4.8025260533070409</v>
      </c>
      <c r="P322" t="str">
        <f>_xlfn.IFS(Analysis167[[#This Row],[Performance_Score]]&lt;=2, "Poor", Analysis167[[#This Row],[Performance_Score]]&gt;2, "Good", Analysis167[[#This Row],[Performance_Score]]&gt;4, "Excellent")</f>
        <v>Good</v>
      </c>
      <c r="Q322" t="str">
        <f>LEFT(Analysis167[[#This Row],[Name]],FIND(" ",Analysis167[[#This Row],[Name]], 1))</f>
        <v xml:space="preserve">Nicholas </v>
      </c>
    </row>
    <row r="323" spans="3:17" x14ac:dyDescent="0.35">
      <c r="C323" s="1" t="s">
        <v>671</v>
      </c>
      <c r="D323" s="1" t="s">
        <v>672</v>
      </c>
      <c r="E323" s="1" t="s">
        <v>58</v>
      </c>
      <c r="F323" s="10">
        <v>57</v>
      </c>
      <c r="G323" s="1" t="s">
        <v>23</v>
      </c>
      <c r="H323" s="1" t="s">
        <v>63</v>
      </c>
      <c r="I323" s="4">
        <v>39514</v>
      </c>
      <c r="J323" s="10">
        <v>25</v>
      </c>
      <c r="K323" s="10">
        <v>1</v>
      </c>
      <c r="L323" s="1">
        <v>2021</v>
      </c>
      <c r="M323" s="1" t="s">
        <v>25</v>
      </c>
      <c r="N323" s="1" t="s">
        <v>26</v>
      </c>
      <c r="O323" s="7">
        <v>2.7110583215739235</v>
      </c>
      <c r="P323" t="str">
        <f>_xlfn.IFS(Analysis167[[#This Row],[Performance_Score]]&lt;=2, "Poor", Analysis167[[#This Row],[Performance_Score]]&gt;2, "Good", Analysis167[[#This Row],[Performance_Score]]&gt;4, "Excellent")</f>
        <v>Poor</v>
      </c>
      <c r="Q323" t="str">
        <f>LEFT(Analysis167[[#This Row],[Name]],FIND(" ",Analysis167[[#This Row],[Name]], 1))</f>
        <v xml:space="preserve">Tiffany </v>
      </c>
    </row>
    <row r="324" spans="3:17" x14ac:dyDescent="0.35">
      <c r="C324" s="2" t="s">
        <v>673</v>
      </c>
      <c r="D324" s="2" t="s">
        <v>674</v>
      </c>
      <c r="E324" s="2" t="s">
        <v>33</v>
      </c>
      <c r="F324" s="11">
        <v>35</v>
      </c>
      <c r="G324" s="2" t="s">
        <v>16</v>
      </c>
      <c r="H324" s="2" t="s">
        <v>39</v>
      </c>
      <c r="I324" s="5">
        <v>98701</v>
      </c>
      <c r="J324" s="11">
        <v>25</v>
      </c>
      <c r="K324" s="11">
        <v>3</v>
      </c>
      <c r="L324" s="2">
        <v>2021</v>
      </c>
      <c r="M324" s="2" t="s">
        <v>51</v>
      </c>
      <c r="N324" s="2" t="s">
        <v>26</v>
      </c>
      <c r="O324" s="8">
        <v>3.8930107347760461</v>
      </c>
      <c r="P324" t="str">
        <f>_xlfn.IFS(Analysis167[[#This Row],[Performance_Score]]&lt;=2, "Poor", Analysis167[[#This Row],[Performance_Score]]&gt;2, "Good", Analysis167[[#This Row],[Performance_Score]]&gt;4, "Excellent")</f>
        <v>Good</v>
      </c>
      <c r="Q324" t="str">
        <f>LEFT(Analysis167[[#This Row],[Name]],FIND(" ",Analysis167[[#This Row],[Name]], 1))</f>
        <v xml:space="preserve">Hunter </v>
      </c>
    </row>
    <row r="325" spans="3:17" x14ac:dyDescent="0.35">
      <c r="C325" s="1" t="s">
        <v>675</v>
      </c>
      <c r="D325" s="1" t="s">
        <v>676</v>
      </c>
      <c r="E325" s="1" t="s">
        <v>15</v>
      </c>
      <c r="F325" s="10">
        <v>33</v>
      </c>
      <c r="G325" s="1" t="s">
        <v>23</v>
      </c>
      <c r="H325" s="1" t="s">
        <v>39</v>
      </c>
      <c r="I325" s="4">
        <v>116686</v>
      </c>
      <c r="J325" s="10">
        <v>11</v>
      </c>
      <c r="K325" s="10">
        <v>3</v>
      </c>
      <c r="L325" s="1">
        <v>2022</v>
      </c>
      <c r="M325" s="1" t="s">
        <v>25</v>
      </c>
      <c r="N325" s="1" t="s">
        <v>26</v>
      </c>
      <c r="O325" s="7">
        <v>1.7809799039123253</v>
      </c>
      <c r="P325" t="str">
        <f>_xlfn.IFS(Analysis167[[#This Row],[Performance_Score]]&lt;=2, "Poor", Analysis167[[#This Row],[Performance_Score]]&gt;2, "Good", Analysis167[[#This Row],[Performance_Score]]&gt;4, "Excellent")</f>
        <v>Good</v>
      </c>
      <c r="Q325" t="str">
        <f>LEFT(Analysis167[[#This Row],[Name]],FIND(" ",Analysis167[[#This Row],[Name]], 1))</f>
        <v xml:space="preserve">Michael </v>
      </c>
    </row>
    <row r="326" spans="3:17" x14ac:dyDescent="0.35">
      <c r="C326" s="2" t="s">
        <v>677</v>
      </c>
      <c r="D326" s="2" t="s">
        <v>678</v>
      </c>
      <c r="E326" s="2" t="s">
        <v>80</v>
      </c>
      <c r="F326" s="11">
        <v>53</v>
      </c>
      <c r="G326" s="2" t="s">
        <v>23</v>
      </c>
      <c r="H326" s="2" t="s">
        <v>77</v>
      </c>
      <c r="I326" s="5">
        <v>66051</v>
      </c>
      <c r="J326" s="11">
        <v>27</v>
      </c>
      <c r="K326" s="11">
        <v>5</v>
      </c>
      <c r="L326" s="2">
        <v>0</v>
      </c>
      <c r="M326" s="2" t="s">
        <v>25</v>
      </c>
      <c r="N326" s="2" t="s">
        <v>26</v>
      </c>
      <c r="O326" s="8">
        <v>1.626616779680448</v>
      </c>
      <c r="P326" t="str">
        <f>_xlfn.IFS(Analysis167[[#This Row],[Performance_Score]]&lt;=2, "Poor", Analysis167[[#This Row],[Performance_Score]]&gt;2, "Good", Analysis167[[#This Row],[Performance_Score]]&gt;4, "Excellent")</f>
        <v>Good</v>
      </c>
      <c r="Q326" t="str">
        <f>LEFT(Analysis167[[#This Row],[Name]],FIND(" ",Analysis167[[#This Row],[Name]], 1))</f>
        <v xml:space="preserve">Emily </v>
      </c>
    </row>
    <row r="327" spans="3:17" x14ac:dyDescent="0.35">
      <c r="C327" s="1" t="s">
        <v>679</v>
      </c>
      <c r="D327" s="1" t="s">
        <v>680</v>
      </c>
      <c r="E327" s="1" t="s">
        <v>22</v>
      </c>
      <c r="F327" s="10">
        <v>47</v>
      </c>
      <c r="G327" s="1" t="s">
        <v>23</v>
      </c>
      <c r="H327" s="1" t="s">
        <v>17</v>
      </c>
      <c r="I327" s="4">
        <v>65605</v>
      </c>
      <c r="J327" s="10">
        <v>18</v>
      </c>
      <c r="K327" s="10">
        <v>5</v>
      </c>
      <c r="L327" s="1">
        <v>2022</v>
      </c>
      <c r="M327" s="1" t="s">
        <v>34</v>
      </c>
      <c r="N327" s="1" t="s">
        <v>26</v>
      </c>
      <c r="O327" s="7">
        <v>4.9203770480505407</v>
      </c>
      <c r="P327" t="str">
        <f>_xlfn.IFS(Analysis167[[#This Row],[Performance_Score]]&lt;=2, "Poor", Analysis167[[#This Row],[Performance_Score]]&gt;2, "Good", Analysis167[[#This Row],[Performance_Score]]&gt;4, "Excellent")</f>
        <v>Good</v>
      </c>
      <c r="Q327" t="str">
        <f>LEFT(Analysis167[[#This Row],[Name]],FIND(" ",Analysis167[[#This Row],[Name]], 1))</f>
        <v xml:space="preserve">Phillip </v>
      </c>
    </row>
    <row r="328" spans="3:17" x14ac:dyDescent="0.35">
      <c r="C328" s="2" t="s">
        <v>681</v>
      </c>
      <c r="D328" s="2" t="s">
        <v>682</v>
      </c>
      <c r="E328" s="2" t="s">
        <v>80</v>
      </c>
      <c r="F328" s="11">
        <v>48</v>
      </c>
      <c r="G328" s="2" t="s">
        <v>16</v>
      </c>
      <c r="H328" s="2" t="s">
        <v>39</v>
      </c>
      <c r="I328" s="5">
        <v>96889</v>
      </c>
      <c r="J328" s="11">
        <v>23</v>
      </c>
      <c r="K328" s="11">
        <v>3</v>
      </c>
      <c r="L328" s="2">
        <v>2022</v>
      </c>
      <c r="M328" s="2" t="s">
        <v>34</v>
      </c>
      <c r="N328" s="2" t="s">
        <v>26</v>
      </c>
      <c r="O328" s="8">
        <v>2.5777793353973744</v>
      </c>
      <c r="P328" t="str">
        <f>_xlfn.IFS(Analysis167[[#This Row],[Performance_Score]]&lt;=2, "Poor", Analysis167[[#This Row],[Performance_Score]]&gt;2, "Good", Analysis167[[#This Row],[Performance_Score]]&gt;4, "Excellent")</f>
        <v>Good</v>
      </c>
      <c r="Q328" t="str">
        <f>LEFT(Analysis167[[#This Row],[Name]],FIND(" ",Analysis167[[#This Row],[Name]], 1))</f>
        <v xml:space="preserve">Michelle </v>
      </c>
    </row>
    <row r="329" spans="3:17" x14ac:dyDescent="0.35">
      <c r="C329" s="1" t="s">
        <v>683</v>
      </c>
      <c r="D329" s="1" t="s">
        <v>684</v>
      </c>
      <c r="E329" s="1" t="s">
        <v>22</v>
      </c>
      <c r="F329" s="10">
        <v>55</v>
      </c>
      <c r="G329" s="1" t="s">
        <v>23</v>
      </c>
      <c r="H329" s="1" t="s">
        <v>24</v>
      </c>
      <c r="I329" s="4">
        <v>50741</v>
      </c>
      <c r="J329" s="10">
        <v>14</v>
      </c>
      <c r="K329" s="10">
        <v>1</v>
      </c>
      <c r="L329" s="1">
        <v>2020</v>
      </c>
      <c r="M329" s="1" t="s">
        <v>34</v>
      </c>
      <c r="N329" s="1" t="s">
        <v>26</v>
      </c>
      <c r="O329" s="7">
        <v>3.5290492067779575</v>
      </c>
      <c r="P329" t="str">
        <f>_xlfn.IFS(Analysis167[[#This Row],[Performance_Score]]&lt;=2, "Poor", Analysis167[[#This Row],[Performance_Score]]&gt;2, "Good", Analysis167[[#This Row],[Performance_Score]]&gt;4, "Excellent")</f>
        <v>Poor</v>
      </c>
      <c r="Q329" t="str">
        <f>LEFT(Analysis167[[#This Row],[Name]],FIND(" ",Analysis167[[#This Row],[Name]], 1))</f>
        <v xml:space="preserve">Donna </v>
      </c>
    </row>
    <row r="330" spans="3:17" x14ac:dyDescent="0.35">
      <c r="C330" s="2" t="s">
        <v>685</v>
      </c>
      <c r="D330" s="2" t="s">
        <v>686</v>
      </c>
      <c r="E330" s="2" t="s">
        <v>33</v>
      </c>
      <c r="F330" s="11">
        <v>49</v>
      </c>
      <c r="G330" s="2" t="s">
        <v>23</v>
      </c>
      <c r="H330" s="2" t="s">
        <v>39</v>
      </c>
      <c r="I330" s="5">
        <v>102206</v>
      </c>
      <c r="J330" s="11">
        <v>31</v>
      </c>
      <c r="K330" s="11">
        <v>1</v>
      </c>
      <c r="L330" s="2">
        <v>0</v>
      </c>
      <c r="M330" s="2" t="s">
        <v>34</v>
      </c>
      <c r="N330" s="2" t="s">
        <v>26</v>
      </c>
      <c r="O330" s="8">
        <v>3.3212770048556894</v>
      </c>
      <c r="P330" t="str">
        <f>_xlfn.IFS(Analysis167[[#This Row],[Performance_Score]]&lt;=2, "Poor", Analysis167[[#This Row],[Performance_Score]]&gt;2, "Good", Analysis167[[#This Row],[Performance_Score]]&gt;4, "Excellent")</f>
        <v>Poor</v>
      </c>
      <c r="Q330" t="str">
        <f>LEFT(Analysis167[[#This Row],[Name]],FIND(" ",Analysis167[[#This Row],[Name]], 1))</f>
        <v xml:space="preserve">Lisa </v>
      </c>
    </row>
    <row r="331" spans="3:17" x14ac:dyDescent="0.35">
      <c r="C331" s="1" t="s">
        <v>687</v>
      </c>
      <c r="D331" s="1" t="s">
        <v>688</v>
      </c>
      <c r="E331" s="1" t="s">
        <v>33</v>
      </c>
      <c r="F331" s="10">
        <v>60</v>
      </c>
      <c r="G331" s="1" t="s">
        <v>23</v>
      </c>
      <c r="H331" s="1" t="s">
        <v>63</v>
      </c>
      <c r="I331" s="4">
        <v>39470</v>
      </c>
      <c r="J331" s="10">
        <v>12</v>
      </c>
      <c r="K331" s="10">
        <v>5</v>
      </c>
      <c r="L331" s="1">
        <v>2021</v>
      </c>
      <c r="M331" s="1" t="s">
        <v>30</v>
      </c>
      <c r="N331" s="1" t="s">
        <v>26</v>
      </c>
      <c r="O331" s="7">
        <v>2.2204556161761477</v>
      </c>
      <c r="P331" t="str">
        <f>_xlfn.IFS(Analysis167[[#This Row],[Performance_Score]]&lt;=2, "Poor", Analysis167[[#This Row],[Performance_Score]]&gt;2, "Good", Analysis167[[#This Row],[Performance_Score]]&gt;4, "Excellent")</f>
        <v>Good</v>
      </c>
      <c r="Q331" t="str">
        <f>LEFT(Analysis167[[#This Row],[Name]],FIND(" ",Analysis167[[#This Row],[Name]], 1))</f>
        <v xml:space="preserve">Jose </v>
      </c>
    </row>
    <row r="332" spans="3:17" x14ac:dyDescent="0.35">
      <c r="C332" s="2" t="s">
        <v>689</v>
      </c>
      <c r="D332" s="2" t="s">
        <v>690</v>
      </c>
      <c r="E332" s="2" t="s">
        <v>80</v>
      </c>
      <c r="F332" s="11">
        <v>50</v>
      </c>
      <c r="G332" s="2" t="s">
        <v>16</v>
      </c>
      <c r="H332" s="2" t="s">
        <v>17</v>
      </c>
      <c r="I332" s="5">
        <v>114582</v>
      </c>
      <c r="J332" s="11">
        <v>24</v>
      </c>
      <c r="K332" s="11">
        <v>1</v>
      </c>
      <c r="L332" s="2">
        <v>2016</v>
      </c>
      <c r="M332" s="2" t="s">
        <v>51</v>
      </c>
      <c r="N332" s="2" t="s">
        <v>26</v>
      </c>
      <c r="O332" s="8">
        <v>3.3017669637964868</v>
      </c>
      <c r="P332" t="str">
        <f>_xlfn.IFS(Analysis167[[#This Row],[Performance_Score]]&lt;=2, "Poor", Analysis167[[#This Row],[Performance_Score]]&gt;2, "Good", Analysis167[[#This Row],[Performance_Score]]&gt;4, "Excellent")</f>
        <v>Poor</v>
      </c>
      <c r="Q332" t="str">
        <f>LEFT(Analysis167[[#This Row],[Name]],FIND(" ",Analysis167[[#This Row],[Name]], 1))</f>
        <v xml:space="preserve">Austin </v>
      </c>
    </row>
    <row r="333" spans="3:17" x14ac:dyDescent="0.35">
      <c r="C333" s="1" t="s">
        <v>691</v>
      </c>
      <c r="D333" s="1" t="s">
        <v>692</v>
      </c>
      <c r="E333" s="1" t="s">
        <v>33</v>
      </c>
      <c r="F333" s="10">
        <v>28</v>
      </c>
      <c r="G333" s="1" t="s">
        <v>16</v>
      </c>
      <c r="H333" s="1" t="s">
        <v>77</v>
      </c>
      <c r="I333" s="4">
        <v>105179</v>
      </c>
      <c r="J333" s="10">
        <v>11</v>
      </c>
      <c r="K333" s="10">
        <v>3</v>
      </c>
      <c r="L333" s="1">
        <v>2016</v>
      </c>
      <c r="M333" s="1" t="s">
        <v>51</v>
      </c>
      <c r="N333" s="1" t="s">
        <v>26</v>
      </c>
      <c r="O333" s="7">
        <v>2.4229058302812621</v>
      </c>
      <c r="P333" t="str">
        <f>_xlfn.IFS(Analysis167[[#This Row],[Performance_Score]]&lt;=2, "Poor", Analysis167[[#This Row],[Performance_Score]]&gt;2, "Good", Analysis167[[#This Row],[Performance_Score]]&gt;4, "Excellent")</f>
        <v>Good</v>
      </c>
      <c r="Q333" t="str">
        <f>LEFT(Analysis167[[#This Row],[Name]],FIND(" ",Analysis167[[#This Row],[Name]], 1))</f>
        <v xml:space="preserve">John </v>
      </c>
    </row>
    <row r="334" spans="3:17" x14ac:dyDescent="0.35">
      <c r="C334" s="2" t="s">
        <v>693</v>
      </c>
      <c r="D334" s="2" t="s">
        <v>694</v>
      </c>
      <c r="E334" s="2" t="s">
        <v>15</v>
      </c>
      <c r="F334" s="11">
        <v>24</v>
      </c>
      <c r="G334" s="2" t="s">
        <v>16</v>
      </c>
      <c r="H334" s="2" t="s">
        <v>29</v>
      </c>
      <c r="I334" s="5">
        <v>43120</v>
      </c>
      <c r="J334" s="11">
        <v>2</v>
      </c>
      <c r="K334" s="11">
        <v>3</v>
      </c>
      <c r="L334" s="2">
        <v>2021</v>
      </c>
      <c r="M334" s="2" t="s">
        <v>51</v>
      </c>
      <c r="N334" s="2" t="s">
        <v>26</v>
      </c>
      <c r="O334" s="8">
        <v>4.7646764759498108</v>
      </c>
      <c r="P334" t="str">
        <f>_xlfn.IFS(Analysis167[[#This Row],[Performance_Score]]&lt;=2, "Poor", Analysis167[[#This Row],[Performance_Score]]&gt;2, "Good", Analysis167[[#This Row],[Performance_Score]]&gt;4, "Excellent")</f>
        <v>Good</v>
      </c>
      <c r="Q334" t="str">
        <f>LEFT(Analysis167[[#This Row],[Name]],FIND(" ",Analysis167[[#This Row],[Name]], 1))</f>
        <v xml:space="preserve">Nicholas </v>
      </c>
    </row>
    <row r="335" spans="3:17" x14ac:dyDescent="0.35">
      <c r="C335" s="1" t="s">
        <v>695</v>
      </c>
      <c r="D335" s="1" t="s">
        <v>696</v>
      </c>
      <c r="E335" s="1" t="s">
        <v>15</v>
      </c>
      <c r="F335" s="10">
        <v>41</v>
      </c>
      <c r="G335" s="1" t="s">
        <v>16</v>
      </c>
      <c r="H335" s="1" t="s">
        <v>29</v>
      </c>
      <c r="I335" s="4">
        <v>87444</v>
      </c>
      <c r="J335" s="10">
        <v>28</v>
      </c>
      <c r="K335" s="10">
        <v>2</v>
      </c>
      <c r="L335" s="1">
        <v>2023</v>
      </c>
      <c r="M335" s="1" t="s">
        <v>40</v>
      </c>
      <c r="N335" s="1" t="s">
        <v>19</v>
      </c>
      <c r="O335" s="7">
        <v>3.6888989879025909</v>
      </c>
      <c r="P335" t="str">
        <f>_xlfn.IFS(Analysis167[[#This Row],[Performance_Score]]&lt;=2, "Poor", Analysis167[[#This Row],[Performance_Score]]&gt;2, "Good", Analysis167[[#This Row],[Performance_Score]]&gt;4, "Excellent")</f>
        <v>Poor</v>
      </c>
      <c r="Q335" t="str">
        <f>LEFT(Analysis167[[#This Row],[Name]],FIND(" ",Analysis167[[#This Row],[Name]], 1))</f>
        <v xml:space="preserve">Melissa </v>
      </c>
    </row>
    <row r="336" spans="3:17" x14ac:dyDescent="0.35">
      <c r="C336" s="2" t="s">
        <v>697</v>
      </c>
      <c r="D336" s="2" t="s">
        <v>698</v>
      </c>
      <c r="E336" s="2" t="s">
        <v>46</v>
      </c>
      <c r="F336" s="11">
        <v>32</v>
      </c>
      <c r="G336" s="2" t="s">
        <v>16</v>
      </c>
      <c r="H336" s="2" t="s">
        <v>63</v>
      </c>
      <c r="I336" s="5">
        <v>78769</v>
      </c>
      <c r="J336" s="11">
        <v>33</v>
      </c>
      <c r="K336" s="11">
        <v>1</v>
      </c>
      <c r="L336" s="2">
        <v>2017</v>
      </c>
      <c r="M336" s="2" t="s">
        <v>40</v>
      </c>
      <c r="N336" s="2" t="s">
        <v>19</v>
      </c>
      <c r="O336" s="8">
        <v>2.941042525631457</v>
      </c>
      <c r="P336" t="str">
        <f>_xlfn.IFS(Analysis167[[#This Row],[Performance_Score]]&lt;=2, "Poor", Analysis167[[#This Row],[Performance_Score]]&gt;2, "Good", Analysis167[[#This Row],[Performance_Score]]&gt;4, "Excellent")</f>
        <v>Poor</v>
      </c>
      <c r="Q336" t="str">
        <f>LEFT(Analysis167[[#This Row],[Name]],FIND(" ",Analysis167[[#This Row],[Name]], 1))</f>
        <v xml:space="preserve">Heather </v>
      </c>
    </row>
    <row r="337" spans="3:17" x14ac:dyDescent="0.35">
      <c r="C337" s="1" t="s">
        <v>699</v>
      </c>
      <c r="D337" s="1" t="s">
        <v>700</v>
      </c>
      <c r="E337" s="1" t="s">
        <v>22</v>
      </c>
      <c r="F337" s="10">
        <v>43</v>
      </c>
      <c r="G337" s="1" t="s">
        <v>16</v>
      </c>
      <c r="H337" s="1" t="s">
        <v>39</v>
      </c>
      <c r="I337" s="4">
        <v>100019</v>
      </c>
      <c r="J337" s="10">
        <v>22</v>
      </c>
      <c r="K337" s="10">
        <v>5</v>
      </c>
      <c r="L337" s="1">
        <v>2021</v>
      </c>
      <c r="M337" s="1" t="s">
        <v>18</v>
      </c>
      <c r="N337" s="1" t="s">
        <v>41</v>
      </c>
      <c r="O337" s="7">
        <v>1.4180064757812327</v>
      </c>
      <c r="P337" t="str">
        <f>_xlfn.IFS(Analysis167[[#This Row],[Performance_Score]]&lt;=2, "Poor", Analysis167[[#This Row],[Performance_Score]]&gt;2, "Good", Analysis167[[#This Row],[Performance_Score]]&gt;4, "Excellent")</f>
        <v>Good</v>
      </c>
      <c r="Q337" t="str">
        <f>LEFT(Analysis167[[#This Row],[Name]],FIND(" ",Analysis167[[#This Row],[Name]], 1))</f>
        <v xml:space="preserve">Katie </v>
      </c>
    </row>
    <row r="338" spans="3:17" x14ac:dyDescent="0.35">
      <c r="C338" s="2" t="s">
        <v>701</v>
      </c>
      <c r="D338" s="2" t="s">
        <v>702</v>
      </c>
      <c r="E338" s="2" t="s">
        <v>58</v>
      </c>
      <c r="F338" s="11">
        <v>29</v>
      </c>
      <c r="G338" s="2" t="s">
        <v>23</v>
      </c>
      <c r="H338" s="2" t="s">
        <v>39</v>
      </c>
      <c r="I338" s="5">
        <v>88558</v>
      </c>
      <c r="J338" s="11">
        <v>8</v>
      </c>
      <c r="K338" s="11">
        <v>4</v>
      </c>
      <c r="L338" s="2">
        <v>0</v>
      </c>
      <c r="M338" s="2" t="s">
        <v>51</v>
      </c>
      <c r="N338" s="2" t="s">
        <v>19</v>
      </c>
      <c r="O338" s="8">
        <v>3.6795366140509538</v>
      </c>
      <c r="P338" t="str">
        <f>_xlfn.IFS(Analysis167[[#This Row],[Performance_Score]]&lt;=2, "Poor", Analysis167[[#This Row],[Performance_Score]]&gt;2, "Good", Analysis167[[#This Row],[Performance_Score]]&gt;4, "Excellent")</f>
        <v>Good</v>
      </c>
      <c r="Q338" t="str">
        <f>LEFT(Analysis167[[#This Row],[Name]],FIND(" ",Analysis167[[#This Row],[Name]], 1))</f>
        <v xml:space="preserve">Mary </v>
      </c>
    </row>
    <row r="339" spans="3:17" x14ac:dyDescent="0.35">
      <c r="C339" s="1" t="s">
        <v>703</v>
      </c>
      <c r="D339" s="1" t="s">
        <v>704</v>
      </c>
      <c r="E339" s="1" t="s">
        <v>22</v>
      </c>
      <c r="F339" s="10">
        <v>54</v>
      </c>
      <c r="G339" s="1" t="s">
        <v>23</v>
      </c>
      <c r="H339" s="1" t="s">
        <v>17</v>
      </c>
      <c r="I339" s="4">
        <v>115295</v>
      </c>
      <c r="J339" s="10">
        <v>30</v>
      </c>
      <c r="K339" s="10">
        <v>2</v>
      </c>
      <c r="L339" s="1">
        <v>2016</v>
      </c>
      <c r="M339" s="1" t="s">
        <v>51</v>
      </c>
      <c r="N339" s="1" t="s">
        <v>26</v>
      </c>
      <c r="O339" s="7">
        <v>3.7626959225393879</v>
      </c>
      <c r="P339" t="str">
        <f>_xlfn.IFS(Analysis167[[#This Row],[Performance_Score]]&lt;=2, "Poor", Analysis167[[#This Row],[Performance_Score]]&gt;2, "Good", Analysis167[[#This Row],[Performance_Score]]&gt;4, "Excellent")</f>
        <v>Poor</v>
      </c>
      <c r="Q339" t="str">
        <f>LEFT(Analysis167[[#This Row],[Name]],FIND(" ",Analysis167[[#This Row],[Name]], 1))</f>
        <v xml:space="preserve">Terry </v>
      </c>
    </row>
    <row r="340" spans="3:17" x14ac:dyDescent="0.35">
      <c r="C340" s="2" t="s">
        <v>705</v>
      </c>
      <c r="D340" s="2" t="s">
        <v>706</v>
      </c>
      <c r="E340" s="2" t="s">
        <v>33</v>
      </c>
      <c r="F340" s="11">
        <v>33</v>
      </c>
      <c r="G340" s="2" t="s">
        <v>23</v>
      </c>
      <c r="H340" s="2" t="s">
        <v>63</v>
      </c>
      <c r="I340" s="5">
        <v>32390</v>
      </c>
      <c r="J340" s="11">
        <v>15</v>
      </c>
      <c r="K340" s="11">
        <v>4</v>
      </c>
      <c r="L340" s="2">
        <v>2015</v>
      </c>
      <c r="M340" s="2" t="s">
        <v>18</v>
      </c>
      <c r="N340" s="2" t="s">
        <v>41</v>
      </c>
      <c r="O340" s="8">
        <v>3.2003522670985061</v>
      </c>
      <c r="P340" t="str">
        <f>_xlfn.IFS(Analysis167[[#This Row],[Performance_Score]]&lt;=2, "Poor", Analysis167[[#This Row],[Performance_Score]]&gt;2, "Good", Analysis167[[#This Row],[Performance_Score]]&gt;4, "Excellent")</f>
        <v>Good</v>
      </c>
      <c r="Q340" t="str">
        <f>LEFT(Analysis167[[#This Row],[Name]],FIND(" ",Analysis167[[#This Row],[Name]], 1))</f>
        <v xml:space="preserve">Kristina </v>
      </c>
    </row>
    <row r="341" spans="3:17" x14ac:dyDescent="0.35">
      <c r="C341" s="1" t="s">
        <v>707</v>
      </c>
      <c r="D341" s="1" t="s">
        <v>708</v>
      </c>
      <c r="E341" s="1" t="s">
        <v>80</v>
      </c>
      <c r="F341" s="10">
        <v>51</v>
      </c>
      <c r="G341" s="1" t="s">
        <v>23</v>
      </c>
      <c r="H341" s="1" t="s">
        <v>24</v>
      </c>
      <c r="I341" s="4">
        <v>89646</v>
      </c>
      <c r="J341" s="10">
        <v>9</v>
      </c>
      <c r="K341" s="10">
        <v>3</v>
      </c>
      <c r="L341" s="1">
        <v>2018</v>
      </c>
      <c r="M341" s="1" t="s">
        <v>18</v>
      </c>
      <c r="N341" s="1" t="s">
        <v>26</v>
      </c>
      <c r="O341" s="7">
        <v>1.4504920471013949</v>
      </c>
      <c r="P341" t="str">
        <f>_xlfn.IFS(Analysis167[[#This Row],[Performance_Score]]&lt;=2, "Poor", Analysis167[[#This Row],[Performance_Score]]&gt;2, "Good", Analysis167[[#This Row],[Performance_Score]]&gt;4, "Excellent")</f>
        <v>Good</v>
      </c>
      <c r="Q341" t="str">
        <f>LEFT(Analysis167[[#This Row],[Name]],FIND(" ",Analysis167[[#This Row],[Name]], 1))</f>
        <v xml:space="preserve">Carla </v>
      </c>
    </row>
    <row r="342" spans="3:17" x14ac:dyDescent="0.35">
      <c r="C342" s="2" t="s">
        <v>709</v>
      </c>
      <c r="D342" s="2" t="s">
        <v>710</v>
      </c>
      <c r="E342" s="2" t="s">
        <v>22</v>
      </c>
      <c r="F342" s="11">
        <v>50</v>
      </c>
      <c r="G342" s="2" t="s">
        <v>23</v>
      </c>
      <c r="H342" s="2" t="s">
        <v>77</v>
      </c>
      <c r="I342" s="5">
        <v>114032</v>
      </c>
      <c r="J342" s="11">
        <v>15</v>
      </c>
      <c r="K342" s="11">
        <v>1</v>
      </c>
      <c r="L342" s="2">
        <v>2023</v>
      </c>
      <c r="M342" s="2" t="s">
        <v>34</v>
      </c>
      <c r="N342" s="2" t="s">
        <v>26</v>
      </c>
      <c r="O342" s="8">
        <v>4.639264284978962</v>
      </c>
      <c r="P342" t="str">
        <f>_xlfn.IFS(Analysis167[[#This Row],[Performance_Score]]&lt;=2, "Poor", Analysis167[[#This Row],[Performance_Score]]&gt;2, "Good", Analysis167[[#This Row],[Performance_Score]]&gt;4, "Excellent")</f>
        <v>Poor</v>
      </c>
      <c r="Q342" t="str">
        <f>LEFT(Analysis167[[#This Row],[Name]],FIND(" ",Analysis167[[#This Row],[Name]], 1))</f>
        <v xml:space="preserve">Mason </v>
      </c>
    </row>
    <row r="343" spans="3:17" x14ac:dyDescent="0.35">
      <c r="C343" s="1" t="s">
        <v>711</v>
      </c>
      <c r="D343" s="1" t="s">
        <v>712</v>
      </c>
      <c r="E343" s="1" t="s">
        <v>46</v>
      </c>
      <c r="F343" s="10">
        <v>32</v>
      </c>
      <c r="G343" s="1" t="s">
        <v>16</v>
      </c>
      <c r="H343" s="1" t="s">
        <v>63</v>
      </c>
      <c r="I343" s="4">
        <v>67504</v>
      </c>
      <c r="J343" s="10">
        <v>7</v>
      </c>
      <c r="K343" s="10">
        <v>2</v>
      </c>
      <c r="L343" s="1">
        <v>0</v>
      </c>
      <c r="M343" s="1" t="s">
        <v>18</v>
      </c>
      <c r="N343" s="1" t="s">
        <v>141</v>
      </c>
      <c r="O343" s="7">
        <v>3.6048988748332391</v>
      </c>
      <c r="P343" t="str">
        <f>_xlfn.IFS(Analysis167[[#This Row],[Performance_Score]]&lt;=2, "Poor", Analysis167[[#This Row],[Performance_Score]]&gt;2, "Good", Analysis167[[#This Row],[Performance_Score]]&gt;4, "Excellent")</f>
        <v>Poor</v>
      </c>
      <c r="Q343" t="str">
        <f>LEFT(Analysis167[[#This Row],[Name]],FIND(" ",Analysis167[[#This Row],[Name]], 1))</f>
        <v xml:space="preserve">Melissa </v>
      </c>
    </row>
    <row r="344" spans="3:17" x14ac:dyDescent="0.35">
      <c r="C344" s="2" t="s">
        <v>713</v>
      </c>
      <c r="D344" s="2" t="s">
        <v>714</v>
      </c>
      <c r="E344" s="2" t="s">
        <v>80</v>
      </c>
      <c r="F344" s="11">
        <v>30</v>
      </c>
      <c r="G344" s="2" t="s">
        <v>16</v>
      </c>
      <c r="H344" s="2" t="s">
        <v>17</v>
      </c>
      <c r="I344" s="5">
        <v>64159</v>
      </c>
      <c r="J344" s="11">
        <v>2</v>
      </c>
      <c r="K344" s="11">
        <v>1</v>
      </c>
      <c r="L344" s="2">
        <v>0</v>
      </c>
      <c r="M344" s="2" t="s">
        <v>34</v>
      </c>
      <c r="N344" s="2" t="s">
        <v>41</v>
      </c>
      <c r="O344" s="8">
        <v>3.1498166110798138</v>
      </c>
      <c r="P344" t="str">
        <f>_xlfn.IFS(Analysis167[[#This Row],[Performance_Score]]&lt;=2, "Poor", Analysis167[[#This Row],[Performance_Score]]&gt;2, "Good", Analysis167[[#This Row],[Performance_Score]]&gt;4, "Excellent")</f>
        <v>Poor</v>
      </c>
      <c r="Q344" t="str">
        <f>LEFT(Analysis167[[#This Row],[Name]],FIND(" ",Analysis167[[#This Row],[Name]], 1))</f>
        <v xml:space="preserve">Todd </v>
      </c>
    </row>
    <row r="345" spans="3:17" x14ac:dyDescent="0.35">
      <c r="C345" s="1" t="s">
        <v>715</v>
      </c>
      <c r="D345" s="1" t="s">
        <v>716</v>
      </c>
      <c r="E345" s="1" t="s">
        <v>33</v>
      </c>
      <c r="F345" s="10">
        <v>24</v>
      </c>
      <c r="G345" s="1" t="s">
        <v>16</v>
      </c>
      <c r="H345" s="1" t="s">
        <v>24</v>
      </c>
      <c r="I345" s="4">
        <v>44648</v>
      </c>
      <c r="J345" s="10">
        <v>13</v>
      </c>
      <c r="K345" s="10">
        <v>5</v>
      </c>
      <c r="L345" s="1">
        <v>0</v>
      </c>
      <c r="M345" s="1" t="s">
        <v>25</v>
      </c>
      <c r="N345" s="1" t="s">
        <v>26</v>
      </c>
      <c r="O345" s="7">
        <v>1.1537696688506918</v>
      </c>
      <c r="P345" t="str">
        <f>_xlfn.IFS(Analysis167[[#This Row],[Performance_Score]]&lt;=2, "Poor", Analysis167[[#This Row],[Performance_Score]]&gt;2, "Good", Analysis167[[#This Row],[Performance_Score]]&gt;4, "Excellent")</f>
        <v>Good</v>
      </c>
      <c r="Q345" t="str">
        <f>LEFT(Analysis167[[#This Row],[Name]],FIND(" ",Analysis167[[#This Row],[Name]], 1))</f>
        <v xml:space="preserve">James </v>
      </c>
    </row>
    <row r="346" spans="3:17" x14ac:dyDescent="0.35">
      <c r="C346" s="2" t="s">
        <v>717</v>
      </c>
      <c r="D346" s="2" t="s">
        <v>718</v>
      </c>
      <c r="E346" s="2" t="s">
        <v>22</v>
      </c>
      <c r="F346" s="11">
        <v>28</v>
      </c>
      <c r="G346" s="2" t="s">
        <v>16</v>
      </c>
      <c r="H346" s="2" t="s">
        <v>39</v>
      </c>
      <c r="I346" s="5">
        <v>112230</v>
      </c>
      <c r="J346" s="11">
        <v>34</v>
      </c>
      <c r="K346" s="11">
        <v>4</v>
      </c>
      <c r="L346" s="2">
        <v>2015</v>
      </c>
      <c r="M346" s="2" t="s">
        <v>34</v>
      </c>
      <c r="N346" s="2" t="s">
        <v>26</v>
      </c>
      <c r="O346" s="8">
        <v>2.1888130359479909</v>
      </c>
      <c r="P346" t="str">
        <f>_xlfn.IFS(Analysis167[[#This Row],[Performance_Score]]&lt;=2, "Poor", Analysis167[[#This Row],[Performance_Score]]&gt;2, "Good", Analysis167[[#This Row],[Performance_Score]]&gt;4, "Excellent")</f>
        <v>Good</v>
      </c>
      <c r="Q346" t="str">
        <f>LEFT(Analysis167[[#This Row],[Name]],FIND(" ",Analysis167[[#This Row],[Name]], 1))</f>
        <v xml:space="preserve">Danielle </v>
      </c>
    </row>
    <row r="347" spans="3:17" x14ac:dyDescent="0.35">
      <c r="C347" s="1" t="s">
        <v>719</v>
      </c>
      <c r="D347" s="1" t="s">
        <v>720</v>
      </c>
      <c r="E347" s="1" t="s">
        <v>80</v>
      </c>
      <c r="F347" s="10">
        <v>57</v>
      </c>
      <c r="G347" s="1" t="s">
        <v>16</v>
      </c>
      <c r="H347" s="1" t="s">
        <v>77</v>
      </c>
      <c r="I347" s="4">
        <v>47537</v>
      </c>
      <c r="J347" s="10">
        <v>34</v>
      </c>
      <c r="K347" s="10">
        <v>2</v>
      </c>
      <c r="L347" s="1">
        <v>0</v>
      </c>
      <c r="M347" s="1" t="s">
        <v>30</v>
      </c>
      <c r="N347" s="1" t="s">
        <v>26</v>
      </c>
      <c r="O347" s="7">
        <v>3.4544210664869626</v>
      </c>
      <c r="P347" t="str">
        <f>_xlfn.IFS(Analysis167[[#This Row],[Performance_Score]]&lt;=2, "Poor", Analysis167[[#This Row],[Performance_Score]]&gt;2, "Good", Analysis167[[#This Row],[Performance_Score]]&gt;4, "Excellent")</f>
        <v>Poor</v>
      </c>
      <c r="Q347" t="str">
        <f>LEFT(Analysis167[[#This Row],[Name]],FIND(" ",Analysis167[[#This Row],[Name]], 1))</f>
        <v xml:space="preserve">Mikayla </v>
      </c>
    </row>
    <row r="348" spans="3:17" x14ac:dyDescent="0.35">
      <c r="C348" s="2" t="s">
        <v>721</v>
      </c>
      <c r="D348" s="2" t="s">
        <v>722</v>
      </c>
      <c r="E348" s="2" t="s">
        <v>15</v>
      </c>
      <c r="F348" s="11">
        <v>47</v>
      </c>
      <c r="G348" s="2" t="s">
        <v>23</v>
      </c>
      <c r="H348" s="2" t="s">
        <v>77</v>
      </c>
      <c r="I348" s="5">
        <v>73371</v>
      </c>
      <c r="J348" s="11">
        <v>28</v>
      </c>
      <c r="K348" s="11">
        <v>4</v>
      </c>
      <c r="L348" s="2">
        <v>2017</v>
      </c>
      <c r="M348" s="2" t="s">
        <v>18</v>
      </c>
      <c r="N348" s="2" t="s">
        <v>26</v>
      </c>
      <c r="O348" s="8">
        <v>1.4469272528738752</v>
      </c>
      <c r="P348" t="str">
        <f>_xlfn.IFS(Analysis167[[#This Row],[Performance_Score]]&lt;=2, "Poor", Analysis167[[#This Row],[Performance_Score]]&gt;2, "Good", Analysis167[[#This Row],[Performance_Score]]&gt;4, "Excellent")</f>
        <v>Good</v>
      </c>
      <c r="Q348" t="str">
        <f>LEFT(Analysis167[[#This Row],[Name]],FIND(" ",Analysis167[[#This Row],[Name]], 1))</f>
        <v xml:space="preserve">Tina </v>
      </c>
    </row>
    <row r="349" spans="3:17" x14ac:dyDescent="0.35">
      <c r="C349" s="1" t="s">
        <v>723</v>
      </c>
      <c r="D349" s="1" t="s">
        <v>724</v>
      </c>
      <c r="E349" s="1" t="s">
        <v>46</v>
      </c>
      <c r="F349" s="10">
        <v>38</v>
      </c>
      <c r="G349" s="1" t="s">
        <v>16</v>
      </c>
      <c r="H349" s="1" t="s">
        <v>17</v>
      </c>
      <c r="I349" s="4">
        <v>76266</v>
      </c>
      <c r="J349" s="10">
        <v>19</v>
      </c>
      <c r="K349" s="10">
        <v>3</v>
      </c>
      <c r="L349" s="1">
        <v>2020</v>
      </c>
      <c r="M349" s="1" t="s">
        <v>18</v>
      </c>
      <c r="N349" s="1" t="s">
        <v>26</v>
      </c>
      <c r="O349" s="7">
        <v>2.5233107997132231</v>
      </c>
      <c r="P349" t="str">
        <f>_xlfn.IFS(Analysis167[[#This Row],[Performance_Score]]&lt;=2, "Poor", Analysis167[[#This Row],[Performance_Score]]&gt;2, "Good", Analysis167[[#This Row],[Performance_Score]]&gt;4, "Excellent")</f>
        <v>Good</v>
      </c>
      <c r="Q349" t="str">
        <f>LEFT(Analysis167[[#This Row],[Name]],FIND(" ",Analysis167[[#This Row],[Name]], 1))</f>
        <v xml:space="preserve">Michael </v>
      </c>
    </row>
    <row r="350" spans="3:17" x14ac:dyDescent="0.35">
      <c r="C350" s="2" t="s">
        <v>725</v>
      </c>
      <c r="D350" s="2" t="s">
        <v>726</v>
      </c>
      <c r="E350" s="2" t="s">
        <v>33</v>
      </c>
      <c r="F350" s="11">
        <v>28</v>
      </c>
      <c r="G350" s="2" t="s">
        <v>16</v>
      </c>
      <c r="H350" s="2" t="s">
        <v>77</v>
      </c>
      <c r="I350" s="5">
        <v>62131</v>
      </c>
      <c r="J350" s="11">
        <v>27</v>
      </c>
      <c r="K350" s="11">
        <v>1</v>
      </c>
      <c r="L350" s="2">
        <v>0</v>
      </c>
      <c r="M350" s="2" t="s">
        <v>34</v>
      </c>
      <c r="N350" s="2" t="s">
        <v>26</v>
      </c>
      <c r="O350" s="8">
        <v>4.1710524374808955</v>
      </c>
      <c r="P350" t="str">
        <f>_xlfn.IFS(Analysis167[[#This Row],[Performance_Score]]&lt;=2, "Poor", Analysis167[[#This Row],[Performance_Score]]&gt;2, "Good", Analysis167[[#This Row],[Performance_Score]]&gt;4, "Excellent")</f>
        <v>Poor</v>
      </c>
      <c r="Q350" t="str">
        <f>LEFT(Analysis167[[#This Row],[Name]],FIND(" ",Analysis167[[#This Row],[Name]], 1))</f>
        <v xml:space="preserve">Carrie </v>
      </c>
    </row>
    <row r="351" spans="3:17" x14ac:dyDescent="0.35">
      <c r="C351" s="1" t="s">
        <v>727</v>
      </c>
      <c r="D351" s="1" t="s">
        <v>728</v>
      </c>
      <c r="E351" s="1" t="s">
        <v>58</v>
      </c>
      <c r="F351" s="10">
        <v>49</v>
      </c>
      <c r="G351" s="1" t="s">
        <v>23</v>
      </c>
      <c r="H351" s="1" t="s">
        <v>17</v>
      </c>
      <c r="I351" s="4">
        <v>83920</v>
      </c>
      <c r="J351" s="10">
        <v>30</v>
      </c>
      <c r="K351" s="10">
        <v>3</v>
      </c>
      <c r="L351" s="1">
        <v>2019</v>
      </c>
      <c r="M351" s="1" t="s">
        <v>40</v>
      </c>
      <c r="N351" s="1" t="s">
        <v>26</v>
      </c>
      <c r="O351" s="7">
        <v>4.9619187795635025</v>
      </c>
      <c r="P351" t="str">
        <f>_xlfn.IFS(Analysis167[[#This Row],[Performance_Score]]&lt;=2, "Poor", Analysis167[[#This Row],[Performance_Score]]&gt;2, "Good", Analysis167[[#This Row],[Performance_Score]]&gt;4, "Excellent")</f>
        <v>Good</v>
      </c>
      <c r="Q351" t="str">
        <f>LEFT(Analysis167[[#This Row],[Name]],FIND(" ",Analysis167[[#This Row],[Name]], 1))</f>
        <v xml:space="preserve">James </v>
      </c>
    </row>
    <row r="352" spans="3:17" x14ac:dyDescent="0.35">
      <c r="C352" s="2" t="s">
        <v>729</v>
      </c>
      <c r="D352" s="2" t="s">
        <v>730</v>
      </c>
      <c r="E352" s="2" t="s">
        <v>58</v>
      </c>
      <c r="F352" s="11">
        <v>24</v>
      </c>
      <c r="G352" s="2" t="s">
        <v>16</v>
      </c>
      <c r="H352" s="2" t="s">
        <v>24</v>
      </c>
      <c r="I352" s="5">
        <v>36189</v>
      </c>
      <c r="J352" s="11">
        <v>25</v>
      </c>
      <c r="K352" s="11">
        <v>4</v>
      </c>
      <c r="L352" s="2">
        <v>0</v>
      </c>
      <c r="M352" s="2" t="s">
        <v>34</v>
      </c>
      <c r="N352" s="2" t="s">
        <v>41</v>
      </c>
      <c r="O352" s="8">
        <v>1.5528532861439186</v>
      </c>
      <c r="P352" t="str">
        <f>_xlfn.IFS(Analysis167[[#This Row],[Performance_Score]]&lt;=2, "Poor", Analysis167[[#This Row],[Performance_Score]]&gt;2, "Good", Analysis167[[#This Row],[Performance_Score]]&gt;4, "Excellent")</f>
        <v>Good</v>
      </c>
      <c r="Q352" t="str">
        <f>LEFT(Analysis167[[#This Row],[Name]],FIND(" ",Analysis167[[#This Row],[Name]], 1))</f>
        <v xml:space="preserve">Patricia </v>
      </c>
    </row>
    <row r="353" spans="3:17" x14ac:dyDescent="0.35">
      <c r="C353" s="1" t="s">
        <v>731</v>
      </c>
      <c r="D353" s="1" t="s">
        <v>732</v>
      </c>
      <c r="E353" s="1" t="s">
        <v>46</v>
      </c>
      <c r="F353" s="10">
        <v>57</v>
      </c>
      <c r="G353" s="1" t="s">
        <v>16</v>
      </c>
      <c r="H353" s="1" t="s">
        <v>29</v>
      </c>
      <c r="I353" s="4">
        <v>87818</v>
      </c>
      <c r="J353" s="10">
        <v>32</v>
      </c>
      <c r="K353" s="10">
        <v>5</v>
      </c>
      <c r="L353" s="1">
        <v>2019</v>
      </c>
      <c r="M353" s="1" t="s">
        <v>34</v>
      </c>
      <c r="N353" s="1" t="s">
        <v>26</v>
      </c>
      <c r="O353" s="7">
        <v>3.4917673395504427</v>
      </c>
      <c r="P353" t="str">
        <f>_xlfn.IFS(Analysis167[[#This Row],[Performance_Score]]&lt;=2, "Poor", Analysis167[[#This Row],[Performance_Score]]&gt;2, "Good", Analysis167[[#This Row],[Performance_Score]]&gt;4, "Excellent")</f>
        <v>Good</v>
      </c>
      <c r="Q353" t="str">
        <f>LEFT(Analysis167[[#This Row],[Name]],FIND(" ",Analysis167[[#This Row],[Name]], 1))</f>
        <v xml:space="preserve">Autumn </v>
      </c>
    </row>
    <row r="354" spans="3:17" x14ac:dyDescent="0.35">
      <c r="C354" s="2" t="s">
        <v>733</v>
      </c>
      <c r="D354" s="2" t="s">
        <v>734</v>
      </c>
      <c r="E354" s="2" t="s">
        <v>33</v>
      </c>
      <c r="F354" s="11">
        <v>44</v>
      </c>
      <c r="G354" s="2" t="s">
        <v>23</v>
      </c>
      <c r="H354" s="2" t="s">
        <v>29</v>
      </c>
      <c r="I354" s="5">
        <v>38987</v>
      </c>
      <c r="J354" s="11">
        <v>23</v>
      </c>
      <c r="K354" s="11">
        <v>3</v>
      </c>
      <c r="L354" s="2">
        <v>2018</v>
      </c>
      <c r="M354" s="2" t="s">
        <v>18</v>
      </c>
      <c r="N354" s="2" t="s">
        <v>26</v>
      </c>
      <c r="O354" s="8">
        <v>4.1206463186295528</v>
      </c>
      <c r="P354" t="str">
        <f>_xlfn.IFS(Analysis167[[#This Row],[Performance_Score]]&lt;=2, "Poor", Analysis167[[#This Row],[Performance_Score]]&gt;2, "Good", Analysis167[[#This Row],[Performance_Score]]&gt;4, "Excellent")</f>
        <v>Good</v>
      </c>
      <c r="Q354" t="str">
        <f>LEFT(Analysis167[[#This Row],[Name]],FIND(" ",Analysis167[[#This Row],[Name]], 1))</f>
        <v xml:space="preserve">Maria </v>
      </c>
    </row>
    <row r="355" spans="3:17" x14ac:dyDescent="0.35">
      <c r="C355" s="1" t="s">
        <v>735</v>
      </c>
      <c r="D355" s="1" t="s">
        <v>736</v>
      </c>
      <c r="E355" s="1" t="s">
        <v>58</v>
      </c>
      <c r="F355" s="10">
        <v>54</v>
      </c>
      <c r="G355" s="1" t="s">
        <v>16</v>
      </c>
      <c r="H355" s="1" t="s">
        <v>24</v>
      </c>
      <c r="I355" s="4">
        <v>99773</v>
      </c>
      <c r="J355" s="10">
        <v>32</v>
      </c>
      <c r="K355" s="10">
        <v>2</v>
      </c>
      <c r="L355" s="1">
        <v>2022</v>
      </c>
      <c r="M355" s="1" t="s">
        <v>30</v>
      </c>
      <c r="N355" s="1" t="s">
        <v>26</v>
      </c>
      <c r="O355" s="7">
        <v>2.1359782377608507</v>
      </c>
      <c r="P355" t="str">
        <f>_xlfn.IFS(Analysis167[[#This Row],[Performance_Score]]&lt;=2, "Poor", Analysis167[[#This Row],[Performance_Score]]&gt;2, "Good", Analysis167[[#This Row],[Performance_Score]]&gt;4, "Excellent")</f>
        <v>Poor</v>
      </c>
      <c r="Q355" t="str">
        <f>LEFT(Analysis167[[#This Row],[Name]],FIND(" ",Analysis167[[#This Row],[Name]], 1))</f>
        <v xml:space="preserve">Mindy </v>
      </c>
    </row>
    <row r="356" spans="3:17" x14ac:dyDescent="0.35">
      <c r="C356" s="2" t="s">
        <v>737</v>
      </c>
      <c r="D356" s="2" t="s">
        <v>738</v>
      </c>
      <c r="E356" s="2" t="s">
        <v>15</v>
      </c>
      <c r="F356" s="11">
        <v>26</v>
      </c>
      <c r="G356" s="2" t="s">
        <v>16</v>
      </c>
      <c r="H356" s="2" t="s">
        <v>29</v>
      </c>
      <c r="I356" s="5">
        <v>92790</v>
      </c>
      <c r="J356" s="11">
        <v>30</v>
      </c>
      <c r="K356" s="11">
        <v>2</v>
      </c>
      <c r="L356" s="2">
        <v>0</v>
      </c>
      <c r="M356" s="2" t="s">
        <v>18</v>
      </c>
      <c r="N356" s="2" t="s">
        <v>26</v>
      </c>
      <c r="O356" s="8">
        <v>4.6205835673616429</v>
      </c>
      <c r="P356" t="str">
        <f>_xlfn.IFS(Analysis167[[#This Row],[Performance_Score]]&lt;=2, "Poor", Analysis167[[#This Row],[Performance_Score]]&gt;2, "Good", Analysis167[[#This Row],[Performance_Score]]&gt;4, "Excellent")</f>
        <v>Poor</v>
      </c>
      <c r="Q356" t="str">
        <f>LEFT(Analysis167[[#This Row],[Name]],FIND(" ",Analysis167[[#This Row],[Name]], 1))</f>
        <v xml:space="preserve">Sarah </v>
      </c>
    </row>
    <row r="357" spans="3:17" x14ac:dyDescent="0.35">
      <c r="C357" s="1" t="s">
        <v>739</v>
      </c>
      <c r="D357" s="1" t="s">
        <v>740</v>
      </c>
      <c r="E357" s="1" t="s">
        <v>15</v>
      </c>
      <c r="F357" s="10">
        <v>24</v>
      </c>
      <c r="G357" s="1" t="s">
        <v>16</v>
      </c>
      <c r="H357" s="1" t="s">
        <v>77</v>
      </c>
      <c r="I357" s="4">
        <v>67288</v>
      </c>
      <c r="J357" s="10">
        <v>7</v>
      </c>
      <c r="K357" s="10">
        <v>3</v>
      </c>
      <c r="L357" s="1">
        <v>0</v>
      </c>
      <c r="M357" s="1" t="s">
        <v>40</v>
      </c>
      <c r="N357" s="1" t="s">
        <v>26</v>
      </c>
      <c r="O357" s="7">
        <v>4.1155142708938364</v>
      </c>
      <c r="P357" t="str">
        <f>_xlfn.IFS(Analysis167[[#This Row],[Performance_Score]]&lt;=2, "Poor", Analysis167[[#This Row],[Performance_Score]]&gt;2, "Good", Analysis167[[#This Row],[Performance_Score]]&gt;4, "Excellent")</f>
        <v>Good</v>
      </c>
      <c r="Q357" t="str">
        <f>LEFT(Analysis167[[#This Row],[Name]],FIND(" ",Analysis167[[#This Row],[Name]], 1))</f>
        <v xml:space="preserve">Jose </v>
      </c>
    </row>
    <row r="358" spans="3:17" x14ac:dyDescent="0.35">
      <c r="C358" s="2" t="s">
        <v>741</v>
      </c>
      <c r="D358" s="2" t="s">
        <v>742</v>
      </c>
      <c r="E358" s="2" t="s">
        <v>46</v>
      </c>
      <c r="F358" s="11">
        <v>31</v>
      </c>
      <c r="G358" s="2" t="s">
        <v>23</v>
      </c>
      <c r="H358" s="2" t="s">
        <v>77</v>
      </c>
      <c r="I358" s="5">
        <v>49291</v>
      </c>
      <c r="J358" s="11">
        <v>19</v>
      </c>
      <c r="K358" s="11">
        <v>5</v>
      </c>
      <c r="L358" s="2">
        <v>2020</v>
      </c>
      <c r="M358" s="2" t="s">
        <v>40</v>
      </c>
      <c r="N358" s="2" t="s">
        <v>19</v>
      </c>
      <c r="O358" s="8">
        <v>3.9701542803758225</v>
      </c>
      <c r="P358" t="str">
        <f>_xlfn.IFS(Analysis167[[#This Row],[Performance_Score]]&lt;=2, "Poor", Analysis167[[#This Row],[Performance_Score]]&gt;2, "Good", Analysis167[[#This Row],[Performance_Score]]&gt;4, "Excellent")</f>
        <v>Good</v>
      </c>
      <c r="Q358" t="str">
        <f>LEFT(Analysis167[[#This Row],[Name]],FIND(" ",Analysis167[[#This Row],[Name]], 1))</f>
        <v xml:space="preserve">Jessica </v>
      </c>
    </row>
    <row r="359" spans="3:17" x14ac:dyDescent="0.35">
      <c r="C359" s="1" t="s">
        <v>743</v>
      </c>
      <c r="D359" s="1" t="s">
        <v>744</v>
      </c>
      <c r="E359" s="1" t="s">
        <v>58</v>
      </c>
      <c r="F359" s="10">
        <v>49</v>
      </c>
      <c r="G359" s="1" t="s">
        <v>16</v>
      </c>
      <c r="H359" s="1" t="s">
        <v>24</v>
      </c>
      <c r="I359" s="4">
        <v>90959</v>
      </c>
      <c r="J359" s="10">
        <v>22</v>
      </c>
      <c r="K359" s="10">
        <v>2</v>
      </c>
      <c r="L359" s="1">
        <v>2021</v>
      </c>
      <c r="M359" s="1" t="s">
        <v>40</v>
      </c>
      <c r="N359" s="1" t="s">
        <v>26</v>
      </c>
      <c r="O359" s="7">
        <v>4.5534038748307051</v>
      </c>
      <c r="P359" t="str">
        <f>_xlfn.IFS(Analysis167[[#This Row],[Performance_Score]]&lt;=2, "Poor", Analysis167[[#This Row],[Performance_Score]]&gt;2, "Good", Analysis167[[#This Row],[Performance_Score]]&gt;4, "Excellent")</f>
        <v>Poor</v>
      </c>
      <c r="Q359" t="str">
        <f>LEFT(Analysis167[[#This Row],[Name]],FIND(" ",Analysis167[[#This Row],[Name]], 1))</f>
        <v xml:space="preserve">Christina </v>
      </c>
    </row>
    <row r="360" spans="3:17" x14ac:dyDescent="0.35">
      <c r="C360" s="2" t="s">
        <v>745</v>
      </c>
      <c r="D360" s="2" t="s">
        <v>746</v>
      </c>
      <c r="E360" s="2" t="s">
        <v>46</v>
      </c>
      <c r="F360" s="11">
        <v>31</v>
      </c>
      <c r="G360" s="2" t="s">
        <v>16</v>
      </c>
      <c r="H360" s="2" t="s">
        <v>39</v>
      </c>
      <c r="I360" s="5">
        <v>116100</v>
      </c>
      <c r="J360" s="11">
        <v>19</v>
      </c>
      <c r="K360" s="11">
        <v>2</v>
      </c>
      <c r="L360" s="2">
        <v>0</v>
      </c>
      <c r="M360" s="2" t="s">
        <v>30</v>
      </c>
      <c r="N360" s="2" t="s">
        <v>26</v>
      </c>
      <c r="O360" s="8">
        <v>4.9264926542586416</v>
      </c>
      <c r="P360" t="str">
        <f>_xlfn.IFS(Analysis167[[#This Row],[Performance_Score]]&lt;=2, "Poor", Analysis167[[#This Row],[Performance_Score]]&gt;2, "Good", Analysis167[[#This Row],[Performance_Score]]&gt;4, "Excellent")</f>
        <v>Poor</v>
      </c>
      <c r="Q360" t="str">
        <f>LEFT(Analysis167[[#This Row],[Name]],FIND(" ",Analysis167[[#This Row],[Name]], 1))</f>
        <v xml:space="preserve">Heather </v>
      </c>
    </row>
    <row r="361" spans="3:17" x14ac:dyDescent="0.35">
      <c r="C361" s="1" t="s">
        <v>747</v>
      </c>
      <c r="D361" s="1" t="s">
        <v>748</v>
      </c>
      <c r="E361" s="1" t="s">
        <v>15</v>
      </c>
      <c r="F361" s="10">
        <v>43</v>
      </c>
      <c r="G361" s="1" t="s">
        <v>23</v>
      </c>
      <c r="H361" s="1" t="s">
        <v>17</v>
      </c>
      <c r="I361" s="4">
        <v>31216</v>
      </c>
      <c r="J361" s="10">
        <v>25</v>
      </c>
      <c r="K361" s="10">
        <v>4</v>
      </c>
      <c r="L361" s="1">
        <v>0</v>
      </c>
      <c r="M361" s="1" t="s">
        <v>25</v>
      </c>
      <c r="N361" s="1" t="s">
        <v>41</v>
      </c>
      <c r="O361" s="7">
        <v>4.9587952401266051</v>
      </c>
      <c r="P361" t="str">
        <f>_xlfn.IFS(Analysis167[[#This Row],[Performance_Score]]&lt;=2, "Poor", Analysis167[[#This Row],[Performance_Score]]&gt;2, "Good", Analysis167[[#This Row],[Performance_Score]]&gt;4, "Excellent")</f>
        <v>Good</v>
      </c>
      <c r="Q361" t="str">
        <f>LEFT(Analysis167[[#This Row],[Name]],FIND(" ",Analysis167[[#This Row],[Name]], 1))</f>
        <v xml:space="preserve">Andrew </v>
      </c>
    </row>
    <row r="362" spans="3:17" x14ac:dyDescent="0.35">
      <c r="C362" s="2" t="s">
        <v>749</v>
      </c>
      <c r="D362" s="2" t="s">
        <v>750</v>
      </c>
      <c r="E362" s="2" t="s">
        <v>33</v>
      </c>
      <c r="F362" s="11">
        <v>59</v>
      </c>
      <c r="G362" s="2" t="s">
        <v>23</v>
      </c>
      <c r="H362" s="2" t="s">
        <v>77</v>
      </c>
      <c r="I362" s="5">
        <v>49223</v>
      </c>
      <c r="J362" s="11">
        <v>7</v>
      </c>
      <c r="K362" s="11">
        <v>3</v>
      </c>
      <c r="L362" s="2">
        <v>2023</v>
      </c>
      <c r="M362" s="2" t="s">
        <v>51</v>
      </c>
      <c r="N362" s="2" t="s">
        <v>141</v>
      </c>
      <c r="O362" s="8">
        <v>1.2711398217827377</v>
      </c>
      <c r="P362" t="str">
        <f>_xlfn.IFS(Analysis167[[#This Row],[Performance_Score]]&lt;=2, "Poor", Analysis167[[#This Row],[Performance_Score]]&gt;2, "Good", Analysis167[[#This Row],[Performance_Score]]&gt;4, "Excellent")</f>
        <v>Good</v>
      </c>
      <c r="Q362" t="str">
        <f>LEFT(Analysis167[[#This Row],[Name]],FIND(" ",Analysis167[[#This Row],[Name]], 1))</f>
        <v xml:space="preserve">Bradley </v>
      </c>
    </row>
    <row r="363" spans="3:17" x14ac:dyDescent="0.35">
      <c r="C363" s="1" t="s">
        <v>751</v>
      </c>
      <c r="D363" s="1" t="s">
        <v>752</v>
      </c>
      <c r="E363" s="1" t="s">
        <v>15</v>
      </c>
      <c r="F363" s="10">
        <v>22</v>
      </c>
      <c r="G363" s="1" t="s">
        <v>16</v>
      </c>
      <c r="H363" s="1" t="s">
        <v>63</v>
      </c>
      <c r="I363" s="4">
        <v>31791</v>
      </c>
      <c r="J363" s="10">
        <v>1</v>
      </c>
      <c r="K363" s="10">
        <v>4</v>
      </c>
      <c r="L363" s="1">
        <v>0</v>
      </c>
      <c r="M363" s="1" t="s">
        <v>51</v>
      </c>
      <c r="N363" s="1" t="s">
        <v>141</v>
      </c>
      <c r="O363" s="7">
        <v>1.9384282135167608</v>
      </c>
      <c r="P363" t="str">
        <f>_xlfn.IFS(Analysis167[[#This Row],[Performance_Score]]&lt;=2, "Poor", Analysis167[[#This Row],[Performance_Score]]&gt;2, "Good", Analysis167[[#This Row],[Performance_Score]]&gt;4, "Excellent")</f>
        <v>Good</v>
      </c>
      <c r="Q363" t="str">
        <f>LEFT(Analysis167[[#This Row],[Name]],FIND(" ",Analysis167[[#This Row],[Name]], 1))</f>
        <v xml:space="preserve">Kimberly </v>
      </c>
    </row>
    <row r="364" spans="3:17" x14ac:dyDescent="0.35">
      <c r="C364" s="2" t="s">
        <v>753</v>
      </c>
      <c r="D364" s="2" t="s">
        <v>754</v>
      </c>
      <c r="E364" s="2" t="s">
        <v>22</v>
      </c>
      <c r="F364" s="11">
        <v>31</v>
      </c>
      <c r="G364" s="2" t="s">
        <v>23</v>
      </c>
      <c r="H364" s="2" t="s">
        <v>39</v>
      </c>
      <c r="I364" s="5">
        <v>60523</v>
      </c>
      <c r="J364" s="11">
        <v>3</v>
      </c>
      <c r="K364" s="11">
        <v>2</v>
      </c>
      <c r="L364" s="2">
        <v>2021</v>
      </c>
      <c r="M364" s="2" t="s">
        <v>30</v>
      </c>
      <c r="N364" s="2" t="s">
        <v>26</v>
      </c>
      <c r="O364" s="8">
        <v>1.5327787235374202</v>
      </c>
      <c r="P364" t="str">
        <f>_xlfn.IFS(Analysis167[[#This Row],[Performance_Score]]&lt;=2, "Poor", Analysis167[[#This Row],[Performance_Score]]&gt;2, "Good", Analysis167[[#This Row],[Performance_Score]]&gt;4, "Excellent")</f>
        <v>Poor</v>
      </c>
      <c r="Q364" t="str">
        <f>LEFT(Analysis167[[#This Row],[Name]],FIND(" ",Analysis167[[#This Row],[Name]], 1))</f>
        <v xml:space="preserve">April </v>
      </c>
    </row>
    <row r="365" spans="3:17" x14ac:dyDescent="0.35">
      <c r="C365" s="1" t="s">
        <v>755</v>
      </c>
      <c r="D365" s="1" t="s">
        <v>756</v>
      </c>
      <c r="E365" s="1" t="s">
        <v>15</v>
      </c>
      <c r="F365" s="10">
        <v>37</v>
      </c>
      <c r="G365" s="1" t="s">
        <v>23</v>
      </c>
      <c r="H365" s="1" t="s">
        <v>39</v>
      </c>
      <c r="I365" s="4">
        <v>41572</v>
      </c>
      <c r="J365" s="10">
        <v>9</v>
      </c>
      <c r="K365" s="10">
        <v>1</v>
      </c>
      <c r="L365" s="1">
        <v>2024</v>
      </c>
      <c r="M365" s="1" t="s">
        <v>25</v>
      </c>
      <c r="N365" s="1" t="s">
        <v>141</v>
      </c>
      <c r="O365" s="7">
        <v>3.4837598109203718</v>
      </c>
      <c r="P365" t="str">
        <f>_xlfn.IFS(Analysis167[[#This Row],[Performance_Score]]&lt;=2, "Poor", Analysis167[[#This Row],[Performance_Score]]&gt;2, "Good", Analysis167[[#This Row],[Performance_Score]]&gt;4, "Excellent")</f>
        <v>Poor</v>
      </c>
      <c r="Q365" t="str">
        <f>LEFT(Analysis167[[#This Row],[Name]],FIND(" ",Analysis167[[#This Row],[Name]], 1))</f>
        <v xml:space="preserve">Katrina </v>
      </c>
    </row>
    <row r="366" spans="3:17" x14ac:dyDescent="0.35">
      <c r="C366" s="2" t="s">
        <v>757</v>
      </c>
      <c r="D366" s="2" t="s">
        <v>758</v>
      </c>
      <c r="E366" s="2" t="s">
        <v>15</v>
      </c>
      <c r="F366" s="11">
        <v>31</v>
      </c>
      <c r="G366" s="2" t="s">
        <v>23</v>
      </c>
      <c r="H366" s="2" t="s">
        <v>39</v>
      </c>
      <c r="I366" s="5">
        <v>101722</v>
      </c>
      <c r="J366" s="11">
        <v>16</v>
      </c>
      <c r="K366" s="11">
        <v>3</v>
      </c>
      <c r="L366" s="2">
        <v>0</v>
      </c>
      <c r="M366" s="2" t="s">
        <v>51</v>
      </c>
      <c r="N366" s="2" t="s">
        <v>141</v>
      </c>
      <c r="O366" s="8">
        <v>1.9060401079849423</v>
      </c>
      <c r="P366" t="str">
        <f>_xlfn.IFS(Analysis167[[#This Row],[Performance_Score]]&lt;=2, "Poor", Analysis167[[#This Row],[Performance_Score]]&gt;2, "Good", Analysis167[[#This Row],[Performance_Score]]&gt;4, "Excellent")</f>
        <v>Good</v>
      </c>
      <c r="Q366" t="str">
        <f>LEFT(Analysis167[[#This Row],[Name]],FIND(" ",Analysis167[[#This Row],[Name]], 1))</f>
        <v xml:space="preserve">Stephanie </v>
      </c>
    </row>
    <row r="367" spans="3:17" x14ac:dyDescent="0.35">
      <c r="C367" s="1" t="s">
        <v>759</v>
      </c>
      <c r="D367" s="1" t="s">
        <v>760</v>
      </c>
      <c r="E367" s="1" t="s">
        <v>80</v>
      </c>
      <c r="F367" s="10">
        <v>57</v>
      </c>
      <c r="G367" s="1" t="s">
        <v>23</v>
      </c>
      <c r="H367" s="1" t="s">
        <v>29</v>
      </c>
      <c r="I367" s="4">
        <v>68843</v>
      </c>
      <c r="J367" s="10">
        <v>11</v>
      </c>
      <c r="K367" s="10">
        <v>5</v>
      </c>
      <c r="L367" s="1">
        <v>2019</v>
      </c>
      <c r="M367" s="1" t="s">
        <v>51</v>
      </c>
      <c r="N367" s="1" t="s">
        <v>41</v>
      </c>
      <c r="O367" s="7">
        <v>1.8256188411413228</v>
      </c>
      <c r="P367" t="str">
        <f>_xlfn.IFS(Analysis167[[#This Row],[Performance_Score]]&lt;=2, "Poor", Analysis167[[#This Row],[Performance_Score]]&gt;2, "Good", Analysis167[[#This Row],[Performance_Score]]&gt;4, "Excellent")</f>
        <v>Good</v>
      </c>
      <c r="Q367" t="str">
        <f>LEFT(Analysis167[[#This Row],[Name]],FIND(" ",Analysis167[[#This Row],[Name]], 1))</f>
        <v xml:space="preserve">Jesse </v>
      </c>
    </row>
    <row r="368" spans="3:17" x14ac:dyDescent="0.35">
      <c r="C368" s="2" t="s">
        <v>761</v>
      </c>
      <c r="D368" s="2" t="s">
        <v>762</v>
      </c>
      <c r="E368" s="2" t="s">
        <v>22</v>
      </c>
      <c r="F368" s="11">
        <v>38</v>
      </c>
      <c r="G368" s="2" t="s">
        <v>16</v>
      </c>
      <c r="H368" s="2" t="s">
        <v>29</v>
      </c>
      <c r="I368" s="5">
        <v>99008</v>
      </c>
      <c r="J368" s="11">
        <v>5</v>
      </c>
      <c r="K368" s="11">
        <v>4</v>
      </c>
      <c r="L368" s="2">
        <v>2022</v>
      </c>
      <c r="M368" s="2" t="s">
        <v>51</v>
      </c>
      <c r="N368" s="2" t="s">
        <v>141</v>
      </c>
      <c r="O368" s="8">
        <v>1.9409223456946099</v>
      </c>
      <c r="P368" t="str">
        <f>_xlfn.IFS(Analysis167[[#This Row],[Performance_Score]]&lt;=2, "Poor", Analysis167[[#This Row],[Performance_Score]]&gt;2, "Good", Analysis167[[#This Row],[Performance_Score]]&gt;4, "Excellent")</f>
        <v>Good</v>
      </c>
      <c r="Q368" t="str">
        <f>LEFT(Analysis167[[#This Row],[Name]],FIND(" ",Analysis167[[#This Row],[Name]], 1))</f>
        <v xml:space="preserve">Jimmy </v>
      </c>
    </row>
    <row r="369" spans="3:17" x14ac:dyDescent="0.35">
      <c r="C369" s="1" t="s">
        <v>763</v>
      </c>
      <c r="D369" s="1" t="s">
        <v>764</v>
      </c>
      <c r="E369" s="1" t="s">
        <v>15</v>
      </c>
      <c r="F369" s="10">
        <v>45</v>
      </c>
      <c r="G369" s="1" t="s">
        <v>16</v>
      </c>
      <c r="H369" s="1" t="s">
        <v>63</v>
      </c>
      <c r="I369" s="4">
        <v>57461</v>
      </c>
      <c r="J369" s="10">
        <v>28</v>
      </c>
      <c r="K369" s="10">
        <v>1</v>
      </c>
      <c r="L369" s="1">
        <v>2020</v>
      </c>
      <c r="M369" s="1" t="s">
        <v>30</v>
      </c>
      <c r="N369" s="1" t="s">
        <v>19</v>
      </c>
      <c r="O369" s="7">
        <v>4.5257983314813437</v>
      </c>
      <c r="P369" t="str">
        <f>_xlfn.IFS(Analysis167[[#This Row],[Performance_Score]]&lt;=2, "Poor", Analysis167[[#This Row],[Performance_Score]]&gt;2, "Good", Analysis167[[#This Row],[Performance_Score]]&gt;4, "Excellent")</f>
        <v>Poor</v>
      </c>
      <c r="Q369" t="str">
        <f>LEFT(Analysis167[[#This Row],[Name]],FIND(" ",Analysis167[[#This Row],[Name]], 1))</f>
        <v xml:space="preserve">Christopher </v>
      </c>
    </row>
    <row r="370" spans="3:17" x14ac:dyDescent="0.35">
      <c r="C370" s="2" t="s">
        <v>765</v>
      </c>
      <c r="D370" s="2" t="s">
        <v>766</v>
      </c>
      <c r="E370" s="2" t="s">
        <v>46</v>
      </c>
      <c r="F370" s="11">
        <v>26</v>
      </c>
      <c r="G370" s="2" t="s">
        <v>23</v>
      </c>
      <c r="H370" s="2" t="s">
        <v>17</v>
      </c>
      <c r="I370" s="5">
        <v>94434</v>
      </c>
      <c r="J370" s="11">
        <v>3</v>
      </c>
      <c r="K370" s="11">
        <v>1</v>
      </c>
      <c r="L370" s="2">
        <v>2017</v>
      </c>
      <c r="M370" s="2" t="s">
        <v>34</v>
      </c>
      <c r="N370" s="2" t="s">
        <v>141</v>
      </c>
      <c r="O370" s="8">
        <v>4.2621843837360807</v>
      </c>
      <c r="P370" t="str">
        <f>_xlfn.IFS(Analysis167[[#This Row],[Performance_Score]]&lt;=2, "Poor", Analysis167[[#This Row],[Performance_Score]]&gt;2, "Good", Analysis167[[#This Row],[Performance_Score]]&gt;4, "Excellent")</f>
        <v>Poor</v>
      </c>
      <c r="Q370" t="str">
        <f>LEFT(Analysis167[[#This Row],[Name]],FIND(" ",Analysis167[[#This Row],[Name]], 1))</f>
        <v xml:space="preserve">Sharon </v>
      </c>
    </row>
    <row r="371" spans="3:17" x14ac:dyDescent="0.35">
      <c r="C371" s="1" t="s">
        <v>767</v>
      </c>
      <c r="D371" s="1" t="s">
        <v>768</v>
      </c>
      <c r="E371" s="1" t="s">
        <v>58</v>
      </c>
      <c r="F371" s="10">
        <v>38</v>
      </c>
      <c r="G371" s="1" t="s">
        <v>72</v>
      </c>
      <c r="H371" s="1" t="s">
        <v>29</v>
      </c>
      <c r="I371" s="4">
        <v>69443</v>
      </c>
      <c r="J371" s="10">
        <v>27</v>
      </c>
      <c r="K371" s="10">
        <v>1</v>
      </c>
      <c r="L371" s="1">
        <v>2018</v>
      </c>
      <c r="M371" s="1" t="s">
        <v>34</v>
      </c>
      <c r="N371" s="1" t="s">
        <v>41</v>
      </c>
      <c r="O371" s="7">
        <v>2.0175835292559596</v>
      </c>
      <c r="P371" t="str">
        <f>_xlfn.IFS(Analysis167[[#This Row],[Performance_Score]]&lt;=2, "Poor", Analysis167[[#This Row],[Performance_Score]]&gt;2, "Good", Analysis167[[#This Row],[Performance_Score]]&gt;4, "Excellent")</f>
        <v>Poor</v>
      </c>
      <c r="Q371" t="str">
        <f>LEFT(Analysis167[[#This Row],[Name]],FIND(" ",Analysis167[[#This Row],[Name]], 1))</f>
        <v xml:space="preserve">Scott </v>
      </c>
    </row>
    <row r="372" spans="3:17" x14ac:dyDescent="0.35">
      <c r="C372" s="2" t="s">
        <v>769</v>
      </c>
      <c r="D372" s="2" t="s">
        <v>770</v>
      </c>
      <c r="E372" s="2" t="s">
        <v>80</v>
      </c>
      <c r="F372" s="11">
        <v>59</v>
      </c>
      <c r="G372" s="2" t="s">
        <v>16</v>
      </c>
      <c r="H372" s="2" t="s">
        <v>29</v>
      </c>
      <c r="I372" s="5">
        <v>53291</v>
      </c>
      <c r="J372" s="11">
        <v>11</v>
      </c>
      <c r="K372" s="11">
        <v>5</v>
      </c>
      <c r="L372" s="2">
        <v>2018</v>
      </c>
      <c r="M372" s="2" t="s">
        <v>30</v>
      </c>
      <c r="N372" s="2" t="s">
        <v>19</v>
      </c>
      <c r="O372" s="8">
        <v>3.8607453249929797</v>
      </c>
      <c r="P372" t="str">
        <f>_xlfn.IFS(Analysis167[[#This Row],[Performance_Score]]&lt;=2, "Poor", Analysis167[[#This Row],[Performance_Score]]&gt;2, "Good", Analysis167[[#This Row],[Performance_Score]]&gt;4, "Excellent")</f>
        <v>Good</v>
      </c>
      <c r="Q372" t="str">
        <f>LEFT(Analysis167[[#This Row],[Name]],FIND(" ",Analysis167[[#This Row],[Name]], 1))</f>
        <v xml:space="preserve">Dan </v>
      </c>
    </row>
    <row r="373" spans="3:17" x14ac:dyDescent="0.35">
      <c r="C373" s="1" t="s">
        <v>771</v>
      </c>
      <c r="D373" s="1" t="s">
        <v>772</v>
      </c>
      <c r="E373" s="1" t="s">
        <v>22</v>
      </c>
      <c r="F373" s="10">
        <v>34</v>
      </c>
      <c r="G373" s="1" t="s">
        <v>23</v>
      </c>
      <c r="H373" s="1" t="s">
        <v>39</v>
      </c>
      <c r="I373" s="4">
        <v>116774</v>
      </c>
      <c r="J373" s="10">
        <v>26</v>
      </c>
      <c r="K373" s="10">
        <v>2</v>
      </c>
      <c r="L373" s="1">
        <v>2018</v>
      </c>
      <c r="M373" s="1" t="s">
        <v>18</v>
      </c>
      <c r="N373" s="1" t="s">
        <v>41</v>
      </c>
      <c r="O373" s="7">
        <v>1.5073784092631048</v>
      </c>
      <c r="P373" t="str">
        <f>_xlfn.IFS(Analysis167[[#This Row],[Performance_Score]]&lt;=2, "Poor", Analysis167[[#This Row],[Performance_Score]]&gt;2, "Good", Analysis167[[#This Row],[Performance_Score]]&gt;4, "Excellent")</f>
        <v>Poor</v>
      </c>
      <c r="Q373" t="str">
        <f>LEFT(Analysis167[[#This Row],[Name]],FIND(" ",Analysis167[[#This Row],[Name]], 1))</f>
        <v xml:space="preserve">Brenda </v>
      </c>
    </row>
    <row r="374" spans="3:17" x14ac:dyDescent="0.35">
      <c r="C374" s="2" t="s">
        <v>773</v>
      </c>
      <c r="D374" s="2" t="s">
        <v>774</v>
      </c>
      <c r="E374" s="2" t="s">
        <v>33</v>
      </c>
      <c r="F374" s="11">
        <v>25</v>
      </c>
      <c r="G374" s="2" t="s">
        <v>16</v>
      </c>
      <c r="H374" s="2" t="s">
        <v>17</v>
      </c>
      <c r="I374" s="5">
        <v>41291</v>
      </c>
      <c r="J374" s="11">
        <v>24</v>
      </c>
      <c r="K374" s="11">
        <v>4</v>
      </c>
      <c r="L374" s="2">
        <v>2024</v>
      </c>
      <c r="M374" s="2" t="s">
        <v>30</v>
      </c>
      <c r="N374" s="2" t="s">
        <v>26</v>
      </c>
      <c r="O374" s="8">
        <v>1.6136165718973832</v>
      </c>
      <c r="P374" t="str">
        <f>_xlfn.IFS(Analysis167[[#This Row],[Performance_Score]]&lt;=2, "Poor", Analysis167[[#This Row],[Performance_Score]]&gt;2, "Good", Analysis167[[#This Row],[Performance_Score]]&gt;4, "Excellent")</f>
        <v>Good</v>
      </c>
      <c r="Q374" t="str">
        <f>LEFT(Analysis167[[#This Row],[Name]],FIND(" ",Analysis167[[#This Row],[Name]], 1))</f>
        <v xml:space="preserve">Edward </v>
      </c>
    </row>
    <row r="375" spans="3:17" x14ac:dyDescent="0.35">
      <c r="C375" s="1" t="s">
        <v>775</v>
      </c>
      <c r="D375" s="1" t="s">
        <v>776</v>
      </c>
      <c r="E375" s="1" t="s">
        <v>46</v>
      </c>
      <c r="F375" s="10">
        <v>54</v>
      </c>
      <c r="G375" s="1" t="s">
        <v>16</v>
      </c>
      <c r="H375" s="1" t="s">
        <v>63</v>
      </c>
      <c r="I375" s="4">
        <v>61753</v>
      </c>
      <c r="J375" s="10">
        <v>10</v>
      </c>
      <c r="K375" s="10">
        <v>1</v>
      </c>
      <c r="L375" s="1">
        <v>2017</v>
      </c>
      <c r="M375" s="1" t="s">
        <v>30</v>
      </c>
      <c r="N375" s="1" t="s">
        <v>26</v>
      </c>
      <c r="O375" s="7">
        <v>1.5573192133987335</v>
      </c>
      <c r="P375" t="str">
        <f>_xlfn.IFS(Analysis167[[#This Row],[Performance_Score]]&lt;=2, "Poor", Analysis167[[#This Row],[Performance_Score]]&gt;2, "Good", Analysis167[[#This Row],[Performance_Score]]&gt;4, "Excellent")</f>
        <v>Poor</v>
      </c>
      <c r="Q375" t="str">
        <f>LEFT(Analysis167[[#This Row],[Name]],FIND(" ",Analysis167[[#This Row],[Name]], 1))</f>
        <v xml:space="preserve">Jason </v>
      </c>
    </row>
    <row r="376" spans="3:17" x14ac:dyDescent="0.35">
      <c r="C376" s="2" t="s">
        <v>777</v>
      </c>
      <c r="D376" s="2" t="s">
        <v>778</v>
      </c>
      <c r="E376" s="2" t="s">
        <v>33</v>
      </c>
      <c r="F376" s="11">
        <v>44</v>
      </c>
      <c r="G376" s="2" t="s">
        <v>23</v>
      </c>
      <c r="H376" s="2" t="s">
        <v>63</v>
      </c>
      <c r="I376" s="5">
        <v>89498</v>
      </c>
      <c r="J376" s="11">
        <v>14</v>
      </c>
      <c r="K376" s="11">
        <v>4</v>
      </c>
      <c r="L376" s="2">
        <v>2015</v>
      </c>
      <c r="M376" s="2" t="s">
        <v>18</v>
      </c>
      <c r="N376" s="2" t="s">
        <v>26</v>
      </c>
      <c r="O376" s="8">
        <v>1.1922404550575436</v>
      </c>
      <c r="P376" t="str">
        <f>_xlfn.IFS(Analysis167[[#This Row],[Performance_Score]]&lt;=2, "Poor", Analysis167[[#This Row],[Performance_Score]]&gt;2, "Good", Analysis167[[#This Row],[Performance_Score]]&gt;4, "Excellent")</f>
        <v>Good</v>
      </c>
      <c r="Q376" t="str">
        <f>LEFT(Analysis167[[#This Row],[Name]],FIND(" ",Analysis167[[#This Row],[Name]], 1))</f>
        <v xml:space="preserve">Robert </v>
      </c>
    </row>
    <row r="377" spans="3:17" x14ac:dyDescent="0.35">
      <c r="C377" s="1" t="s">
        <v>779</v>
      </c>
      <c r="D377" s="1" t="s">
        <v>780</v>
      </c>
      <c r="E377" s="1" t="s">
        <v>80</v>
      </c>
      <c r="F377" s="10">
        <v>34</v>
      </c>
      <c r="G377" s="1" t="s">
        <v>23</v>
      </c>
      <c r="H377" s="1" t="s">
        <v>29</v>
      </c>
      <c r="I377" s="4">
        <v>62632</v>
      </c>
      <c r="J377" s="10">
        <v>27</v>
      </c>
      <c r="K377" s="10">
        <v>5</v>
      </c>
      <c r="L377" s="1">
        <v>2020</v>
      </c>
      <c r="M377" s="1" t="s">
        <v>18</v>
      </c>
      <c r="N377" s="1" t="s">
        <v>41</v>
      </c>
      <c r="O377" s="7">
        <v>4.1237913122767651</v>
      </c>
      <c r="P377" t="str">
        <f>_xlfn.IFS(Analysis167[[#This Row],[Performance_Score]]&lt;=2, "Poor", Analysis167[[#This Row],[Performance_Score]]&gt;2, "Good", Analysis167[[#This Row],[Performance_Score]]&gt;4, "Excellent")</f>
        <v>Good</v>
      </c>
      <c r="Q377" t="str">
        <f>LEFT(Analysis167[[#This Row],[Name]],FIND(" ",Analysis167[[#This Row],[Name]], 1))</f>
        <v xml:space="preserve">Victor </v>
      </c>
    </row>
    <row r="378" spans="3:17" x14ac:dyDescent="0.35">
      <c r="C378" s="2" t="s">
        <v>781</v>
      </c>
      <c r="D378" s="2" t="s">
        <v>782</v>
      </c>
      <c r="E378" s="2" t="s">
        <v>46</v>
      </c>
      <c r="F378" s="11">
        <v>33</v>
      </c>
      <c r="G378" s="2" t="s">
        <v>23</v>
      </c>
      <c r="H378" s="2" t="s">
        <v>77</v>
      </c>
      <c r="I378" s="5">
        <v>36683</v>
      </c>
      <c r="J378" s="11">
        <v>28</v>
      </c>
      <c r="K378" s="11">
        <v>3</v>
      </c>
      <c r="L378" s="2">
        <v>2019</v>
      </c>
      <c r="M378" s="2" t="s">
        <v>18</v>
      </c>
      <c r="N378" s="2" t="s">
        <v>26</v>
      </c>
      <c r="O378" s="8">
        <v>3.9012812807586639</v>
      </c>
      <c r="P378" t="str">
        <f>_xlfn.IFS(Analysis167[[#This Row],[Performance_Score]]&lt;=2, "Poor", Analysis167[[#This Row],[Performance_Score]]&gt;2, "Good", Analysis167[[#This Row],[Performance_Score]]&gt;4, "Excellent")</f>
        <v>Good</v>
      </c>
      <c r="Q378" t="str">
        <f>LEFT(Analysis167[[#This Row],[Name]],FIND(" ",Analysis167[[#This Row],[Name]], 1))</f>
        <v xml:space="preserve">Eric </v>
      </c>
    </row>
    <row r="379" spans="3:17" x14ac:dyDescent="0.35">
      <c r="C379" s="1" t="s">
        <v>783</v>
      </c>
      <c r="D379" s="1" t="s">
        <v>784</v>
      </c>
      <c r="E379" s="1" t="s">
        <v>33</v>
      </c>
      <c r="F379" s="10">
        <v>44</v>
      </c>
      <c r="G379" s="1" t="s">
        <v>23</v>
      </c>
      <c r="H379" s="1" t="s">
        <v>77</v>
      </c>
      <c r="I379" s="4">
        <v>80731</v>
      </c>
      <c r="J379" s="10">
        <v>25</v>
      </c>
      <c r="K379" s="10">
        <v>5</v>
      </c>
      <c r="L379" s="1">
        <v>2020</v>
      </c>
      <c r="M379" s="1" t="s">
        <v>51</v>
      </c>
      <c r="N379" s="1" t="s">
        <v>41</v>
      </c>
      <c r="O379" s="7">
        <v>3.6915616022305202</v>
      </c>
      <c r="P379" t="str">
        <f>_xlfn.IFS(Analysis167[[#This Row],[Performance_Score]]&lt;=2, "Poor", Analysis167[[#This Row],[Performance_Score]]&gt;2, "Good", Analysis167[[#This Row],[Performance_Score]]&gt;4, "Excellent")</f>
        <v>Good</v>
      </c>
      <c r="Q379" t="str">
        <f>LEFT(Analysis167[[#This Row],[Name]],FIND(" ",Analysis167[[#This Row],[Name]], 1))</f>
        <v xml:space="preserve">Victor </v>
      </c>
    </row>
    <row r="380" spans="3:17" x14ac:dyDescent="0.35">
      <c r="C380" s="2" t="s">
        <v>785</v>
      </c>
      <c r="D380" s="2" t="s">
        <v>786</v>
      </c>
      <c r="E380" s="2" t="s">
        <v>15</v>
      </c>
      <c r="F380" s="11">
        <v>60</v>
      </c>
      <c r="G380" s="2" t="s">
        <v>23</v>
      </c>
      <c r="H380" s="2" t="s">
        <v>17</v>
      </c>
      <c r="I380" s="5">
        <v>78108</v>
      </c>
      <c r="J380" s="11">
        <v>33</v>
      </c>
      <c r="K380" s="11">
        <v>4</v>
      </c>
      <c r="L380" s="2">
        <v>2015</v>
      </c>
      <c r="M380" s="2" t="s">
        <v>34</v>
      </c>
      <c r="N380" s="2" t="s">
        <v>26</v>
      </c>
      <c r="O380" s="8">
        <v>2.4675120887931641</v>
      </c>
      <c r="P380" t="str">
        <f>_xlfn.IFS(Analysis167[[#This Row],[Performance_Score]]&lt;=2, "Poor", Analysis167[[#This Row],[Performance_Score]]&gt;2, "Good", Analysis167[[#This Row],[Performance_Score]]&gt;4, "Excellent")</f>
        <v>Good</v>
      </c>
      <c r="Q380" t="str">
        <f>LEFT(Analysis167[[#This Row],[Name]],FIND(" ",Analysis167[[#This Row],[Name]], 1))</f>
        <v xml:space="preserve">Rachel </v>
      </c>
    </row>
    <row r="381" spans="3:17" x14ac:dyDescent="0.35">
      <c r="C381" s="1" t="s">
        <v>787</v>
      </c>
      <c r="D381" s="1" t="s">
        <v>788</v>
      </c>
      <c r="E381" s="1" t="s">
        <v>46</v>
      </c>
      <c r="F381" s="10">
        <v>34</v>
      </c>
      <c r="G381" s="1" t="s">
        <v>72</v>
      </c>
      <c r="H381" s="1" t="s">
        <v>24</v>
      </c>
      <c r="I381" s="4">
        <v>109177</v>
      </c>
      <c r="J381" s="10">
        <v>17</v>
      </c>
      <c r="K381" s="10">
        <v>4</v>
      </c>
      <c r="L381" s="1">
        <v>0</v>
      </c>
      <c r="M381" s="1" t="s">
        <v>40</v>
      </c>
      <c r="N381" s="1" t="s">
        <v>19</v>
      </c>
      <c r="O381" s="7">
        <v>1.0449589294834984</v>
      </c>
      <c r="P381" t="str">
        <f>_xlfn.IFS(Analysis167[[#This Row],[Performance_Score]]&lt;=2, "Poor", Analysis167[[#This Row],[Performance_Score]]&gt;2, "Good", Analysis167[[#This Row],[Performance_Score]]&gt;4, "Excellent")</f>
        <v>Good</v>
      </c>
      <c r="Q381" t="str">
        <f>LEFT(Analysis167[[#This Row],[Name]],FIND(" ",Analysis167[[#This Row],[Name]], 1))</f>
        <v xml:space="preserve">Connie </v>
      </c>
    </row>
    <row r="382" spans="3:17" x14ac:dyDescent="0.35">
      <c r="C382" s="2" t="s">
        <v>789</v>
      </c>
      <c r="D382" s="2" t="s">
        <v>790</v>
      </c>
      <c r="E382" s="2" t="s">
        <v>80</v>
      </c>
      <c r="F382" s="11">
        <v>48</v>
      </c>
      <c r="G382" s="2" t="s">
        <v>23</v>
      </c>
      <c r="H382" s="2" t="s">
        <v>63</v>
      </c>
      <c r="I382" s="5">
        <v>87243</v>
      </c>
      <c r="J382" s="11">
        <v>7</v>
      </c>
      <c r="K382" s="11">
        <v>2</v>
      </c>
      <c r="L382" s="2">
        <v>2017</v>
      </c>
      <c r="M382" s="2" t="s">
        <v>40</v>
      </c>
      <c r="N382" s="2" t="s">
        <v>26</v>
      </c>
      <c r="O382" s="8">
        <v>3.0073511526273893</v>
      </c>
      <c r="P382" t="str">
        <f>_xlfn.IFS(Analysis167[[#This Row],[Performance_Score]]&lt;=2, "Poor", Analysis167[[#This Row],[Performance_Score]]&gt;2, "Good", Analysis167[[#This Row],[Performance_Score]]&gt;4, "Excellent")</f>
        <v>Poor</v>
      </c>
      <c r="Q382" t="str">
        <f>LEFT(Analysis167[[#This Row],[Name]],FIND(" ",Analysis167[[#This Row],[Name]], 1))</f>
        <v xml:space="preserve">Joseph </v>
      </c>
    </row>
    <row r="383" spans="3:17" x14ac:dyDescent="0.35">
      <c r="C383" s="1" t="s">
        <v>791</v>
      </c>
      <c r="D383" s="1" t="s">
        <v>792</v>
      </c>
      <c r="E383" s="1" t="s">
        <v>15</v>
      </c>
      <c r="F383" s="10">
        <v>37</v>
      </c>
      <c r="G383" s="1" t="s">
        <v>23</v>
      </c>
      <c r="H383" s="1" t="s">
        <v>39</v>
      </c>
      <c r="I383" s="4">
        <v>84136</v>
      </c>
      <c r="J383" s="10">
        <v>3</v>
      </c>
      <c r="K383" s="10">
        <v>4</v>
      </c>
      <c r="L383" s="1">
        <v>0</v>
      </c>
      <c r="M383" s="1" t="s">
        <v>51</v>
      </c>
      <c r="N383" s="1" t="s">
        <v>26</v>
      </c>
      <c r="O383" s="7">
        <v>3.8957672198625297</v>
      </c>
      <c r="P383" t="str">
        <f>_xlfn.IFS(Analysis167[[#This Row],[Performance_Score]]&lt;=2, "Poor", Analysis167[[#This Row],[Performance_Score]]&gt;2, "Good", Analysis167[[#This Row],[Performance_Score]]&gt;4, "Excellent")</f>
        <v>Good</v>
      </c>
      <c r="Q383" t="str">
        <f>LEFT(Analysis167[[#This Row],[Name]],FIND(" ",Analysis167[[#This Row],[Name]], 1))</f>
        <v xml:space="preserve">Derrick </v>
      </c>
    </row>
    <row r="384" spans="3:17" x14ac:dyDescent="0.35">
      <c r="C384" s="2" t="s">
        <v>793</v>
      </c>
      <c r="D384" s="2" t="s">
        <v>794</v>
      </c>
      <c r="E384" s="2" t="s">
        <v>80</v>
      </c>
      <c r="F384" s="11">
        <v>59</v>
      </c>
      <c r="G384" s="2" t="s">
        <v>16</v>
      </c>
      <c r="H384" s="2" t="s">
        <v>77</v>
      </c>
      <c r="I384" s="5">
        <v>97353</v>
      </c>
      <c r="J384" s="11">
        <v>21</v>
      </c>
      <c r="K384" s="11">
        <v>2</v>
      </c>
      <c r="L384" s="2">
        <v>2019</v>
      </c>
      <c r="M384" s="2" t="s">
        <v>30</v>
      </c>
      <c r="N384" s="2" t="s">
        <v>26</v>
      </c>
      <c r="O384" s="8">
        <v>3.9528830185073596</v>
      </c>
      <c r="P384" t="str">
        <f>_xlfn.IFS(Analysis167[[#This Row],[Performance_Score]]&lt;=2, "Poor", Analysis167[[#This Row],[Performance_Score]]&gt;2, "Good", Analysis167[[#This Row],[Performance_Score]]&gt;4, "Excellent")</f>
        <v>Poor</v>
      </c>
      <c r="Q384" t="str">
        <f>LEFT(Analysis167[[#This Row],[Name]],FIND(" ",Analysis167[[#This Row],[Name]], 1))</f>
        <v xml:space="preserve">Bradley </v>
      </c>
    </row>
    <row r="385" spans="3:17" x14ac:dyDescent="0.35">
      <c r="C385" s="1" t="s">
        <v>795</v>
      </c>
      <c r="D385" s="1" t="s">
        <v>796</v>
      </c>
      <c r="E385" s="1" t="s">
        <v>33</v>
      </c>
      <c r="F385" s="10">
        <v>45</v>
      </c>
      <c r="G385" s="1" t="s">
        <v>16</v>
      </c>
      <c r="H385" s="1" t="s">
        <v>63</v>
      </c>
      <c r="I385" s="4">
        <v>76831</v>
      </c>
      <c r="J385" s="10">
        <v>33</v>
      </c>
      <c r="K385" s="10">
        <v>4</v>
      </c>
      <c r="L385" s="1">
        <v>0</v>
      </c>
      <c r="M385" s="1" t="s">
        <v>51</v>
      </c>
      <c r="N385" s="1" t="s">
        <v>41</v>
      </c>
      <c r="O385" s="7">
        <v>2.143582915679378</v>
      </c>
      <c r="P385" t="str">
        <f>_xlfn.IFS(Analysis167[[#This Row],[Performance_Score]]&lt;=2, "Poor", Analysis167[[#This Row],[Performance_Score]]&gt;2, "Good", Analysis167[[#This Row],[Performance_Score]]&gt;4, "Excellent")</f>
        <v>Good</v>
      </c>
      <c r="Q385" t="str">
        <f>LEFT(Analysis167[[#This Row],[Name]],FIND(" ",Analysis167[[#This Row],[Name]], 1))</f>
        <v xml:space="preserve">Justin </v>
      </c>
    </row>
    <row r="386" spans="3:17" x14ac:dyDescent="0.35">
      <c r="C386" s="2" t="s">
        <v>797</v>
      </c>
      <c r="D386" s="2" t="s">
        <v>798</v>
      </c>
      <c r="E386" s="2" t="s">
        <v>80</v>
      </c>
      <c r="F386" s="11">
        <v>58</v>
      </c>
      <c r="G386" s="2" t="s">
        <v>23</v>
      </c>
      <c r="H386" s="2" t="s">
        <v>39</v>
      </c>
      <c r="I386" s="5">
        <v>110483</v>
      </c>
      <c r="J386" s="11">
        <v>12</v>
      </c>
      <c r="K386" s="11">
        <v>1</v>
      </c>
      <c r="L386" s="2">
        <v>2022</v>
      </c>
      <c r="M386" s="2" t="s">
        <v>34</v>
      </c>
      <c r="N386" s="2" t="s">
        <v>41</v>
      </c>
      <c r="O386" s="8">
        <v>1.8799790011211854</v>
      </c>
      <c r="P386" t="str">
        <f>_xlfn.IFS(Analysis167[[#This Row],[Performance_Score]]&lt;=2, "Poor", Analysis167[[#This Row],[Performance_Score]]&gt;2, "Good", Analysis167[[#This Row],[Performance_Score]]&gt;4, "Excellent")</f>
        <v>Poor</v>
      </c>
      <c r="Q386" t="str">
        <f>LEFT(Analysis167[[#This Row],[Name]],FIND(" ",Analysis167[[#This Row],[Name]], 1))</f>
        <v xml:space="preserve">Jillian </v>
      </c>
    </row>
    <row r="387" spans="3:17" x14ac:dyDescent="0.35">
      <c r="C387" s="1" t="s">
        <v>799</v>
      </c>
      <c r="D387" s="1" t="s">
        <v>800</v>
      </c>
      <c r="E387" s="1" t="s">
        <v>80</v>
      </c>
      <c r="F387" s="10">
        <v>56</v>
      </c>
      <c r="G387" s="1" t="s">
        <v>23</v>
      </c>
      <c r="H387" s="1" t="s">
        <v>77</v>
      </c>
      <c r="I387" s="4">
        <v>86966</v>
      </c>
      <c r="J387" s="10">
        <v>32</v>
      </c>
      <c r="K387" s="10">
        <v>5</v>
      </c>
      <c r="L387" s="1">
        <v>0</v>
      </c>
      <c r="M387" s="1" t="s">
        <v>25</v>
      </c>
      <c r="N387" s="1" t="s">
        <v>26</v>
      </c>
      <c r="O387" s="7">
        <v>2.4699310774328138</v>
      </c>
      <c r="P387" t="str">
        <f>_xlfn.IFS(Analysis167[[#This Row],[Performance_Score]]&lt;=2, "Poor", Analysis167[[#This Row],[Performance_Score]]&gt;2, "Good", Analysis167[[#This Row],[Performance_Score]]&gt;4, "Excellent")</f>
        <v>Good</v>
      </c>
      <c r="Q387" t="str">
        <f>LEFT(Analysis167[[#This Row],[Name]],FIND(" ",Analysis167[[#This Row],[Name]], 1))</f>
        <v xml:space="preserve">David </v>
      </c>
    </row>
    <row r="388" spans="3:17" x14ac:dyDescent="0.35">
      <c r="C388" s="2" t="s">
        <v>801</v>
      </c>
      <c r="D388" s="2" t="s">
        <v>802</v>
      </c>
      <c r="E388" s="2" t="s">
        <v>80</v>
      </c>
      <c r="F388" s="11">
        <v>46</v>
      </c>
      <c r="G388" s="2" t="s">
        <v>23</v>
      </c>
      <c r="H388" s="2" t="s">
        <v>77</v>
      </c>
      <c r="I388" s="5">
        <v>58761</v>
      </c>
      <c r="J388" s="11">
        <v>11</v>
      </c>
      <c r="K388" s="11">
        <v>2</v>
      </c>
      <c r="L388" s="2">
        <v>2018</v>
      </c>
      <c r="M388" s="2" t="s">
        <v>40</v>
      </c>
      <c r="N388" s="2" t="s">
        <v>26</v>
      </c>
      <c r="O388" s="8">
        <v>1.3154615420393014</v>
      </c>
      <c r="P388" t="str">
        <f>_xlfn.IFS(Analysis167[[#This Row],[Performance_Score]]&lt;=2, "Poor", Analysis167[[#This Row],[Performance_Score]]&gt;2, "Good", Analysis167[[#This Row],[Performance_Score]]&gt;4, "Excellent")</f>
        <v>Poor</v>
      </c>
      <c r="Q388" t="str">
        <f>LEFT(Analysis167[[#This Row],[Name]],FIND(" ",Analysis167[[#This Row],[Name]], 1))</f>
        <v xml:space="preserve">Corey </v>
      </c>
    </row>
    <row r="389" spans="3:17" x14ac:dyDescent="0.35">
      <c r="C389" s="1" t="s">
        <v>803</v>
      </c>
      <c r="D389" s="1" t="s">
        <v>804</v>
      </c>
      <c r="E389" s="1" t="s">
        <v>46</v>
      </c>
      <c r="F389" s="10">
        <v>58</v>
      </c>
      <c r="G389" s="1" t="s">
        <v>23</v>
      </c>
      <c r="H389" s="1" t="s">
        <v>63</v>
      </c>
      <c r="I389" s="4">
        <v>78007</v>
      </c>
      <c r="J389" s="10">
        <v>21</v>
      </c>
      <c r="K389" s="10">
        <v>4</v>
      </c>
      <c r="L389" s="1">
        <v>2023</v>
      </c>
      <c r="M389" s="1" t="s">
        <v>18</v>
      </c>
      <c r="N389" s="1" t="s">
        <v>26</v>
      </c>
      <c r="O389" s="7">
        <v>2.090951607617245</v>
      </c>
      <c r="P389" t="str">
        <f>_xlfn.IFS(Analysis167[[#This Row],[Performance_Score]]&lt;=2, "Poor", Analysis167[[#This Row],[Performance_Score]]&gt;2, "Good", Analysis167[[#This Row],[Performance_Score]]&gt;4, "Excellent")</f>
        <v>Good</v>
      </c>
      <c r="Q389" t="str">
        <f>LEFT(Analysis167[[#This Row],[Name]],FIND(" ",Analysis167[[#This Row],[Name]], 1))</f>
        <v xml:space="preserve">Janet </v>
      </c>
    </row>
    <row r="390" spans="3:17" x14ac:dyDescent="0.35">
      <c r="C390" s="2" t="s">
        <v>805</v>
      </c>
      <c r="D390" s="2" t="s">
        <v>806</v>
      </c>
      <c r="E390" s="2" t="s">
        <v>15</v>
      </c>
      <c r="F390" s="11">
        <v>24</v>
      </c>
      <c r="G390" s="2" t="s">
        <v>16</v>
      </c>
      <c r="H390" s="2" t="s">
        <v>77</v>
      </c>
      <c r="I390" s="5">
        <v>63994</v>
      </c>
      <c r="J390" s="11">
        <v>19</v>
      </c>
      <c r="K390" s="11">
        <v>2</v>
      </c>
      <c r="L390" s="2">
        <v>2018</v>
      </c>
      <c r="M390" s="2" t="s">
        <v>18</v>
      </c>
      <c r="N390" s="2" t="s">
        <v>141</v>
      </c>
      <c r="O390" s="8">
        <v>4.7124259186688073</v>
      </c>
      <c r="P390" t="str">
        <f>_xlfn.IFS(Analysis167[[#This Row],[Performance_Score]]&lt;=2, "Poor", Analysis167[[#This Row],[Performance_Score]]&gt;2, "Good", Analysis167[[#This Row],[Performance_Score]]&gt;4, "Excellent")</f>
        <v>Poor</v>
      </c>
      <c r="Q390" t="str">
        <f>LEFT(Analysis167[[#This Row],[Name]],FIND(" ",Analysis167[[#This Row],[Name]], 1))</f>
        <v xml:space="preserve">Ashley </v>
      </c>
    </row>
    <row r="391" spans="3:17" x14ac:dyDescent="0.35">
      <c r="C391" s="1" t="s">
        <v>807</v>
      </c>
      <c r="D391" s="1" t="s">
        <v>808</v>
      </c>
      <c r="E391" s="1" t="s">
        <v>15</v>
      </c>
      <c r="F391" s="10">
        <v>59</v>
      </c>
      <c r="G391" s="1" t="s">
        <v>16</v>
      </c>
      <c r="H391" s="1" t="s">
        <v>63</v>
      </c>
      <c r="I391" s="4">
        <v>105491</v>
      </c>
      <c r="J391" s="10">
        <v>12</v>
      </c>
      <c r="K391" s="10">
        <v>2</v>
      </c>
      <c r="L391" s="1">
        <v>2017</v>
      </c>
      <c r="M391" s="1" t="s">
        <v>30</v>
      </c>
      <c r="N391" s="1" t="s">
        <v>41</v>
      </c>
      <c r="O391" s="7">
        <v>3.3391971013625792</v>
      </c>
      <c r="P391" t="str">
        <f>_xlfn.IFS(Analysis167[[#This Row],[Performance_Score]]&lt;=2, "Poor", Analysis167[[#This Row],[Performance_Score]]&gt;2, "Good", Analysis167[[#This Row],[Performance_Score]]&gt;4, "Excellent")</f>
        <v>Poor</v>
      </c>
      <c r="Q391" t="str">
        <f>LEFT(Analysis167[[#This Row],[Name]],FIND(" ",Analysis167[[#This Row],[Name]], 1))</f>
        <v xml:space="preserve">Heidi </v>
      </c>
    </row>
    <row r="392" spans="3:17" x14ac:dyDescent="0.35">
      <c r="C392" s="2" t="s">
        <v>809</v>
      </c>
      <c r="D392" s="2" t="s">
        <v>810</v>
      </c>
      <c r="E392" s="2" t="s">
        <v>80</v>
      </c>
      <c r="F392" s="11">
        <v>47</v>
      </c>
      <c r="G392" s="2" t="s">
        <v>23</v>
      </c>
      <c r="H392" s="2" t="s">
        <v>39</v>
      </c>
      <c r="I392" s="5">
        <v>81965</v>
      </c>
      <c r="J392" s="11">
        <v>10</v>
      </c>
      <c r="K392" s="11">
        <v>2</v>
      </c>
      <c r="L392" s="2">
        <v>0</v>
      </c>
      <c r="M392" s="2" t="s">
        <v>25</v>
      </c>
      <c r="N392" s="2" t="s">
        <v>26</v>
      </c>
      <c r="O392" s="8">
        <v>2.43031373464986</v>
      </c>
      <c r="P392" t="str">
        <f>_xlfn.IFS(Analysis167[[#This Row],[Performance_Score]]&lt;=2, "Poor", Analysis167[[#This Row],[Performance_Score]]&gt;2, "Good", Analysis167[[#This Row],[Performance_Score]]&gt;4, "Excellent")</f>
        <v>Poor</v>
      </c>
      <c r="Q392" t="str">
        <f>LEFT(Analysis167[[#This Row],[Name]],FIND(" ",Analysis167[[#This Row],[Name]], 1))</f>
        <v xml:space="preserve">Anita </v>
      </c>
    </row>
    <row r="393" spans="3:17" x14ac:dyDescent="0.35">
      <c r="C393" s="1" t="s">
        <v>811</v>
      </c>
      <c r="D393" s="1" t="s">
        <v>812</v>
      </c>
      <c r="E393" s="1" t="s">
        <v>15</v>
      </c>
      <c r="F393" s="10">
        <v>44</v>
      </c>
      <c r="G393" s="1" t="s">
        <v>16</v>
      </c>
      <c r="H393" s="1" t="s">
        <v>39</v>
      </c>
      <c r="I393" s="4">
        <v>47965</v>
      </c>
      <c r="J393" s="10">
        <v>19</v>
      </c>
      <c r="K393" s="10">
        <v>2</v>
      </c>
      <c r="L393" s="1">
        <v>2018</v>
      </c>
      <c r="M393" s="1" t="s">
        <v>30</v>
      </c>
      <c r="N393" s="1" t="s">
        <v>141</v>
      </c>
      <c r="O393" s="7">
        <v>3.1915860905104307</v>
      </c>
      <c r="P393" t="str">
        <f>_xlfn.IFS(Analysis167[[#This Row],[Performance_Score]]&lt;=2, "Poor", Analysis167[[#This Row],[Performance_Score]]&gt;2, "Good", Analysis167[[#This Row],[Performance_Score]]&gt;4, "Excellent")</f>
        <v>Poor</v>
      </c>
      <c r="Q393" t="str">
        <f>LEFT(Analysis167[[#This Row],[Name]],FIND(" ",Analysis167[[#This Row],[Name]], 1))</f>
        <v xml:space="preserve">Tim </v>
      </c>
    </row>
    <row r="394" spans="3:17" x14ac:dyDescent="0.35">
      <c r="C394" s="2" t="s">
        <v>813</v>
      </c>
      <c r="D394" s="2" t="s">
        <v>814</v>
      </c>
      <c r="E394" s="2" t="s">
        <v>80</v>
      </c>
      <c r="F394" s="11">
        <v>50</v>
      </c>
      <c r="G394" s="2" t="s">
        <v>23</v>
      </c>
      <c r="H394" s="2" t="s">
        <v>39</v>
      </c>
      <c r="I394" s="5">
        <v>81621</v>
      </c>
      <c r="J394" s="11">
        <v>10</v>
      </c>
      <c r="K394" s="11">
        <v>1</v>
      </c>
      <c r="L394" s="2">
        <v>2015</v>
      </c>
      <c r="M394" s="2" t="s">
        <v>18</v>
      </c>
      <c r="N394" s="2" t="s">
        <v>26</v>
      </c>
      <c r="O394" s="8">
        <v>1.0595089025068685</v>
      </c>
      <c r="P394" t="str">
        <f>_xlfn.IFS(Analysis167[[#This Row],[Performance_Score]]&lt;=2, "Poor", Analysis167[[#This Row],[Performance_Score]]&gt;2, "Good", Analysis167[[#This Row],[Performance_Score]]&gt;4, "Excellent")</f>
        <v>Poor</v>
      </c>
      <c r="Q394" t="str">
        <f>LEFT(Analysis167[[#This Row],[Name]],FIND(" ",Analysis167[[#This Row],[Name]], 1))</f>
        <v xml:space="preserve">Michael </v>
      </c>
    </row>
    <row r="395" spans="3:17" x14ac:dyDescent="0.35">
      <c r="C395" s="1" t="s">
        <v>815</v>
      </c>
      <c r="D395" s="1" t="s">
        <v>816</v>
      </c>
      <c r="E395" s="1" t="s">
        <v>22</v>
      </c>
      <c r="F395" s="10">
        <v>32</v>
      </c>
      <c r="G395" s="1" t="s">
        <v>23</v>
      </c>
      <c r="H395" s="1" t="s">
        <v>29</v>
      </c>
      <c r="I395" s="4">
        <v>90965</v>
      </c>
      <c r="J395" s="10">
        <v>13</v>
      </c>
      <c r="K395" s="10">
        <v>3</v>
      </c>
      <c r="L395" s="1">
        <v>2016</v>
      </c>
      <c r="M395" s="1" t="s">
        <v>18</v>
      </c>
      <c r="N395" s="1" t="s">
        <v>19</v>
      </c>
      <c r="O395" s="7">
        <v>4.1617990343059477</v>
      </c>
      <c r="P395" t="str">
        <f>_xlfn.IFS(Analysis167[[#This Row],[Performance_Score]]&lt;=2, "Poor", Analysis167[[#This Row],[Performance_Score]]&gt;2, "Good", Analysis167[[#This Row],[Performance_Score]]&gt;4, "Excellent")</f>
        <v>Good</v>
      </c>
      <c r="Q395" t="str">
        <f>LEFT(Analysis167[[#This Row],[Name]],FIND(" ",Analysis167[[#This Row],[Name]], 1))</f>
        <v xml:space="preserve">Mandy </v>
      </c>
    </row>
    <row r="396" spans="3:17" x14ac:dyDescent="0.35">
      <c r="C396" s="2" t="s">
        <v>817</v>
      </c>
      <c r="D396" s="2" t="s">
        <v>818</v>
      </c>
      <c r="E396" s="2" t="s">
        <v>33</v>
      </c>
      <c r="F396" s="11">
        <v>34</v>
      </c>
      <c r="G396" s="2" t="s">
        <v>23</v>
      </c>
      <c r="H396" s="2" t="s">
        <v>29</v>
      </c>
      <c r="I396" s="5">
        <v>91671</v>
      </c>
      <c r="J396" s="11">
        <v>30</v>
      </c>
      <c r="K396" s="11">
        <v>1</v>
      </c>
      <c r="L396" s="2">
        <v>2018</v>
      </c>
      <c r="M396" s="2" t="s">
        <v>40</v>
      </c>
      <c r="N396" s="2" t="s">
        <v>19</v>
      </c>
      <c r="O396" s="8">
        <v>2.7803519085380151</v>
      </c>
      <c r="P396" t="str">
        <f>_xlfn.IFS(Analysis167[[#This Row],[Performance_Score]]&lt;=2, "Poor", Analysis167[[#This Row],[Performance_Score]]&gt;2, "Good", Analysis167[[#This Row],[Performance_Score]]&gt;4, "Excellent")</f>
        <v>Poor</v>
      </c>
      <c r="Q396" t="str">
        <f>LEFT(Analysis167[[#This Row],[Name]],FIND(" ",Analysis167[[#This Row],[Name]], 1))</f>
        <v xml:space="preserve">Kenneth </v>
      </c>
    </row>
    <row r="397" spans="3:17" x14ac:dyDescent="0.35">
      <c r="C397" s="1" t="s">
        <v>819</v>
      </c>
      <c r="D397" s="1" t="s">
        <v>820</v>
      </c>
      <c r="E397" s="1" t="s">
        <v>15</v>
      </c>
      <c r="F397" s="10">
        <v>36</v>
      </c>
      <c r="G397" s="1" t="s">
        <v>23</v>
      </c>
      <c r="H397" s="1" t="s">
        <v>63</v>
      </c>
      <c r="I397" s="4">
        <v>98542</v>
      </c>
      <c r="J397" s="10">
        <v>16</v>
      </c>
      <c r="K397" s="10">
        <v>4</v>
      </c>
      <c r="L397" s="1">
        <v>2016</v>
      </c>
      <c r="M397" s="1" t="s">
        <v>34</v>
      </c>
      <c r="N397" s="1" t="s">
        <v>19</v>
      </c>
      <c r="O397" s="7">
        <v>1.2652213834585764</v>
      </c>
      <c r="P397" t="str">
        <f>_xlfn.IFS(Analysis167[[#This Row],[Performance_Score]]&lt;=2, "Poor", Analysis167[[#This Row],[Performance_Score]]&gt;2, "Good", Analysis167[[#This Row],[Performance_Score]]&gt;4, "Excellent")</f>
        <v>Good</v>
      </c>
      <c r="Q397" t="str">
        <f>LEFT(Analysis167[[#This Row],[Name]],FIND(" ",Analysis167[[#This Row],[Name]], 1))</f>
        <v xml:space="preserve">Crystal </v>
      </c>
    </row>
    <row r="398" spans="3:17" x14ac:dyDescent="0.35">
      <c r="C398" s="2" t="s">
        <v>821</v>
      </c>
      <c r="D398" s="2" t="s">
        <v>822</v>
      </c>
      <c r="E398" s="2" t="s">
        <v>15</v>
      </c>
      <c r="F398" s="11">
        <v>24</v>
      </c>
      <c r="G398" s="2" t="s">
        <v>16</v>
      </c>
      <c r="H398" s="2" t="s">
        <v>63</v>
      </c>
      <c r="I398" s="5">
        <v>55826</v>
      </c>
      <c r="J398" s="11">
        <v>34</v>
      </c>
      <c r="K398" s="11">
        <v>1</v>
      </c>
      <c r="L398" s="2">
        <v>2019</v>
      </c>
      <c r="M398" s="2" t="s">
        <v>51</v>
      </c>
      <c r="N398" s="2" t="s">
        <v>26</v>
      </c>
      <c r="O398" s="8">
        <v>3.7190713958742951</v>
      </c>
      <c r="P398" t="str">
        <f>_xlfn.IFS(Analysis167[[#This Row],[Performance_Score]]&lt;=2, "Poor", Analysis167[[#This Row],[Performance_Score]]&gt;2, "Good", Analysis167[[#This Row],[Performance_Score]]&gt;4, "Excellent")</f>
        <v>Poor</v>
      </c>
      <c r="Q398" t="str">
        <f>LEFT(Analysis167[[#This Row],[Name]],FIND(" ",Analysis167[[#This Row],[Name]], 1))</f>
        <v xml:space="preserve">Barbara </v>
      </c>
    </row>
    <row r="399" spans="3:17" x14ac:dyDescent="0.35">
      <c r="C399" s="1" t="s">
        <v>823</v>
      </c>
      <c r="D399" s="1" t="s">
        <v>824</v>
      </c>
      <c r="E399" s="1" t="s">
        <v>33</v>
      </c>
      <c r="F399" s="10">
        <v>59</v>
      </c>
      <c r="G399" s="1" t="s">
        <v>72</v>
      </c>
      <c r="H399" s="1" t="s">
        <v>63</v>
      </c>
      <c r="I399" s="4">
        <v>42519</v>
      </c>
      <c r="J399" s="10">
        <v>2</v>
      </c>
      <c r="K399" s="10">
        <v>3</v>
      </c>
      <c r="L399" s="1">
        <v>2021</v>
      </c>
      <c r="M399" s="1" t="s">
        <v>18</v>
      </c>
      <c r="N399" s="1" t="s">
        <v>26</v>
      </c>
      <c r="O399" s="7">
        <v>2.2080980231800464</v>
      </c>
      <c r="P399" t="str">
        <f>_xlfn.IFS(Analysis167[[#This Row],[Performance_Score]]&lt;=2, "Poor", Analysis167[[#This Row],[Performance_Score]]&gt;2, "Good", Analysis167[[#This Row],[Performance_Score]]&gt;4, "Excellent")</f>
        <v>Good</v>
      </c>
      <c r="Q399" t="str">
        <f>LEFT(Analysis167[[#This Row],[Name]],FIND(" ",Analysis167[[#This Row],[Name]], 1))</f>
        <v xml:space="preserve">David </v>
      </c>
    </row>
    <row r="400" spans="3:17" x14ac:dyDescent="0.35">
      <c r="C400" s="2" t="s">
        <v>825</v>
      </c>
      <c r="D400" s="2" t="s">
        <v>826</v>
      </c>
      <c r="E400" s="2" t="s">
        <v>22</v>
      </c>
      <c r="F400" s="11">
        <v>52</v>
      </c>
      <c r="G400" s="2" t="s">
        <v>23</v>
      </c>
      <c r="H400" s="2" t="s">
        <v>63</v>
      </c>
      <c r="I400" s="5">
        <v>72670</v>
      </c>
      <c r="J400" s="11">
        <v>8</v>
      </c>
      <c r="K400" s="11">
        <v>5</v>
      </c>
      <c r="L400" s="2">
        <v>0</v>
      </c>
      <c r="M400" s="2" t="s">
        <v>18</v>
      </c>
      <c r="N400" s="2" t="s">
        <v>141</v>
      </c>
      <c r="O400" s="8">
        <v>3.7654302795754111</v>
      </c>
      <c r="P400" t="str">
        <f>_xlfn.IFS(Analysis167[[#This Row],[Performance_Score]]&lt;=2, "Poor", Analysis167[[#This Row],[Performance_Score]]&gt;2, "Good", Analysis167[[#This Row],[Performance_Score]]&gt;4, "Excellent")</f>
        <v>Good</v>
      </c>
      <c r="Q400" t="str">
        <f>LEFT(Analysis167[[#This Row],[Name]],FIND(" ",Analysis167[[#This Row],[Name]], 1))</f>
        <v xml:space="preserve">Brittany </v>
      </c>
    </row>
    <row r="401" spans="3:17" x14ac:dyDescent="0.35">
      <c r="C401" s="1" t="s">
        <v>827</v>
      </c>
      <c r="D401" s="1" t="s">
        <v>828</v>
      </c>
      <c r="E401" s="1" t="s">
        <v>15</v>
      </c>
      <c r="F401" s="10">
        <v>40</v>
      </c>
      <c r="G401" s="1" t="s">
        <v>16</v>
      </c>
      <c r="H401" s="1" t="s">
        <v>29</v>
      </c>
      <c r="I401" s="4">
        <v>33484</v>
      </c>
      <c r="J401" s="10">
        <v>2</v>
      </c>
      <c r="K401" s="10">
        <v>3</v>
      </c>
      <c r="L401" s="1">
        <v>2022</v>
      </c>
      <c r="M401" s="1" t="s">
        <v>40</v>
      </c>
      <c r="N401" s="1" t="s">
        <v>26</v>
      </c>
      <c r="O401" s="7">
        <v>4.2248183763825686</v>
      </c>
      <c r="P401" t="str">
        <f>_xlfn.IFS(Analysis167[[#This Row],[Performance_Score]]&lt;=2, "Poor", Analysis167[[#This Row],[Performance_Score]]&gt;2, "Good", Analysis167[[#This Row],[Performance_Score]]&gt;4, "Excellent")</f>
        <v>Good</v>
      </c>
      <c r="Q401" t="str">
        <f>LEFT(Analysis167[[#This Row],[Name]],FIND(" ",Analysis167[[#This Row],[Name]], 1))</f>
        <v xml:space="preserve">Annette </v>
      </c>
    </row>
    <row r="402" spans="3:17" x14ac:dyDescent="0.35">
      <c r="C402" s="2" t="s">
        <v>829</v>
      </c>
      <c r="D402" s="2" t="s">
        <v>830</v>
      </c>
      <c r="E402" s="2" t="s">
        <v>80</v>
      </c>
      <c r="F402" s="11">
        <v>33</v>
      </c>
      <c r="G402" s="2" t="s">
        <v>23</v>
      </c>
      <c r="H402" s="2" t="s">
        <v>17</v>
      </c>
      <c r="I402" s="5">
        <v>46625</v>
      </c>
      <c r="J402" s="11">
        <v>34</v>
      </c>
      <c r="K402" s="11">
        <v>3</v>
      </c>
      <c r="L402" s="2">
        <v>2015</v>
      </c>
      <c r="M402" s="2" t="s">
        <v>40</v>
      </c>
      <c r="N402" s="2" t="s">
        <v>19</v>
      </c>
      <c r="O402" s="8">
        <v>3.6342408812629499</v>
      </c>
      <c r="P402" t="str">
        <f>_xlfn.IFS(Analysis167[[#This Row],[Performance_Score]]&lt;=2, "Poor", Analysis167[[#This Row],[Performance_Score]]&gt;2, "Good", Analysis167[[#This Row],[Performance_Score]]&gt;4, "Excellent")</f>
        <v>Good</v>
      </c>
      <c r="Q402" t="str">
        <f>LEFT(Analysis167[[#This Row],[Name]],FIND(" ",Analysis167[[#This Row],[Name]], 1))</f>
        <v xml:space="preserve">Tracey </v>
      </c>
    </row>
    <row r="403" spans="3:17" x14ac:dyDescent="0.35">
      <c r="C403" s="1" t="s">
        <v>831</v>
      </c>
      <c r="D403" s="1" t="s">
        <v>832</v>
      </c>
      <c r="E403" s="1" t="s">
        <v>80</v>
      </c>
      <c r="F403" s="10">
        <v>52</v>
      </c>
      <c r="G403" s="1" t="s">
        <v>72</v>
      </c>
      <c r="H403" s="1" t="s">
        <v>17</v>
      </c>
      <c r="I403" s="4">
        <v>110535</v>
      </c>
      <c r="J403" s="10">
        <v>17</v>
      </c>
      <c r="K403" s="10">
        <v>2</v>
      </c>
      <c r="L403" s="1">
        <v>2016</v>
      </c>
      <c r="M403" s="1" t="s">
        <v>51</v>
      </c>
      <c r="N403" s="1" t="s">
        <v>41</v>
      </c>
      <c r="O403" s="7">
        <v>2.5895807865994556</v>
      </c>
      <c r="P403" t="str">
        <f>_xlfn.IFS(Analysis167[[#This Row],[Performance_Score]]&lt;=2, "Poor", Analysis167[[#This Row],[Performance_Score]]&gt;2, "Good", Analysis167[[#This Row],[Performance_Score]]&gt;4, "Excellent")</f>
        <v>Poor</v>
      </c>
      <c r="Q403" t="str">
        <f>LEFT(Analysis167[[#This Row],[Name]],FIND(" ",Analysis167[[#This Row],[Name]], 1))</f>
        <v xml:space="preserve">David </v>
      </c>
    </row>
    <row r="404" spans="3:17" x14ac:dyDescent="0.35">
      <c r="C404" s="2" t="s">
        <v>833</v>
      </c>
      <c r="D404" s="2" t="s">
        <v>834</v>
      </c>
      <c r="E404" s="2" t="s">
        <v>33</v>
      </c>
      <c r="F404" s="11">
        <v>58</v>
      </c>
      <c r="G404" s="2" t="s">
        <v>16</v>
      </c>
      <c r="H404" s="2" t="s">
        <v>29</v>
      </c>
      <c r="I404" s="5">
        <v>75799</v>
      </c>
      <c r="J404" s="11">
        <v>14</v>
      </c>
      <c r="K404" s="11">
        <v>2</v>
      </c>
      <c r="L404" s="2">
        <v>2024</v>
      </c>
      <c r="M404" s="2" t="s">
        <v>18</v>
      </c>
      <c r="N404" s="2" t="s">
        <v>19</v>
      </c>
      <c r="O404" s="8">
        <v>4.8554958634168122</v>
      </c>
      <c r="P404" t="str">
        <f>_xlfn.IFS(Analysis167[[#This Row],[Performance_Score]]&lt;=2, "Poor", Analysis167[[#This Row],[Performance_Score]]&gt;2, "Good", Analysis167[[#This Row],[Performance_Score]]&gt;4, "Excellent")</f>
        <v>Poor</v>
      </c>
      <c r="Q404" t="str">
        <f>LEFT(Analysis167[[#This Row],[Name]],FIND(" ",Analysis167[[#This Row],[Name]], 1))</f>
        <v xml:space="preserve">Holly </v>
      </c>
    </row>
    <row r="405" spans="3:17" x14ac:dyDescent="0.35">
      <c r="C405" s="1" t="s">
        <v>835</v>
      </c>
      <c r="D405" s="1" t="s">
        <v>836</v>
      </c>
      <c r="E405" s="1" t="s">
        <v>58</v>
      </c>
      <c r="F405" s="10">
        <v>37</v>
      </c>
      <c r="G405" s="1" t="s">
        <v>23</v>
      </c>
      <c r="H405" s="1" t="s">
        <v>24</v>
      </c>
      <c r="I405" s="4">
        <v>84053</v>
      </c>
      <c r="J405" s="10">
        <v>34</v>
      </c>
      <c r="K405" s="10">
        <v>1</v>
      </c>
      <c r="L405" s="1">
        <v>2020</v>
      </c>
      <c r="M405" s="1" t="s">
        <v>34</v>
      </c>
      <c r="N405" s="1" t="s">
        <v>41</v>
      </c>
      <c r="O405" s="7">
        <v>3.6131878213656532</v>
      </c>
      <c r="P405" t="str">
        <f>_xlfn.IFS(Analysis167[[#This Row],[Performance_Score]]&lt;=2, "Poor", Analysis167[[#This Row],[Performance_Score]]&gt;2, "Good", Analysis167[[#This Row],[Performance_Score]]&gt;4, "Excellent")</f>
        <v>Poor</v>
      </c>
      <c r="Q405" t="str">
        <f>LEFT(Analysis167[[#This Row],[Name]],FIND(" ",Analysis167[[#This Row],[Name]], 1))</f>
        <v xml:space="preserve">Brian </v>
      </c>
    </row>
    <row r="406" spans="3:17" x14ac:dyDescent="0.35">
      <c r="C406" s="2" t="s">
        <v>837</v>
      </c>
      <c r="D406" s="2" t="s">
        <v>838</v>
      </c>
      <c r="E406" s="2" t="s">
        <v>22</v>
      </c>
      <c r="F406" s="11">
        <v>38</v>
      </c>
      <c r="G406" s="2" t="s">
        <v>16</v>
      </c>
      <c r="H406" s="2" t="s">
        <v>77</v>
      </c>
      <c r="I406" s="5">
        <v>74871</v>
      </c>
      <c r="J406" s="11">
        <v>29</v>
      </c>
      <c r="K406" s="11">
        <v>4</v>
      </c>
      <c r="L406" s="2">
        <v>2020</v>
      </c>
      <c r="M406" s="2" t="s">
        <v>18</v>
      </c>
      <c r="N406" s="2" t="s">
        <v>26</v>
      </c>
      <c r="O406" s="8">
        <v>3.1277417126285161</v>
      </c>
      <c r="P406" t="str">
        <f>_xlfn.IFS(Analysis167[[#This Row],[Performance_Score]]&lt;=2, "Poor", Analysis167[[#This Row],[Performance_Score]]&gt;2, "Good", Analysis167[[#This Row],[Performance_Score]]&gt;4, "Excellent")</f>
        <v>Good</v>
      </c>
      <c r="Q406" t="str">
        <f>LEFT(Analysis167[[#This Row],[Name]],FIND(" ",Analysis167[[#This Row],[Name]], 1))</f>
        <v xml:space="preserve">Kenneth </v>
      </c>
    </row>
    <row r="407" spans="3:17" x14ac:dyDescent="0.35">
      <c r="C407" s="1" t="s">
        <v>839</v>
      </c>
      <c r="D407" s="1" t="s">
        <v>840</v>
      </c>
      <c r="E407" s="1" t="s">
        <v>46</v>
      </c>
      <c r="F407" s="10">
        <v>26</v>
      </c>
      <c r="G407" s="1" t="s">
        <v>16</v>
      </c>
      <c r="H407" s="1" t="s">
        <v>39</v>
      </c>
      <c r="I407" s="4">
        <v>33615</v>
      </c>
      <c r="J407" s="10">
        <v>32</v>
      </c>
      <c r="K407" s="10">
        <v>3</v>
      </c>
      <c r="L407" s="1">
        <v>2024</v>
      </c>
      <c r="M407" s="1" t="s">
        <v>51</v>
      </c>
      <c r="N407" s="1" t="s">
        <v>141</v>
      </c>
      <c r="O407" s="7">
        <v>4.1727168879224692</v>
      </c>
      <c r="P407" t="str">
        <f>_xlfn.IFS(Analysis167[[#This Row],[Performance_Score]]&lt;=2, "Poor", Analysis167[[#This Row],[Performance_Score]]&gt;2, "Good", Analysis167[[#This Row],[Performance_Score]]&gt;4, "Excellent")</f>
        <v>Good</v>
      </c>
      <c r="Q407" t="str">
        <f>LEFT(Analysis167[[#This Row],[Name]],FIND(" ",Analysis167[[#This Row],[Name]], 1))</f>
        <v xml:space="preserve">Jeffrey </v>
      </c>
    </row>
    <row r="408" spans="3:17" x14ac:dyDescent="0.35">
      <c r="C408" s="2" t="s">
        <v>841</v>
      </c>
      <c r="D408" s="2" t="s">
        <v>842</v>
      </c>
      <c r="E408" s="2" t="s">
        <v>22</v>
      </c>
      <c r="F408" s="11">
        <v>59</v>
      </c>
      <c r="G408" s="2" t="s">
        <v>16</v>
      </c>
      <c r="H408" s="2" t="s">
        <v>63</v>
      </c>
      <c r="I408" s="5">
        <v>46873</v>
      </c>
      <c r="J408" s="11">
        <v>17</v>
      </c>
      <c r="K408" s="11">
        <v>2</v>
      </c>
      <c r="L408" s="2">
        <v>2024</v>
      </c>
      <c r="M408" s="2" t="s">
        <v>51</v>
      </c>
      <c r="N408" s="2" t="s">
        <v>41</v>
      </c>
      <c r="O408" s="8">
        <v>2.1700953931906941</v>
      </c>
      <c r="P408" t="str">
        <f>_xlfn.IFS(Analysis167[[#This Row],[Performance_Score]]&lt;=2, "Poor", Analysis167[[#This Row],[Performance_Score]]&gt;2, "Good", Analysis167[[#This Row],[Performance_Score]]&gt;4, "Excellent")</f>
        <v>Poor</v>
      </c>
      <c r="Q408" t="str">
        <f>LEFT(Analysis167[[#This Row],[Name]],FIND(" ",Analysis167[[#This Row],[Name]], 1))</f>
        <v xml:space="preserve">Melanie </v>
      </c>
    </row>
    <row r="409" spans="3:17" x14ac:dyDescent="0.35">
      <c r="C409" s="1" t="s">
        <v>843</v>
      </c>
      <c r="D409" s="1" t="s">
        <v>844</v>
      </c>
      <c r="E409" s="1" t="s">
        <v>15</v>
      </c>
      <c r="F409" s="10">
        <v>38</v>
      </c>
      <c r="G409" s="1" t="s">
        <v>23</v>
      </c>
      <c r="H409" s="1" t="s">
        <v>29</v>
      </c>
      <c r="I409" s="4">
        <v>112094</v>
      </c>
      <c r="J409" s="10">
        <v>31</v>
      </c>
      <c r="K409" s="10">
        <v>2</v>
      </c>
      <c r="L409" s="1">
        <v>2022</v>
      </c>
      <c r="M409" s="1" t="s">
        <v>34</v>
      </c>
      <c r="N409" s="1" t="s">
        <v>41</v>
      </c>
      <c r="O409" s="7">
        <v>4.6277196112178682</v>
      </c>
      <c r="P409" t="str">
        <f>_xlfn.IFS(Analysis167[[#This Row],[Performance_Score]]&lt;=2, "Poor", Analysis167[[#This Row],[Performance_Score]]&gt;2, "Good", Analysis167[[#This Row],[Performance_Score]]&gt;4, "Excellent")</f>
        <v>Poor</v>
      </c>
      <c r="Q409" t="str">
        <f>LEFT(Analysis167[[#This Row],[Name]],FIND(" ",Analysis167[[#This Row],[Name]], 1))</f>
        <v xml:space="preserve">Katie </v>
      </c>
    </row>
    <row r="410" spans="3:17" x14ac:dyDescent="0.35">
      <c r="C410" s="2" t="s">
        <v>845</v>
      </c>
      <c r="D410" s="2" t="s">
        <v>846</v>
      </c>
      <c r="E410" s="2" t="s">
        <v>46</v>
      </c>
      <c r="F410" s="11">
        <v>58</v>
      </c>
      <c r="G410" s="2" t="s">
        <v>23</v>
      </c>
      <c r="H410" s="2" t="s">
        <v>17</v>
      </c>
      <c r="I410" s="5">
        <v>92578</v>
      </c>
      <c r="J410" s="11">
        <v>23</v>
      </c>
      <c r="K410" s="11">
        <v>4</v>
      </c>
      <c r="L410" s="2">
        <v>2017</v>
      </c>
      <c r="M410" s="2" t="s">
        <v>25</v>
      </c>
      <c r="N410" s="2" t="s">
        <v>41</v>
      </c>
      <c r="O410" s="8">
        <v>1.1317099662602494</v>
      </c>
      <c r="P410" t="str">
        <f>_xlfn.IFS(Analysis167[[#This Row],[Performance_Score]]&lt;=2, "Poor", Analysis167[[#This Row],[Performance_Score]]&gt;2, "Good", Analysis167[[#This Row],[Performance_Score]]&gt;4, "Excellent")</f>
        <v>Good</v>
      </c>
      <c r="Q410" t="str">
        <f>LEFT(Analysis167[[#This Row],[Name]],FIND(" ",Analysis167[[#This Row],[Name]], 1))</f>
        <v xml:space="preserve">Troy </v>
      </c>
    </row>
    <row r="411" spans="3:17" x14ac:dyDescent="0.35">
      <c r="C411" s="1" t="s">
        <v>847</v>
      </c>
      <c r="D411" s="1" t="s">
        <v>848</v>
      </c>
      <c r="E411" s="1" t="s">
        <v>58</v>
      </c>
      <c r="F411" s="10">
        <v>35</v>
      </c>
      <c r="G411" s="1" t="s">
        <v>23</v>
      </c>
      <c r="H411" s="1" t="s">
        <v>77</v>
      </c>
      <c r="I411" s="4">
        <v>58626</v>
      </c>
      <c r="J411" s="10">
        <v>31</v>
      </c>
      <c r="K411" s="10">
        <v>1</v>
      </c>
      <c r="L411" s="1">
        <v>0</v>
      </c>
      <c r="M411" s="1" t="s">
        <v>18</v>
      </c>
      <c r="N411" s="1" t="s">
        <v>26</v>
      </c>
      <c r="O411" s="7">
        <v>3.8461423954406739</v>
      </c>
      <c r="P411" t="str">
        <f>_xlfn.IFS(Analysis167[[#This Row],[Performance_Score]]&lt;=2, "Poor", Analysis167[[#This Row],[Performance_Score]]&gt;2, "Good", Analysis167[[#This Row],[Performance_Score]]&gt;4, "Excellent")</f>
        <v>Poor</v>
      </c>
      <c r="Q411" t="str">
        <f>LEFT(Analysis167[[#This Row],[Name]],FIND(" ",Analysis167[[#This Row],[Name]], 1))</f>
        <v xml:space="preserve">Nicole </v>
      </c>
    </row>
    <row r="412" spans="3:17" x14ac:dyDescent="0.35">
      <c r="C412" s="2" t="s">
        <v>849</v>
      </c>
      <c r="D412" s="2" t="s">
        <v>850</v>
      </c>
      <c r="E412" s="2" t="s">
        <v>15</v>
      </c>
      <c r="F412" s="11">
        <v>54</v>
      </c>
      <c r="G412" s="2" t="s">
        <v>16</v>
      </c>
      <c r="H412" s="2" t="s">
        <v>63</v>
      </c>
      <c r="I412" s="5">
        <v>78261</v>
      </c>
      <c r="J412" s="11">
        <v>16</v>
      </c>
      <c r="K412" s="11">
        <v>3</v>
      </c>
      <c r="L412" s="2">
        <v>0</v>
      </c>
      <c r="M412" s="2" t="s">
        <v>30</v>
      </c>
      <c r="N412" s="2" t="s">
        <v>26</v>
      </c>
      <c r="O412" s="8">
        <v>4.3166652315041949</v>
      </c>
      <c r="P412" t="str">
        <f>_xlfn.IFS(Analysis167[[#This Row],[Performance_Score]]&lt;=2, "Poor", Analysis167[[#This Row],[Performance_Score]]&gt;2, "Good", Analysis167[[#This Row],[Performance_Score]]&gt;4, "Excellent")</f>
        <v>Good</v>
      </c>
      <c r="Q412" t="str">
        <f>LEFT(Analysis167[[#This Row],[Name]],FIND(" ",Analysis167[[#This Row],[Name]], 1))</f>
        <v xml:space="preserve">Jonathan </v>
      </c>
    </row>
    <row r="413" spans="3:17" x14ac:dyDescent="0.35">
      <c r="C413" s="1" t="s">
        <v>851</v>
      </c>
      <c r="D413" s="1" t="s">
        <v>852</v>
      </c>
      <c r="E413" s="1" t="s">
        <v>46</v>
      </c>
      <c r="F413" s="10">
        <v>56</v>
      </c>
      <c r="G413" s="1" t="s">
        <v>23</v>
      </c>
      <c r="H413" s="1" t="s">
        <v>63</v>
      </c>
      <c r="I413" s="4">
        <v>75740</v>
      </c>
      <c r="J413" s="10">
        <v>4</v>
      </c>
      <c r="K413" s="10">
        <v>5</v>
      </c>
      <c r="L413" s="1">
        <v>2018</v>
      </c>
      <c r="M413" s="1" t="s">
        <v>25</v>
      </c>
      <c r="N413" s="1" t="s">
        <v>26</v>
      </c>
      <c r="O413" s="7">
        <v>1.9930361724788015</v>
      </c>
      <c r="P413" t="str">
        <f>_xlfn.IFS(Analysis167[[#This Row],[Performance_Score]]&lt;=2, "Poor", Analysis167[[#This Row],[Performance_Score]]&gt;2, "Good", Analysis167[[#This Row],[Performance_Score]]&gt;4, "Excellent")</f>
        <v>Good</v>
      </c>
      <c r="Q413" t="str">
        <f>LEFT(Analysis167[[#This Row],[Name]],FIND(" ",Analysis167[[#This Row],[Name]], 1))</f>
        <v xml:space="preserve">Crystal </v>
      </c>
    </row>
    <row r="414" spans="3:17" x14ac:dyDescent="0.35">
      <c r="C414" s="2" t="s">
        <v>853</v>
      </c>
      <c r="D414" s="2" t="s">
        <v>854</v>
      </c>
      <c r="E414" s="2" t="s">
        <v>22</v>
      </c>
      <c r="F414" s="11">
        <v>40</v>
      </c>
      <c r="G414" s="2" t="s">
        <v>23</v>
      </c>
      <c r="H414" s="2" t="s">
        <v>17</v>
      </c>
      <c r="I414" s="5">
        <v>51817</v>
      </c>
      <c r="J414" s="11">
        <v>27</v>
      </c>
      <c r="K414" s="11">
        <v>1</v>
      </c>
      <c r="L414" s="2">
        <v>0</v>
      </c>
      <c r="M414" s="2" t="s">
        <v>25</v>
      </c>
      <c r="N414" s="2" t="s">
        <v>141</v>
      </c>
      <c r="O414" s="8">
        <v>4.2699697418761922</v>
      </c>
      <c r="P414" t="str">
        <f>_xlfn.IFS(Analysis167[[#This Row],[Performance_Score]]&lt;=2, "Poor", Analysis167[[#This Row],[Performance_Score]]&gt;2, "Good", Analysis167[[#This Row],[Performance_Score]]&gt;4, "Excellent")</f>
        <v>Poor</v>
      </c>
      <c r="Q414" t="str">
        <f>LEFT(Analysis167[[#This Row],[Name]],FIND(" ",Analysis167[[#This Row],[Name]], 1))</f>
        <v xml:space="preserve">Mary </v>
      </c>
    </row>
    <row r="415" spans="3:17" x14ac:dyDescent="0.35">
      <c r="C415" s="1" t="s">
        <v>855</v>
      </c>
      <c r="D415" s="1" t="s">
        <v>856</v>
      </c>
      <c r="E415" s="1" t="s">
        <v>33</v>
      </c>
      <c r="F415" s="10">
        <v>52</v>
      </c>
      <c r="G415" s="1" t="s">
        <v>23</v>
      </c>
      <c r="H415" s="1" t="s">
        <v>63</v>
      </c>
      <c r="I415" s="4">
        <v>32585</v>
      </c>
      <c r="J415" s="10">
        <v>24</v>
      </c>
      <c r="K415" s="10">
        <v>1</v>
      </c>
      <c r="L415" s="1">
        <v>2023</v>
      </c>
      <c r="M415" s="1" t="s">
        <v>40</v>
      </c>
      <c r="N415" s="1" t="s">
        <v>26</v>
      </c>
      <c r="O415" s="7">
        <v>1.6489804917294122</v>
      </c>
      <c r="P415" t="str">
        <f>_xlfn.IFS(Analysis167[[#This Row],[Performance_Score]]&lt;=2, "Poor", Analysis167[[#This Row],[Performance_Score]]&gt;2, "Good", Analysis167[[#This Row],[Performance_Score]]&gt;4, "Excellent")</f>
        <v>Poor</v>
      </c>
      <c r="Q415" t="str">
        <f>LEFT(Analysis167[[#This Row],[Name]],FIND(" ",Analysis167[[#This Row],[Name]], 1))</f>
        <v xml:space="preserve">Randy </v>
      </c>
    </row>
    <row r="416" spans="3:17" x14ac:dyDescent="0.35">
      <c r="C416" s="2" t="s">
        <v>857</v>
      </c>
      <c r="D416" s="2" t="s">
        <v>858</v>
      </c>
      <c r="E416" s="2" t="s">
        <v>33</v>
      </c>
      <c r="F416" s="11">
        <v>49</v>
      </c>
      <c r="G416" s="2" t="s">
        <v>16</v>
      </c>
      <c r="H416" s="2" t="s">
        <v>39</v>
      </c>
      <c r="I416" s="5">
        <v>63828</v>
      </c>
      <c r="J416" s="11">
        <v>27</v>
      </c>
      <c r="K416" s="11">
        <v>2</v>
      </c>
      <c r="L416" s="2">
        <v>2015</v>
      </c>
      <c r="M416" s="2" t="s">
        <v>51</v>
      </c>
      <c r="N416" s="2" t="s">
        <v>26</v>
      </c>
      <c r="O416" s="8">
        <v>4.4427550395883397</v>
      </c>
      <c r="P416" t="str">
        <f>_xlfn.IFS(Analysis167[[#This Row],[Performance_Score]]&lt;=2, "Poor", Analysis167[[#This Row],[Performance_Score]]&gt;2, "Good", Analysis167[[#This Row],[Performance_Score]]&gt;4, "Excellent")</f>
        <v>Poor</v>
      </c>
      <c r="Q416" t="str">
        <f>LEFT(Analysis167[[#This Row],[Name]],FIND(" ",Analysis167[[#This Row],[Name]], 1))</f>
        <v xml:space="preserve">Sara </v>
      </c>
    </row>
    <row r="417" spans="3:17" x14ac:dyDescent="0.35">
      <c r="C417" s="1" t="s">
        <v>859</v>
      </c>
      <c r="D417" s="1" t="s">
        <v>860</v>
      </c>
      <c r="E417" s="1" t="s">
        <v>22</v>
      </c>
      <c r="F417" s="10">
        <v>51</v>
      </c>
      <c r="G417" s="1" t="s">
        <v>23</v>
      </c>
      <c r="H417" s="1" t="s">
        <v>24</v>
      </c>
      <c r="I417" s="4">
        <v>35305</v>
      </c>
      <c r="J417" s="10">
        <v>23</v>
      </c>
      <c r="K417" s="10">
        <v>4</v>
      </c>
      <c r="L417" s="1">
        <v>2019</v>
      </c>
      <c r="M417" s="1" t="s">
        <v>30</v>
      </c>
      <c r="N417" s="1" t="s">
        <v>26</v>
      </c>
      <c r="O417" s="7">
        <v>4.5551869284359929</v>
      </c>
      <c r="P417" t="str">
        <f>_xlfn.IFS(Analysis167[[#This Row],[Performance_Score]]&lt;=2, "Poor", Analysis167[[#This Row],[Performance_Score]]&gt;2, "Good", Analysis167[[#This Row],[Performance_Score]]&gt;4, "Excellent")</f>
        <v>Good</v>
      </c>
      <c r="Q417" t="str">
        <f>LEFT(Analysis167[[#This Row],[Name]],FIND(" ",Analysis167[[#This Row],[Name]], 1))</f>
        <v xml:space="preserve">Martin </v>
      </c>
    </row>
    <row r="418" spans="3:17" x14ac:dyDescent="0.35">
      <c r="C418" s="2" t="s">
        <v>861</v>
      </c>
      <c r="D418" s="2" t="s">
        <v>862</v>
      </c>
      <c r="E418" s="2" t="s">
        <v>15</v>
      </c>
      <c r="F418" s="11">
        <v>30</v>
      </c>
      <c r="G418" s="2" t="s">
        <v>16</v>
      </c>
      <c r="H418" s="2" t="s">
        <v>39</v>
      </c>
      <c r="I418" s="5">
        <v>98299</v>
      </c>
      <c r="J418" s="11">
        <v>8</v>
      </c>
      <c r="K418" s="11">
        <v>4</v>
      </c>
      <c r="L418" s="2">
        <v>0</v>
      </c>
      <c r="M418" s="2" t="s">
        <v>51</v>
      </c>
      <c r="N418" s="2" t="s">
        <v>41</v>
      </c>
      <c r="O418" s="8">
        <v>1.77065395769643</v>
      </c>
      <c r="P418" t="str">
        <f>_xlfn.IFS(Analysis167[[#This Row],[Performance_Score]]&lt;=2, "Poor", Analysis167[[#This Row],[Performance_Score]]&gt;2, "Good", Analysis167[[#This Row],[Performance_Score]]&gt;4, "Excellent")</f>
        <v>Good</v>
      </c>
      <c r="Q418" t="str">
        <f>LEFT(Analysis167[[#This Row],[Name]],FIND(" ",Analysis167[[#This Row],[Name]], 1))</f>
        <v xml:space="preserve">Christopher </v>
      </c>
    </row>
    <row r="419" spans="3:17" x14ac:dyDescent="0.35">
      <c r="C419" s="1" t="s">
        <v>863</v>
      </c>
      <c r="D419" s="1" t="s">
        <v>864</v>
      </c>
      <c r="E419" s="1" t="s">
        <v>15</v>
      </c>
      <c r="F419" s="10">
        <v>48</v>
      </c>
      <c r="G419" s="1" t="s">
        <v>72</v>
      </c>
      <c r="H419" s="1" t="s">
        <v>29</v>
      </c>
      <c r="I419" s="4">
        <v>54592</v>
      </c>
      <c r="J419" s="10">
        <v>4</v>
      </c>
      <c r="K419" s="10">
        <v>4</v>
      </c>
      <c r="L419" s="1">
        <v>2020</v>
      </c>
      <c r="M419" s="1" t="s">
        <v>25</v>
      </c>
      <c r="N419" s="1" t="s">
        <v>19</v>
      </c>
      <c r="O419" s="7">
        <v>1.3146710047962884</v>
      </c>
      <c r="P419" t="str">
        <f>_xlfn.IFS(Analysis167[[#This Row],[Performance_Score]]&lt;=2, "Poor", Analysis167[[#This Row],[Performance_Score]]&gt;2, "Good", Analysis167[[#This Row],[Performance_Score]]&gt;4, "Excellent")</f>
        <v>Good</v>
      </c>
      <c r="Q419" t="str">
        <f>LEFT(Analysis167[[#This Row],[Name]],FIND(" ",Analysis167[[#This Row],[Name]], 1))</f>
        <v xml:space="preserve">Joe </v>
      </c>
    </row>
    <row r="420" spans="3:17" x14ac:dyDescent="0.35">
      <c r="C420" s="2" t="s">
        <v>865</v>
      </c>
      <c r="D420" s="2" t="s">
        <v>866</v>
      </c>
      <c r="E420" s="2" t="s">
        <v>22</v>
      </c>
      <c r="F420" s="11">
        <v>47</v>
      </c>
      <c r="G420" s="2" t="s">
        <v>16</v>
      </c>
      <c r="H420" s="2" t="s">
        <v>29</v>
      </c>
      <c r="I420" s="5">
        <v>33699</v>
      </c>
      <c r="J420" s="11">
        <v>26</v>
      </c>
      <c r="K420" s="11">
        <v>1</v>
      </c>
      <c r="L420" s="2">
        <v>2018</v>
      </c>
      <c r="M420" s="2" t="s">
        <v>25</v>
      </c>
      <c r="N420" s="2" t="s">
        <v>41</v>
      </c>
      <c r="O420" s="8">
        <v>3.0687903911381311</v>
      </c>
      <c r="P420" t="str">
        <f>_xlfn.IFS(Analysis167[[#This Row],[Performance_Score]]&lt;=2, "Poor", Analysis167[[#This Row],[Performance_Score]]&gt;2, "Good", Analysis167[[#This Row],[Performance_Score]]&gt;4, "Excellent")</f>
        <v>Poor</v>
      </c>
      <c r="Q420" t="str">
        <f>LEFT(Analysis167[[#This Row],[Name]],FIND(" ",Analysis167[[#This Row],[Name]], 1))</f>
        <v xml:space="preserve">Anthony </v>
      </c>
    </row>
    <row r="421" spans="3:17" x14ac:dyDescent="0.35">
      <c r="C421" s="1" t="s">
        <v>867</v>
      </c>
      <c r="D421" s="1" t="s">
        <v>868</v>
      </c>
      <c r="E421" s="1" t="s">
        <v>80</v>
      </c>
      <c r="F421" s="10">
        <v>36</v>
      </c>
      <c r="G421" s="1" t="s">
        <v>23</v>
      </c>
      <c r="H421" s="1" t="s">
        <v>17</v>
      </c>
      <c r="I421" s="4">
        <v>92195</v>
      </c>
      <c r="J421" s="10">
        <v>33</v>
      </c>
      <c r="K421" s="10">
        <v>1</v>
      </c>
      <c r="L421" s="1">
        <v>2024</v>
      </c>
      <c r="M421" s="1" t="s">
        <v>40</v>
      </c>
      <c r="N421" s="1" t="s">
        <v>41</v>
      </c>
      <c r="O421" s="7">
        <v>1.6452821315893886</v>
      </c>
      <c r="P421" t="str">
        <f>_xlfn.IFS(Analysis167[[#This Row],[Performance_Score]]&lt;=2, "Poor", Analysis167[[#This Row],[Performance_Score]]&gt;2, "Good", Analysis167[[#This Row],[Performance_Score]]&gt;4, "Excellent")</f>
        <v>Poor</v>
      </c>
      <c r="Q421" t="str">
        <f>LEFT(Analysis167[[#This Row],[Name]],FIND(" ",Analysis167[[#This Row],[Name]], 1))</f>
        <v xml:space="preserve">Samantha </v>
      </c>
    </row>
    <row r="422" spans="3:17" x14ac:dyDescent="0.35">
      <c r="C422" s="2" t="s">
        <v>869</v>
      </c>
      <c r="D422" s="2" t="s">
        <v>870</v>
      </c>
      <c r="E422" s="2" t="s">
        <v>22</v>
      </c>
      <c r="F422" s="11">
        <v>30</v>
      </c>
      <c r="G422" s="2" t="s">
        <v>23</v>
      </c>
      <c r="H422" s="2" t="s">
        <v>77</v>
      </c>
      <c r="I422" s="5">
        <v>45669</v>
      </c>
      <c r="J422" s="11">
        <v>11</v>
      </c>
      <c r="K422" s="11">
        <v>4</v>
      </c>
      <c r="L422" s="2">
        <v>2021</v>
      </c>
      <c r="M422" s="2" t="s">
        <v>18</v>
      </c>
      <c r="N422" s="2" t="s">
        <v>26</v>
      </c>
      <c r="O422" s="8">
        <v>4.8964269744466682</v>
      </c>
      <c r="P422" t="str">
        <f>_xlfn.IFS(Analysis167[[#This Row],[Performance_Score]]&lt;=2, "Poor", Analysis167[[#This Row],[Performance_Score]]&gt;2, "Good", Analysis167[[#This Row],[Performance_Score]]&gt;4, "Excellent")</f>
        <v>Good</v>
      </c>
      <c r="Q422" t="str">
        <f>LEFT(Analysis167[[#This Row],[Name]],FIND(" ",Analysis167[[#This Row],[Name]], 1))</f>
        <v xml:space="preserve">Kevin </v>
      </c>
    </row>
    <row r="423" spans="3:17" x14ac:dyDescent="0.35">
      <c r="C423" s="1" t="s">
        <v>871</v>
      </c>
      <c r="D423" s="1" t="s">
        <v>872</v>
      </c>
      <c r="E423" s="1" t="s">
        <v>22</v>
      </c>
      <c r="F423" s="10">
        <v>49</v>
      </c>
      <c r="G423" s="1" t="s">
        <v>23</v>
      </c>
      <c r="H423" s="1" t="s">
        <v>39</v>
      </c>
      <c r="I423" s="4">
        <v>62579</v>
      </c>
      <c r="J423" s="10">
        <v>9</v>
      </c>
      <c r="K423" s="10">
        <v>4</v>
      </c>
      <c r="L423" s="1">
        <v>2015</v>
      </c>
      <c r="M423" s="1" t="s">
        <v>51</v>
      </c>
      <c r="N423" s="1" t="s">
        <v>41</v>
      </c>
      <c r="O423" s="7">
        <v>3.5366002506158547</v>
      </c>
      <c r="P423" t="str">
        <f>_xlfn.IFS(Analysis167[[#This Row],[Performance_Score]]&lt;=2, "Poor", Analysis167[[#This Row],[Performance_Score]]&gt;2, "Good", Analysis167[[#This Row],[Performance_Score]]&gt;4, "Excellent")</f>
        <v>Good</v>
      </c>
      <c r="Q423" t="str">
        <f>LEFT(Analysis167[[#This Row],[Name]],FIND(" ",Analysis167[[#This Row],[Name]], 1))</f>
        <v xml:space="preserve">Veronica </v>
      </c>
    </row>
    <row r="424" spans="3:17" x14ac:dyDescent="0.35">
      <c r="C424" s="2" t="s">
        <v>873</v>
      </c>
      <c r="D424" s="2" t="s">
        <v>874</v>
      </c>
      <c r="E424" s="2" t="s">
        <v>33</v>
      </c>
      <c r="F424" s="11">
        <v>43</v>
      </c>
      <c r="G424" s="2" t="s">
        <v>16</v>
      </c>
      <c r="H424" s="2" t="s">
        <v>24</v>
      </c>
      <c r="I424" s="5">
        <v>30464</v>
      </c>
      <c r="J424" s="11">
        <v>23</v>
      </c>
      <c r="K424" s="11">
        <v>1</v>
      </c>
      <c r="L424" s="2">
        <v>2017</v>
      </c>
      <c r="M424" s="2" t="s">
        <v>40</v>
      </c>
      <c r="N424" s="2" t="s">
        <v>26</v>
      </c>
      <c r="O424" s="8">
        <v>2.8432510980624275</v>
      </c>
      <c r="P424" t="str">
        <f>_xlfn.IFS(Analysis167[[#This Row],[Performance_Score]]&lt;=2, "Poor", Analysis167[[#This Row],[Performance_Score]]&gt;2, "Good", Analysis167[[#This Row],[Performance_Score]]&gt;4, "Excellent")</f>
        <v>Poor</v>
      </c>
      <c r="Q424" t="str">
        <f>LEFT(Analysis167[[#This Row],[Name]],FIND(" ",Analysis167[[#This Row],[Name]], 1))</f>
        <v xml:space="preserve">Wesley </v>
      </c>
    </row>
    <row r="425" spans="3:17" x14ac:dyDescent="0.35">
      <c r="C425" s="1" t="s">
        <v>875</v>
      </c>
      <c r="D425" s="1" t="s">
        <v>876</v>
      </c>
      <c r="E425" s="1" t="s">
        <v>58</v>
      </c>
      <c r="F425" s="10">
        <v>44</v>
      </c>
      <c r="G425" s="1" t="s">
        <v>23</v>
      </c>
      <c r="H425" s="1" t="s">
        <v>24</v>
      </c>
      <c r="I425" s="4">
        <v>62434</v>
      </c>
      <c r="J425" s="10">
        <v>28</v>
      </c>
      <c r="K425" s="10">
        <v>3</v>
      </c>
      <c r="L425" s="1">
        <v>2023</v>
      </c>
      <c r="M425" s="1" t="s">
        <v>40</v>
      </c>
      <c r="N425" s="1" t="s">
        <v>26</v>
      </c>
      <c r="O425" s="7">
        <v>4.7678022244988565</v>
      </c>
      <c r="P425" t="str">
        <f>_xlfn.IFS(Analysis167[[#This Row],[Performance_Score]]&lt;=2, "Poor", Analysis167[[#This Row],[Performance_Score]]&gt;2, "Good", Analysis167[[#This Row],[Performance_Score]]&gt;4, "Excellent")</f>
        <v>Good</v>
      </c>
      <c r="Q425" t="str">
        <f>LEFT(Analysis167[[#This Row],[Name]],FIND(" ",Analysis167[[#This Row],[Name]], 1))</f>
        <v xml:space="preserve">Shawn </v>
      </c>
    </row>
    <row r="426" spans="3:17" x14ac:dyDescent="0.35">
      <c r="C426" s="2" t="s">
        <v>877</v>
      </c>
      <c r="D426" s="2" t="s">
        <v>878</v>
      </c>
      <c r="E426" s="2" t="s">
        <v>33</v>
      </c>
      <c r="F426" s="11">
        <v>34</v>
      </c>
      <c r="G426" s="2" t="s">
        <v>16</v>
      </c>
      <c r="H426" s="2" t="s">
        <v>77</v>
      </c>
      <c r="I426" s="5">
        <v>77791</v>
      </c>
      <c r="J426" s="11">
        <v>20</v>
      </c>
      <c r="K426" s="11">
        <v>3</v>
      </c>
      <c r="L426" s="2">
        <v>2016</v>
      </c>
      <c r="M426" s="2" t="s">
        <v>25</v>
      </c>
      <c r="N426" s="2" t="s">
        <v>26</v>
      </c>
      <c r="O426" s="8">
        <v>3.9724435051118183</v>
      </c>
      <c r="P426" t="str">
        <f>_xlfn.IFS(Analysis167[[#This Row],[Performance_Score]]&lt;=2, "Poor", Analysis167[[#This Row],[Performance_Score]]&gt;2, "Good", Analysis167[[#This Row],[Performance_Score]]&gt;4, "Excellent")</f>
        <v>Good</v>
      </c>
      <c r="Q426" t="str">
        <f>LEFT(Analysis167[[#This Row],[Name]],FIND(" ",Analysis167[[#This Row],[Name]], 1))</f>
        <v xml:space="preserve">Brittany </v>
      </c>
    </row>
    <row r="427" spans="3:17" x14ac:dyDescent="0.35">
      <c r="C427" s="1" t="s">
        <v>879</v>
      </c>
      <c r="D427" s="1" t="s">
        <v>880</v>
      </c>
      <c r="E427" s="1" t="s">
        <v>33</v>
      </c>
      <c r="F427" s="10">
        <v>58</v>
      </c>
      <c r="G427" s="1" t="s">
        <v>23</v>
      </c>
      <c r="H427" s="1" t="s">
        <v>39</v>
      </c>
      <c r="I427" s="4">
        <v>40830</v>
      </c>
      <c r="J427" s="10">
        <v>28</v>
      </c>
      <c r="K427" s="10">
        <v>2</v>
      </c>
      <c r="L427" s="1">
        <v>2018</v>
      </c>
      <c r="M427" s="1" t="s">
        <v>34</v>
      </c>
      <c r="N427" s="1" t="s">
        <v>141</v>
      </c>
      <c r="O427" s="7">
        <v>2.4175961937246755</v>
      </c>
      <c r="P427" t="str">
        <f>_xlfn.IFS(Analysis167[[#This Row],[Performance_Score]]&lt;=2, "Poor", Analysis167[[#This Row],[Performance_Score]]&gt;2, "Good", Analysis167[[#This Row],[Performance_Score]]&gt;4, "Excellent")</f>
        <v>Poor</v>
      </c>
      <c r="Q427" t="str">
        <f>LEFT(Analysis167[[#This Row],[Name]],FIND(" ",Analysis167[[#This Row],[Name]], 1))</f>
        <v xml:space="preserve">David </v>
      </c>
    </row>
    <row r="428" spans="3:17" x14ac:dyDescent="0.35">
      <c r="C428" s="2" t="s">
        <v>881</v>
      </c>
      <c r="D428" s="2" t="s">
        <v>882</v>
      </c>
      <c r="E428" s="2" t="s">
        <v>22</v>
      </c>
      <c r="F428" s="11">
        <v>47</v>
      </c>
      <c r="G428" s="2" t="s">
        <v>23</v>
      </c>
      <c r="H428" s="2" t="s">
        <v>17</v>
      </c>
      <c r="I428" s="5">
        <v>80311</v>
      </c>
      <c r="J428" s="11">
        <v>28</v>
      </c>
      <c r="K428" s="11">
        <v>4</v>
      </c>
      <c r="L428" s="2">
        <v>2016</v>
      </c>
      <c r="M428" s="2" t="s">
        <v>34</v>
      </c>
      <c r="N428" s="2" t="s">
        <v>19</v>
      </c>
      <c r="O428" s="8">
        <v>1.5497855351474641</v>
      </c>
      <c r="P428" t="str">
        <f>_xlfn.IFS(Analysis167[[#This Row],[Performance_Score]]&lt;=2, "Poor", Analysis167[[#This Row],[Performance_Score]]&gt;2, "Good", Analysis167[[#This Row],[Performance_Score]]&gt;4, "Excellent")</f>
        <v>Good</v>
      </c>
      <c r="Q428" t="str">
        <f>LEFT(Analysis167[[#This Row],[Name]],FIND(" ",Analysis167[[#This Row],[Name]], 1))</f>
        <v xml:space="preserve">Kenneth </v>
      </c>
    </row>
    <row r="429" spans="3:17" x14ac:dyDescent="0.35">
      <c r="C429" s="1" t="s">
        <v>883</v>
      </c>
      <c r="D429" s="1" t="s">
        <v>884</v>
      </c>
      <c r="E429" s="1" t="s">
        <v>80</v>
      </c>
      <c r="F429" s="10">
        <v>29</v>
      </c>
      <c r="G429" s="1" t="s">
        <v>23</v>
      </c>
      <c r="H429" s="1" t="s">
        <v>17</v>
      </c>
      <c r="I429" s="4">
        <v>54672</v>
      </c>
      <c r="J429" s="10">
        <v>30</v>
      </c>
      <c r="K429" s="10">
        <v>3</v>
      </c>
      <c r="L429" s="1">
        <v>2015</v>
      </c>
      <c r="M429" s="1" t="s">
        <v>30</v>
      </c>
      <c r="N429" s="1" t="s">
        <v>26</v>
      </c>
      <c r="O429" s="7">
        <v>3.4960281638424906</v>
      </c>
      <c r="P429" t="str">
        <f>_xlfn.IFS(Analysis167[[#This Row],[Performance_Score]]&lt;=2, "Poor", Analysis167[[#This Row],[Performance_Score]]&gt;2, "Good", Analysis167[[#This Row],[Performance_Score]]&gt;4, "Excellent")</f>
        <v>Good</v>
      </c>
      <c r="Q429" t="str">
        <f>LEFT(Analysis167[[#This Row],[Name]],FIND(" ",Analysis167[[#This Row],[Name]], 1))</f>
        <v xml:space="preserve">Joseph </v>
      </c>
    </row>
    <row r="430" spans="3:17" x14ac:dyDescent="0.35">
      <c r="C430" s="2" t="s">
        <v>885</v>
      </c>
      <c r="D430" s="2" t="s">
        <v>886</v>
      </c>
      <c r="E430" s="2" t="s">
        <v>58</v>
      </c>
      <c r="F430" s="11">
        <v>36</v>
      </c>
      <c r="G430" s="2" t="s">
        <v>23</v>
      </c>
      <c r="H430" s="2" t="s">
        <v>24</v>
      </c>
      <c r="I430" s="5">
        <v>106672</v>
      </c>
      <c r="J430" s="11">
        <v>30</v>
      </c>
      <c r="K430" s="11">
        <v>1</v>
      </c>
      <c r="L430" s="2">
        <v>2016</v>
      </c>
      <c r="M430" s="2" t="s">
        <v>51</v>
      </c>
      <c r="N430" s="2" t="s">
        <v>26</v>
      </c>
      <c r="O430" s="8">
        <v>4.9723067159663898</v>
      </c>
      <c r="P430" t="str">
        <f>_xlfn.IFS(Analysis167[[#This Row],[Performance_Score]]&lt;=2, "Poor", Analysis167[[#This Row],[Performance_Score]]&gt;2, "Good", Analysis167[[#This Row],[Performance_Score]]&gt;4, "Excellent")</f>
        <v>Poor</v>
      </c>
      <c r="Q430" t="str">
        <f>LEFT(Analysis167[[#This Row],[Name]],FIND(" ",Analysis167[[#This Row],[Name]], 1))</f>
        <v xml:space="preserve">Jacqueline </v>
      </c>
    </row>
    <row r="431" spans="3:17" x14ac:dyDescent="0.35">
      <c r="C431" s="1" t="s">
        <v>887</v>
      </c>
      <c r="D431" s="1" t="s">
        <v>888</v>
      </c>
      <c r="E431" s="1" t="s">
        <v>33</v>
      </c>
      <c r="F431" s="10">
        <v>59</v>
      </c>
      <c r="G431" s="1" t="s">
        <v>23</v>
      </c>
      <c r="H431" s="1" t="s">
        <v>24</v>
      </c>
      <c r="I431" s="4">
        <v>96106</v>
      </c>
      <c r="J431" s="10">
        <v>16</v>
      </c>
      <c r="K431" s="10">
        <v>1</v>
      </c>
      <c r="L431" s="1">
        <v>2016</v>
      </c>
      <c r="M431" s="1" t="s">
        <v>51</v>
      </c>
      <c r="N431" s="1" t="s">
        <v>141</v>
      </c>
      <c r="O431" s="7">
        <v>1.277536885965858</v>
      </c>
      <c r="P431" t="str">
        <f>_xlfn.IFS(Analysis167[[#This Row],[Performance_Score]]&lt;=2, "Poor", Analysis167[[#This Row],[Performance_Score]]&gt;2, "Good", Analysis167[[#This Row],[Performance_Score]]&gt;4, "Excellent")</f>
        <v>Poor</v>
      </c>
      <c r="Q431" t="str">
        <f>LEFT(Analysis167[[#This Row],[Name]],FIND(" ",Analysis167[[#This Row],[Name]], 1))</f>
        <v xml:space="preserve">Karina </v>
      </c>
    </row>
    <row r="432" spans="3:17" x14ac:dyDescent="0.35">
      <c r="C432" s="2" t="s">
        <v>889</v>
      </c>
      <c r="D432" s="2" t="s">
        <v>890</v>
      </c>
      <c r="E432" s="2" t="s">
        <v>46</v>
      </c>
      <c r="F432" s="11">
        <v>56</v>
      </c>
      <c r="G432" s="2" t="s">
        <v>16</v>
      </c>
      <c r="H432" s="2" t="s">
        <v>17</v>
      </c>
      <c r="I432" s="5">
        <v>89588</v>
      </c>
      <c r="J432" s="11">
        <v>26</v>
      </c>
      <c r="K432" s="11">
        <v>4</v>
      </c>
      <c r="L432" s="2">
        <v>2020</v>
      </c>
      <c r="M432" s="2" t="s">
        <v>34</v>
      </c>
      <c r="N432" s="2" t="s">
        <v>41</v>
      </c>
      <c r="O432" s="8">
        <v>1.9820310525365663</v>
      </c>
      <c r="P432" t="str">
        <f>_xlfn.IFS(Analysis167[[#This Row],[Performance_Score]]&lt;=2, "Poor", Analysis167[[#This Row],[Performance_Score]]&gt;2, "Good", Analysis167[[#This Row],[Performance_Score]]&gt;4, "Excellent")</f>
        <v>Good</v>
      </c>
      <c r="Q432" t="str">
        <f>LEFT(Analysis167[[#This Row],[Name]],FIND(" ",Analysis167[[#This Row],[Name]], 1))</f>
        <v xml:space="preserve">Bradley </v>
      </c>
    </row>
    <row r="433" spans="3:17" x14ac:dyDescent="0.35">
      <c r="C433" s="1" t="s">
        <v>891</v>
      </c>
      <c r="D433" s="1" t="s">
        <v>892</v>
      </c>
      <c r="E433" s="1" t="s">
        <v>22</v>
      </c>
      <c r="F433" s="10">
        <v>44</v>
      </c>
      <c r="G433" s="1" t="s">
        <v>16</v>
      </c>
      <c r="H433" s="1" t="s">
        <v>77</v>
      </c>
      <c r="I433" s="4">
        <v>104494</v>
      </c>
      <c r="J433" s="10">
        <v>26</v>
      </c>
      <c r="K433" s="10">
        <v>3</v>
      </c>
      <c r="L433" s="1">
        <v>2016</v>
      </c>
      <c r="M433" s="1" t="s">
        <v>30</v>
      </c>
      <c r="N433" s="1" t="s">
        <v>26</v>
      </c>
      <c r="O433" s="7">
        <v>4.3303416078316861</v>
      </c>
      <c r="P433" t="str">
        <f>_xlfn.IFS(Analysis167[[#This Row],[Performance_Score]]&lt;=2, "Poor", Analysis167[[#This Row],[Performance_Score]]&gt;2, "Good", Analysis167[[#This Row],[Performance_Score]]&gt;4, "Excellent")</f>
        <v>Good</v>
      </c>
      <c r="Q433" t="str">
        <f>LEFT(Analysis167[[#This Row],[Name]],FIND(" ",Analysis167[[#This Row],[Name]], 1))</f>
        <v xml:space="preserve">Derek </v>
      </c>
    </row>
    <row r="434" spans="3:17" x14ac:dyDescent="0.35">
      <c r="C434" s="2" t="s">
        <v>893</v>
      </c>
      <c r="D434" s="2" t="s">
        <v>894</v>
      </c>
      <c r="E434" s="2" t="s">
        <v>46</v>
      </c>
      <c r="F434" s="11">
        <v>60</v>
      </c>
      <c r="G434" s="2" t="s">
        <v>23</v>
      </c>
      <c r="H434" s="2" t="s">
        <v>77</v>
      </c>
      <c r="I434" s="5">
        <v>63677</v>
      </c>
      <c r="J434" s="11">
        <v>19</v>
      </c>
      <c r="K434" s="11">
        <v>4</v>
      </c>
      <c r="L434" s="2">
        <v>2021</v>
      </c>
      <c r="M434" s="2" t="s">
        <v>30</v>
      </c>
      <c r="N434" s="2" t="s">
        <v>41</v>
      </c>
      <c r="O434" s="8">
        <v>4.8645053992591256</v>
      </c>
      <c r="P434" t="str">
        <f>_xlfn.IFS(Analysis167[[#This Row],[Performance_Score]]&lt;=2, "Poor", Analysis167[[#This Row],[Performance_Score]]&gt;2, "Good", Analysis167[[#This Row],[Performance_Score]]&gt;4, "Excellent")</f>
        <v>Good</v>
      </c>
      <c r="Q434" t="str">
        <f>LEFT(Analysis167[[#This Row],[Name]],FIND(" ",Analysis167[[#This Row],[Name]], 1))</f>
        <v xml:space="preserve">Andrew </v>
      </c>
    </row>
    <row r="435" spans="3:17" x14ac:dyDescent="0.35">
      <c r="C435" s="1" t="s">
        <v>895</v>
      </c>
      <c r="D435" s="1" t="s">
        <v>896</v>
      </c>
      <c r="E435" s="1" t="s">
        <v>15</v>
      </c>
      <c r="F435" s="10">
        <v>44</v>
      </c>
      <c r="G435" s="1" t="s">
        <v>23</v>
      </c>
      <c r="H435" s="1" t="s">
        <v>39</v>
      </c>
      <c r="I435" s="4">
        <v>40667</v>
      </c>
      <c r="J435" s="10">
        <v>22</v>
      </c>
      <c r="K435" s="10">
        <v>5</v>
      </c>
      <c r="L435" s="1">
        <v>2016</v>
      </c>
      <c r="M435" s="1" t="s">
        <v>30</v>
      </c>
      <c r="N435" s="1" t="s">
        <v>19</v>
      </c>
      <c r="O435" s="7">
        <v>3.6667261217634652</v>
      </c>
      <c r="P435" t="str">
        <f>_xlfn.IFS(Analysis167[[#This Row],[Performance_Score]]&lt;=2, "Poor", Analysis167[[#This Row],[Performance_Score]]&gt;2, "Good", Analysis167[[#This Row],[Performance_Score]]&gt;4, "Excellent")</f>
        <v>Good</v>
      </c>
      <c r="Q435" t="str">
        <f>LEFT(Analysis167[[#This Row],[Name]],FIND(" ",Analysis167[[#This Row],[Name]], 1))</f>
        <v xml:space="preserve">Lisa </v>
      </c>
    </row>
    <row r="436" spans="3:17" x14ac:dyDescent="0.35">
      <c r="C436" s="2" t="s">
        <v>897</v>
      </c>
      <c r="D436" s="2" t="s">
        <v>898</v>
      </c>
      <c r="E436" s="2" t="s">
        <v>15</v>
      </c>
      <c r="F436" s="11">
        <v>35</v>
      </c>
      <c r="G436" s="2" t="s">
        <v>16</v>
      </c>
      <c r="H436" s="2" t="s">
        <v>39</v>
      </c>
      <c r="I436" s="5">
        <v>49346</v>
      </c>
      <c r="J436" s="11">
        <v>26</v>
      </c>
      <c r="K436" s="11">
        <v>3</v>
      </c>
      <c r="L436" s="2">
        <v>2015</v>
      </c>
      <c r="M436" s="2" t="s">
        <v>18</v>
      </c>
      <c r="N436" s="2" t="s">
        <v>26</v>
      </c>
      <c r="O436" s="8">
        <v>2.5397566555477415</v>
      </c>
      <c r="P436" t="str">
        <f>_xlfn.IFS(Analysis167[[#This Row],[Performance_Score]]&lt;=2, "Poor", Analysis167[[#This Row],[Performance_Score]]&gt;2, "Good", Analysis167[[#This Row],[Performance_Score]]&gt;4, "Excellent")</f>
        <v>Good</v>
      </c>
      <c r="Q436" t="str">
        <f>LEFT(Analysis167[[#This Row],[Name]],FIND(" ",Analysis167[[#This Row],[Name]], 1))</f>
        <v xml:space="preserve">Peggy </v>
      </c>
    </row>
    <row r="437" spans="3:17" x14ac:dyDescent="0.35">
      <c r="C437" s="1" t="s">
        <v>899</v>
      </c>
      <c r="D437" s="1" t="s">
        <v>900</v>
      </c>
      <c r="E437" s="1" t="s">
        <v>22</v>
      </c>
      <c r="F437" s="10">
        <v>47</v>
      </c>
      <c r="G437" s="1" t="s">
        <v>16</v>
      </c>
      <c r="H437" s="1" t="s">
        <v>39</v>
      </c>
      <c r="I437" s="4">
        <v>58024</v>
      </c>
      <c r="J437" s="10">
        <v>20</v>
      </c>
      <c r="K437" s="10">
        <v>4</v>
      </c>
      <c r="L437" s="1">
        <v>2020</v>
      </c>
      <c r="M437" s="1" t="s">
        <v>30</v>
      </c>
      <c r="N437" s="1" t="s">
        <v>26</v>
      </c>
      <c r="O437" s="7">
        <v>4.0456834424354096</v>
      </c>
      <c r="P437" t="str">
        <f>_xlfn.IFS(Analysis167[[#This Row],[Performance_Score]]&lt;=2, "Poor", Analysis167[[#This Row],[Performance_Score]]&gt;2, "Good", Analysis167[[#This Row],[Performance_Score]]&gt;4, "Excellent")</f>
        <v>Good</v>
      </c>
      <c r="Q437" t="str">
        <f>LEFT(Analysis167[[#This Row],[Name]],FIND(" ",Analysis167[[#This Row],[Name]], 1))</f>
        <v xml:space="preserve">Penny </v>
      </c>
    </row>
    <row r="438" spans="3:17" x14ac:dyDescent="0.35">
      <c r="C438" s="2" t="s">
        <v>901</v>
      </c>
      <c r="D438" s="2" t="s">
        <v>902</v>
      </c>
      <c r="E438" s="2" t="s">
        <v>15</v>
      </c>
      <c r="F438" s="11">
        <v>53</v>
      </c>
      <c r="G438" s="2" t="s">
        <v>23</v>
      </c>
      <c r="H438" s="2" t="s">
        <v>39</v>
      </c>
      <c r="I438" s="5">
        <v>44534</v>
      </c>
      <c r="J438" s="11">
        <v>9</v>
      </c>
      <c r="K438" s="11">
        <v>4</v>
      </c>
      <c r="L438" s="2">
        <v>0</v>
      </c>
      <c r="M438" s="2" t="s">
        <v>25</v>
      </c>
      <c r="N438" s="2" t="s">
        <v>19</v>
      </c>
      <c r="O438" s="8">
        <v>3.0152762427190827</v>
      </c>
      <c r="P438" t="str">
        <f>_xlfn.IFS(Analysis167[[#This Row],[Performance_Score]]&lt;=2, "Poor", Analysis167[[#This Row],[Performance_Score]]&gt;2, "Good", Analysis167[[#This Row],[Performance_Score]]&gt;4, "Excellent")</f>
        <v>Good</v>
      </c>
      <c r="Q438" t="str">
        <f>LEFT(Analysis167[[#This Row],[Name]],FIND(" ",Analysis167[[#This Row],[Name]], 1))</f>
        <v xml:space="preserve">Bryan </v>
      </c>
    </row>
    <row r="439" spans="3:17" x14ac:dyDescent="0.35">
      <c r="C439" s="1" t="s">
        <v>903</v>
      </c>
      <c r="D439" s="1" t="s">
        <v>904</v>
      </c>
      <c r="E439" s="1" t="s">
        <v>46</v>
      </c>
      <c r="F439" s="10">
        <v>39</v>
      </c>
      <c r="G439" s="1" t="s">
        <v>23</v>
      </c>
      <c r="H439" s="1" t="s">
        <v>24</v>
      </c>
      <c r="I439" s="4">
        <v>36184</v>
      </c>
      <c r="J439" s="10">
        <v>20</v>
      </c>
      <c r="K439" s="10">
        <v>2</v>
      </c>
      <c r="L439" s="1">
        <v>2018</v>
      </c>
      <c r="M439" s="1" t="s">
        <v>25</v>
      </c>
      <c r="N439" s="1" t="s">
        <v>26</v>
      </c>
      <c r="O439" s="7">
        <v>1.5206824308888183</v>
      </c>
      <c r="P439" t="str">
        <f>_xlfn.IFS(Analysis167[[#This Row],[Performance_Score]]&lt;=2, "Poor", Analysis167[[#This Row],[Performance_Score]]&gt;2, "Good", Analysis167[[#This Row],[Performance_Score]]&gt;4, "Excellent")</f>
        <v>Poor</v>
      </c>
      <c r="Q439" t="str">
        <f>LEFT(Analysis167[[#This Row],[Name]],FIND(" ",Analysis167[[#This Row],[Name]], 1))</f>
        <v xml:space="preserve">Michael </v>
      </c>
    </row>
    <row r="440" spans="3:17" x14ac:dyDescent="0.35">
      <c r="C440" s="2" t="s">
        <v>905</v>
      </c>
      <c r="D440" s="2" t="s">
        <v>906</v>
      </c>
      <c r="E440" s="2" t="s">
        <v>46</v>
      </c>
      <c r="F440" s="11">
        <v>51</v>
      </c>
      <c r="G440" s="2" t="s">
        <v>23</v>
      </c>
      <c r="H440" s="2" t="s">
        <v>63</v>
      </c>
      <c r="I440" s="5">
        <v>37415</v>
      </c>
      <c r="J440" s="11">
        <v>30</v>
      </c>
      <c r="K440" s="11">
        <v>3</v>
      </c>
      <c r="L440" s="2">
        <v>0</v>
      </c>
      <c r="M440" s="2" t="s">
        <v>18</v>
      </c>
      <c r="N440" s="2" t="s">
        <v>141</v>
      </c>
      <c r="O440" s="8">
        <v>3.3891992807730764</v>
      </c>
      <c r="P440" t="str">
        <f>_xlfn.IFS(Analysis167[[#This Row],[Performance_Score]]&lt;=2, "Poor", Analysis167[[#This Row],[Performance_Score]]&gt;2, "Good", Analysis167[[#This Row],[Performance_Score]]&gt;4, "Excellent")</f>
        <v>Good</v>
      </c>
      <c r="Q440" t="str">
        <f>LEFT(Analysis167[[#This Row],[Name]],FIND(" ",Analysis167[[#This Row],[Name]], 1))</f>
        <v xml:space="preserve">Rodney </v>
      </c>
    </row>
    <row r="441" spans="3:17" x14ac:dyDescent="0.35">
      <c r="C441" s="1" t="s">
        <v>907</v>
      </c>
      <c r="D441" s="1" t="s">
        <v>908</v>
      </c>
      <c r="E441" s="1" t="s">
        <v>33</v>
      </c>
      <c r="F441" s="10">
        <v>56</v>
      </c>
      <c r="G441" s="1" t="s">
        <v>16</v>
      </c>
      <c r="H441" s="1" t="s">
        <v>63</v>
      </c>
      <c r="I441" s="4">
        <v>42269</v>
      </c>
      <c r="J441" s="10">
        <v>11</v>
      </c>
      <c r="K441" s="10">
        <v>4</v>
      </c>
      <c r="L441" s="1">
        <v>2019</v>
      </c>
      <c r="M441" s="1" t="s">
        <v>18</v>
      </c>
      <c r="N441" s="1" t="s">
        <v>26</v>
      </c>
      <c r="O441" s="7">
        <v>4.6424843120428978</v>
      </c>
      <c r="P441" t="str">
        <f>_xlfn.IFS(Analysis167[[#This Row],[Performance_Score]]&lt;=2, "Poor", Analysis167[[#This Row],[Performance_Score]]&gt;2, "Good", Analysis167[[#This Row],[Performance_Score]]&gt;4, "Excellent")</f>
        <v>Good</v>
      </c>
      <c r="Q441" t="str">
        <f>LEFT(Analysis167[[#This Row],[Name]],FIND(" ",Analysis167[[#This Row],[Name]], 1))</f>
        <v xml:space="preserve">Jordan </v>
      </c>
    </row>
    <row r="442" spans="3:17" x14ac:dyDescent="0.35">
      <c r="C442" s="2" t="s">
        <v>909</v>
      </c>
      <c r="D442" s="2" t="s">
        <v>910</v>
      </c>
      <c r="E442" s="2" t="s">
        <v>15</v>
      </c>
      <c r="F442" s="11">
        <v>36</v>
      </c>
      <c r="G442" s="2" t="s">
        <v>23</v>
      </c>
      <c r="H442" s="2" t="s">
        <v>63</v>
      </c>
      <c r="I442" s="5">
        <v>85450</v>
      </c>
      <c r="J442" s="11">
        <v>26</v>
      </c>
      <c r="K442" s="11">
        <v>1</v>
      </c>
      <c r="L442" s="2">
        <v>2015</v>
      </c>
      <c r="M442" s="2" t="s">
        <v>51</v>
      </c>
      <c r="N442" s="2" t="s">
        <v>26</v>
      </c>
      <c r="O442" s="8">
        <v>1.2486527430876113</v>
      </c>
      <c r="P442" t="str">
        <f>_xlfn.IFS(Analysis167[[#This Row],[Performance_Score]]&lt;=2, "Poor", Analysis167[[#This Row],[Performance_Score]]&gt;2, "Good", Analysis167[[#This Row],[Performance_Score]]&gt;4, "Excellent")</f>
        <v>Poor</v>
      </c>
      <c r="Q442" t="str">
        <f>LEFT(Analysis167[[#This Row],[Name]],FIND(" ",Analysis167[[#This Row],[Name]], 1))</f>
        <v xml:space="preserve">Angela </v>
      </c>
    </row>
    <row r="443" spans="3:17" x14ac:dyDescent="0.35">
      <c r="C443" s="1" t="s">
        <v>911</v>
      </c>
      <c r="D443" s="1" t="s">
        <v>912</v>
      </c>
      <c r="E443" s="1" t="s">
        <v>22</v>
      </c>
      <c r="F443" s="10">
        <v>39</v>
      </c>
      <c r="G443" s="1" t="s">
        <v>16</v>
      </c>
      <c r="H443" s="1" t="s">
        <v>63</v>
      </c>
      <c r="I443" s="4">
        <v>42608</v>
      </c>
      <c r="J443" s="10">
        <v>16</v>
      </c>
      <c r="K443" s="10">
        <v>2</v>
      </c>
      <c r="L443" s="1">
        <v>0</v>
      </c>
      <c r="M443" s="1" t="s">
        <v>51</v>
      </c>
      <c r="N443" s="1" t="s">
        <v>41</v>
      </c>
      <c r="O443" s="7">
        <v>4.2279084639232423</v>
      </c>
      <c r="P443" t="str">
        <f>_xlfn.IFS(Analysis167[[#This Row],[Performance_Score]]&lt;=2, "Poor", Analysis167[[#This Row],[Performance_Score]]&gt;2, "Good", Analysis167[[#This Row],[Performance_Score]]&gt;4, "Excellent")</f>
        <v>Poor</v>
      </c>
      <c r="Q443" t="str">
        <f>LEFT(Analysis167[[#This Row],[Name]],FIND(" ",Analysis167[[#This Row],[Name]], 1))</f>
        <v xml:space="preserve">Brittany </v>
      </c>
    </row>
    <row r="444" spans="3:17" x14ac:dyDescent="0.35">
      <c r="C444" s="2" t="s">
        <v>913</v>
      </c>
      <c r="D444" s="2" t="s">
        <v>914</v>
      </c>
      <c r="E444" s="2" t="s">
        <v>58</v>
      </c>
      <c r="F444" s="11">
        <v>45</v>
      </c>
      <c r="G444" s="2" t="s">
        <v>23</v>
      </c>
      <c r="H444" s="2" t="s">
        <v>63</v>
      </c>
      <c r="I444" s="5">
        <v>33396</v>
      </c>
      <c r="J444" s="11">
        <v>12</v>
      </c>
      <c r="K444" s="11">
        <v>3</v>
      </c>
      <c r="L444" s="2">
        <v>0</v>
      </c>
      <c r="M444" s="2" t="s">
        <v>30</v>
      </c>
      <c r="N444" s="2" t="s">
        <v>26</v>
      </c>
      <c r="O444" s="8">
        <v>2.7133914967930197</v>
      </c>
      <c r="P444" t="str">
        <f>_xlfn.IFS(Analysis167[[#This Row],[Performance_Score]]&lt;=2, "Poor", Analysis167[[#This Row],[Performance_Score]]&gt;2, "Good", Analysis167[[#This Row],[Performance_Score]]&gt;4, "Excellent")</f>
        <v>Good</v>
      </c>
      <c r="Q444" t="str">
        <f>LEFT(Analysis167[[#This Row],[Name]],FIND(" ",Analysis167[[#This Row],[Name]], 1))</f>
        <v xml:space="preserve">Melinda </v>
      </c>
    </row>
    <row r="445" spans="3:17" x14ac:dyDescent="0.35">
      <c r="C445" s="1" t="s">
        <v>915</v>
      </c>
      <c r="D445" s="1" t="s">
        <v>916</v>
      </c>
      <c r="E445" s="1" t="s">
        <v>15</v>
      </c>
      <c r="F445" s="10">
        <v>49</v>
      </c>
      <c r="G445" s="1" t="s">
        <v>23</v>
      </c>
      <c r="H445" s="1" t="s">
        <v>29</v>
      </c>
      <c r="I445" s="4">
        <v>69478</v>
      </c>
      <c r="J445" s="10">
        <v>6</v>
      </c>
      <c r="K445" s="10">
        <v>5</v>
      </c>
      <c r="L445" s="1">
        <v>2023</v>
      </c>
      <c r="M445" s="1" t="s">
        <v>18</v>
      </c>
      <c r="N445" s="1" t="s">
        <v>141</v>
      </c>
      <c r="O445" s="7">
        <v>2.1958031146905479</v>
      </c>
      <c r="P445" t="str">
        <f>_xlfn.IFS(Analysis167[[#This Row],[Performance_Score]]&lt;=2, "Poor", Analysis167[[#This Row],[Performance_Score]]&gt;2, "Good", Analysis167[[#This Row],[Performance_Score]]&gt;4, "Excellent")</f>
        <v>Good</v>
      </c>
      <c r="Q445" t="str">
        <f>LEFT(Analysis167[[#This Row],[Name]],FIND(" ",Analysis167[[#This Row],[Name]], 1))</f>
        <v xml:space="preserve">Joshua </v>
      </c>
    </row>
    <row r="446" spans="3:17" x14ac:dyDescent="0.35">
      <c r="C446" s="2" t="s">
        <v>917</v>
      </c>
      <c r="D446" s="2" t="s">
        <v>918</v>
      </c>
      <c r="E446" s="2" t="s">
        <v>46</v>
      </c>
      <c r="F446" s="11">
        <v>26</v>
      </c>
      <c r="G446" s="2" t="s">
        <v>16</v>
      </c>
      <c r="H446" s="2" t="s">
        <v>39</v>
      </c>
      <c r="I446" s="5">
        <v>83677</v>
      </c>
      <c r="J446" s="11">
        <v>11</v>
      </c>
      <c r="K446" s="11">
        <v>2</v>
      </c>
      <c r="L446" s="2">
        <v>2018</v>
      </c>
      <c r="M446" s="2" t="s">
        <v>25</v>
      </c>
      <c r="N446" s="2" t="s">
        <v>41</v>
      </c>
      <c r="O446" s="8">
        <v>4.7452316639175764</v>
      </c>
      <c r="P446" t="str">
        <f>_xlfn.IFS(Analysis167[[#This Row],[Performance_Score]]&lt;=2, "Poor", Analysis167[[#This Row],[Performance_Score]]&gt;2, "Good", Analysis167[[#This Row],[Performance_Score]]&gt;4, "Excellent")</f>
        <v>Poor</v>
      </c>
      <c r="Q446" t="str">
        <f>LEFT(Analysis167[[#This Row],[Name]],FIND(" ",Analysis167[[#This Row],[Name]], 1))</f>
        <v xml:space="preserve">Steven </v>
      </c>
    </row>
    <row r="447" spans="3:17" x14ac:dyDescent="0.35">
      <c r="C447" s="1" t="s">
        <v>919</v>
      </c>
      <c r="D447" s="1" t="s">
        <v>920</v>
      </c>
      <c r="E447" s="1" t="s">
        <v>58</v>
      </c>
      <c r="F447" s="10">
        <v>32</v>
      </c>
      <c r="G447" s="1" t="s">
        <v>16</v>
      </c>
      <c r="H447" s="1" t="s">
        <v>39</v>
      </c>
      <c r="I447" s="4">
        <v>45144</v>
      </c>
      <c r="J447" s="10">
        <v>15</v>
      </c>
      <c r="K447" s="10">
        <v>1</v>
      </c>
      <c r="L447" s="1">
        <v>2021</v>
      </c>
      <c r="M447" s="1" t="s">
        <v>25</v>
      </c>
      <c r="N447" s="1" t="s">
        <v>19</v>
      </c>
      <c r="O447" s="7">
        <v>1.4205442552343004</v>
      </c>
      <c r="P447" t="str">
        <f>_xlfn.IFS(Analysis167[[#This Row],[Performance_Score]]&lt;=2, "Poor", Analysis167[[#This Row],[Performance_Score]]&gt;2, "Good", Analysis167[[#This Row],[Performance_Score]]&gt;4, "Excellent")</f>
        <v>Poor</v>
      </c>
      <c r="Q447" t="str">
        <f>LEFT(Analysis167[[#This Row],[Name]],FIND(" ",Analysis167[[#This Row],[Name]], 1))</f>
        <v xml:space="preserve">Ashley </v>
      </c>
    </row>
    <row r="448" spans="3:17" x14ac:dyDescent="0.35">
      <c r="C448" s="2" t="s">
        <v>921</v>
      </c>
      <c r="D448" s="2" t="s">
        <v>922</v>
      </c>
      <c r="E448" s="2" t="s">
        <v>33</v>
      </c>
      <c r="F448" s="11">
        <v>52</v>
      </c>
      <c r="G448" s="2" t="s">
        <v>72</v>
      </c>
      <c r="H448" s="2" t="s">
        <v>29</v>
      </c>
      <c r="I448" s="5">
        <v>90536</v>
      </c>
      <c r="J448" s="11">
        <v>4</v>
      </c>
      <c r="K448" s="11">
        <v>3</v>
      </c>
      <c r="L448" s="2">
        <v>2018</v>
      </c>
      <c r="M448" s="2" t="s">
        <v>34</v>
      </c>
      <c r="N448" s="2" t="s">
        <v>41</v>
      </c>
      <c r="O448" s="8">
        <v>3.7006328745877379</v>
      </c>
      <c r="P448" t="str">
        <f>_xlfn.IFS(Analysis167[[#This Row],[Performance_Score]]&lt;=2, "Poor", Analysis167[[#This Row],[Performance_Score]]&gt;2, "Good", Analysis167[[#This Row],[Performance_Score]]&gt;4, "Excellent")</f>
        <v>Good</v>
      </c>
      <c r="Q448" t="str">
        <f>LEFT(Analysis167[[#This Row],[Name]],FIND(" ",Analysis167[[#This Row],[Name]], 1))</f>
        <v xml:space="preserve">Lisa </v>
      </c>
    </row>
    <row r="449" spans="3:17" x14ac:dyDescent="0.35">
      <c r="C449" s="1" t="s">
        <v>923</v>
      </c>
      <c r="D449" s="1" t="s">
        <v>924</v>
      </c>
      <c r="E449" s="1" t="s">
        <v>80</v>
      </c>
      <c r="F449" s="10">
        <v>30</v>
      </c>
      <c r="G449" s="1" t="s">
        <v>23</v>
      </c>
      <c r="H449" s="1" t="s">
        <v>17</v>
      </c>
      <c r="I449" s="4">
        <v>35325</v>
      </c>
      <c r="J449" s="10">
        <v>4</v>
      </c>
      <c r="K449" s="10">
        <v>5</v>
      </c>
      <c r="L449" s="1">
        <v>2019</v>
      </c>
      <c r="M449" s="1" t="s">
        <v>51</v>
      </c>
      <c r="N449" s="1" t="s">
        <v>26</v>
      </c>
      <c r="O449" s="7">
        <v>4.3264316144473796</v>
      </c>
      <c r="P449" t="str">
        <f>_xlfn.IFS(Analysis167[[#This Row],[Performance_Score]]&lt;=2, "Poor", Analysis167[[#This Row],[Performance_Score]]&gt;2, "Good", Analysis167[[#This Row],[Performance_Score]]&gt;4, "Excellent")</f>
        <v>Good</v>
      </c>
      <c r="Q449" t="str">
        <f>LEFT(Analysis167[[#This Row],[Name]],FIND(" ",Analysis167[[#This Row],[Name]], 1))</f>
        <v xml:space="preserve">Michael </v>
      </c>
    </row>
    <row r="450" spans="3:17" x14ac:dyDescent="0.35">
      <c r="C450" s="2" t="s">
        <v>925</v>
      </c>
      <c r="D450" s="2" t="s">
        <v>926</v>
      </c>
      <c r="E450" s="2" t="s">
        <v>58</v>
      </c>
      <c r="F450" s="11">
        <v>23</v>
      </c>
      <c r="G450" s="2" t="s">
        <v>16</v>
      </c>
      <c r="H450" s="2" t="s">
        <v>24</v>
      </c>
      <c r="I450" s="5">
        <v>95172</v>
      </c>
      <c r="J450" s="11">
        <v>29</v>
      </c>
      <c r="K450" s="11">
        <v>5</v>
      </c>
      <c r="L450" s="2">
        <v>2021</v>
      </c>
      <c r="M450" s="2" t="s">
        <v>18</v>
      </c>
      <c r="N450" s="2" t="s">
        <v>41</v>
      </c>
      <c r="O450" s="8">
        <v>1.5775724423284299</v>
      </c>
      <c r="P450" t="str">
        <f>_xlfn.IFS(Analysis167[[#This Row],[Performance_Score]]&lt;=2, "Poor", Analysis167[[#This Row],[Performance_Score]]&gt;2, "Good", Analysis167[[#This Row],[Performance_Score]]&gt;4, "Excellent")</f>
        <v>Good</v>
      </c>
      <c r="Q450" t="str">
        <f>LEFT(Analysis167[[#This Row],[Name]],FIND(" ",Analysis167[[#This Row],[Name]], 1))</f>
        <v xml:space="preserve">Kristen </v>
      </c>
    </row>
    <row r="451" spans="3:17" x14ac:dyDescent="0.35">
      <c r="C451" s="1" t="s">
        <v>927</v>
      </c>
      <c r="D451" s="1" t="s">
        <v>928</v>
      </c>
      <c r="E451" s="1" t="s">
        <v>46</v>
      </c>
      <c r="F451" s="10">
        <v>48</v>
      </c>
      <c r="G451" s="1" t="s">
        <v>16</v>
      </c>
      <c r="H451" s="1" t="s">
        <v>29</v>
      </c>
      <c r="I451" s="4">
        <v>33501</v>
      </c>
      <c r="J451" s="10">
        <v>31</v>
      </c>
      <c r="K451" s="10">
        <v>1</v>
      </c>
      <c r="L451" s="1">
        <v>0</v>
      </c>
      <c r="M451" s="1" t="s">
        <v>51</v>
      </c>
      <c r="N451" s="1" t="s">
        <v>26</v>
      </c>
      <c r="O451" s="7">
        <v>1.5239041126225432</v>
      </c>
      <c r="P451" t="str">
        <f>_xlfn.IFS(Analysis167[[#This Row],[Performance_Score]]&lt;=2, "Poor", Analysis167[[#This Row],[Performance_Score]]&gt;2, "Good", Analysis167[[#This Row],[Performance_Score]]&gt;4, "Excellent")</f>
        <v>Poor</v>
      </c>
      <c r="Q451" t="str">
        <f>LEFT(Analysis167[[#This Row],[Name]],FIND(" ",Analysis167[[#This Row],[Name]], 1))</f>
        <v xml:space="preserve">Mark </v>
      </c>
    </row>
    <row r="452" spans="3:17" x14ac:dyDescent="0.35">
      <c r="C452" s="2" t="s">
        <v>929</v>
      </c>
      <c r="D452" s="2" t="s">
        <v>930</v>
      </c>
      <c r="E452" s="2" t="s">
        <v>80</v>
      </c>
      <c r="F452" s="11">
        <v>57</v>
      </c>
      <c r="G452" s="2" t="s">
        <v>23</v>
      </c>
      <c r="H452" s="2" t="s">
        <v>24</v>
      </c>
      <c r="I452" s="5">
        <v>82008</v>
      </c>
      <c r="J452" s="11">
        <v>10</v>
      </c>
      <c r="K452" s="11">
        <v>4</v>
      </c>
      <c r="L452" s="2">
        <v>2021</v>
      </c>
      <c r="M452" s="2" t="s">
        <v>40</v>
      </c>
      <c r="N452" s="2" t="s">
        <v>19</v>
      </c>
      <c r="O452" s="8">
        <v>1.7561058654754969</v>
      </c>
      <c r="P452" t="str">
        <f>_xlfn.IFS(Analysis167[[#This Row],[Performance_Score]]&lt;=2, "Poor", Analysis167[[#This Row],[Performance_Score]]&gt;2, "Good", Analysis167[[#This Row],[Performance_Score]]&gt;4, "Excellent")</f>
        <v>Good</v>
      </c>
      <c r="Q452" t="str">
        <f>LEFT(Analysis167[[#This Row],[Name]],FIND(" ",Analysis167[[#This Row],[Name]], 1))</f>
        <v xml:space="preserve">Shawn </v>
      </c>
    </row>
    <row r="453" spans="3:17" x14ac:dyDescent="0.35">
      <c r="C453" s="1" t="s">
        <v>931</v>
      </c>
      <c r="D453" s="1" t="s">
        <v>932</v>
      </c>
      <c r="E453" s="1" t="s">
        <v>15</v>
      </c>
      <c r="F453" s="10">
        <v>43</v>
      </c>
      <c r="G453" s="1" t="s">
        <v>23</v>
      </c>
      <c r="H453" s="1" t="s">
        <v>17</v>
      </c>
      <c r="I453" s="4">
        <v>31099</v>
      </c>
      <c r="J453" s="10">
        <v>32</v>
      </c>
      <c r="K453" s="10">
        <v>5</v>
      </c>
      <c r="L453" s="1">
        <v>2016</v>
      </c>
      <c r="M453" s="1" t="s">
        <v>18</v>
      </c>
      <c r="N453" s="1" t="s">
        <v>41</v>
      </c>
      <c r="O453" s="7">
        <v>1.1777078142997288</v>
      </c>
      <c r="P453" t="str">
        <f>_xlfn.IFS(Analysis167[[#This Row],[Performance_Score]]&lt;=2, "Poor", Analysis167[[#This Row],[Performance_Score]]&gt;2, "Good", Analysis167[[#This Row],[Performance_Score]]&gt;4, "Excellent")</f>
        <v>Good</v>
      </c>
      <c r="Q453" t="str">
        <f>LEFT(Analysis167[[#This Row],[Name]],FIND(" ",Analysis167[[#This Row],[Name]], 1))</f>
        <v xml:space="preserve">Catherine </v>
      </c>
    </row>
    <row r="454" spans="3:17" x14ac:dyDescent="0.35">
      <c r="C454" s="2" t="s">
        <v>933</v>
      </c>
      <c r="D454" s="2" t="s">
        <v>934</v>
      </c>
      <c r="E454" s="2" t="s">
        <v>80</v>
      </c>
      <c r="F454" s="11">
        <v>42</v>
      </c>
      <c r="G454" s="2" t="s">
        <v>16</v>
      </c>
      <c r="H454" s="2" t="s">
        <v>63</v>
      </c>
      <c r="I454" s="5">
        <v>60856</v>
      </c>
      <c r="J454" s="11">
        <v>30</v>
      </c>
      <c r="K454" s="11">
        <v>5</v>
      </c>
      <c r="L454" s="2">
        <v>0</v>
      </c>
      <c r="M454" s="2" t="s">
        <v>34</v>
      </c>
      <c r="N454" s="2" t="s">
        <v>26</v>
      </c>
      <c r="O454" s="8">
        <v>4.449299129159459</v>
      </c>
      <c r="P454" t="str">
        <f>_xlfn.IFS(Analysis167[[#This Row],[Performance_Score]]&lt;=2, "Poor", Analysis167[[#This Row],[Performance_Score]]&gt;2, "Good", Analysis167[[#This Row],[Performance_Score]]&gt;4, "Excellent")</f>
        <v>Good</v>
      </c>
      <c r="Q454" t="str">
        <f>LEFT(Analysis167[[#This Row],[Name]],FIND(" ",Analysis167[[#This Row],[Name]], 1))</f>
        <v xml:space="preserve">Nancy </v>
      </c>
    </row>
    <row r="455" spans="3:17" x14ac:dyDescent="0.35">
      <c r="C455" s="1" t="s">
        <v>935</v>
      </c>
      <c r="D455" s="1" t="s">
        <v>936</v>
      </c>
      <c r="E455" s="1" t="s">
        <v>33</v>
      </c>
      <c r="F455" s="10">
        <v>42</v>
      </c>
      <c r="G455" s="1" t="s">
        <v>16</v>
      </c>
      <c r="H455" s="1" t="s">
        <v>39</v>
      </c>
      <c r="I455" s="4">
        <v>80330</v>
      </c>
      <c r="J455" s="10">
        <v>14</v>
      </c>
      <c r="K455" s="10">
        <v>5</v>
      </c>
      <c r="L455" s="1">
        <v>0</v>
      </c>
      <c r="M455" s="1" t="s">
        <v>40</v>
      </c>
      <c r="N455" s="1" t="s">
        <v>26</v>
      </c>
      <c r="O455" s="7">
        <v>3.5129673847188547</v>
      </c>
      <c r="P455" t="str">
        <f>_xlfn.IFS(Analysis167[[#This Row],[Performance_Score]]&lt;=2, "Poor", Analysis167[[#This Row],[Performance_Score]]&gt;2, "Good", Analysis167[[#This Row],[Performance_Score]]&gt;4, "Excellent")</f>
        <v>Good</v>
      </c>
      <c r="Q455" t="str">
        <f>LEFT(Analysis167[[#This Row],[Name]],FIND(" ",Analysis167[[#This Row],[Name]], 1))</f>
        <v xml:space="preserve">Sarah </v>
      </c>
    </row>
    <row r="456" spans="3:17" x14ac:dyDescent="0.35">
      <c r="C456" s="2" t="s">
        <v>937</v>
      </c>
      <c r="D456" s="2" t="s">
        <v>938</v>
      </c>
      <c r="E456" s="2" t="s">
        <v>15</v>
      </c>
      <c r="F456" s="11">
        <v>35</v>
      </c>
      <c r="G456" s="2" t="s">
        <v>16</v>
      </c>
      <c r="H456" s="2" t="s">
        <v>77</v>
      </c>
      <c r="I456" s="5">
        <v>97917</v>
      </c>
      <c r="J456" s="11">
        <v>3</v>
      </c>
      <c r="K456" s="11">
        <v>5</v>
      </c>
      <c r="L456" s="2">
        <v>0</v>
      </c>
      <c r="M456" s="2" t="s">
        <v>40</v>
      </c>
      <c r="N456" s="2" t="s">
        <v>26</v>
      </c>
      <c r="O456" s="8">
        <v>1.8665909736854784</v>
      </c>
      <c r="P456" t="str">
        <f>_xlfn.IFS(Analysis167[[#This Row],[Performance_Score]]&lt;=2, "Poor", Analysis167[[#This Row],[Performance_Score]]&gt;2, "Good", Analysis167[[#This Row],[Performance_Score]]&gt;4, "Excellent")</f>
        <v>Good</v>
      </c>
      <c r="Q456" t="str">
        <f>LEFT(Analysis167[[#This Row],[Name]],FIND(" ",Analysis167[[#This Row],[Name]], 1))</f>
        <v xml:space="preserve">Taylor </v>
      </c>
    </row>
    <row r="457" spans="3:17" x14ac:dyDescent="0.35">
      <c r="C457" s="1" t="s">
        <v>939</v>
      </c>
      <c r="D457" s="1" t="s">
        <v>940</v>
      </c>
      <c r="E457" s="1" t="s">
        <v>46</v>
      </c>
      <c r="F457" s="10">
        <v>52</v>
      </c>
      <c r="G457" s="1" t="s">
        <v>16</v>
      </c>
      <c r="H457" s="1" t="s">
        <v>77</v>
      </c>
      <c r="I457" s="4">
        <v>75719</v>
      </c>
      <c r="J457" s="10">
        <v>32</v>
      </c>
      <c r="K457" s="10">
        <v>1</v>
      </c>
      <c r="L457" s="1">
        <v>0</v>
      </c>
      <c r="M457" s="1" t="s">
        <v>40</v>
      </c>
      <c r="N457" s="1" t="s">
        <v>26</v>
      </c>
      <c r="O457" s="7">
        <v>3.2290426871180915</v>
      </c>
      <c r="P457" t="str">
        <f>_xlfn.IFS(Analysis167[[#This Row],[Performance_Score]]&lt;=2, "Poor", Analysis167[[#This Row],[Performance_Score]]&gt;2, "Good", Analysis167[[#This Row],[Performance_Score]]&gt;4, "Excellent")</f>
        <v>Poor</v>
      </c>
      <c r="Q457" t="str">
        <f>LEFT(Analysis167[[#This Row],[Name]],FIND(" ",Analysis167[[#This Row],[Name]], 1))</f>
        <v xml:space="preserve">Dawn </v>
      </c>
    </row>
    <row r="458" spans="3:17" x14ac:dyDescent="0.35">
      <c r="C458" s="2" t="s">
        <v>941</v>
      </c>
      <c r="D458" s="2" t="s">
        <v>942</v>
      </c>
      <c r="E458" s="2" t="s">
        <v>58</v>
      </c>
      <c r="F458" s="11">
        <v>39</v>
      </c>
      <c r="G458" s="2" t="s">
        <v>16</v>
      </c>
      <c r="H458" s="2" t="s">
        <v>63</v>
      </c>
      <c r="I458" s="5">
        <v>106813</v>
      </c>
      <c r="J458" s="11">
        <v>1</v>
      </c>
      <c r="K458" s="11">
        <v>5</v>
      </c>
      <c r="L458" s="2">
        <v>2021</v>
      </c>
      <c r="M458" s="2" t="s">
        <v>51</v>
      </c>
      <c r="N458" s="2" t="s">
        <v>26</v>
      </c>
      <c r="O458" s="8">
        <v>4.405632620663372</v>
      </c>
      <c r="P458" t="str">
        <f>_xlfn.IFS(Analysis167[[#This Row],[Performance_Score]]&lt;=2, "Poor", Analysis167[[#This Row],[Performance_Score]]&gt;2, "Good", Analysis167[[#This Row],[Performance_Score]]&gt;4, "Excellent")</f>
        <v>Good</v>
      </c>
      <c r="Q458" t="str">
        <f>LEFT(Analysis167[[#This Row],[Name]],FIND(" ",Analysis167[[#This Row],[Name]], 1))</f>
        <v xml:space="preserve">Steven </v>
      </c>
    </row>
    <row r="459" spans="3:17" x14ac:dyDescent="0.35">
      <c r="C459" s="1" t="s">
        <v>943</v>
      </c>
      <c r="D459" s="1" t="s">
        <v>944</v>
      </c>
      <c r="E459" s="1" t="s">
        <v>22</v>
      </c>
      <c r="F459" s="10">
        <v>54</v>
      </c>
      <c r="G459" s="1" t="s">
        <v>16</v>
      </c>
      <c r="H459" s="1" t="s">
        <v>77</v>
      </c>
      <c r="I459" s="4">
        <v>72661</v>
      </c>
      <c r="J459" s="10">
        <v>6</v>
      </c>
      <c r="K459" s="10">
        <v>1</v>
      </c>
      <c r="L459" s="1">
        <v>2020</v>
      </c>
      <c r="M459" s="1" t="s">
        <v>18</v>
      </c>
      <c r="N459" s="1" t="s">
        <v>26</v>
      </c>
      <c r="O459" s="7">
        <v>4.989517865171873</v>
      </c>
      <c r="P459" t="str">
        <f>_xlfn.IFS(Analysis167[[#This Row],[Performance_Score]]&lt;=2, "Poor", Analysis167[[#This Row],[Performance_Score]]&gt;2, "Good", Analysis167[[#This Row],[Performance_Score]]&gt;4, "Excellent")</f>
        <v>Poor</v>
      </c>
      <c r="Q459" t="str">
        <f>LEFT(Analysis167[[#This Row],[Name]],FIND(" ",Analysis167[[#This Row],[Name]], 1))</f>
        <v xml:space="preserve">Daniel </v>
      </c>
    </row>
    <row r="460" spans="3:17" x14ac:dyDescent="0.35">
      <c r="C460" s="2" t="s">
        <v>945</v>
      </c>
      <c r="D460" s="2" t="s">
        <v>946</v>
      </c>
      <c r="E460" s="2" t="s">
        <v>58</v>
      </c>
      <c r="F460" s="11">
        <v>28</v>
      </c>
      <c r="G460" s="2" t="s">
        <v>16</v>
      </c>
      <c r="H460" s="2" t="s">
        <v>77</v>
      </c>
      <c r="I460" s="5">
        <v>72798</v>
      </c>
      <c r="J460" s="11">
        <v>3</v>
      </c>
      <c r="K460" s="11">
        <v>4</v>
      </c>
      <c r="L460" s="2">
        <v>2023</v>
      </c>
      <c r="M460" s="2" t="s">
        <v>51</v>
      </c>
      <c r="N460" s="2" t="s">
        <v>26</v>
      </c>
      <c r="O460" s="8">
        <v>3.4749247761910085</v>
      </c>
      <c r="P460" t="str">
        <f>_xlfn.IFS(Analysis167[[#This Row],[Performance_Score]]&lt;=2, "Poor", Analysis167[[#This Row],[Performance_Score]]&gt;2, "Good", Analysis167[[#This Row],[Performance_Score]]&gt;4, "Excellent")</f>
        <v>Good</v>
      </c>
      <c r="Q460" t="str">
        <f>LEFT(Analysis167[[#This Row],[Name]],FIND(" ",Analysis167[[#This Row],[Name]], 1))</f>
        <v xml:space="preserve">Brandon </v>
      </c>
    </row>
    <row r="461" spans="3:17" x14ac:dyDescent="0.35">
      <c r="C461" s="1" t="s">
        <v>947</v>
      </c>
      <c r="D461" s="1" t="s">
        <v>305</v>
      </c>
      <c r="E461" s="1" t="s">
        <v>80</v>
      </c>
      <c r="F461" s="10">
        <v>39</v>
      </c>
      <c r="G461" s="1" t="s">
        <v>16</v>
      </c>
      <c r="H461" s="1" t="s">
        <v>39</v>
      </c>
      <c r="I461" s="4">
        <v>72542</v>
      </c>
      <c r="J461" s="10">
        <v>26</v>
      </c>
      <c r="K461" s="10">
        <v>1</v>
      </c>
      <c r="L461" s="1">
        <v>2018</v>
      </c>
      <c r="M461" s="1" t="s">
        <v>25</v>
      </c>
      <c r="N461" s="1" t="s">
        <v>19</v>
      </c>
      <c r="O461" s="7">
        <v>3.5453411063710685</v>
      </c>
      <c r="P461" t="str">
        <f>_xlfn.IFS(Analysis167[[#This Row],[Performance_Score]]&lt;=2, "Poor", Analysis167[[#This Row],[Performance_Score]]&gt;2, "Good", Analysis167[[#This Row],[Performance_Score]]&gt;4, "Excellent")</f>
        <v>Poor</v>
      </c>
      <c r="Q461" t="str">
        <f>LEFT(Analysis167[[#This Row],[Name]],FIND(" ",Analysis167[[#This Row],[Name]], 1))</f>
        <v xml:space="preserve">James </v>
      </c>
    </row>
    <row r="462" spans="3:17" x14ac:dyDescent="0.35">
      <c r="C462" s="2" t="s">
        <v>948</v>
      </c>
      <c r="D462" s="2" t="s">
        <v>949</v>
      </c>
      <c r="E462" s="2" t="s">
        <v>46</v>
      </c>
      <c r="F462" s="11">
        <v>49</v>
      </c>
      <c r="G462" s="2" t="s">
        <v>23</v>
      </c>
      <c r="H462" s="2" t="s">
        <v>39</v>
      </c>
      <c r="I462" s="5">
        <v>74820</v>
      </c>
      <c r="J462" s="11">
        <v>25</v>
      </c>
      <c r="K462" s="11">
        <v>2</v>
      </c>
      <c r="L462" s="2">
        <v>2021</v>
      </c>
      <c r="M462" s="2" t="s">
        <v>30</v>
      </c>
      <c r="N462" s="2" t="s">
        <v>26</v>
      </c>
      <c r="O462" s="8">
        <v>4.1741440018689859</v>
      </c>
      <c r="P462" t="str">
        <f>_xlfn.IFS(Analysis167[[#This Row],[Performance_Score]]&lt;=2, "Poor", Analysis167[[#This Row],[Performance_Score]]&gt;2, "Good", Analysis167[[#This Row],[Performance_Score]]&gt;4, "Excellent")</f>
        <v>Poor</v>
      </c>
      <c r="Q462" t="str">
        <f>LEFT(Analysis167[[#This Row],[Name]],FIND(" ",Analysis167[[#This Row],[Name]], 1))</f>
        <v xml:space="preserve">Lindsey </v>
      </c>
    </row>
    <row r="463" spans="3:17" x14ac:dyDescent="0.35">
      <c r="C463" s="1" t="s">
        <v>950</v>
      </c>
      <c r="D463" s="1" t="s">
        <v>951</v>
      </c>
      <c r="E463" s="1" t="s">
        <v>15</v>
      </c>
      <c r="F463" s="10">
        <v>54</v>
      </c>
      <c r="G463" s="1" t="s">
        <v>16</v>
      </c>
      <c r="H463" s="1" t="s">
        <v>29</v>
      </c>
      <c r="I463" s="4">
        <v>33347</v>
      </c>
      <c r="J463" s="10">
        <v>3</v>
      </c>
      <c r="K463" s="10">
        <v>3</v>
      </c>
      <c r="L463" s="1">
        <v>0</v>
      </c>
      <c r="M463" s="1" t="s">
        <v>51</v>
      </c>
      <c r="N463" s="1" t="s">
        <v>141</v>
      </c>
      <c r="O463" s="7">
        <v>2.8273179396401988</v>
      </c>
      <c r="P463" t="str">
        <f>_xlfn.IFS(Analysis167[[#This Row],[Performance_Score]]&lt;=2, "Poor", Analysis167[[#This Row],[Performance_Score]]&gt;2, "Good", Analysis167[[#This Row],[Performance_Score]]&gt;4, "Excellent")</f>
        <v>Good</v>
      </c>
      <c r="Q463" t="str">
        <f>LEFT(Analysis167[[#This Row],[Name]],FIND(" ",Analysis167[[#This Row],[Name]], 1))</f>
        <v xml:space="preserve">Sandra </v>
      </c>
    </row>
    <row r="464" spans="3:17" x14ac:dyDescent="0.35">
      <c r="C464" s="2" t="s">
        <v>952</v>
      </c>
      <c r="D464" s="2" t="s">
        <v>953</v>
      </c>
      <c r="E464" s="2" t="s">
        <v>80</v>
      </c>
      <c r="F464" s="11">
        <v>58</v>
      </c>
      <c r="G464" s="2" t="s">
        <v>23</v>
      </c>
      <c r="H464" s="2" t="s">
        <v>24</v>
      </c>
      <c r="I464" s="5">
        <v>90129</v>
      </c>
      <c r="J464" s="11">
        <v>3</v>
      </c>
      <c r="K464" s="11">
        <v>1</v>
      </c>
      <c r="L464" s="2">
        <v>2017</v>
      </c>
      <c r="M464" s="2" t="s">
        <v>30</v>
      </c>
      <c r="N464" s="2" t="s">
        <v>41</v>
      </c>
      <c r="O464" s="8">
        <v>1.8225647048798486</v>
      </c>
      <c r="P464" t="str">
        <f>_xlfn.IFS(Analysis167[[#This Row],[Performance_Score]]&lt;=2, "Poor", Analysis167[[#This Row],[Performance_Score]]&gt;2, "Good", Analysis167[[#This Row],[Performance_Score]]&gt;4, "Excellent")</f>
        <v>Poor</v>
      </c>
      <c r="Q464" t="str">
        <f>LEFT(Analysis167[[#This Row],[Name]],FIND(" ",Analysis167[[#This Row],[Name]], 1))</f>
        <v xml:space="preserve">Sarah </v>
      </c>
    </row>
    <row r="465" spans="3:17" x14ac:dyDescent="0.35">
      <c r="C465" s="1" t="s">
        <v>954</v>
      </c>
      <c r="D465" s="1" t="s">
        <v>955</v>
      </c>
      <c r="E465" s="1" t="s">
        <v>80</v>
      </c>
      <c r="F465" s="10">
        <v>37</v>
      </c>
      <c r="G465" s="1" t="s">
        <v>16</v>
      </c>
      <c r="H465" s="1" t="s">
        <v>17</v>
      </c>
      <c r="I465" s="4">
        <v>93898</v>
      </c>
      <c r="J465" s="10">
        <v>27</v>
      </c>
      <c r="K465" s="10">
        <v>1</v>
      </c>
      <c r="L465" s="1">
        <v>0</v>
      </c>
      <c r="M465" s="1" t="s">
        <v>51</v>
      </c>
      <c r="N465" s="1" t="s">
        <v>26</v>
      </c>
      <c r="O465" s="7">
        <v>3.3199185829795161</v>
      </c>
      <c r="P465" t="str">
        <f>_xlfn.IFS(Analysis167[[#This Row],[Performance_Score]]&lt;=2, "Poor", Analysis167[[#This Row],[Performance_Score]]&gt;2, "Good", Analysis167[[#This Row],[Performance_Score]]&gt;4, "Excellent")</f>
        <v>Poor</v>
      </c>
      <c r="Q465" t="str">
        <f>LEFT(Analysis167[[#This Row],[Name]],FIND(" ",Analysis167[[#This Row],[Name]], 1))</f>
        <v xml:space="preserve">Hannah </v>
      </c>
    </row>
    <row r="466" spans="3:17" x14ac:dyDescent="0.35">
      <c r="C466" s="2" t="s">
        <v>956</v>
      </c>
      <c r="D466" s="2" t="s">
        <v>957</v>
      </c>
      <c r="E466" s="2" t="s">
        <v>46</v>
      </c>
      <c r="F466" s="11">
        <v>41</v>
      </c>
      <c r="G466" s="2" t="s">
        <v>16</v>
      </c>
      <c r="H466" s="2" t="s">
        <v>39</v>
      </c>
      <c r="I466" s="5">
        <v>65187</v>
      </c>
      <c r="J466" s="11">
        <v>3</v>
      </c>
      <c r="K466" s="11">
        <v>5</v>
      </c>
      <c r="L466" s="2">
        <v>2020</v>
      </c>
      <c r="M466" s="2" t="s">
        <v>40</v>
      </c>
      <c r="N466" s="2" t="s">
        <v>26</v>
      </c>
      <c r="O466" s="8">
        <v>1.7744034468757568</v>
      </c>
      <c r="P466" t="str">
        <f>_xlfn.IFS(Analysis167[[#This Row],[Performance_Score]]&lt;=2, "Poor", Analysis167[[#This Row],[Performance_Score]]&gt;2, "Good", Analysis167[[#This Row],[Performance_Score]]&gt;4, "Excellent")</f>
        <v>Good</v>
      </c>
      <c r="Q466" t="str">
        <f>LEFT(Analysis167[[#This Row],[Name]],FIND(" ",Analysis167[[#This Row],[Name]], 1))</f>
        <v xml:space="preserve">Erik </v>
      </c>
    </row>
    <row r="467" spans="3:17" x14ac:dyDescent="0.35">
      <c r="C467" s="1" t="s">
        <v>958</v>
      </c>
      <c r="D467" s="1" t="s">
        <v>959</v>
      </c>
      <c r="E467" s="1" t="s">
        <v>15</v>
      </c>
      <c r="F467" s="10">
        <v>38</v>
      </c>
      <c r="G467" s="1" t="s">
        <v>16</v>
      </c>
      <c r="H467" s="1" t="s">
        <v>39</v>
      </c>
      <c r="I467" s="4">
        <v>117642</v>
      </c>
      <c r="J467" s="10">
        <v>17</v>
      </c>
      <c r="K467" s="10">
        <v>3</v>
      </c>
      <c r="L467" s="1">
        <v>2019</v>
      </c>
      <c r="M467" s="1" t="s">
        <v>18</v>
      </c>
      <c r="N467" s="1" t="s">
        <v>26</v>
      </c>
      <c r="O467" s="7">
        <v>1.0215541452515109</v>
      </c>
      <c r="P467" t="str">
        <f>_xlfn.IFS(Analysis167[[#This Row],[Performance_Score]]&lt;=2, "Poor", Analysis167[[#This Row],[Performance_Score]]&gt;2, "Good", Analysis167[[#This Row],[Performance_Score]]&gt;4, "Excellent")</f>
        <v>Good</v>
      </c>
      <c r="Q467" t="str">
        <f>LEFT(Analysis167[[#This Row],[Name]],FIND(" ",Analysis167[[#This Row],[Name]], 1))</f>
        <v xml:space="preserve">Jennifer </v>
      </c>
    </row>
    <row r="468" spans="3:17" x14ac:dyDescent="0.35">
      <c r="C468" s="2" t="s">
        <v>960</v>
      </c>
      <c r="D468" s="2" t="s">
        <v>961</v>
      </c>
      <c r="E468" s="2" t="s">
        <v>80</v>
      </c>
      <c r="F468" s="11">
        <v>48</v>
      </c>
      <c r="G468" s="2" t="s">
        <v>72</v>
      </c>
      <c r="H468" s="2" t="s">
        <v>77</v>
      </c>
      <c r="I468" s="5">
        <v>112869</v>
      </c>
      <c r="J468" s="11">
        <v>21</v>
      </c>
      <c r="K468" s="11">
        <v>1</v>
      </c>
      <c r="L468" s="2">
        <v>2018</v>
      </c>
      <c r="M468" s="2" t="s">
        <v>25</v>
      </c>
      <c r="N468" s="2" t="s">
        <v>26</v>
      </c>
      <c r="O468" s="8">
        <v>4.7864612540338491</v>
      </c>
      <c r="P468" t="str">
        <f>_xlfn.IFS(Analysis167[[#This Row],[Performance_Score]]&lt;=2, "Poor", Analysis167[[#This Row],[Performance_Score]]&gt;2, "Good", Analysis167[[#This Row],[Performance_Score]]&gt;4, "Excellent")</f>
        <v>Poor</v>
      </c>
      <c r="Q468" t="str">
        <f>LEFT(Analysis167[[#This Row],[Name]],FIND(" ",Analysis167[[#This Row],[Name]], 1))</f>
        <v xml:space="preserve">Donna </v>
      </c>
    </row>
    <row r="469" spans="3:17" x14ac:dyDescent="0.35">
      <c r="C469" s="1" t="s">
        <v>962</v>
      </c>
      <c r="D469" s="1" t="s">
        <v>963</v>
      </c>
      <c r="E469" s="1" t="s">
        <v>46</v>
      </c>
      <c r="F469" s="10">
        <v>30</v>
      </c>
      <c r="G469" s="1" t="s">
        <v>23</v>
      </c>
      <c r="H469" s="1" t="s">
        <v>29</v>
      </c>
      <c r="I469" s="4">
        <v>113277</v>
      </c>
      <c r="J469" s="10">
        <v>32</v>
      </c>
      <c r="K469" s="10">
        <v>4</v>
      </c>
      <c r="L469" s="1">
        <v>2019</v>
      </c>
      <c r="M469" s="1" t="s">
        <v>51</v>
      </c>
      <c r="N469" s="1" t="s">
        <v>26</v>
      </c>
      <c r="O469" s="7">
        <v>2.8207199114961421</v>
      </c>
      <c r="P469" t="str">
        <f>_xlfn.IFS(Analysis167[[#This Row],[Performance_Score]]&lt;=2, "Poor", Analysis167[[#This Row],[Performance_Score]]&gt;2, "Good", Analysis167[[#This Row],[Performance_Score]]&gt;4, "Excellent")</f>
        <v>Good</v>
      </c>
      <c r="Q469" t="str">
        <f>LEFT(Analysis167[[#This Row],[Name]],FIND(" ",Analysis167[[#This Row],[Name]], 1))</f>
        <v xml:space="preserve">Victoria </v>
      </c>
    </row>
    <row r="470" spans="3:17" x14ac:dyDescent="0.35">
      <c r="C470" s="2" t="s">
        <v>964</v>
      </c>
      <c r="D470" s="2" t="s">
        <v>965</v>
      </c>
      <c r="E470" s="2" t="s">
        <v>15</v>
      </c>
      <c r="F470" s="11">
        <v>41</v>
      </c>
      <c r="G470" s="2" t="s">
        <v>23</v>
      </c>
      <c r="H470" s="2" t="s">
        <v>63</v>
      </c>
      <c r="I470" s="5">
        <v>74279</v>
      </c>
      <c r="J470" s="11">
        <v>27</v>
      </c>
      <c r="K470" s="11">
        <v>3</v>
      </c>
      <c r="L470" s="2">
        <v>2024</v>
      </c>
      <c r="M470" s="2" t="s">
        <v>34</v>
      </c>
      <c r="N470" s="2" t="s">
        <v>141</v>
      </c>
      <c r="O470" s="8">
        <v>4.5978008876036025</v>
      </c>
      <c r="P470" t="str">
        <f>_xlfn.IFS(Analysis167[[#This Row],[Performance_Score]]&lt;=2, "Poor", Analysis167[[#This Row],[Performance_Score]]&gt;2, "Good", Analysis167[[#This Row],[Performance_Score]]&gt;4, "Excellent")</f>
        <v>Good</v>
      </c>
      <c r="Q470" t="str">
        <f>LEFT(Analysis167[[#This Row],[Name]],FIND(" ",Analysis167[[#This Row],[Name]], 1))</f>
        <v xml:space="preserve">David </v>
      </c>
    </row>
    <row r="471" spans="3:17" x14ac:dyDescent="0.35">
      <c r="C471" s="1" t="s">
        <v>966</v>
      </c>
      <c r="D471" s="1" t="s">
        <v>967</v>
      </c>
      <c r="E471" s="1" t="s">
        <v>22</v>
      </c>
      <c r="F471" s="10">
        <v>37</v>
      </c>
      <c r="G471" s="1" t="s">
        <v>23</v>
      </c>
      <c r="H471" s="1" t="s">
        <v>63</v>
      </c>
      <c r="I471" s="4">
        <v>30039</v>
      </c>
      <c r="J471" s="10">
        <v>27</v>
      </c>
      <c r="K471" s="10">
        <v>4</v>
      </c>
      <c r="L471" s="1">
        <v>0</v>
      </c>
      <c r="M471" s="1" t="s">
        <v>25</v>
      </c>
      <c r="N471" s="1" t="s">
        <v>41</v>
      </c>
      <c r="O471" s="7">
        <v>4.6606408213819464</v>
      </c>
      <c r="P471" t="str">
        <f>_xlfn.IFS(Analysis167[[#This Row],[Performance_Score]]&lt;=2, "Poor", Analysis167[[#This Row],[Performance_Score]]&gt;2, "Good", Analysis167[[#This Row],[Performance_Score]]&gt;4, "Excellent")</f>
        <v>Good</v>
      </c>
      <c r="Q471" t="str">
        <f>LEFT(Analysis167[[#This Row],[Name]],FIND(" ",Analysis167[[#This Row],[Name]], 1))</f>
        <v xml:space="preserve">Edward </v>
      </c>
    </row>
    <row r="472" spans="3:17" x14ac:dyDescent="0.35">
      <c r="C472" s="2" t="s">
        <v>968</v>
      </c>
      <c r="D472" s="2" t="s">
        <v>969</v>
      </c>
      <c r="E472" s="2" t="s">
        <v>15</v>
      </c>
      <c r="F472" s="11">
        <v>25</v>
      </c>
      <c r="G472" s="2" t="s">
        <v>16</v>
      </c>
      <c r="H472" s="2" t="s">
        <v>77</v>
      </c>
      <c r="I472" s="5">
        <v>112923</v>
      </c>
      <c r="J472" s="11">
        <v>14</v>
      </c>
      <c r="K472" s="11">
        <v>4</v>
      </c>
      <c r="L472" s="2">
        <v>2022</v>
      </c>
      <c r="M472" s="2" t="s">
        <v>34</v>
      </c>
      <c r="N472" s="2" t="s">
        <v>26</v>
      </c>
      <c r="O472" s="8">
        <v>3.152743324405114</v>
      </c>
      <c r="P472" t="str">
        <f>_xlfn.IFS(Analysis167[[#This Row],[Performance_Score]]&lt;=2, "Poor", Analysis167[[#This Row],[Performance_Score]]&gt;2, "Good", Analysis167[[#This Row],[Performance_Score]]&gt;4, "Excellent")</f>
        <v>Good</v>
      </c>
      <c r="Q472" t="str">
        <f>LEFT(Analysis167[[#This Row],[Name]],FIND(" ",Analysis167[[#This Row],[Name]], 1))</f>
        <v xml:space="preserve">Jason </v>
      </c>
    </row>
    <row r="473" spans="3:17" x14ac:dyDescent="0.35">
      <c r="C473" s="1" t="s">
        <v>970</v>
      </c>
      <c r="D473" s="1" t="s">
        <v>971</v>
      </c>
      <c r="E473" s="1" t="s">
        <v>33</v>
      </c>
      <c r="F473" s="10">
        <v>38</v>
      </c>
      <c r="G473" s="1" t="s">
        <v>23</v>
      </c>
      <c r="H473" s="1" t="s">
        <v>39</v>
      </c>
      <c r="I473" s="4">
        <v>64923</v>
      </c>
      <c r="J473" s="10">
        <v>33</v>
      </c>
      <c r="K473" s="10">
        <v>2</v>
      </c>
      <c r="L473" s="1">
        <v>2019</v>
      </c>
      <c r="M473" s="1" t="s">
        <v>18</v>
      </c>
      <c r="N473" s="1" t="s">
        <v>26</v>
      </c>
      <c r="O473" s="7">
        <v>1.0575556546647511</v>
      </c>
      <c r="P473" t="str">
        <f>_xlfn.IFS(Analysis167[[#This Row],[Performance_Score]]&lt;=2, "Poor", Analysis167[[#This Row],[Performance_Score]]&gt;2, "Good", Analysis167[[#This Row],[Performance_Score]]&gt;4, "Excellent")</f>
        <v>Poor</v>
      </c>
      <c r="Q473" t="str">
        <f>LEFT(Analysis167[[#This Row],[Name]],FIND(" ",Analysis167[[#This Row],[Name]], 1))</f>
        <v xml:space="preserve">Andrea </v>
      </c>
    </row>
    <row r="474" spans="3:17" x14ac:dyDescent="0.35">
      <c r="C474" s="2" t="s">
        <v>972</v>
      </c>
      <c r="D474" s="2" t="s">
        <v>973</v>
      </c>
      <c r="E474" s="2" t="s">
        <v>80</v>
      </c>
      <c r="F474" s="11">
        <v>60</v>
      </c>
      <c r="G474" s="2" t="s">
        <v>23</v>
      </c>
      <c r="H474" s="2" t="s">
        <v>39</v>
      </c>
      <c r="I474" s="5">
        <v>41184</v>
      </c>
      <c r="J474" s="11">
        <v>13</v>
      </c>
      <c r="K474" s="11">
        <v>1</v>
      </c>
      <c r="L474" s="2">
        <v>2023</v>
      </c>
      <c r="M474" s="2" t="s">
        <v>30</v>
      </c>
      <c r="N474" s="2" t="s">
        <v>41</v>
      </c>
      <c r="O474" s="8">
        <v>4.0399862920426486</v>
      </c>
      <c r="P474" t="str">
        <f>_xlfn.IFS(Analysis167[[#This Row],[Performance_Score]]&lt;=2, "Poor", Analysis167[[#This Row],[Performance_Score]]&gt;2, "Good", Analysis167[[#This Row],[Performance_Score]]&gt;4, "Excellent")</f>
        <v>Poor</v>
      </c>
      <c r="Q474" t="str">
        <f>LEFT(Analysis167[[#This Row],[Name]],FIND(" ",Analysis167[[#This Row],[Name]], 1))</f>
        <v xml:space="preserve">Gavin </v>
      </c>
    </row>
    <row r="475" spans="3:17" x14ac:dyDescent="0.35">
      <c r="C475" s="1" t="s">
        <v>974</v>
      </c>
      <c r="D475" s="1" t="s">
        <v>975</v>
      </c>
      <c r="E475" s="1" t="s">
        <v>80</v>
      </c>
      <c r="F475" s="10">
        <v>58</v>
      </c>
      <c r="G475" s="1" t="s">
        <v>23</v>
      </c>
      <c r="H475" s="1" t="s">
        <v>63</v>
      </c>
      <c r="I475" s="4">
        <v>45929</v>
      </c>
      <c r="J475" s="10">
        <v>6</v>
      </c>
      <c r="K475" s="10">
        <v>2</v>
      </c>
      <c r="L475" s="1">
        <v>2024</v>
      </c>
      <c r="M475" s="1" t="s">
        <v>34</v>
      </c>
      <c r="N475" s="1" t="s">
        <v>19</v>
      </c>
      <c r="O475" s="7">
        <v>3.9914829039639237</v>
      </c>
      <c r="P475" t="str">
        <f>_xlfn.IFS(Analysis167[[#This Row],[Performance_Score]]&lt;=2, "Poor", Analysis167[[#This Row],[Performance_Score]]&gt;2, "Good", Analysis167[[#This Row],[Performance_Score]]&gt;4, "Excellent")</f>
        <v>Poor</v>
      </c>
      <c r="Q475" t="str">
        <f>LEFT(Analysis167[[#This Row],[Name]],FIND(" ",Analysis167[[#This Row],[Name]], 1))</f>
        <v xml:space="preserve">Deborah </v>
      </c>
    </row>
    <row r="476" spans="3:17" x14ac:dyDescent="0.35">
      <c r="C476" s="2" t="s">
        <v>976</v>
      </c>
      <c r="D476" s="2" t="s">
        <v>977</v>
      </c>
      <c r="E476" s="2" t="s">
        <v>80</v>
      </c>
      <c r="F476" s="11">
        <v>38</v>
      </c>
      <c r="G476" s="2" t="s">
        <v>23</v>
      </c>
      <c r="H476" s="2" t="s">
        <v>77</v>
      </c>
      <c r="I476" s="5">
        <v>94763</v>
      </c>
      <c r="J476" s="11">
        <v>12</v>
      </c>
      <c r="K476" s="11">
        <v>4</v>
      </c>
      <c r="L476" s="2">
        <v>0</v>
      </c>
      <c r="M476" s="2" t="s">
        <v>51</v>
      </c>
      <c r="N476" s="2" t="s">
        <v>26</v>
      </c>
      <c r="O476" s="8">
        <v>1.7846642142822318</v>
      </c>
      <c r="P476" t="str">
        <f>_xlfn.IFS(Analysis167[[#This Row],[Performance_Score]]&lt;=2, "Poor", Analysis167[[#This Row],[Performance_Score]]&gt;2, "Good", Analysis167[[#This Row],[Performance_Score]]&gt;4, "Excellent")</f>
        <v>Good</v>
      </c>
      <c r="Q476" t="str">
        <f>LEFT(Analysis167[[#This Row],[Name]],FIND(" ",Analysis167[[#This Row],[Name]], 1))</f>
        <v xml:space="preserve">Joshua </v>
      </c>
    </row>
    <row r="477" spans="3:17" x14ac:dyDescent="0.35">
      <c r="C477" s="1" t="s">
        <v>978</v>
      </c>
      <c r="D477" s="1" t="s">
        <v>979</v>
      </c>
      <c r="E477" s="1" t="s">
        <v>15</v>
      </c>
      <c r="F477" s="10">
        <v>54</v>
      </c>
      <c r="G477" s="1" t="s">
        <v>23</v>
      </c>
      <c r="H477" s="1" t="s">
        <v>29</v>
      </c>
      <c r="I477" s="4">
        <v>49537</v>
      </c>
      <c r="J477" s="10">
        <v>17</v>
      </c>
      <c r="K477" s="10">
        <v>3</v>
      </c>
      <c r="L477" s="1">
        <v>0</v>
      </c>
      <c r="M477" s="1" t="s">
        <v>25</v>
      </c>
      <c r="N477" s="1" t="s">
        <v>26</v>
      </c>
      <c r="O477" s="7">
        <v>3.9677180792945332</v>
      </c>
      <c r="P477" t="str">
        <f>_xlfn.IFS(Analysis167[[#This Row],[Performance_Score]]&lt;=2, "Poor", Analysis167[[#This Row],[Performance_Score]]&gt;2, "Good", Analysis167[[#This Row],[Performance_Score]]&gt;4, "Excellent")</f>
        <v>Good</v>
      </c>
      <c r="Q477" t="str">
        <f>LEFT(Analysis167[[#This Row],[Name]],FIND(" ",Analysis167[[#This Row],[Name]], 1))</f>
        <v xml:space="preserve">Crystal </v>
      </c>
    </row>
    <row r="478" spans="3:17" x14ac:dyDescent="0.35">
      <c r="C478" s="2" t="s">
        <v>980</v>
      </c>
      <c r="D478" s="2" t="s">
        <v>981</v>
      </c>
      <c r="E478" s="2" t="s">
        <v>22</v>
      </c>
      <c r="F478" s="11">
        <v>25</v>
      </c>
      <c r="G478" s="2" t="s">
        <v>72</v>
      </c>
      <c r="H478" s="2" t="s">
        <v>39</v>
      </c>
      <c r="I478" s="5">
        <v>87887</v>
      </c>
      <c r="J478" s="11">
        <v>5</v>
      </c>
      <c r="K478" s="11">
        <v>4</v>
      </c>
      <c r="L478" s="2">
        <v>2015</v>
      </c>
      <c r="M478" s="2" t="s">
        <v>34</v>
      </c>
      <c r="N478" s="2" t="s">
        <v>41</v>
      </c>
      <c r="O478" s="8">
        <v>1.3160506260125002</v>
      </c>
      <c r="P478" t="str">
        <f>_xlfn.IFS(Analysis167[[#This Row],[Performance_Score]]&lt;=2, "Poor", Analysis167[[#This Row],[Performance_Score]]&gt;2, "Good", Analysis167[[#This Row],[Performance_Score]]&gt;4, "Excellent")</f>
        <v>Good</v>
      </c>
      <c r="Q478" t="str">
        <f>LEFT(Analysis167[[#This Row],[Name]],FIND(" ",Analysis167[[#This Row],[Name]], 1))</f>
        <v xml:space="preserve">Kim </v>
      </c>
    </row>
    <row r="479" spans="3:17" x14ac:dyDescent="0.35">
      <c r="C479" s="1" t="s">
        <v>982</v>
      </c>
      <c r="D479" s="1" t="s">
        <v>983</v>
      </c>
      <c r="E479" s="1" t="s">
        <v>80</v>
      </c>
      <c r="F479" s="10">
        <v>57</v>
      </c>
      <c r="G479" s="1" t="s">
        <v>23</v>
      </c>
      <c r="H479" s="1" t="s">
        <v>29</v>
      </c>
      <c r="I479" s="4">
        <v>34180</v>
      </c>
      <c r="J479" s="10">
        <v>2</v>
      </c>
      <c r="K479" s="10">
        <v>1</v>
      </c>
      <c r="L479" s="1">
        <v>2017</v>
      </c>
      <c r="M479" s="1" t="s">
        <v>18</v>
      </c>
      <c r="N479" s="1" t="s">
        <v>26</v>
      </c>
      <c r="O479" s="7">
        <v>1.9856502084758243</v>
      </c>
      <c r="P479" t="str">
        <f>_xlfn.IFS(Analysis167[[#This Row],[Performance_Score]]&lt;=2, "Poor", Analysis167[[#This Row],[Performance_Score]]&gt;2, "Good", Analysis167[[#This Row],[Performance_Score]]&gt;4, "Excellent")</f>
        <v>Poor</v>
      </c>
      <c r="Q479" t="str">
        <f>LEFT(Analysis167[[#This Row],[Name]],FIND(" ",Analysis167[[#This Row],[Name]], 1))</f>
        <v xml:space="preserve">Mr. </v>
      </c>
    </row>
    <row r="480" spans="3:17" x14ac:dyDescent="0.35">
      <c r="C480" s="2" t="s">
        <v>984</v>
      </c>
      <c r="D480" s="2" t="s">
        <v>985</v>
      </c>
      <c r="E480" s="2" t="s">
        <v>22</v>
      </c>
      <c r="F480" s="11">
        <v>26</v>
      </c>
      <c r="G480" s="2" t="s">
        <v>16</v>
      </c>
      <c r="H480" s="2" t="s">
        <v>39</v>
      </c>
      <c r="I480" s="5">
        <v>91097</v>
      </c>
      <c r="J480" s="11">
        <v>22</v>
      </c>
      <c r="K480" s="11">
        <v>4</v>
      </c>
      <c r="L480" s="2">
        <v>2020</v>
      </c>
      <c r="M480" s="2" t="s">
        <v>30</v>
      </c>
      <c r="N480" s="2" t="s">
        <v>26</v>
      </c>
      <c r="O480" s="8">
        <v>3.0558638578698809</v>
      </c>
      <c r="P480" t="str">
        <f>_xlfn.IFS(Analysis167[[#This Row],[Performance_Score]]&lt;=2, "Poor", Analysis167[[#This Row],[Performance_Score]]&gt;2, "Good", Analysis167[[#This Row],[Performance_Score]]&gt;4, "Excellent")</f>
        <v>Good</v>
      </c>
      <c r="Q480" t="str">
        <f>LEFT(Analysis167[[#This Row],[Name]],FIND(" ",Analysis167[[#This Row],[Name]], 1))</f>
        <v xml:space="preserve">Brandy </v>
      </c>
    </row>
    <row r="481" spans="3:17" x14ac:dyDescent="0.35">
      <c r="C481" s="1" t="s">
        <v>986</v>
      </c>
      <c r="D481" s="1" t="s">
        <v>987</v>
      </c>
      <c r="E481" s="1" t="s">
        <v>80</v>
      </c>
      <c r="F481" s="10">
        <v>33</v>
      </c>
      <c r="G481" s="1" t="s">
        <v>16</v>
      </c>
      <c r="H481" s="1" t="s">
        <v>63</v>
      </c>
      <c r="I481" s="4">
        <v>65242</v>
      </c>
      <c r="J481" s="10">
        <v>11</v>
      </c>
      <c r="K481" s="10">
        <v>3</v>
      </c>
      <c r="L481" s="1">
        <v>2020</v>
      </c>
      <c r="M481" s="1" t="s">
        <v>34</v>
      </c>
      <c r="N481" s="1" t="s">
        <v>26</v>
      </c>
      <c r="O481" s="7">
        <v>1.664847946991717</v>
      </c>
      <c r="P481" t="str">
        <f>_xlfn.IFS(Analysis167[[#This Row],[Performance_Score]]&lt;=2, "Poor", Analysis167[[#This Row],[Performance_Score]]&gt;2, "Good", Analysis167[[#This Row],[Performance_Score]]&gt;4, "Excellent")</f>
        <v>Good</v>
      </c>
      <c r="Q481" t="str">
        <f>LEFT(Analysis167[[#This Row],[Name]],FIND(" ",Analysis167[[#This Row],[Name]], 1))</f>
        <v xml:space="preserve">Morgan </v>
      </c>
    </row>
    <row r="482" spans="3:17" x14ac:dyDescent="0.35">
      <c r="C482" s="2" t="s">
        <v>988</v>
      </c>
      <c r="D482" s="2" t="s">
        <v>989</v>
      </c>
      <c r="E482" s="2" t="s">
        <v>15</v>
      </c>
      <c r="F482" s="11">
        <v>47</v>
      </c>
      <c r="G482" s="2" t="s">
        <v>16</v>
      </c>
      <c r="H482" s="2" t="s">
        <v>39</v>
      </c>
      <c r="I482" s="5">
        <v>111133</v>
      </c>
      <c r="J482" s="11">
        <v>11</v>
      </c>
      <c r="K482" s="11">
        <v>5</v>
      </c>
      <c r="L482" s="2">
        <v>2023</v>
      </c>
      <c r="M482" s="2" t="s">
        <v>34</v>
      </c>
      <c r="N482" s="2" t="s">
        <v>26</v>
      </c>
      <c r="O482" s="8">
        <v>2.5798835369583655</v>
      </c>
      <c r="P482" t="str">
        <f>_xlfn.IFS(Analysis167[[#This Row],[Performance_Score]]&lt;=2, "Poor", Analysis167[[#This Row],[Performance_Score]]&gt;2, "Good", Analysis167[[#This Row],[Performance_Score]]&gt;4, "Excellent")</f>
        <v>Good</v>
      </c>
      <c r="Q482" t="str">
        <f>LEFT(Analysis167[[#This Row],[Name]],FIND(" ",Analysis167[[#This Row],[Name]], 1))</f>
        <v xml:space="preserve">Mark </v>
      </c>
    </row>
    <row r="483" spans="3:17" x14ac:dyDescent="0.35">
      <c r="C483" s="1" t="s">
        <v>990</v>
      </c>
      <c r="D483" s="1" t="s">
        <v>991</v>
      </c>
      <c r="E483" s="1" t="s">
        <v>33</v>
      </c>
      <c r="F483" s="10">
        <v>54</v>
      </c>
      <c r="G483" s="1" t="s">
        <v>16</v>
      </c>
      <c r="H483" s="1" t="s">
        <v>24</v>
      </c>
      <c r="I483" s="4">
        <v>40030</v>
      </c>
      <c r="J483" s="10">
        <v>27</v>
      </c>
      <c r="K483" s="10">
        <v>1</v>
      </c>
      <c r="L483" s="1">
        <v>2024</v>
      </c>
      <c r="M483" s="1" t="s">
        <v>51</v>
      </c>
      <c r="N483" s="1" t="s">
        <v>26</v>
      </c>
      <c r="O483" s="7">
        <v>3.1806518154562866</v>
      </c>
      <c r="P483" t="str">
        <f>_xlfn.IFS(Analysis167[[#This Row],[Performance_Score]]&lt;=2, "Poor", Analysis167[[#This Row],[Performance_Score]]&gt;2, "Good", Analysis167[[#This Row],[Performance_Score]]&gt;4, "Excellent")</f>
        <v>Poor</v>
      </c>
      <c r="Q483" t="str">
        <f>LEFT(Analysis167[[#This Row],[Name]],FIND(" ",Analysis167[[#This Row],[Name]], 1))</f>
        <v xml:space="preserve">Tanya </v>
      </c>
    </row>
    <row r="484" spans="3:17" x14ac:dyDescent="0.35">
      <c r="C484" s="2" t="s">
        <v>992</v>
      </c>
      <c r="D484" s="2" t="s">
        <v>993</v>
      </c>
      <c r="E484" s="2" t="s">
        <v>15</v>
      </c>
      <c r="F484" s="11">
        <v>42</v>
      </c>
      <c r="G484" s="2" t="s">
        <v>23</v>
      </c>
      <c r="H484" s="2" t="s">
        <v>29</v>
      </c>
      <c r="I484" s="5">
        <v>69300</v>
      </c>
      <c r="J484" s="11">
        <v>28</v>
      </c>
      <c r="K484" s="11">
        <v>2</v>
      </c>
      <c r="L484" s="2">
        <v>2018</v>
      </c>
      <c r="M484" s="2" t="s">
        <v>25</v>
      </c>
      <c r="N484" s="2" t="s">
        <v>26</v>
      </c>
      <c r="O484" s="8">
        <v>2.6277516042581519</v>
      </c>
      <c r="P484" t="str">
        <f>_xlfn.IFS(Analysis167[[#This Row],[Performance_Score]]&lt;=2, "Poor", Analysis167[[#This Row],[Performance_Score]]&gt;2, "Good", Analysis167[[#This Row],[Performance_Score]]&gt;4, "Excellent")</f>
        <v>Poor</v>
      </c>
      <c r="Q484" t="str">
        <f>LEFT(Analysis167[[#This Row],[Name]],FIND(" ",Analysis167[[#This Row],[Name]], 1))</f>
        <v xml:space="preserve">Arthur </v>
      </c>
    </row>
    <row r="485" spans="3:17" x14ac:dyDescent="0.35">
      <c r="C485" s="1" t="s">
        <v>994</v>
      </c>
      <c r="D485" s="1" t="s">
        <v>14</v>
      </c>
      <c r="E485" s="1" t="s">
        <v>33</v>
      </c>
      <c r="F485" s="10">
        <v>50</v>
      </c>
      <c r="G485" s="1" t="s">
        <v>16</v>
      </c>
      <c r="H485" s="1" t="s">
        <v>39</v>
      </c>
      <c r="I485" s="4">
        <v>96105</v>
      </c>
      <c r="J485" s="10">
        <v>14</v>
      </c>
      <c r="K485" s="10">
        <v>1</v>
      </c>
      <c r="L485" s="1">
        <v>2021</v>
      </c>
      <c r="M485" s="1" t="s">
        <v>51</v>
      </c>
      <c r="N485" s="1" t="s">
        <v>41</v>
      </c>
      <c r="O485" s="7">
        <v>4.3736192103444065</v>
      </c>
      <c r="P485" t="str">
        <f>_xlfn.IFS(Analysis167[[#This Row],[Performance_Score]]&lt;=2, "Poor", Analysis167[[#This Row],[Performance_Score]]&gt;2, "Good", Analysis167[[#This Row],[Performance_Score]]&gt;4, "Excellent")</f>
        <v>Poor</v>
      </c>
      <c r="Q485" t="str">
        <f>LEFT(Analysis167[[#This Row],[Name]],FIND(" ",Analysis167[[#This Row],[Name]], 1))</f>
        <v xml:space="preserve">Stephanie </v>
      </c>
    </row>
    <row r="486" spans="3:17" x14ac:dyDescent="0.35">
      <c r="C486" s="2" t="s">
        <v>995</v>
      </c>
      <c r="D486" s="2" t="s">
        <v>996</v>
      </c>
      <c r="E486" s="2" t="s">
        <v>33</v>
      </c>
      <c r="F486" s="11">
        <v>33</v>
      </c>
      <c r="G486" s="2" t="s">
        <v>23</v>
      </c>
      <c r="H486" s="2" t="s">
        <v>63</v>
      </c>
      <c r="I486" s="5">
        <v>35510</v>
      </c>
      <c r="J486" s="11">
        <v>24</v>
      </c>
      <c r="K486" s="11">
        <v>5</v>
      </c>
      <c r="L486" s="2">
        <v>2019</v>
      </c>
      <c r="M486" s="2" t="s">
        <v>51</v>
      </c>
      <c r="N486" s="2" t="s">
        <v>41</v>
      </c>
      <c r="O486" s="8">
        <v>2.1524329481436864</v>
      </c>
      <c r="P486" t="str">
        <f>_xlfn.IFS(Analysis167[[#This Row],[Performance_Score]]&lt;=2, "Poor", Analysis167[[#This Row],[Performance_Score]]&gt;2, "Good", Analysis167[[#This Row],[Performance_Score]]&gt;4, "Excellent")</f>
        <v>Good</v>
      </c>
      <c r="Q486" t="str">
        <f>LEFT(Analysis167[[#This Row],[Name]],FIND(" ",Analysis167[[#This Row],[Name]], 1))</f>
        <v xml:space="preserve">Nathan </v>
      </c>
    </row>
    <row r="487" spans="3:17" x14ac:dyDescent="0.35">
      <c r="C487" s="1" t="s">
        <v>997</v>
      </c>
      <c r="D487" s="1" t="s">
        <v>998</v>
      </c>
      <c r="E487" s="1" t="s">
        <v>80</v>
      </c>
      <c r="F487" s="10">
        <v>30</v>
      </c>
      <c r="G487" s="1" t="s">
        <v>23</v>
      </c>
      <c r="H487" s="1" t="s">
        <v>77</v>
      </c>
      <c r="I487" s="4">
        <v>73819</v>
      </c>
      <c r="J487" s="10">
        <v>20</v>
      </c>
      <c r="K487" s="10">
        <v>5</v>
      </c>
      <c r="L487" s="1">
        <v>2017</v>
      </c>
      <c r="M487" s="1" t="s">
        <v>18</v>
      </c>
      <c r="N487" s="1" t="s">
        <v>26</v>
      </c>
      <c r="O487" s="7">
        <v>3.1337847898125606</v>
      </c>
      <c r="P487" t="str">
        <f>_xlfn.IFS(Analysis167[[#This Row],[Performance_Score]]&lt;=2, "Poor", Analysis167[[#This Row],[Performance_Score]]&gt;2, "Good", Analysis167[[#This Row],[Performance_Score]]&gt;4, "Excellent")</f>
        <v>Good</v>
      </c>
      <c r="Q487" t="str">
        <f>LEFT(Analysis167[[#This Row],[Name]],FIND(" ",Analysis167[[#This Row],[Name]], 1))</f>
        <v xml:space="preserve">Jeffery </v>
      </c>
    </row>
    <row r="488" spans="3:17" x14ac:dyDescent="0.35">
      <c r="C488" s="2" t="s">
        <v>999</v>
      </c>
      <c r="D488" s="2" t="s">
        <v>1000</v>
      </c>
      <c r="E488" s="2" t="s">
        <v>33</v>
      </c>
      <c r="F488" s="11">
        <v>23</v>
      </c>
      <c r="G488" s="2" t="s">
        <v>16</v>
      </c>
      <c r="H488" s="2" t="s">
        <v>63</v>
      </c>
      <c r="I488" s="5">
        <v>81344</v>
      </c>
      <c r="J488" s="11">
        <v>9</v>
      </c>
      <c r="K488" s="11">
        <v>5</v>
      </c>
      <c r="L488" s="2">
        <v>2022</v>
      </c>
      <c r="M488" s="2" t="s">
        <v>30</v>
      </c>
      <c r="N488" s="2" t="s">
        <v>141</v>
      </c>
      <c r="O488" s="8">
        <v>1.3007667732374424</v>
      </c>
      <c r="P488" t="str">
        <f>_xlfn.IFS(Analysis167[[#This Row],[Performance_Score]]&lt;=2, "Poor", Analysis167[[#This Row],[Performance_Score]]&gt;2, "Good", Analysis167[[#This Row],[Performance_Score]]&gt;4, "Excellent")</f>
        <v>Good</v>
      </c>
      <c r="Q488" t="str">
        <f>LEFT(Analysis167[[#This Row],[Name]],FIND(" ",Analysis167[[#This Row],[Name]], 1))</f>
        <v xml:space="preserve">Tamara </v>
      </c>
    </row>
    <row r="489" spans="3:17" x14ac:dyDescent="0.35">
      <c r="C489" s="1" t="s">
        <v>1001</v>
      </c>
      <c r="D489" s="1" t="s">
        <v>1002</v>
      </c>
      <c r="E489" s="1" t="s">
        <v>80</v>
      </c>
      <c r="F489" s="10">
        <v>60</v>
      </c>
      <c r="G489" s="1" t="s">
        <v>16</v>
      </c>
      <c r="H489" s="1" t="s">
        <v>24</v>
      </c>
      <c r="I489" s="4">
        <v>86673</v>
      </c>
      <c r="J489" s="10">
        <v>18</v>
      </c>
      <c r="K489" s="10">
        <v>4</v>
      </c>
      <c r="L489" s="1">
        <v>2016</v>
      </c>
      <c r="M489" s="1" t="s">
        <v>51</v>
      </c>
      <c r="N489" s="1" t="s">
        <v>26</v>
      </c>
      <c r="O489" s="7">
        <v>2.795303416281278</v>
      </c>
      <c r="P489" t="str">
        <f>_xlfn.IFS(Analysis167[[#This Row],[Performance_Score]]&lt;=2, "Poor", Analysis167[[#This Row],[Performance_Score]]&gt;2, "Good", Analysis167[[#This Row],[Performance_Score]]&gt;4, "Excellent")</f>
        <v>Good</v>
      </c>
      <c r="Q489" t="str">
        <f>LEFT(Analysis167[[#This Row],[Name]],FIND(" ",Analysis167[[#This Row],[Name]], 1))</f>
        <v xml:space="preserve">Vanessa </v>
      </c>
    </row>
    <row r="490" spans="3:17" x14ac:dyDescent="0.35">
      <c r="C490" s="2" t="s">
        <v>1003</v>
      </c>
      <c r="D490" s="2" t="s">
        <v>1004</v>
      </c>
      <c r="E490" s="2" t="s">
        <v>22</v>
      </c>
      <c r="F490" s="11">
        <v>27</v>
      </c>
      <c r="G490" s="2" t="s">
        <v>16</v>
      </c>
      <c r="H490" s="2" t="s">
        <v>29</v>
      </c>
      <c r="I490" s="5">
        <v>45013</v>
      </c>
      <c r="J490" s="11">
        <v>10</v>
      </c>
      <c r="K490" s="11">
        <v>5</v>
      </c>
      <c r="L490" s="2">
        <v>2016</v>
      </c>
      <c r="M490" s="2" t="s">
        <v>51</v>
      </c>
      <c r="N490" s="2" t="s">
        <v>26</v>
      </c>
      <c r="O490" s="8">
        <v>2.871146356870875</v>
      </c>
      <c r="P490" t="str">
        <f>_xlfn.IFS(Analysis167[[#This Row],[Performance_Score]]&lt;=2, "Poor", Analysis167[[#This Row],[Performance_Score]]&gt;2, "Good", Analysis167[[#This Row],[Performance_Score]]&gt;4, "Excellent")</f>
        <v>Good</v>
      </c>
      <c r="Q490" t="str">
        <f>LEFT(Analysis167[[#This Row],[Name]],FIND(" ",Analysis167[[#This Row],[Name]], 1))</f>
        <v xml:space="preserve">Elizabeth </v>
      </c>
    </row>
    <row r="491" spans="3:17" x14ac:dyDescent="0.35">
      <c r="C491" s="1" t="s">
        <v>1005</v>
      </c>
      <c r="D491" s="1" t="s">
        <v>1006</v>
      </c>
      <c r="E491" s="1" t="s">
        <v>33</v>
      </c>
      <c r="F491" s="10">
        <v>40</v>
      </c>
      <c r="G491" s="1" t="s">
        <v>23</v>
      </c>
      <c r="H491" s="1" t="s">
        <v>77</v>
      </c>
      <c r="I491" s="4">
        <v>31977</v>
      </c>
      <c r="J491" s="10">
        <v>15</v>
      </c>
      <c r="K491" s="10">
        <v>4</v>
      </c>
      <c r="L491" s="1">
        <v>2021</v>
      </c>
      <c r="M491" s="1" t="s">
        <v>34</v>
      </c>
      <c r="N491" s="1" t="s">
        <v>19</v>
      </c>
      <c r="O491" s="7">
        <v>3.9506336473178743</v>
      </c>
      <c r="P491" t="str">
        <f>_xlfn.IFS(Analysis167[[#This Row],[Performance_Score]]&lt;=2, "Poor", Analysis167[[#This Row],[Performance_Score]]&gt;2, "Good", Analysis167[[#This Row],[Performance_Score]]&gt;4, "Excellent")</f>
        <v>Good</v>
      </c>
      <c r="Q491" t="str">
        <f>LEFT(Analysis167[[#This Row],[Name]],FIND(" ",Analysis167[[#This Row],[Name]], 1))</f>
        <v xml:space="preserve">Jonathan </v>
      </c>
    </row>
    <row r="492" spans="3:17" x14ac:dyDescent="0.35">
      <c r="C492" s="2" t="s">
        <v>1007</v>
      </c>
      <c r="D492" s="2" t="s">
        <v>1008</v>
      </c>
      <c r="E492" s="2" t="s">
        <v>46</v>
      </c>
      <c r="F492" s="11">
        <v>34</v>
      </c>
      <c r="G492" s="2" t="s">
        <v>16</v>
      </c>
      <c r="H492" s="2" t="s">
        <v>29</v>
      </c>
      <c r="I492" s="5">
        <v>35053</v>
      </c>
      <c r="J492" s="11">
        <v>7</v>
      </c>
      <c r="K492" s="11">
        <v>3</v>
      </c>
      <c r="L492" s="2">
        <v>0</v>
      </c>
      <c r="M492" s="2" t="s">
        <v>18</v>
      </c>
      <c r="N492" s="2" t="s">
        <v>41</v>
      </c>
      <c r="O492" s="8">
        <v>1.4779813480857418</v>
      </c>
      <c r="P492" t="str">
        <f>_xlfn.IFS(Analysis167[[#This Row],[Performance_Score]]&lt;=2, "Poor", Analysis167[[#This Row],[Performance_Score]]&gt;2, "Good", Analysis167[[#This Row],[Performance_Score]]&gt;4, "Excellent")</f>
        <v>Good</v>
      </c>
      <c r="Q492" t="str">
        <f>LEFT(Analysis167[[#This Row],[Name]],FIND(" ",Analysis167[[#This Row],[Name]], 1))</f>
        <v xml:space="preserve">Johnathan </v>
      </c>
    </row>
    <row r="493" spans="3:17" x14ac:dyDescent="0.35">
      <c r="C493" s="1" t="s">
        <v>1009</v>
      </c>
      <c r="D493" s="1" t="s">
        <v>1010</v>
      </c>
      <c r="E493" s="1" t="s">
        <v>46</v>
      </c>
      <c r="F493" s="10">
        <v>36</v>
      </c>
      <c r="G493" s="1" t="s">
        <v>16</v>
      </c>
      <c r="H493" s="1" t="s">
        <v>17</v>
      </c>
      <c r="I493" s="4">
        <v>97695</v>
      </c>
      <c r="J493" s="10">
        <v>6</v>
      </c>
      <c r="K493" s="10">
        <v>3</v>
      </c>
      <c r="L493" s="1">
        <v>2021</v>
      </c>
      <c r="M493" s="1" t="s">
        <v>30</v>
      </c>
      <c r="N493" s="1" t="s">
        <v>26</v>
      </c>
      <c r="O493" s="7">
        <v>3.4146855819239423</v>
      </c>
      <c r="P493" t="str">
        <f>_xlfn.IFS(Analysis167[[#This Row],[Performance_Score]]&lt;=2, "Poor", Analysis167[[#This Row],[Performance_Score]]&gt;2, "Good", Analysis167[[#This Row],[Performance_Score]]&gt;4, "Excellent")</f>
        <v>Good</v>
      </c>
      <c r="Q493" t="str">
        <f>LEFT(Analysis167[[#This Row],[Name]],FIND(" ",Analysis167[[#This Row],[Name]], 1))</f>
        <v xml:space="preserve">Vincent </v>
      </c>
    </row>
    <row r="494" spans="3:17" x14ac:dyDescent="0.35">
      <c r="C494" s="2" t="s">
        <v>1011</v>
      </c>
      <c r="D494" s="2" t="s">
        <v>1012</v>
      </c>
      <c r="E494" s="2" t="s">
        <v>80</v>
      </c>
      <c r="F494" s="11">
        <v>52</v>
      </c>
      <c r="G494" s="2" t="s">
        <v>23</v>
      </c>
      <c r="H494" s="2" t="s">
        <v>63</v>
      </c>
      <c r="I494" s="5">
        <v>117893</v>
      </c>
      <c r="J494" s="11">
        <v>7</v>
      </c>
      <c r="K494" s="11">
        <v>2</v>
      </c>
      <c r="L494" s="2">
        <v>2023</v>
      </c>
      <c r="M494" s="2" t="s">
        <v>25</v>
      </c>
      <c r="N494" s="2" t="s">
        <v>26</v>
      </c>
      <c r="O494" s="8">
        <v>2.5035755367695511</v>
      </c>
      <c r="P494" t="str">
        <f>_xlfn.IFS(Analysis167[[#This Row],[Performance_Score]]&lt;=2, "Poor", Analysis167[[#This Row],[Performance_Score]]&gt;2, "Good", Analysis167[[#This Row],[Performance_Score]]&gt;4, "Excellent")</f>
        <v>Poor</v>
      </c>
      <c r="Q494" t="str">
        <f>LEFT(Analysis167[[#This Row],[Name]],FIND(" ",Analysis167[[#This Row],[Name]], 1))</f>
        <v xml:space="preserve">Sherry </v>
      </c>
    </row>
    <row r="495" spans="3:17" x14ac:dyDescent="0.35">
      <c r="C495" s="1" t="s">
        <v>1013</v>
      </c>
      <c r="D495" s="1" t="s">
        <v>1014</v>
      </c>
      <c r="E495" s="1" t="s">
        <v>22</v>
      </c>
      <c r="F495" s="10">
        <v>34</v>
      </c>
      <c r="G495" s="1" t="s">
        <v>16</v>
      </c>
      <c r="H495" s="1" t="s">
        <v>24</v>
      </c>
      <c r="I495" s="4">
        <v>96187</v>
      </c>
      <c r="J495" s="10">
        <v>33</v>
      </c>
      <c r="K495" s="10">
        <v>5</v>
      </c>
      <c r="L495" s="1">
        <v>2015</v>
      </c>
      <c r="M495" s="1" t="s">
        <v>25</v>
      </c>
      <c r="N495" s="1" t="s">
        <v>26</v>
      </c>
      <c r="O495" s="7">
        <v>2.7931297571005635</v>
      </c>
      <c r="P495" t="str">
        <f>_xlfn.IFS(Analysis167[[#This Row],[Performance_Score]]&lt;=2, "Poor", Analysis167[[#This Row],[Performance_Score]]&gt;2, "Good", Analysis167[[#This Row],[Performance_Score]]&gt;4, "Excellent")</f>
        <v>Good</v>
      </c>
      <c r="Q495" t="str">
        <f>LEFT(Analysis167[[#This Row],[Name]],FIND(" ",Analysis167[[#This Row],[Name]], 1))</f>
        <v xml:space="preserve">Logan </v>
      </c>
    </row>
    <row r="496" spans="3:17" x14ac:dyDescent="0.35">
      <c r="C496" s="2" t="s">
        <v>1015</v>
      </c>
      <c r="D496" s="2" t="s">
        <v>1016</v>
      </c>
      <c r="E496" s="2" t="s">
        <v>46</v>
      </c>
      <c r="F496" s="11">
        <v>51</v>
      </c>
      <c r="G496" s="2" t="s">
        <v>16</v>
      </c>
      <c r="H496" s="2" t="s">
        <v>63</v>
      </c>
      <c r="I496" s="5">
        <v>34163</v>
      </c>
      <c r="J496" s="11">
        <v>1</v>
      </c>
      <c r="K496" s="11">
        <v>1</v>
      </c>
      <c r="L496" s="2">
        <v>2015</v>
      </c>
      <c r="M496" s="2" t="s">
        <v>40</v>
      </c>
      <c r="N496" s="2" t="s">
        <v>41</v>
      </c>
      <c r="O496" s="8">
        <v>3.6450452268684903</v>
      </c>
      <c r="P496" t="str">
        <f>_xlfn.IFS(Analysis167[[#This Row],[Performance_Score]]&lt;=2, "Poor", Analysis167[[#This Row],[Performance_Score]]&gt;2, "Good", Analysis167[[#This Row],[Performance_Score]]&gt;4, "Excellent")</f>
        <v>Poor</v>
      </c>
      <c r="Q496" t="str">
        <f>LEFT(Analysis167[[#This Row],[Name]],FIND(" ",Analysis167[[#This Row],[Name]], 1))</f>
        <v xml:space="preserve">Jesse </v>
      </c>
    </row>
    <row r="497" spans="3:17" x14ac:dyDescent="0.35">
      <c r="C497" s="1" t="s">
        <v>1017</v>
      </c>
      <c r="D497" s="1" t="s">
        <v>1018</v>
      </c>
      <c r="E497" s="1" t="s">
        <v>22</v>
      </c>
      <c r="F497" s="10">
        <v>43</v>
      </c>
      <c r="G497" s="1" t="s">
        <v>16</v>
      </c>
      <c r="H497" s="1" t="s">
        <v>77</v>
      </c>
      <c r="I497" s="4">
        <v>84926</v>
      </c>
      <c r="J497" s="10">
        <v>4</v>
      </c>
      <c r="K497" s="10">
        <v>5</v>
      </c>
      <c r="L497" s="1">
        <v>2018</v>
      </c>
      <c r="M497" s="1" t="s">
        <v>18</v>
      </c>
      <c r="N497" s="1" t="s">
        <v>26</v>
      </c>
      <c r="O497" s="7">
        <v>4.0365391641341457</v>
      </c>
      <c r="P497" t="str">
        <f>_xlfn.IFS(Analysis167[[#This Row],[Performance_Score]]&lt;=2, "Poor", Analysis167[[#This Row],[Performance_Score]]&gt;2, "Good", Analysis167[[#This Row],[Performance_Score]]&gt;4, "Excellent")</f>
        <v>Good</v>
      </c>
      <c r="Q497" t="str">
        <f>LEFT(Analysis167[[#This Row],[Name]],FIND(" ",Analysis167[[#This Row],[Name]], 1))</f>
        <v xml:space="preserve">Sylvia </v>
      </c>
    </row>
    <row r="498" spans="3:17" x14ac:dyDescent="0.35">
      <c r="C498" s="2" t="s">
        <v>1019</v>
      </c>
      <c r="D498" s="2" t="s">
        <v>1020</v>
      </c>
      <c r="E498" s="2" t="s">
        <v>15</v>
      </c>
      <c r="F498" s="11">
        <v>57</v>
      </c>
      <c r="G498" s="2" t="s">
        <v>16</v>
      </c>
      <c r="H498" s="2" t="s">
        <v>63</v>
      </c>
      <c r="I498" s="5">
        <v>90499</v>
      </c>
      <c r="J498" s="11">
        <v>29</v>
      </c>
      <c r="K498" s="11">
        <v>2</v>
      </c>
      <c r="L498" s="2">
        <v>2024</v>
      </c>
      <c r="M498" s="2" t="s">
        <v>40</v>
      </c>
      <c r="N498" s="2" t="s">
        <v>26</v>
      </c>
      <c r="O498" s="8">
        <v>3.2667285899767982</v>
      </c>
      <c r="P498" t="str">
        <f>_xlfn.IFS(Analysis167[[#This Row],[Performance_Score]]&lt;=2, "Poor", Analysis167[[#This Row],[Performance_Score]]&gt;2, "Good", Analysis167[[#This Row],[Performance_Score]]&gt;4, "Excellent")</f>
        <v>Poor</v>
      </c>
      <c r="Q498" t="str">
        <f>LEFT(Analysis167[[#This Row],[Name]],FIND(" ",Analysis167[[#This Row],[Name]], 1))</f>
        <v xml:space="preserve">Jason </v>
      </c>
    </row>
    <row r="499" spans="3:17" x14ac:dyDescent="0.35">
      <c r="C499" s="1" t="s">
        <v>1021</v>
      </c>
      <c r="D499" s="1" t="s">
        <v>1022</v>
      </c>
      <c r="E499" s="1" t="s">
        <v>80</v>
      </c>
      <c r="F499" s="10">
        <v>55</v>
      </c>
      <c r="G499" s="1" t="s">
        <v>16</v>
      </c>
      <c r="H499" s="1" t="s">
        <v>17</v>
      </c>
      <c r="I499" s="4">
        <v>98003</v>
      </c>
      <c r="J499" s="10">
        <v>13</v>
      </c>
      <c r="K499" s="10">
        <v>1</v>
      </c>
      <c r="L499" s="1">
        <v>2015</v>
      </c>
      <c r="M499" s="1" t="s">
        <v>40</v>
      </c>
      <c r="N499" s="1" t="s">
        <v>26</v>
      </c>
      <c r="O499" s="7">
        <v>3.088797017246848</v>
      </c>
      <c r="P499" t="str">
        <f>_xlfn.IFS(Analysis167[[#This Row],[Performance_Score]]&lt;=2, "Poor", Analysis167[[#This Row],[Performance_Score]]&gt;2, "Good", Analysis167[[#This Row],[Performance_Score]]&gt;4, "Excellent")</f>
        <v>Poor</v>
      </c>
      <c r="Q499" t="str">
        <f>LEFT(Analysis167[[#This Row],[Name]],FIND(" ",Analysis167[[#This Row],[Name]], 1))</f>
        <v xml:space="preserve">Amy </v>
      </c>
    </row>
    <row r="500" spans="3:17" x14ac:dyDescent="0.35">
      <c r="C500" s="2" t="s">
        <v>1023</v>
      </c>
      <c r="D500" s="2" t="s">
        <v>1024</v>
      </c>
      <c r="E500" s="2" t="s">
        <v>15</v>
      </c>
      <c r="F500" s="11">
        <v>27</v>
      </c>
      <c r="G500" s="2" t="s">
        <v>16</v>
      </c>
      <c r="H500" s="2" t="s">
        <v>39</v>
      </c>
      <c r="I500" s="5">
        <v>34850</v>
      </c>
      <c r="J500" s="11">
        <v>27</v>
      </c>
      <c r="K500" s="11">
        <v>2</v>
      </c>
      <c r="L500" s="2">
        <v>2024</v>
      </c>
      <c r="M500" s="2" t="s">
        <v>18</v>
      </c>
      <c r="N500" s="2" t="s">
        <v>26</v>
      </c>
      <c r="O500" s="8">
        <v>3.3870117996734721</v>
      </c>
      <c r="P500" t="str">
        <f>_xlfn.IFS(Analysis167[[#This Row],[Performance_Score]]&lt;=2, "Poor", Analysis167[[#This Row],[Performance_Score]]&gt;2, "Good", Analysis167[[#This Row],[Performance_Score]]&gt;4, "Excellent")</f>
        <v>Poor</v>
      </c>
      <c r="Q500" t="str">
        <f>LEFT(Analysis167[[#This Row],[Name]],FIND(" ",Analysis167[[#This Row],[Name]], 1))</f>
        <v xml:space="preserve">Katherine </v>
      </c>
    </row>
    <row r="501" spans="3:17" x14ac:dyDescent="0.35">
      <c r="C501" s="1" t="s">
        <v>1025</v>
      </c>
      <c r="D501" s="1" t="s">
        <v>1026</v>
      </c>
      <c r="E501" s="1" t="s">
        <v>15</v>
      </c>
      <c r="F501" s="10">
        <v>53</v>
      </c>
      <c r="G501" s="1" t="s">
        <v>16</v>
      </c>
      <c r="H501" s="1" t="s">
        <v>63</v>
      </c>
      <c r="I501" s="4">
        <v>45909</v>
      </c>
      <c r="J501" s="10">
        <v>26</v>
      </c>
      <c r="K501" s="10">
        <v>1</v>
      </c>
      <c r="L501" s="1">
        <v>2020</v>
      </c>
      <c r="M501" s="1" t="s">
        <v>30</v>
      </c>
      <c r="N501" s="1" t="s">
        <v>26</v>
      </c>
      <c r="O501" s="7">
        <v>2.5374686916818989</v>
      </c>
      <c r="P501" t="str">
        <f>_xlfn.IFS(Analysis167[[#This Row],[Performance_Score]]&lt;=2, "Poor", Analysis167[[#This Row],[Performance_Score]]&gt;2, "Good", Analysis167[[#This Row],[Performance_Score]]&gt;4, "Excellent")</f>
        <v>Poor</v>
      </c>
      <c r="Q501" t="str">
        <f>LEFT(Analysis167[[#This Row],[Name]],FIND(" ",Analysis167[[#This Row],[Name]], 1))</f>
        <v xml:space="preserve">Eric </v>
      </c>
    </row>
    <row r="502" spans="3:17" x14ac:dyDescent="0.35">
      <c r="C502" s="2" t="s">
        <v>1027</v>
      </c>
      <c r="D502" s="2" t="s">
        <v>1028</v>
      </c>
      <c r="E502" s="2" t="s">
        <v>15</v>
      </c>
      <c r="F502" s="11">
        <v>47</v>
      </c>
      <c r="G502" s="2" t="s">
        <v>23</v>
      </c>
      <c r="H502" s="2" t="s">
        <v>17</v>
      </c>
      <c r="I502" s="5">
        <v>101225</v>
      </c>
      <c r="J502" s="11">
        <v>27</v>
      </c>
      <c r="K502" s="11">
        <v>2</v>
      </c>
      <c r="L502" s="2">
        <v>2015</v>
      </c>
      <c r="M502" s="2" t="s">
        <v>18</v>
      </c>
      <c r="N502" s="2" t="s">
        <v>26</v>
      </c>
      <c r="O502" s="8">
        <v>4.3382337629297165</v>
      </c>
      <c r="P502" t="str">
        <f>_xlfn.IFS(Analysis167[[#This Row],[Performance_Score]]&lt;=2, "Poor", Analysis167[[#This Row],[Performance_Score]]&gt;2, "Good", Analysis167[[#This Row],[Performance_Score]]&gt;4, "Excellent")</f>
        <v>Poor</v>
      </c>
      <c r="Q502" t="str">
        <f>LEFT(Analysis167[[#This Row],[Name]],FIND(" ",Analysis167[[#This Row],[Name]], 1))</f>
        <v xml:space="preserve">Caleb </v>
      </c>
    </row>
    <row r="503" spans="3:17" x14ac:dyDescent="0.35">
      <c r="C503" s="1" t="s">
        <v>1029</v>
      </c>
      <c r="D503" s="1" t="s">
        <v>1030</v>
      </c>
      <c r="E503" s="1" t="s">
        <v>22</v>
      </c>
      <c r="F503" s="10">
        <v>54</v>
      </c>
      <c r="G503" s="1" t="s">
        <v>23</v>
      </c>
      <c r="H503" s="1" t="s">
        <v>77</v>
      </c>
      <c r="I503" s="4">
        <v>111061</v>
      </c>
      <c r="J503" s="10">
        <v>25</v>
      </c>
      <c r="K503" s="10">
        <v>2</v>
      </c>
      <c r="L503" s="1">
        <v>2021</v>
      </c>
      <c r="M503" s="1" t="s">
        <v>51</v>
      </c>
      <c r="N503" s="1" t="s">
        <v>19</v>
      </c>
      <c r="O503" s="7">
        <v>1.3369214387544028</v>
      </c>
      <c r="P503" t="str">
        <f>_xlfn.IFS(Analysis167[[#This Row],[Performance_Score]]&lt;=2, "Poor", Analysis167[[#This Row],[Performance_Score]]&gt;2, "Good", Analysis167[[#This Row],[Performance_Score]]&gt;4, "Excellent")</f>
        <v>Poor</v>
      </c>
      <c r="Q503" t="str">
        <f>LEFT(Analysis167[[#This Row],[Name]],FIND(" ",Analysis167[[#This Row],[Name]], 1))</f>
        <v xml:space="preserve">Krista </v>
      </c>
    </row>
    <row r="504" spans="3:17" x14ac:dyDescent="0.35">
      <c r="C504" s="2" t="s">
        <v>1031</v>
      </c>
      <c r="D504" s="2" t="s">
        <v>1032</v>
      </c>
      <c r="E504" s="2" t="s">
        <v>15</v>
      </c>
      <c r="F504" s="11">
        <v>53</v>
      </c>
      <c r="G504" s="2" t="s">
        <v>23</v>
      </c>
      <c r="H504" s="2" t="s">
        <v>63</v>
      </c>
      <c r="I504" s="5">
        <v>52790</v>
      </c>
      <c r="J504" s="11">
        <v>6</v>
      </c>
      <c r="K504" s="11">
        <v>1</v>
      </c>
      <c r="L504" s="2">
        <v>2017</v>
      </c>
      <c r="M504" s="2" t="s">
        <v>18</v>
      </c>
      <c r="N504" s="2" t="s">
        <v>26</v>
      </c>
      <c r="O504" s="8">
        <v>1.6518306300071726</v>
      </c>
      <c r="P504" t="str">
        <f>_xlfn.IFS(Analysis167[[#This Row],[Performance_Score]]&lt;=2, "Poor", Analysis167[[#This Row],[Performance_Score]]&gt;2, "Good", Analysis167[[#This Row],[Performance_Score]]&gt;4, "Excellent")</f>
        <v>Poor</v>
      </c>
      <c r="Q504" t="str">
        <f>LEFT(Analysis167[[#This Row],[Name]],FIND(" ",Analysis167[[#This Row],[Name]], 1))</f>
        <v xml:space="preserve">Lindsey </v>
      </c>
    </row>
    <row r="505" spans="3:17" x14ac:dyDescent="0.35">
      <c r="C505" s="1" t="s">
        <v>1033</v>
      </c>
      <c r="D505" s="1" t="s">
        <v>1034</v>
      </c>
      <c r="E505" s="1" t="s">
        <v>15</v>
      </c>
      <c r="F505" s="10">
        <v>60</v>
      </c>
      <c r="G505" s="1" t="s">
        <v>23</v>
      </c>
      <c r="H505" s="1" t="s">
        <v>63</v>
      </c>
      <c r="I505" s="4">
        <v>46658</v>
      </c>
      <c r="J505" s="10">
        <v>24</v>
      </c>
      <c r="K505" s="10">
        <v>3</v>
      </c>
      <c r="L505" s="1">
        <v>2024</v>
      </c>
      <c r="M505" s="1" t="s">
        <v>40</v>
      </c>
      <c r="N505" s="1" t="s">
        <v>41</v>
      </c>
      <c r="O505" s="7">
        <v>4.3377949578567403</v>
      </c>
      <c r="P505" t="str">
        <f>_xlfn.IFS(Analysis167[[#This Row],[Performance_Score]]&lt;=2, "Poor", Analysis167[[#This Row],[Performance_Score]]&gt;2, "Good", Analysis167[[#This Row],[Performance_Score]]&gt;4, "Excellent")</f>
        <v>Good</v>
      </c>
      <c r="Q505" t="str">
        <f>LEFT(Analysis167[[#This Row],[Name]],FIND(" ",Analysis167[[#This Row],[Name]], 1))</f>
        <v xml:space="preserve">Carol </v>
      </c>
    </row>
    <row r="506" spans="3:17" x14ac:dyDescent="0.35">
      <c r="C506" s="2" t="s">
        <v>1035</v>
      </c>
      <c r="D506" s="2" t="s">
        <v>1036</v>
      </c>
      <c r="E506" s="2" t="s">
        <v>58</v>
      </c>
      <c r="F506" s="11">
        <v>55</v>
      </c>
      <c r="G506" s="2" t="s">
        <v>16</v>
      </c>
      <c r="H506" s="2" t="s">
        <v>17</v>
      </c>
      <c r="I506" s="5">
        <v>95820</v>
      </c>
      <c r="J506" s="11">
        <v>24</v>
      </c>
      <c r="K506" s="11">
        <v>4</v>
      </c>
      <c r="L506" s="2">
        <v>2019</v>
      </c>
      <c r="M506" s="2" t="s">
        <v>40</v>
      </c>
      <c r="N506" s="2" t="s">
        <v>41</v>
      </c>
      <c r="O506" s="8">
        <v>3.1573030854098003</v>
      </c>
      <c r="P506" t="str">
        <f>_xlfn.IFS(Analysis167[[#This Row],[Performance_Score]]&lt;=2, "Poor", Analysis167[[#This Row],[Performance_Score]]&gt;2, "Good", Analysis167[[#This Row],[Performance_Score]]&gt;4, "Excellent")</f>
        <v>Good</v>
      </c>
      <c r="Q506" t="str">
        <f>LEFT(Analysis167[[#This Row],[Name]],FIND(" ",Analysis167[[#This Row],[Name]], 1))</f>
        <v xml:space="preserve">Joseph </v>
      </c>
    </row>
    <row r="507" spans="3:17" x14ac:dyDescent="0.35">
      <c r="C507" s="1" t="s">
        <v>1037</v>
      </c>
      <c r="D507" s="1" t="s">
        <v>1038</v>
      </c>
      <c r="E507" s="1" t="s">
        <v>58</v>
      </c>
      <c r="F507" s="10">
        <v>59</v>
      </c>
      <c r="G507" s="1" t="s">
        <v>23</v>
      </c>
      <c r="H507" s="1" t="s">
        <v>29</v>
      </c>
      <c r="I507" s="4">
        <v>62011</v>
      </c>
      <c r="J507" s="10">
        <v>10</v>
      </c>
      <c r="K507" s="10">
        <v>2</v>
      </c>
      <c r="L507" s="1">
        <v>2021</v>
      </c>
      <c r="M507" s="1" t="s">
        <v>18</v>
      </c>
      <c r="N507" s="1" t="s">
        <v>26</v>
      </c>
      <c r="O507" s="7">
        <v>3.3523381318778758</v>
      </c>
      <c r="P507" t="str">
        <f>_xlfn.IFS(Analysis167[[#This Row],[Performance_Score]]&lt;=2, "Poor", Analysis167[[#This Row],[Performance_Score]]&gt;2, "Good", Analysis167[[#This Row],[Performance_Score]]&gt;4, "Excellent")</f>
        <v>Poor</v>
      </c>
      <c r="Q507" t="str">
        <f>LEFT(Analysis167[[#This Row],[Name]],FIND(" ",Analysis167[[#This Row],[Name]], 1))</f>
        <v xml:space="preserve">Maureen </v>
      </c>
    </row>
    <row r="508" spans="3:17" x14ac:dyDescent="0.35">
      <c r="C508" s="2" t="s">
        <v>1039</v>
      </c>
      <c r="D508" s="2" t="s">
        <v>1040</v>
      </c>
      <c r="E508" s="2" t="s">
        <v>58</v>
      </c>
      <c r="F508" s="11">
        <v>52</v>
      </c>
      <c r="G508" s="2" t="s">
        <v>16</v>
      </c>
      <c r="H508" s="2" t="s">
        <v>63</v>
      </c>
      <c r="I508" s="5">
        <v>111695</v>
      </c>
      <c r="J508" s="11">
        <v>9</v>
      </c>
      <c r="K508" s="11">
        <v>4</v>
      </c>
      <c r="L508" s="2">
        <v>2020</v>
      </c>
      <c r="M508" s="2" t="s">
        <v>25</v>
      </c>
      <c r="N508" s="2" t="s">
        <v>26</v>
      </c>
      <c r="O508" s="8">
        <v>2.0374031595012769</v>
      </c>
      <c r="P508" t="str">
        <f>_xlfn.IFS(Analysis167[[#This Row],[Performance_Score]]&lt;=2, "Poor", Analysis167[[#This Row],[Performance_Score]]&gt;2, "Good", Analysis167[[#This Row],[Performance_Score]]&gt;4, "Excellent")</f>
        <v>Good</v>
      </c>
      <c r="Q508" t="str">
        <f>LEFT(Analysis167[[#This Row],[Name]],FIND(" ",Analysis167[[#This Row],[Name]], 1))</f>
        <v xml:space="preserve">Stephanie </v>
      </c>
    </row>
    <row r="509" spans="3:17" x14ac:dyDescent="0.35">
      <c r="C509" s="1" t="s">
        <v>1041</v>
      </c>
      <c r="D509" s="1" t="s">
        <v>1042</v>
      </c>
      <c r="E509" s="1" t="s">
        <v>46</v>
      </c>
      <c r="F509" s="10">
        <v>34</v>
      </c>
      <c r="G509" s="1" t="s">
        <v>16</v>
      </c>
      <c r="H509" s="1" t="s">
        <v>39</v>
      </c>
      <c r="I509" s="4">
        <v>89697</v>
      </c>
      <c r="J509" s="10">
        <v>2</v>
      </c>
      <c r="K509" s="10">
        <v>5</v>
      </c>
      <c r="L509" s="1">
        <v>2015</v>
      </c>
      <c r="M509" s="1" t="s">
        <v>18</v>
      </c>
      <c r="N509" s="1" t="s">
        <v>41</v>
      </c>
      <c r="O509" s="7">
        <v>1.48949990140573</v>
      </c>
      <c r="P509" t="str">
        <f>_xlfn.IFS(Analysis167[[#This Row],[Performance_Score]]&lt;=2, "Poor", Analysis167[[#This Row],[Performance_Score]]&gt;2, "Good", Analysis167[[#This Row],[Performance_Score]]&gt;4, "Excellent")</f>
        <v>Good</v>
      </c>
      <c r="Q509" t="str">
        <f>LEFT(Analysis167[[#This Row],[Name]],FIND(" ",Analysis167[[#This Row],[Name]], 1))</f>
        <v xml:space="preserve">Katherine </v>
      </c>
    </row>
    <row r="510" spans="3:17" x14ac:dyDescent="0.35">
      <c r="C510" s="2" t="s">
        <v>1043</v>
      </c>
      <c r="D510" s="2" t="s">
        <v>1044</v>
      </c>
      <c r="E510" s="2" t="s">
        <v>33</v>
      </c>
      <c r="F510" s="11">
        <v>23</v>
      </c>
      <c r="G510" s="2" t="s">
        <v>16</v>
      </c>
      <c r="H510" s="2" t="s">
        <v>39</v>
      </c>
      <c r="I510" s="5">
        <v>65451</v>
      </c>
      <c r="J510" s="11">
        <v>1</v>
      </c>
      <c r="K510" s="11">
        <v>3</v>
      </c>
      <c r="L510" s="2">
        <v>2020</v>
      </c>
      <c r="M510" s="2" t="s">
        <v>40</v>
      </c>
      <c r="N510" s="2" t="s">
        <v>26</v>
      </c>
      <c r="O510" s="8">
        <v>2.127173032887284</v>
      </c>
      <c r="P510" t="str">
        <f>_xlfn.IFS(Analysis167[[#This Row],[Performance_Score]]&lt;=2, "Poor", Analysis167[[#This Row],[Performance_Score]]&gt;2, "Good", Analysis167[[#This Row],[Performance_Score]]&gt;4, "Excellent")</f>
        <v>Good</v>
      </c>
      <c r="Q510" t="str">
        <f>LEFT(Analysis167[[#This Row],[Name]],FIND(" ",Analysis167[[#This Row],[Name]], 1))</f>
        <v xml:space="preserve">Riley </v>
      </c>
    </row>
    <row r="511" spans="3:17" x14ac:dyDescent="0.35">
      <c r="C511" s="1" t="s">
        <v>1045</v>
      </c>
      <c r="D511" s="1" t="s">
        <v>1046</v>
      </c>
      <c r="E511" s="1" t="s">
        <v>80</v>
      </c>
      <c r="F511" s="10">
        <v>27</v>
      </c>
      <c r="G511" s="1" t="s">
        <v>16</v>
      </c>
      <c r="H511" s="1" t="s">
        <v>63</v>
      </c>
      <c r="I511" s="4">
        <v>55464</v>
      </c>
      <c r="J511" s="10">
        <v>25</v>
      </c>
      <c r="K511" s="10">
        <v>5</v>
      </c>
      <c r="L511" s="1">
        <v>2017</v>
      </c>
      <c r="M511" s="1" t="s">
        <v>25</v>
      </c>
      <c r="N511" s="1" t="s">
        <v>26</v>
      </c>
      <c r="O511" s="7">
        <v>2.6141917067114195</v>
      </c>
      <c r="P511" t="str">
        <f>_xlfn.IFS(Analysis167[[#This Row],[Performance_Score]]&lt;=2, "Poor", Analysis167[[#This Row],[Performance_Score]]&gt;2, "Good", Analysis167[[#This Row],[Performance_Score]]&gt;4, "Excellent")</f>
        <v>Good</v>
      </c>
      <c r="Q511" t="str">
        <f>LEFT(Analysis167[[#This Row],[Name]],FIND(" ",Analysis167[[#This Row],[Name]], 1))</f>
        <v xml:space="preserve">Mr. </v>
      </c>
    </row>
    <row r="512" spans="3:17" x14ac:dyDescent="0.35">
      <c r="C512" s="2" t="s">
        <v>1047</v>
      </c>
      <c r="D512" s="2" t="s">
        <v>1048</v>
      </c>
      <c r="E512" s="2" t="s">
        <v>15</v>
      </c>
      <c r="F512" s="11">
        <v>50</v>
      </c>
      <c r="G512" s="2" t="s">
        <v>23</v>
      </c>
      <c r="H512" s="2" t="s">
        <v>24</v>
      </c>
      <c r="I512" s="5">
        <v>31616</v>
      </c>
      <c r="J512" s="11">
        <v>22</v>
      </c>
      <c r="K512" s="11">
        <v>5</v>
      </c>
      <c r="L512" s="2">
        <v>0</v>
      </c>
      <c r="M512" s="2" t="s">
        <v>51</v>
      </c>
      <c r="N512" s="2" t="s">
        <v>41</v>
      </c>
      <c r="O512" s="8">
        <v>1.0394674964797117</v>
      </c>
      <c r="P512" t="str">
        <f>_xlfn.IFS(Analysis167[[#This Row],[Performance_Score]]&lt;=2, "Poor", Analysis167[[#This Row],[Performance_Score]]&gt;2, "Good", Analysis167[[#This Row],[Performance_Score]]&gt;4, "Excellent")</f>
        <v>Good</v>
      </c>
      <c r="Q512" t="str">
        <f>LEFT(Analysis167[[#This Row],[Name]],FIND(" ",Analysis167[[#This Row],[Name]], 1))</f>
        <v xml:space="preserve">Sally </v>
      </c>
    </row>
    <row r="513" spans="3:17" x14ac:dyDescent="0.35">
      <c r="C513" s="1" t="s">
        <v>1049</v>
      </c>
      <c r="D513" s="1" t="s">
        <v>1050</v>
      </c>
      <c r="E513" s="1" t="s">
        <v>58</v>
      </c>
      <c r="F513" s="10">
        <v>47</v>
      </c>
      <c r="G513" s="1" t="s">
        <v>23</v>
      </c>
      <c r="H513" s="1" t="s">
        <v>77</v>
      </c>
      <c r="I513" s="4">
        <v>55046</v>
      </c>
      <c r="J513" s="10">
        <v>4</v>
      </c>
      <c r="K513" s="10">
        <v>2</v>
      </c>
      <c r="L513" s="1">
        <v>0</v>
      </c>
      <c r="M513" s="1" t="s">
        <v>40</v>
      </c>
      <c r="N513" s="1" t="s">
        <v>26</v>
      </c>
      <c r="O513" s="7">
        <v>1.2874943740005804</v>
      </c>
      <c r="P513" t="str">
        <f>_xlfn.IFS(Analysis167[[#This Row],[Performance_Score]]&lt;=2, "Poor", Analysis167[[#This Row],[Performance_Score]]&gt;2, "Good", Analysis167[[#This Row],[Performance_Score]]&gt;4, "Excellent")</f>
        <v>Poor</v>
      </c>
      <c r="Q513" t="str">
        <f>LEFT(Analysis167[[#This Row],[Name]],FIND(" ",Analysis167[[#This Row],[Name]], 1))</f>
        <v xml:space="preserve">Mr. </v>
      </c>
    </row>
    <row r="514" spans="3:17" x14ac:dyDescent="0.35">
      <c r="C514" s="2" t="s">
        <v>1051</v>
      </c>
      <c r="D514" s="2" t="s">
        <v>1052</v>
      </c>
      <c r="E514" s="2" t="s">
        <v>33</v>
      </c>
      <c r="F514" s="11">
        <v>33</v>
      </c>
      <c r="G514" s="2" t="s">
        <v>16</v>
      </c>
      <c r="H514" s="2" t="s">
        <v>77</v>
      </c>
      <c r="I514" s="5">
        <v>112425</v>
      </c>
      <c r="J514" s="11">
        <v>12</v>
      </c>
      <c r="K514" s="11">
        <v>5</v>
      </c>
      <c r="L514" s="2">
        <v>2018</v>
      </c>
      <c r="M514" s="2" t="s">
        <v>34</v>
      </c>
      <c r="N514" s="2" t="s">
        <v>19</v>
      </c>
      <c r="O514" s="8">
        <v>4.4321045927229017</v>
      </c>
      <c r="P514" t="str">
        <f>_xlfn.IFS(Analysis167[[#This Row],[Performance_Score]]&lt;=2, "Poor", Analysis167[[#This Row],[Performance_Score]]&gt;2, "Good", Analysis167[[#This Row],[Performance_Score]]&gt;4, "Excellent")</f>
        <v>Good</v>
      </c>
      <c r="Q514" t="str">
        <f>LEFT(Analysis167[[#This Row],[Name]],FIND(" ",Analysis167[[#This Row],[Name]], 1))</f>
        <v xml:space="preserve">Elizabeth </v>
      </c>
    </row>
    <row r="515" spans="3:17" x14ac:dyDescent="0.35">
      <c r="C515" s="1" t="s">
        <v>1053</v>
      </c>
      <c r="D515" s="1" t="s">
        <v>1054</v>
      </c>
      <c r="E515" s="1" t="s">
        <v>58</v>
      </c>
      <c r="F515" s="10">
        <v>27</v>
      </c>
      <c r="G515" s="1" t="s">
        <v>16</v>
      </c>
      <c r="H515" s="1" t="s">
        <v>24</v>
      </c>
      <c r="I515" s="4">
        <v>32051</v>
      </c>
      <c r="J515" s="10">
        <v>20</v>
      </c>
      <c r="K515" s="10">
        <v>1</v>
      </c>
      <c r="L515" s="1">
        <v>2024</v>
      </c>
      <c r="M515" s="1" t="s">
        <v>51</v>
      </c>
      <c r="N515" s="1" t="s">
        <v>41</v>
      </c>
      <c r="O515" s="7">
        <v>3.0466036265121463</v>
      </c>
      <c r="P515" t="str">
        <f>_xlfn.IFS(Analysis167[[#This Row],[Performance_Score]]&lt;=2, "Poor", Analysis167[[#This Row],[Performance_Score]]&gt;2, "Good", Analysis167[[#This Row],[Performance_Score]]&gt;4, "Excellent")</f>
        <v>Poor</v>
      </c>
      <c r="Q515" t="str">
        <f>LEFT(Analysis167[[#This Row],[Name]],FIND(" ",Analysis167[[#This Row],[Name]], 1))</f>
        <v xml:space="preserve">Lisa </v>
      </c>
    </row>
    <row r="516" spans="3:17" x14ac:dyDescent="0.35">
      <c r="C516" s="2" t="s">
        <v>1055</v>
      </c>
      <c r="D516" s="2" t="s">
        <v>1056</v>
      </c>
      <c r="E516" s="2" t="s">
        <v>46</v>
      </c>
      <c r="F516" s="11">
        <v>27</v>
      </c>
      <c r="G516" s="2" t="s">
        <v>23</v>
      </c>
      <c r="H516" s="2" t="s">
        <v>63</v>
      </c>
      <c r="I516" s="5">
        <v>109885</v>
      </c>
      <c r="J516" s="11">
        <v>31</v>
      </c>
      <c r="K516" s="11">
        <v>2</v>
      </c>
      <c r="L516" s="2">
        <v>2017</v>
      </c>
      <c r="M516" s="2" t="s">
        <v>18</v>
      </c>
      <c r="N516" s="2" t="s">
        <v>26</v>
      </c>
      <c r="O516" s="8">
        <v>3.6227865151044032</v>
      </c>
      <c r="P516" t="str">
        <f>_xlfn.IFS(Analysis167[[#This Row],[Performance_Score]]&lt;=2, "Poor", Analysis167[[#This Row],[Performance_Score]]&gt;2, "Good", Analysis167[[#This Row],[Performance_Score]]&gt;4, "Excellent")</f>
        <v>Poor</v>
      </c>
      <c r="Q516" t="str">
        <f>LEFT(Analysis167[[#This Row],[Name]],FIND(" ",Analysis167[[#This Row],[Name]], 1))</f>
        <v xml:space="preserve">Jessica </v>
      </c>
    </row>
    <row r="517" spans="3:17" x14ac:dyDescent="0.35">
      <c r="C517" s="1" t="s">
        <v>1057</v>
      </c>
      <c r="D517" s="1" t="s">
        <v>1058</v>
      </c>
      <c r="E517" s="1" t="s">
        <v>80</v>
      </c>
      <c r="F517" s="10">
        <v>55</v>
      </c>
      <c r="G517" s="1" t="s">
        <v>16</v>
      </c>
      <c r="H517" s="1" t="s">
        <v>77</v>
      </c>
      <c r="I517" s="4">
        <v>94071</v>
      </c>
      <c r="J517" s="10">
        <v>25</v>
      </c>
      <c r="K517" s="10">
        <v>3</v>
      </c>
      <c r="L517" s="1">
        <v>2021</v>
      </c>
      <c r="M517" s="1" t="s">
        <v>34</v>
      </c>
      <c r="N517" s="1" t="s">
        <v>41</v>
      </c>
      <c r="O517" s="7">
        <v>3.9272260768602765</v>
      </c>
      <c r="P517" t="str">
        <f>_xlfn.IFS(Analysis167[[#This Row],[Performance_Score]]&lt;=2, "Poor", Analysis167[[#This Row],[Performance_Score]]&gt;2, "Good", Analysis167[[#This Row],[Performance_Score]]&gt;4, "Excellent")</f>
        <v>Good</v>
      </c>
      <c r="Q517" t="str">
        <f>LEFT(Analysis167[[#This Row],[Name]],FIND(" ",Analysis167[[#This Row],[Name]], 1))</f>
        <v xml:space="preserve">David </v>
      </c>
    </row>
    <row r="518" spans="3:17" x14ac:dyDescent="0.35">
      <c r="C518" s="2" t="s">
        <v>1059</v>
      </c>
      <c r="D518" s="2" t="s">
        <v>1060</v>
      </c>
      <c r="E518" s="2" t="s">
        <v>80</v>
      </c>
      <c r="F518" s="11">
        <v>25</v>
      </c>
      <c r="G518" s="2" t="s">
        <v>23</v>
      </c>
      <c r="H518" s="2" t="s">
        <v>24</v>
      </c>
      <c r="I518" s="5">
        <v>85518</v>
      </c>
      <c r="J518" s="11">
        <v>25</v>
      </c>
      <c r="K518" s="11">
        <v>1</v>
      </c>
      <c r="L518" s="2">
        <v>2016</v>
      </c>
      <c r="M518" s="2" t="s">
        <v>25</v>
      </c>
      <c r="N518" s="2" t="s">
        <v>141</v>
      </c>
      <c r="O518" s="8">
        <v>1.4430642504874953</v>
      </c>
      <c r="P518" t="str">
        <f>_xlfn.IFS(Analysis167[[#This Row],[Performance_Score]]&lt;=2, "Poor", Analysis167[[#This Row],[Performance_Score]]&gt;2, "Good", Analysis167[[#This Row],[Performance_Score]]&gt;4, "Excellent")</f>
        <v>Poor</v>
      </c>
      <c r="Q518" t="str">
        <f>LEFT(Analysis167[[#This Row],[Name]],FIND(" ",Analysis167[[#This Row],[Name]], 1))</f>
        <v xml:space="preserve">Debbie </v>
      </c>
    </row>
    <row r="519" spans="3:17" x14ac:dyDescent="0.35">
      <c r="C519" s="1" t="s">
        <v>1061</v>
      </c>
      <c r="D519" s="1" t="s">
        <v>1062</v>
      </c>
      <c r="E519" s="1" t="s">
        <v>80</v>
      </c>
      <c r="F519" s="10">
        <v>24</v>
      </c>
      <c r="G519" s="1" t="s">
        <v>16</v>
      </c>
      <c r="H519" s="1" t="s">
        <v>63</v>
      </c>
      <c r="I519" s="4">
        <v>99500</v>
      </c>
      <c r="J519" s="10">
        <v>33</v>
      </c>
      <c r="K519" s="10">
        <v>5</v>
      </c>
      <c r="L519" s="1">
        <v>0</v>
      </c>
      <c r="M519" s="1" t="s">
        <v>34</v>
      </c>
      <c r="N519" s="1" t="s">
        <v>26</v>
      </c>
      <c r="O519" s="7">
        <v>2.1613703436610638</v>
      </c>
      <c r="P519" t="str">
        <f>_xlfn.IFS(Analysis167[[#This Row],[Performance_Score]]&lt;=2, "Poor", Analysis167[[#This Row],[Performance_Score]]&gt;2, "Good", Analysis167[[#This Row],[Performance_Score]]&gt;4, "Excellent")</f>
        <v>Good</v>
      </c>
      <c r="Q519" t="str">
        <f>LEFT(Analysis167[[#This Row],[Name]],FIND(" ",Analysis167[[#This Row],[Name]], 1))</f>
        <v xml:space="preserve">Beth </v>
      </c>
    </row>
    <row r="520" spans="3:17" x14ac:dyDescent="0.35">
      <c r="C520" s="2" t="s">
        <v>1063</v>
      </c>
      <c r="D520" s="2" t="s">
        <v>1064</v>
      </c>
      <c r="E520" s="2" t="s">
        <v>58</v>
      </c>
      <c r="F520" s="11">
        <v>29</v>
      </c>
      <c r="G520" s="2" t="s">
        <v>23</v>
      </c>
      <c r="H520" s="2" t="s">
        <v>39</v>
      </c>
      <c r="I520" s="5">
        <v>48810</v>
      </c>
      <c r="J520" s="11">
        <v>24</v>
      </c>
      <c r="K520" s="11">
        <v>3</v>
      </c>
      <c r="L520" s="2">
        <v>2022</v>
      </c>
      <c r="M520" s="2" t="s">
        <v>30</v>
      </c>
      <c r="N520" s="2" t="s">
        <v>26</v>
      </c>
      <c r="O520" s="8">
        <v>1.2150860781170518</v>
      </c>
      <c r="P520" t="str">
        <f>_xlfn.IFS(Analysis167[[#This Row],[Performance_Score]]&lt;=2, "Poor", Analysis167[[#This Row],[Performance_Score]]&gt;2, "Good", Analysis167[[#This Row],[Performance_Score]]&gt;4, "Excellent")</f>
        <v>Good</v>
      </c>
      <c r="Q520" t="str">
        <f>LEFT(Analysis167[[#This Row],[Name]],FIND(" ",Analysis167[[#This Row],[Name]], 1))</f>
        <v xml:space="preserve">Timothy </v>
      </c>
    </row>
    <row r="521" spans="3:17" x14ac:dyDescent="0.35">
      <c r="C521" s="1" t="s">
        <v>1065</v>
      </c>
      <c r="D521" s="1" t="s">
        <v>1066</v>
      </c>
      <c r="E521" s="1" t="s">
        <v>22</v>
      </c>
      <c r="F521" s="10">
        <v>56</v>
      </c>
      <c r="G521" s="1" t="s">
        <v>23</v>
      </c>
      <c r="H521" s="1" t="s">
        <v>24</v>
      </c>
      <c r="I521" s="4">
        <v>101907</v>
      </c>
      <c r="J521" s="10">
        <v>19</v>
      </c>
      <c r="K521" s="10">
        <v>2</v>
      </c>
      <c r="L521" s="1">
        <v>2020</v>
      </c>
      <c r="M521" s="1" t="s">
        <v>30</v>
      </c>
      <c r="N521" s="1" t="s">
        <v>141</v>
      </c>
      <c r="O521" s="7">
        <v>1.311419401449772</v>
      </c>
      <c r="P521" t="str">
        <f>_xlfn.IFS(Analysis167[[#This Row],[Performance_Score]]&lt;=2, "Poor", Analysis167[[#This Row],[Performance_Score]]&gt;2, "Good", Analysis167[[#This Row],[Performance_Score]]&gt;4, "Excellent")</f>
        <v>Poor</v>
      </c>
      <c r="Q521" t="str">
        <f>LEFT(Analysis167[[#This Row],[Name]],FIND(" ",Analysis167[[#This Row],[Name]], 1))</f>
        <v xml:space="preserve">Gary </v>
      </c>
    </row>
    <row r="522" spans="3:17" x14ac:dyDescent="0.35">
      <c r="C522" s="2" t="s">
        <v>1067</v>
      </c>
      <c r="D522" s="2" t="s">
        <v>1068</v>
      </c>
      <c r="E522" s="2" t="s">
        <v>46</v>
      </c>
      <c r="F522" s="11">
        <v>59</v>
      </c>
      <c r="G522" s="2" t="s">
        <v>16</v>
      </c>
      <c r="H522" s="2" t="s">
        <v>77</v>
      </c>
      <c r="I522" s="5">
        <v>71704</v>
      </c>
      <c r="J522" s="11">
        <v>25</v>
      </c>
      <c r="K522" s="11">
        <v>2</v>
      </c>
      <c r="L522" s="2">
        <v>2015</v>
      </c>
      <c r="M522" s="2" t="s">
        <v>34</v>
      </c>
      <c r="N522" s="2" t="s">
        <v>26</v>
      </c>
      <c r="O522" s="8">
        <v>2.1980600323129207</v>
      </c>
      <c r="P522" t="str">
        <f>_xlfn.IFS(Analysis167[[#This Row],[Performance_Score]]&lt;=2, "Poor", Analysis167[[#This Row],[Performance_Score]]&gt;2, "Good", Analysis167[[#This Row],[Performance_Score]]&gt;4, "Excellent")</f>
        <v>Poor</v>
      </c>
      <c r="Q522" t="str">
        <f>LEFT(Analysis167[[#This Row],[Name]],FIND(" ",Analysis167[[#This Row],[Name]], 1))</f>
        <v xml:space="preserve">Melissa </v>
      </c>
    </row>
    <row r="523" spans="3:17" x14ac:dyDescent="0.35">
      <c r="C523" s="1" t="s">
        <v>1069</v>
      </c>
      <c r="D523" s="1" t="s">
        <v>1070</v>
      </c>
      <c r="E523" s="1" t="s">
        <v>46</v>
      </c>
      <c r="F523" s="10">
        <v>23</v>
      </c>
      <c r="G523" s="1" t="s">
        <v>16</v>
      </c>
      <c r="H523" s="1" t="s">
        <v>24</v>
      </c>
      <c r="I523" s="4">
        <v>49344</v>
      </c>
      <c r="J523" s="10">
        <v>29</v>
      </c>
      <c r="K523" s="10">
        <v>5</v>
      </c>
      <c r="L523" s="1">
        <v>2022</v>
      </c>
      <c r="M523" s="1" t="s">
        <v>40</v>
      </c>
      <c r="N523" s="1" t="s">
        <v>26</v>
      </c>
      <c r="O523" s="7">
        <v>1.6683064126923761</v>
      </c>
      <c r="P523" t="str">
        <f>_xlfn.IFS(Analysis167[[#This Row],[Performance_Score]]&lt;=2, "Poor", Analysis167[[#This Row],[Performance_Score]]&gt;2, "Good", Analysis167[[#This Row],[Performance_Score]]&gt;4, "Excellent")</f>
        <v>Good</v>
      </c>
      <c r="Q523" t="str">
        <f>LEFT(Analysis167[[#This Row],[Name]],FIND(" ",Analysis167[[#This Row],[Name]], 1))</f>
        <v xml:space="preserve">David </v>
      </c>
    </row>
    <row r="524" spans="3:17" x14ac:dyDescent="0.35">
      <c r="C524" s="2" t="s">
        <v>1071</v>
      </c>
      <c r="D524" s="2" t="s">
        <v>1072</v>
      </c>
      <c r="E524" s="2" t="s">
        <v>46</v>
      </c>
      <c r="F524" s="11">
        <v>32</v>
      </c>
      <c r="G524" s="2" t="s">
        <v>16</v>
      </c>
      <c r="H524" s="2" t="s">
        <v>17</v>
      </c>
      <c r="I524" s="5">
        <v>91678</v>
      </c>
      <c r="J524" s="11">
        <v>12</v>
      </c>
      <c r="K524" s="11">
        <v>3</v>
      </c>
      <c r="L524" s="2">
        <v>0</v>
      </c>
      <c r="M524" s="2" t="s">
        <v>40</v>
      </c>
      <c r="N524" s="2" t="s">
        <v>26</v>
      </c>
      <c r="O524" s="8">
        <v>4.4078238248688377</v>
      </c>
      <c r="P524" t="str">
        <f>_xlfn.IFS(Analysis167[[#This Row],[Performance_Score]]&lt;=2, "Poor", Analysis167[[#This Row],[Performance_Score]]&gt;2, "Good", Analysis167[[#This Row],[Performance_Score]]&gt;4, "Excellent")</f>
        <v>Good</v>
      </c>
      <c r="Q524" t="str">
        <f>LEFT(Analysis167[[#This Row],[Name]],FIND(" ",Analysis167[[#This Row],[Name]], 1))</f>
        <v xml:space="preserve">Crystal </v>
      </c>
    </row>
    <row r="525" spans="3:17" x14ac:dyDescent="0.35">
      <c r="C525" s="1" t="s">
        <v>1073</v>
      </c>
      <c r="D525" s="1" t="s">
        <v>1074</v>
      </c>
      <c r="E525" s="1" t="s">
        <v>46</v>
      </c>
      <c r="F525" s="10">
        <v>46</v>
      </c>
      <c r="G525" s="1" t="s">
        <v>23</v>
      </c>
      <c r="H525" s="1" t="s">
        <v>39</v>
      </c>
      <c r="I525" s="4">
        <v>36135</v>
      </c>
      <c r="J525" s="10">
        <v>2</v>
      </c>
      <c r="K525" s="10">
        <v>4</v>
      </c>
      <c r="L525" s="1">
        <v>2021</v>
      </c>
      <c r="M525" s="1" t="s">
        <v>51</v>
      </c>
      <c r="N525" s="1" t="s">
        <v>26</v>
      </c>
      <c r="O525" s="7">
        <v>1.1304203096849545</v>
      </c>
      <c r="P525" t="str">
        <f>_xlfn.IFS(Analysis167[[#This Row],[Performance_Score]]&lt;=2, "Poor", Analysis167[[#This Row],[Performance_Score]]&gt;2, "Good", Analysis167[[#This Row],[Performance_Score]]&gt;4, "Excellent")</f>
        <v>Good</v>
      </c>
      <c r="Q525" t="str">
        <f>LEFT(Analysis167[[#This Row],[Name]],FIND(" ",Analysis167[[#This Row],[Name]], 1))</f>
        <v xml:space="preserve">Matthew </v>
      </c>
    </row>
    <row r="526" spans="3:17" x14ac:dyDescent="0.35">
      <c r="C526" s="2" t="s">
        <v>1075</v>
      </c>
      <c r="D526" s="2" t="s">
        <v>1076</v>
      </c>
      <c r="E526" s="2" t="s">
        <v>22</v>
      </c>
      <c r="F526" s="11">
        <v>29</v>
      </c>
      <c r="G526" s="2" t="s">
        <v>72</v>
      </c>
      <c r="H526" s="2" t="s">
        <v>17</v>
      </c>
      <c r="I526" s="5">
        <v>55883</v>
      </c>
      <c r="J526" s="11">
        <v>12</v>
      </c>
      <c r="K526" s="11">
        <v>4</v>
      </c>
      <c r="L526" s="2">
        <v>2020</v>
      </c>
      <c r="M526" s="2" t="s">
        <v>30</v>
      </c>
      <c r="N526" s="2" t="s">
        <v>141</v>
      </c>
      <c r="O526" s="8">
        <v>4.4882798744783798</v>
      </c>
      <c r="P526" t="str">
        <f>_xlfn.IFS(Analysis167[[#This Row],[Performance_Score]]&lt;=2, "Poor", Analysis167[[#This Row],[Performance_Score]]&gt;2, "Good", Analysis167[[#This Row],[Performance_Score]]&gt;4, "Excellent")</f>
        <v>Good</v>
      </c>
      <c r="Q526" t="str">
        <f>LEFT(Analysis167[[#This Row],[Name]],FIND(" ",Analysis167[[#This Row],[Name]], 1))</f>
        <v xml:space="preserve">Traci </v>
      </c>
    </row>
    <row r="527" spans="3:17" x14ac:dyDescent="0.35">
      <c r="C527" s="1" t="s">
        <v>1077</v>
      </c>
      <c r="D527" s="1" t="s">
        <v>1078</v>
      </c>
      <c r="E527" s="1" t="s">
        <v>15</v>
      </c>
      <c r="F527" s="10">
        <v>48</v>
      </c>
      <c r="G527" s="1" t="s">
        <v>16</v>
      </c>
      <c r="H527" s="1" t="s">
        <v>17</v>
      </c>
      <c r="I527" s="4">
        <v>82949</v>
      </c>
      <c r="J527" s="10">
        <v>32</v>
      </c>
      <c r="K527" s="10">
        <v>3</v>
      </c>
      <c r="L527" s="1">
        <v>2021</v>
      </c>
      <c r="M527" s="1" t="s">
        <v>40</v>
      </c>
      <c r="N527" s="1" t="s">
        <v>19</v>
      </c>
      <c r="O527" s="7">
        <v>3.776696886294916</v>
      </c>
      <c r="P527" t="str">
        <f>_xlfn.IFS(Analysis167[[#This Row],[Performance_Score]]&lt;=2, "Poor", Analysis167[[#This Row],[Performance_Score]]&gt;2, "Good", Analysis167[[#This Row],[Performance_Score]]&gt;4, "Excellent")</f>
        <v>Good</v>
      </c>
      <c r="Q527" t="str">
        <f>LEFT(Analysis167[[#This Row],[Name]],FIND(" ",Analysis167[[#This Row],[Name]], 1))</f>
        <v xml:space="preserve">Mary </v>
      </c>
    </row>
    <row r="528" spans="3:17" x14ac:dyDescent="0.35">
      <c r="C528" s="2" t="s">
        <v>1079</v>
      </c>
      <c r="D528" s="2" t="s">
        <v>1080</v>
      </c>
      <c r="E528" s="2" t="s">
        <v>58</v>
      </c>
      <c r="F528" s="11">
        <v>41</v>
      </c>
      <c r="G528" s="2" t="s">
        <v>16</v>
      </c>
      <c r="H528" s="2" t="s">
        <v>24</v>
      </c>
      <c r="I528" s="5">
        <v>52975</v>
      </c>
      <c r="J528" s="11">
        <v>26</v>
      </c>
      <c r="K528" s="11">
        <v>1</v>
      </c>
      <c r="L528" s="2">
        <v>2015</v>
      </c>
      <c r="M528" s="2" t="s">
        <v>34</v>
      </c>
      <c r="N528" s="2" t="s">
        <v>41</v>
      </c>
      <c r="O528" s="8">
        <v>1.5199913764698567</v>
      </c>
      <c r="P528" t="str">
        <f>_xlfn.IFS(Analysis167[[#This Row],[Performance_Score]]&lt;=2, "Poor", Analysis167[[#This Row],[Performance_Score]]&gt;2, "Good", Analysis167[[#This Row],[Performance_Score]]&gt;4, "Excellent")</f>
        <v>Poor</v>
      </c>
      <c r="Q528" t="str">
        <f>LEFT(Analysis167[[#This Row],[Name]],FIND(" ",Analysis167[[#This Row],[Name]], 1))</f>
        <v xml:space="preserve">Raven </v>
      </c>
    </row>
    <row r="529" spans="3:17" x14ac:dyDescent="0.35">
      <c r="C529" s="1" t="s">
        <v>1081</v>
      </c>
      <c r="D529" s="1" t="s">
        <v>1082</v>
      </c>
      <c r="E529" s="1" t="s">
        <v>58</v>
      </c>
      <c r="F529" s="10">
        <v>54</v>
      </c>
      <c r="G529" s="1" t="s">
        <v>23</v>
      </c>
      <c r="H529" s="1" t="s">
        <v>17</v>
      </c>
      <c r="I529" s="4">
        <v>97949</v>
      </c>
      <c r="J529" s="10">
        <v>27</v>
      </c>
      <c r="K529" s="10">
        <v>5</v>
      </c>
      <c r="L529" s="1">
        <v>2017</v>
      </c>
      <c r="M529" s="1" t="s">
        <v>34</v>
      </c>
      <c r="N529" s="1" t="s">
        <v>26</v>
      </c>
      <c r="O529" s="7">
        <v>1.8187428826909673</v>
      </c>
      <c r="P529" t="str">
        <f>_xlfn.IFS(Analysis167[[#This Row],[Performance_Score]]&lt;=2, "Poor", Analysis167[[#This Row],[Performance_Score]]&gt;2, "Good", Analysis167[[#This Row],[Performance_Score]]&gt;4, "Excellent")</f>
        <v>Good</v>
      </c>
      <c r="Q529" t="str">
        <f>LEFT(Analysis167[[#This Row],[Name]],FIND(" ",Analysis167[[#This Row],[Name]], 1))</f>
        <v xml:space="preserve">Amanda </v>
      </c>
    </row>
    <row r="530" spans="3:17" x14ac:dyDescent="0.35">
      <c r="C530" s="2" t="s">
        <v>1083</v>
      </c>
      <c r="D530" s="2" t="s">
        <v>1084</v>
      </c>
      <c r="E530" s="2" t="s">
        <v>46</v>
      </c>
      <c r="F530" s="11">
        <v>31</v>
      </c>
      <c r="G530" s="2" t="s">
        <v>23</v>
      </c>
      <c r="H530" s="2" t="s">
        <v>29</v>
      </c>
      <c r="I530" s="5">
        <v>43208</v>
      </c>
      <c r="J530" s="11">
        <v>4</v>
      </c>
      <c r="K530" s="11">
        <v>4</v>
      </c>
      <c r="L530" s="2">
        <v>2017</v>
      </c>
      <c r="M530" s="2" t="s">
        <v>18</v>
      </c>
      <c r="N530" s="2" t="s">
        <v>26</v>
      </c>
      <c r="O530" s="8">
        <v>3.9779576784721598</v>
      </c>
      <c r="P530" t="str">
        <f>_xlfn.IFS(Analysis167[[#This Row],[Performance_Score]]&lt;=2, "Poor", Analysis167[[#This Row],[Performance_Score]]&gt;2, "Good", Analysis167[[#This Row],[Performance_Score]]&gt;4, "Excellent")</f>
        <v>Good</v>
      </c>
      <c r="Q530" t="str">
        <f>LEFT(Analysis167[[#This Row],[Name]],FIND(" ",Analysis167[[#This Row],[Name]], 1))</f>
        <v xml:space="preserve">Kelly </v>
      </c>
    </row>
    <row r="531" spans="3:17" x14ac:dyDescent="0.35">
      <c r="C531" s="1" t="s">
        <v>1085</v>
      </c>
      <c r="D531" s="1" t="s">
        <v>1086</v>
      </c>
      <c r="E531" s="1" t="s">
        <v>80</v>
      </c>
      <c r="F531" s="10">
        <v>51</v>
      </c>
      <c r="G531" s="1" t="s">
        <v>23</v>
      </c>
      <c r="H531" s="1" t="s">
        <v>39</v>
      </c>
      <c r="I531" s="4">
        <v>83777</v>
      </c>
      <c r="J531" s="10">
        <v>10</v>
      </c>
      <c r="K531" s="10">
        <v>5</v>
      </c>
      <c r="L531" s="1">
        <v>2021</v>
      </c>
      <c r="M531" s="1" t="s">
        <v>25</v>
      </c>
      <c r="N531" s="1" t="s">
        <v>41</v>
      </c>
      <c r="O531" s="7">
        <v>4.178804912516906</v>
      </c>
      <c r="P531" t="str">
        <f>_xlfn.IFS(Analysis167[[#This Row],[Performance_Score]]&lt;=2, "Poor", Analysis167[[#This Row],[Performance_Score]]&gt;2, "Good", Analysis167[[#This Row],[Performance_Score]]&gt;4, "Excellent")</f>
        <v>Good</v>
      </c>
      <c r="Q531" t="str">
        <f>LEFT(Analysis167[[#This Row],[Name]],FIND(" ",Analysis167[[#This Row],[Name]], 1))</f>
        <v xml:space="preserve">Courtney </v>
      </c>
    </row>
    <row r="532" spans="3:17" x14ac:dyDescent="0.35">
      <c r="C532" s="2" t="s">
        <v>1087</v>
      </c>
      <c r="D532" s="2" t="s">
        <v>1088</v>
      </c>
      <c r="E532" s="2" t="s">
        <v>22</v>
      </c>
      <c r="F532" s="11">
        <v>57</v>
      </c>
      <c r="G532" s="2" t="s">
        <v>23</v>
      </c>
      <c r="H532" s="2" t="s">
        <v>29</v>
      </c>
      <c r="I532" s="5">
        <v>78703</v>
      </c>
      <c r="J532" s="11">
        <v>34</v>
      </c>
      <c r="K532" s="11">
        <v>5</v>
      </c>
      <c r="L532" s="2">
        <v>2017</v>
      </c>
      <c r="M532" s="2" t="s">
        <v>34</v>
      </c>
      <c r="N532" s="2" t="s">
        <v>41</v>
      </c>
      <c r="O532" s="8">
        <v>4.9479286440383872</v>
      </c>
      <c r="P532" t="str">
        <f>_xlfn.IFS(Analysis167[[#This Row],[Performance_Score]]&lt;=2, "Poor", Analysis167[[#This Row],[Performance_Score]]&gt;2, "Good", Analysis167[[#This Row],[Performance_Score]]&gt;4, "Excellent")</f>
        <v>Good</v>
      </c>
      <c r="Q532" t="str">
        <f>LEFT(Analysis167[[#This Row],[Name]],FIND(" ",Analysis167[[#This Row],[Name]], 1))</f>
        <v xml:space="preserve">Laura </v>
      </c>
    </row>
    <row r="533" spans="3:17" x14ac:dyDescent="0.35">
      <c r="C533" s="1" t="s">
        <v>1089</v>
      </c>
      <c r="D533" s="1" t="s">
        <v>1090</v>
      </c>
      <c r="E533" s="1" t="s">
        <v>46</v>
      </c>
      <c r="F533" s="10">
        <v>39</v>
      </c>
      <c r="G533" s="1" t="s">
        <v>16</v>
      </c>
      <c r="H533" s="1" t="s">
        <v>39</v>
      </c>
      <c r="I533" s="4">
        <v>69268</v>
      </c>
      <c r="J533" s="10">
        <v>28</v>
      </c>
      <c r="K533" s="10">
        <v>1</v>
      </c>
      <c r="L533" s="1">
        <v>0</v>
      </c>
      <c r="M533" s="1" t="s">
        <v>40</v>
      </c>
      <c r="N533" s="1" t="s">
        <v>26</v>
      </c>
      <c r="O533" s="7">
        <v>1.7311715493155226</v>
      </c>
      <c r="P533" t="str">
        <f>_xlfn.IFS(Analysis167[[#This Row],[Performance_Score]]&lt;=2, "Poor", Analysis167[[#This Row],[Performance_Score]]&gt;2, "Good", Analysis167[[#This Row],[Performance_Score]]&gt;4, "Excellent")</f>
        <v>Poor</v>
      </c>
      <c r="Q533" t="str">
        <f>LEFT(Analysis167[[#This Row],[Name]],FIND(" ",Analysis167[[#This Row],[Name]], 1))</f>
        <v xml:space="preserve">Bobby </v>
      </c>
    </row>
    <row r="534" spans="3:17" x14ac:dyDescent="0.35">
      <c r="C534" s="2" t="s">
        <v>1091</v>
      </c>
      <c r="D534" s="2" t="s">
        <v>1092</v>
      </c>
      <c r="E534" s="2" t="s">
        <v>46</v>
      </c>
      <c r="F534" s="11">
        <v>24</v>
      </c>
      <c r="G534" s="2" t="s">
        <v>16</v>
      </c>
      <c r="H534" s="2" t="s">
        <v>77</v>
      </c>
      <c r="I534" s="5">
        <v>101277</v>
      </c>
      <c r="J534" s="11">
        <v>16</v>
      </c>
      <c r="K534" s="11">
        <v>4</v>
      </c>
      <c r="L534" s="2">
        <v>2018</v>
      </c>
      <c r="M534" s="2" t="s">
        <v>25</v>
      </c>
      <c r="N534" s="2" t="s">
        <v>26</v>
      </c>
      <c r="O534" s="8">
        <v>1.644762624363957</v>
      </c>
      <c r="P534" t="str">
        <f>_xlfn.IFS(Analysis167[[#This Row],[Performance_Score]]&lt;=2, "Poor", Analysis167[[#This Row],[Performance_Score]]&gt;2, "Good", Analysis167[[#This Row],[Performance_Score]]&gt;4, "Excellent")</f>
        <v>Good</v>
      </c>
      <c r="Q534" t="str">
        <f>LEFT(Analysis167[[#This Row],[Name]],FIND(" ",Analysis167[[#This Row],[Name]], 1))</f>
        <v xml:space="preserve">Christina </v>
      </c>
    </row>
    <row r="535" spans="3:17" x14ac:dyDescent="0.35">
      <c r="C535" s="1" t="s">
        <v>1093</v>
      </c>
      <c r="D535" s="1" t="s">
        <v>1094</v>
      </c>
      <c r="E535" s="1" t="s">
        <v>22</v>
      </c>
      <c r="F535" s="10">
        <v>46</v>
      </c>
      <c r="G535" s="1" t="s">
        <v>16</v>
      </c>
      <c r="H535" s="1" t="s">
        <v>63</v>
      </c>
      <c r="I535" s="4">
        <v>74371</v>
      </c>
      <c r="J535" s="10">
        <v>4</v>
      </c>
      <c r="K535" s="10">
        <v>3</v>
      </c>
      <c r="L535" s="1">
        <v>2019</v>
      </c>
      <c r="M535" s="1" t="s">
        <v>34</v>
      </c>
      <c r="N535" s="1" t="s">
        <v>26</v>
      </c>
      <c r="O535" s="7">
        <v>4.1214072839906297</v>
      </c>
      <c r="P535" t="str">
        <f>_xlfn.IFS(Analysis167[[#This Row],[Performance_Score]]&lt;=2, "Poor", Analysis167[[#This Row],[Performance_Score]]&gt;2, "Good", Analysis167[[#This Row],[Performance_Score]]&gt;4, "Excellent")</f>
        <v>Good</v>
      </c>
      <c r="Q535" t="str">
        <f>LEFT(Analysis167[[#This Row],[Name]],FIND(" ",Analysis167[[#This Row],[Name]], 1))</f>
        <v xml:space="preserve">Larry </v>
      </c>
    </row>
    <row r="536" spans="3:17" x14ac:dyDescent="0.35">
      <c r="C536" s="2" t="s">
        <v>1095</v>
      </c>
      <c r="D536" s="2" t="s">
        <v>1096</v>
      </c>
      <c r="E536" s="2" t="s">
        <v>22</v>
      </c>
      <c r="F536" s="11">
        <v>33</v>
      </c>
      <c r="G536" s="2" t="s">
        <v>23</v>
      </c>
      <c r="H536" s="2" t="s">
        <v>77</v>
      </c>
      <c r="I536" s="5">
        <v>101984</v>
      </c>
      <c r="J536" s="11">
        <v>17</v>
      </c>
      <c r="K536" s="11">
        <v>1</v>
      </c>
      <c r="L536" s="2">
        <v>0</v>
      </c>
      <c r="M536" s="2" t="s">
        <v>40</v>
      </c>
      <c r="N536" s="2" t="s">
        <v>41</v>
      </c>
      <c r="O536" s="8">
        <v>2.5384837965259885</v>
      </c>
      <c r="P536" t="str">
        <f>_xlfn.IFS(Analysis167[[#This Row],[Performance_Score]]&lt;=2, "Poor", Analysis167[[#This Row],[Performance_Score]]&gt;2, "Good", Analysis167[[#This Row],[Performance_Score]]&gt;4, "Excellent")</f>
        <v>Poor</v>
      </c>
      <c r="Q536" t="str">
        <f>LEFT(Analysis167[[#This Row],[Name]],FIND(" ",Analysis167[[#This Row],[Name]], 1))</f>
        <v xml:space="preserve">Tracey </v>
      </c>
    </row>
    <row r="537" spans="3:17" x14ac:dyDescent="0.35">
      <c r="C537" s="1" t="s">
        <v>1097</v>
      </c>
      <c r="D537" s="1" t="s">
        <v>1098</v>
      </c>
      <c r="E537" s="1" t="s">
        <v>22</v>
      </c>
      <c r="F537" s="10">
        <v>46</v>
      </c>
      <c r="G537" s="1" t="s">
        <v>16</v>
      </c>
      <c r="H537" s="1" t="s">
        <v>24</v>
      </c>
      <c r="I537" s="4">
        <v>64212</v>
      </c>
      <c r="J537" s="10">
        <v>23</v>
      </c>
      <c r="K537" s="10">
        <v>2</v>
      </c>
      <c r="L537" s="1">
        <v>2021</v>
      </c>
      <c r="M537" s="1" t="s">
        <v>30</v>
      </c>
      <c r="N537" s="1" t="s">
        <v>26</v>
      </c>
      <c r="O537" s="7">
        <v>4.2039546187193508</v>
      </c>
      <c r="P537" t="str">
        <f>_xlfn.IFS(Analysis167[[#This Row],[Performance_Score]]&lt;=2, "Poor", Analysis167[[#This Row],[Performance_Score]]&gt;2, "Good", Analysis167[[#This Row],[Performance_Score]]&gt;4, "Excellent")</f>
        <v>Poor</v>
      </c>
      <c r="Q537" t="str">
        <f>LEFT(Analysis167[[#This Row],[Name]],FIND(" ",Analysis167[[#This Row],[Name]], 1))</f>
        <v xml:space="preserve">Devin </v>
      </c>
    </row>
    <row r="538" spans="3:17" x14ac:dyDescent="0.35">
      <c r="C538" s="2" t="s">
        <v>1099</v>
      </c>
      <c r="D538" s="2" t="s">
        <v>1100</v>
      </c>
      <c r="E538" s="2" t="s">
        <v>58</v>
      </c>
      <c r="F538" s="11">
        <v>36</v>
      </c>
      <c r="G538" s="2" t="s">
        <v>16</v>
      </c>
      <c r="H538" s="2" t="s">
        <v>24</v>
      </c>
      <c r="I538" s="5">
        <v>97016</v>
      </c>
      <c r="J538" s="11">
        <v>2</v>
      </c>
      <c r="K538" s="11">
        <v>1</v>
      </c>
      <c r="L538" s="2">
        <v>2022</v>
      </c>
      <c r="M538" s="2" t="s">
        <v>30</v>
      </c>
      <c r="N538" s="2" t="s">
        <v>19</v>
      </c>
      <c r="O538" s="8">
        <v>2.6539203226745776</v>
      </c>
      <c r="P538" t="str">
        <f>_xlfn.IFS(Analysis167[[#This Row],[Performance_Score]]&lt;=2, "Poor", Analysis167[[#This Row],[Performance_Score]]&gt;2, "Good", Analysis167[[#This Row],[Performance_Score]]&gt;4, "Excellent")</f>
        <v>Poor</v>
      </c>
      <c r="Q538" t="str">
        <f>LEFT(Analysis167[[#This Row],[Name]],FIND(" ",Analysis167[[#This Row],[Name]], 1))</f>
        <v xml:space="preserve">Gina </v>
      </c>
    </row>
    <row r="539" spans="3:17" x14ac:dyDescent="0.35">
      <c r="C539" s="1" t="s">
        <v>1101</v>
      </c>
      <c r="D539" s="1" t="s">
        <v>1102</v>
      </c>
      <c r="E539" s="1" t="s">
        <v>80</v>
      </c>
      <c r="F539" s="10">
        <v>35</v>
      </c>
      <c r="G539" s="1" t="s">
        <v>23</v>
      </c>
      <c r="H539" s="1" t="s">
        <v>77</v>
      </c>
      <c r="I539" s="4">
        <v>59044</v>
      </c>
      <c r="J539" s="10">
        <v>28</v>
      </c>
      <c r="K539" s="10">
        <v>2</v>
      </c>
      <c r="L539" s="1">
        <v>2017</v>
      </c>
      <c r="M539" s="1" t="s">
        <v>51</v>
      </c>
      <c r="N539" s="1" t="s">
        <v>141</v>
      </c>
      <c r="O539" s="7">
        <v>3.3143508677908491</v>
      </c>
      <c r="P539" t="str">
        <f>_xlfn.IFS(Analysis167[[#This Row],[Performance_Score]]&lt;=2, "Poor", Analysis167[[#This Row],[Performance_Score]]&gt;2, "Good", Analysis167[[#This Row],[Performance_Score]]&gt;4, "Excellent")</f>
        <v>Poor</v>
      </c>
      <c r="Q539" t="str">
        <f>LEFT(Analysis167[[#This Row],[Name]],FIND(" ",Analysis167[[#This Row],[Name]], 1))</f>
        <v xml:space="preserve">Michelle </v>
      </c>
    </row>
    <row r="540" spans="3:17" x14ac:dyDescent="0.35">
      <c r="C540" s="2" t="s">
        <v>1103</v>
      </c>
      <c r="D540" s="2" t="s">
        <v>1104</v>
      </c>
      <c r="E540" s="2" t="s">
        <v>80</v>
      </c>
      <c r="F540" s="11">
        <v>48</v>
      </c>
      <c r="G540" s="2" t="s">
        <v>16</v>
      </c>
      <c r="H540" s="2" t="s">
        <v>63</v>
      </c>
      <c r="I540" s="5">
        <v>45491</v>
      </c>
      <c r="J540" s="11">
        <v>26</v>
      </c>
      <c r="K540" s="11">
        <v>4</v>
      </c>
      <c r="L540" s="2">
        <v>0</v>
      </c>
      <c r="M540" s="2" t="s">
        <v>40</v>
      </c>
      <c r="N540" s="2" t="s">
        <v>141</v>
      </c>
      <c r="O540" s="8">
        <v>4.0644398050146613</v>
      </c>
      <c r="P540" t="str">
        <f>_xlfn.IFS(Analysis167[[#This Row],[Performance_Score]]&lt;=2, "Poor", Analysis167[[#This Row],[Performance_Score]]&gt;2, "Good", Analysis167[[#This Row],[Performance_Score]]&gt;4, "Excellent")</f>
        <v>Good</v>
      </c>
      <c r="Q540" t="str">
        <f>LEFT(Analysis167[[#This Row],[Name]],FIND(" ",Analysis167[[#This Row],[Name]], 1))</f>
        <v xml:space="preserve">Sandra </v>
      </c>
    </row>
    <row r="541" spans="3:17" x14ac:dyDescent="0.35">
      <c r="C541" s="1" t="s">
        <v>1105</v>
      </c>
      <c r="D541" s="1" t="s">
        <v>1106</v>
      </c>
      <c r="E541" s="1" t="s">
        <v>22</v>
      </c>
      <c r="F541" s="10">
        <v>32</v>
      </c>
      <c r="G541" s="1" t="s">
        <v>23</v>
      </c>
      <c r="H541" s="1" t="s">
        <v>77</v>
      </c>
      <c r="I541" s="4">
        <v>67792</v>
      </c>
      <c r="J541" s="10">
        <v>35</v>
      </c>
      <c r="K541" s="10">
        <v>5</v>
      </c>
      <c r="L541" s="1">
        <v>2015</v>
      </c>
      <c r="M541" s="1" t="s">
        <v>40</v>
      </c>
      <c r="N541" s="1" t="s">
        <v>141</v>
      </c>
      <c r="O541" s="7">
        <v>2.2743825339986943</v>
      </c>
      <c r="P541" t="str">
        <f>_xlfn.IFS(Analysis167[[#This Row],[Performance_Score]]&lt;=2, "Poor", Analysis167[[#This Row],[Performance_Score]]&gt;2, "Good", Analysis167[[#This Row],[Performance_Score]]&gt;4, "Excellent")</f>
        <v>Good</v>
      </c>
      <c r="Q541" t="str">
        <f>LEFT(Analysis167[[#This Row],[Name]],FIND(" ",Analysis167[[#This Row],[Name]], 1))</f>
        <v xml:space="preserve">Christopher </v>
      </c>
    </row>
    <row r="542" spans="3:17" x14ac:dyDescent="0.35">
      <c r="C542" s="2" t="s">
        <v>1107</v>
      </c>
      <c r="D542" s="2" t="s">
        <v>1108</v>
      </c>
      <c r="E542" s="2" t="s">
        <v>58</v>
      </c>
      <c r="F542" s="11">
        <v>41</v>
      </c>
      <c r="G542" s="2" t="s">
        <v>16</v>
      </c>
      <c r="H542" s="2" t="s">
        <v>24</v>
      </c>
      <c r="I542" s="5">
        <v>105087</v>
      </c>
      <c r="J542" s="11">
        <v>32</v>
      </c>
      <c r="K542" s="11">
        <v>3</v>
      </c>
      <c r="L542" s="2">
        <v>2019</v>
      </c>
      <c r="M542" s="2" t="s">
        <v>25</v>
      </c>
      <c r="N542" s="2" t="s">
        <v>41</v>
      </c>
      <c r="O542" s="8">
        <v>4.5181109547748193</v>
      </c>
      <c r="P542" t="str">
        <f>_xlfn.IFS(Analysis167[[#This Row],[Performance_Score]]&lt;=2, "Poor", Analysis167[[#This Row],[Performance_Score]]&gt;2, "Good", Analysis167[[#This Row],[Performance_Score]]&gt;4, "Excellent")</f>
        <v>Good</v>
      </c>
      <c r="Q542" t="str">
        <f>LEFT(Analysis167[[#This Row],[Name]],FIND(" ",Analysis167[[#This Row],[Name]], 1))</f>
        <v xml:space="preserve">Carmen </v>
      </c>
    </row>
    <row r="543" spans="3:17" x14ac:dyDescent="0.35">
      <c r="C543" s="1" t="s">
        <v>1109</v>
      </c>
      <c r="D543" s="1" t="s">
        <v>1110</v>
      </c>
      <c r="E543" s="1" t="s">
        <v>15</v>
      </c>
      <c r="F543" s="10">
        <v>53</v>
      </c>
      <c r="G543" s="1" t="s">
        <v>23</v>
      </c>
      <c r="H543" s="1" t="s">
        <v>39</v>
      </c>
      <c r="I543" s="4">
        <v>42902</v>
      </c>
      <c r="J543" s="10">
        <v>17</v>
      </c>
      <c r="K543" s="10">
        <v>4</v>
      </c>
      <c r="L543" s="1">
        <v>0</v>
      </c>
      <c r="M543" s="1" t="s">
        <v>51</v>
      </c>
      <c r="N543" s="1" t="s">
        <v>19</v>
      </c>
      <c r="O543" s="7">
        <v>2.0733970839028721</v>
      </c>
      <c r="P543" t="str">
        <f>_xlfn.IFS(Analysis167[[#This Row],[Performance_Score]]&lt;=2, "Poor", Analysis167[[#This Row],[Performance_Score]]&gt;2, "Good", Analysis167[[#This Row],[Performance_Score]]&gt;4, "Excellent")</f>
        <v>Good</v>
      </c>
      <c r="Q543" t="str">
        <f>LEFT(Analysis167[[#This Row],[Name]],FIND(" ",Analysis167[[#This Row],[Name]], 1))</f>
        <v xml:space="preserve">Victoria </v>
      </c>
    </row>
    <row r="544" spans="3:17" x14ac:dyDescent="0.35">
      <c r="C544" s="2" t="s">
        <v>1111</v>
      </c>
      <c r="D544" s="2" t="s">
        <v>1112</v>
      </c>
      <c r="E544" s="2" t="s">
        <v>33</v>
      </c>
      <c r="F544" s="11">
        <v>36</v>
      </c>
      <c r="G544" s="2" t="s">
        <v>16</v>
      </c>
      <c r="H544" s="2" t="s">
        <v>24</v>
      </c>
      <c r="I544" s="5">
        <v>98479</v>
      </c>
      <c r="J544" s="11">
        <v>29</v>
      </c>
      <c r="K544" s="11">
        <v>1</v>
      </c>
      <c r="L544" s="2">
        <v>2019</v>
      </c>
      <c r="M544" s="2" t="s">
        <v>51</v>
      </c>
      <c r="N544" s="2" t="s">
        <v>26</v>
      </c>
      <c r="O544" s="8">
        <v>1.7620924353730687</v>
      </c>
      <c r="P544" t="str">
        <f>_xlfn.IFS(Analysis167[[#This Row],[Performance_Score]]&lt;=2, "Poor", Analysis167[[#This Row],[Performance_Score]]&gt;2, "Good", Analysis167[[#This Row],[Performance_Score]]&gt;4, "Excellent")</f>
        <v>Poor</v>
      </c>
      <c r="Q544" t="str">
        <f>LEFT(Analysis167[[#This Row],[Name]],FIND(" ",Analysis167[[#This Row],[Name]], 1))</f>
        <v xml:space="preserve">Connie </v>
      </c>
    </row>
    <row r="545" spans="3:17" x14ac:dyDescent="0.35">
      <c r="C545" s="1" t="s">
        <v>1113</v>
      </c>
      <c r="D545" s="1" t="s">
        <v>1114</v>
      </c>
      <c r="E545" s="1" t="s">
        <v>22</v>
      </c>
      <c r="F545" s="10">
        <v>34</v>
      </c>
      <c r="G545" s="1" t="s">
        <v>23</v>
      </c>
      <c r="H545" s="1" t="s">
        <v>39</v>
      </c>
      <c r="I545" s="4">
        <v>115088</v>
      </c>
      <c r="J545" s="10">
        <v>23</v>
      </c>
      <c r="K545" s="10">
        <v>2</v>
      </c>
      <c r="L545" s="1">
        <v>0</v>
      </c>
      <c r="M545" s="1" t="s">
        <v>40</v>
      </c>
      <c r="N545" s="1" t="s">
        <v>41</v>
      </c>
      <c r="O545" s="7">
        <v>2.8334310270721428</v>
      </c>
      <c r="P545" t="str">
        <f>_xlfn.IFS(Analysis167[[#This Row],[Performance_Score]]&lt;=2, "Poor", Analysis167[[#This Row],[Performance_Score]]&gt;2, "Good", Analysis167[[#This Row],[Performance_Score]]&gt;4, "Excellent")</f>
        <v>Poor</v>
      </c>
      <c r="Q545" t="str">
        <f>LEFT(Analysis167[[#This Row],[Name]],FIND(" ",Analysis167[[#This Row],[Name]], 1))</f>
        <v xml:space="preserve">Theresa </v>
      </c>
    </row>
    <row r="546" spans="3:17" x14ac:dyDescent="0.35">
      <c r="C546" s="2" t="s">
        <v>1115</v>
      </c>
      <c r="D546" s="2" t="s">
        <v>1116</v>
      </c>
      <c r="E546" s="2" t="s">
        <v>15</v>
      </c>
      <c r="F546" s="11">
        <v>56</v>
      </c>
      <c r="G546" s="2" t="s">
        <v>16</v>
      </c>
      <c r="H546" s="2" t="s">
        <v>63</v>
      </c>
      <c r="I546" s="5">
        <v>61236</v>
      </c>
      <c r="J546" s="11">
        <v>16</v>
      </c>
      <c r="K546" s="11">
        <v>3</v>
      </c>
      <c r="L546" s="2">
        <v>2024</v>
      </c>
      <c r="M546" s="2" t="s">
        <v>18</v>
      </c>
      <c r="N546" s="2" t="s">
        <v>26</v>
      </c>
      <c r="O546" s="8">
        <v>1.881977595147549</v>
      </c>
      <c r="P546" t="str">
        <f>_xlfn.IFS(Analysis167[[#This Row],[Performance_Score]]&lt;=2, "Poor", Analysis167[[#This Row],[Performance_Score]]&gt;2, "Good", Analysis167[[#This Row],[Performance_Score]]&gt;4, "Excellent")</f>
        <v>Good</v>
      </c>
      <c r="Q546" t="str">
        <f>LEFT(Analysis167[[#This Row],[Name]],FIND(" ",Analysis167[[#This Row],[Name]], 1))</f>
        <v xml:space="preserve">Jonathan </v>
      </c>
    </row>
    <row r="547" spans="3:17" x14ac:dyDescent="0.35">
      <c r="C547" s="1" t="s">
        <v>1117</v>
      </c>
      <c r="D547" s="1" t="s">
        <v>957</v>
      </c>
      <c r="E547" s="1" t="s">
        <v>46</v>
      </c>
      <c r="F547" s="10">
        <v>48</v>
      </c>
      <c r="G547" s="1" t="s">
        <v>72</v>
      </c>
      <c r="H547" s="1" t="s">
        <v>17</v>
      </c>
      <c r="I547" s="4">
        <v>87068</v>
      </c>
      <c r="J547" s="10">
        <v>24</v>
      </c>
      <c r="K547" s="10">
        <v>2</v>
      </c>
      <c r="L547" s="1">
        <v>2024</v>
      </c>
      <c r="M547" s="1" t="s">
        <v>25</v>
      </c>
      <c r="N547" s="1" t="s">
        <v>41</v>
      </c>
      <c r="O547" s="7">
        <v>3.9864421980541187</v>
      </c>
      <c r="P547" t="str">
        <f>_xlfn.IFS(Analysis167[[#This Row],[Performance_Score]]&lt;=2, "Poor", Analysis167[[#This Row],[Performance_Score]]&gt;2, "Good", Analysis167[[#This Row],[Performance_Score]]&gt;4, "Excellent")</f>
        <v>Poor</v>
      </c>
      <c r="Q547" t="str">
        <f>LEFT(Analysis167[[#This Row],[Name]],FIND(" ",Analysis167[[#This Row],[Name]], 1))</f>
        <v xml:space="preserve">Erik </v>
      </c>
    </row>
    <row r="548" spans="3:17" x14ac:dyDescent="0.35">
      <c r="C548" s="2" t="s">
        <v>1118</v>
      </c>
      <c r="D548" s="2" t="s">
        <v>1119</v>
      </c>
      <c r="E548" s="2" t="s">
        <v>58</v>
      </c>
      <c r="F548" s="11">
        <v>36</v>
      </c>
      <c r="G548" s="2" t="s">
        <v>16</v>
      </c>
      <c r="H548" s="2" t="s">
        <v>63</v>
      </c>
      <c r="I548" s="5">
        <v>78993</v>
      </c>
      <c r="J548" s="11">
        <v>23</v>
      </c>
      <c r="K548" s="11">
        <v>3</v>
      </c>
      <c r="L548" s="2">
        <v>2018</v>
      </c>
      <c r="M548" s="2" t="s">
        <v>30</v>
      </c>
      <c r="N548" s="2" t="s">
        <v>26</v>
      </c>
      <c r="O548" s="8">
        <v>3.2065824950377411</v>
      </c>
      <c r="P548" t="str">
        <f>_xlfn.IFS(Analysis167[[#This Row],[Performance_Score]]&lt;=2, "Poor", Analysis167[[#This Row],[Performance_Score]]&gt;2, "Good", Analysis167[[#This Row],[Performance_Score]]&gt;4, "Excellent")</f>
        <v>Good</v>
      </c>
      <c r="Q548" t="str">
        <f>LEFT(Analysis167[[#This Row],[Name]],FIND(" ",Analysis167[[#This Row],[Name]], 1))</f>
        <v xml:space="preserve">Jill </v>
      </c>
    </row>
    <row r="549" spans="3:17" x14ac:dyDescent="0.35">
      <c r="C549" s="1" t="s">
        <v>1120</v>
      </c>
      <c r="D549" s="1" t="s">
        <v>1121</v>
      </c>
      <c r="E549" s="1" t="s">
        <v>33</v>
      </c>
      <c r="F549" s="10">
        <v>37</v>
      </c>
      <c r="G549" s="1" t="s">
        <v>23</v>
      </c>
      <c r="H549" s="1" t="s">
        <v>77</v>
      </c>
      <c r="I549" s="4">
        <v>65920</v>
      </c>
      <c r="J549" s="10">
        <v>14</v>
      </c>
      <c r="K549" s="10">
        <v>4</v>
      </c>
      <c r="L549" s="1">
        <v>2021</v>
      </c>
      <c r="M549" s="1" t="s">
        <v>34</v>
      </c>
      <c r="N549" s="1" t="s">
        <v>41</v>
      </c>
      <c r="O549" s="7">
        <v>4.7126205928569469</v>
      </c>
      <c r="P549" t="str">
        <f>_xlfn.IFS(Analysis167[[#This Row],[Performance_Score]]&lt;=2, "Poor", Analysis167[[#This Row],[Performance_Score]]&gt;2, "Good", Analysis167[[#This Row],[Performance_Score]]&gt;4, "Excellent")</f>
        <v>Good</v>
      </c>
      <c r="Q549" t="str">
        <f>LEFT(Analysis167[[#This Row],[Name]],FIND(" ",Analysis167[[#This Row],[Name]], 1))</f>
        <v xml:space="preserve">Donna </v>
      </c>
    </row>
    <row r="550" spans="3:17" x14ac:dyDescent="0.35">
      <c r="C550" s="2" t="s">
        <v>1122</v>
      </c>
      <c r="D550" s="2" t="s">
        <v>1123</v>
      </c>
      <c r="E550" s="2" t="s">
        <v>15</v>
      </c>
      <c r="F550" s="11">
        <v>27</v>
      </c>
      <c r="G550" s="2" t="s">
        <v>16</v>
      </c>
      <c r="H550" s="2" t="s">
        <v>39</v>
      </c>
      <c r="I550" s="5">
        <v>36016</v>
      </c>
      <c r="J550" s="11">
        <v>22</v>
      </c>
      <c r="K550" s="11">
        <v>4</v>
      </c>
      <c r="L550" s="2">
        <v>0</v>
      </c>
      <c r="M550" s="2" t="s">
        <v>40</v>
      </c>
      <c r="N550" s="2" t="s">
        <v>41</v>
      </c>
      <c r="O550" s="8">
        <v>4.1670767152380428</v>
      </c>
      <c r="P550" t="str">
        <f>_xlfn.IFS(Analysis167[[#This Row],[Performance_Score]]&lt;=2, "Poor", Analysis167[[#This Row],[Performance_Score]]&gt;2, "Good", Analysis167[[#This Row],[Performance_Score]]&gt;4, "Excellent")</f>
        <v>Good</v>
      </c>
      <c r="Q550" t="str">
        <f>LEFT(Analysis167[[#This Row],[Name]],FIND(" ",Analysis167[[#This Row],[Name]], 1))</f>
        <v xml:space="preserve">Kendra </v>
      </c>
    </row>
    <row r="551" spans="3:17" x14ac:dyDescent="0.35">
      <c r="C551" s="1" t="s">
        <v>1124</v>
      </c>
      <c r="D551" s="1" t="s">
        <v>1125</v>
      </c>
      <c r="E551" s="1" t="s">
        <v>33</v>
      </c>
      <c r="F551" s="10">
        <v>22</v>
      </c>
      <c r="G551" s="1" t="s">
        <v>16</v>
      </c>
      <c r="H551" s="1" t="s">
        <v>77</v>
      </c>
      <c r="I551" s="4">
        <v>111688</v>
      </c>
      <c r="J551" s="10">
        <v>3</v>
      </c>
      <c r="K551" s="10">
        <v>4</v>
      </c>
      <c r="L551" s="1">
        <v>2016</v>
      </c>
      <c r="M551" s="1" t="s">
        <v>34</v>
      </c>
      <c r="N551" s="1" t="s">
        <v>141</v>
      </c>
      <c r="O551" s="7">
        <v>3.7782050547573989</v>
      </c>
      <c r="P551" t="str">
        <f>_xlfn.IFS(Analysis167[[#This Row],[Performance_Score]]&lt;=2, "Poor", Analysis167[[#This Row],[Performance_Score]]&gt;2, "Good", Analysis167[[#This Row],[Performance_Score]]&gt;4, "Excellent")</f>
        <v>Good</v>
      </c>
      <c r="Q551" t="str">
        <f>LEFT(Analysis167[[#This Row],[Name]],FIND(" ",Analysis167[[#This Row],[Name]], 1))</f>
        <v xml:space="preserve">Sarah </v>
      </c>
    </row>
    <row r="552" spans="3:17" x14ac:dyDescent="0.35">
      <c r="C552" s="2" t="s">
        <v>1126</v>
      </c>
      <c r="D552" s="2" t="s">
        <v>1127</v>
      </c>
      <c r="E552" s="2" t="s">
        <v>33</v>
      </c>
      <c r="F552" s="11">
        <v>34</v>
      </c>
      <c r="G552" s="2" t="s">
        <v>16</v>
      </c>
      <c r="H552" s="2" t="s">
        <v>39</v>
      </c>
      <c r="I552" s="5">
        <v>32206</v>
      </c>
      <c r="J552" s="11">
        <v>9</v>
      </c>
      <c r="K552" s="11">
        <v>5</v>
      </c>
      <c r="L552" s="2">
        <v>2020</v>
      </c>
      <c r="M552" s="2" t="s">
        <v>25</v>
      </c>
      <c r="N552" s="2" t="s">
        <v>41</v>
      </c>
      <c r="O552" s="8">
        <v>3.1160270336821472</v>
      </c>
      <c r="P552" t="str">
        <f>_xlfn.IFS(Analysis167[[#This Row],[Performance_Score]]&lt;=2, "Poor", Analysis167[[#This Row],[Performance_Score]]&gt;2, "Good", Analysis167[[#This Row],[Performance_Score]]&gt;4, "Excellent")</f>
        <v>Good</v>
      </c>
      <c r="Q552" t="str">
        <f>LEFT(Analysis167[[#This Row],[Name]],FIND(" ",Analysis167[[#This Row],[Name]], 1))</f>
        <v xml:space="preserve">Laura </v>
      </c>
    </row>
    <row r="553" spans="3:17" x14ac:dyDescent="0.35">
      <c r="C553" s="1" t="s">
        <v>1128</v>
      </c>
      <c r="D553" s="1" t="s">
        <v>1129</v>
      </c>
      <c r="E553" s="1" t="s">
        <v>22</v>
      </c>
      <c r="F553" s="10">
        <v>56</v>
      </c>
      <c r="G553" s="1" t="s">
        <v>23</v>
      </c>
      <c r="H553" s="1" t="s">
        <v>17</v>
      </c>
      <c r="I553" s="4">
        <v>36662</v>
      </c>
      <c r="J553" s="10">
        <v>10</v>
      </c>
      <c r="K553" s="10">
        <v>4</v>
      </c>
      <c r="L553" s="1">
        <v>2018</v>
      </c>
      <c r="M553" s="1" t="s">
        <v>51</v>
      </c>
      <c r="N553" s="1" t="s">
        <v>26</v>
      </c>
      <c r="O553" s="7">
        <v>3.5231091221905939</v>
      </c>
      <c r="P553" t="str">
        <f>_xlfn.IFS(Analysis167[[#This Row],[Performance_Score]]&lt;=2, "Poor", Analysis167[[#This Row],[Performance_Score]]&gt;2, "Good", Analysis167[[#This Row],[Performance_Score]]&gt;4, "Excellent")</f>
        <v>Good</v>
      </c>
      <c r="Q553" t="str">
        <f>LEFT(Analysis167[[#This Row],[Name]],FIND(" ",Analysis167[[#This Row],[Name]], 1))</f>
        <v xml:space="preserve">Daniel </v>
      </c>
    </row>
    <row r="554" spans="3:17" x14ac:dyDescent="0.35">
      <c r="C554" s="2" t="s">
        <v>1130</v>
      </c>
      <c r="D554" s="2" t="s">
        <v>1131</v>
      </c>
      <c r="E554" s="2" t="s">
        <v>46</v>
      </c>
      <c r="F554" s="11">
        <v>24</v>
      </c>
      <c r="G554" s="2" t="s">
        <v>16</v>
      </c>
      <c r="H554" s="2" t="s">
        <v>24</v>
      </c>
      <c r="I554" s="5">
        <v>74506</v>
      </c>
      <c r="J554" s="11">
        <v>10</v>
      </c>
      <c r="K554" s="11">
        <v>4</v>
      </c>
      <c r="L554" s="2">
        <v>2015</v>
      </c>
      <c r="M554" s="2" t="s">
        <v>34</v>
      </c>
      <c r="N554" s="2" t="s">
        <v>26</v>
      </c>
      <c r="O554" s="8">
        <v>4.4234778106163652</v>
      </c>
      <c r="P554" t="str">
        <f>_xlfn.IFS(Analysis167[[#This Row],[Performance_Score]]&lt;=2, "Poor", Analysis167[[#This Row],[Performance_Score]]&gt;2, "Good", Analysis167[[#This Row],[Performance_Score]]&gt;4, "Excellent")</f>
        <v>Good</v>
      </c>
      <c r="Q554" t="str">
        <f>LEFT(Analysis167[[#This Row],[Name]],FIND(" ",Analysis167[[#This Row],[Name]], 1))</f>
        <v xml:space="preserve">Chloe </v>
      </c>
    </row>
    <row r="555" spans="3:17" x14ac:dyDescent="0.35">
      <c r="C555" s="1" t="s">
        <v>1132</v>
      </c>
      <c r="D555" s="1" t="s">
        <v>1133</v>
      </c>
      <c r="E555" s="1" t="s">
        <v>58</v>
      </c>
      <c r="F555" s="10">
        <v>39</v>
      </c>
      <c r="G555" s="1" t="s">
        <v>16</v>
      </c>
      <c r="H555" s="1" t="s">
        <v>17</v>
      </c>
      <c r="I555" s="4">
        <v>89440</v>
      </c>
      <c r="J555" s="10">
        <v>19</v>
      </c>
      <c r="K555" s="10">
        <v>3</v>
      </c>
      <c r="L555" s="1">
        <v>0</v>
      </c>
      <c r="M555" s="1" t="s">
        <v>51</v>
      </c>
      <c r="N555" s="1" t="s">
        <v>41</v>
      </c>
      <c r="O555" s="7">
        <v>1.5918779455919823</v>
      </c>
      <c r="P555" t="str">
        <f>_xlfn.IFS(Analysis167[[#This Row],[Performance_Score]]&lt;=2, "Poor", Analysis167[[#This Row],[Performance_Score]]&gt;2, "Good", Analysis167[[#This Row],[Performance_Score]]&gt;4, "Excellent")</f>
        <v>Good</v>
      </c>
      <c r="Q555" t="str">
        <f>LEFT(Analysis167[[#This Row],[Name]],FIND(" ",Analysis167[[#This Row],[Name]], 1))</f>
        <v xml:space="preserve">Michelle </v>
      </c>
    </row>
    <row r="556" spans="3:17" x14ac:dyDescent="0.35">
      <c r="C556" s="2" t="s">
        <v>1134</v>
      </c>
      <c r="D556" s="2" t="s">
        <v>1135</v>
      </c>
      <c r="E556" s="2" t="s">
        <v>58</v>
      </c>
      <c r="F556" s="11">
        <v>50</v>
      </c>
      <c r="G556" s="2" t="s">
        <v>16</v>
      </c>
      <c r="H556" s="2" t="s">
        <v>39</v>
      </c>
      <c r="I556" s="5">
        <v>45234</v>
      </c>
      <c r="J556" s="11">
        <v>13</v>
      </c>
      <c r="K556" s="11">
        <v>4</v>
      </c>
      <c r="L556" s="2">
        <v>2016</v>
      </c>
      <c r="M556" s="2" t="s">
        <v>40</v>
      </c>
      <c r="N556" s="2" t="s">
        <v>41</v>
      </c>
      <c r="O556" s="8">
        <v>4.0428757549115915</v>
      </c>
      <c r="P556" t="str">
        <f>_xlfn.IFS(Analysis167[[#This Row],[Performance_Score]]&lt;=2, "Poor", Analysis167[[#This Row],[Performance_Score]]&gt;2, "Good", Analysis167[[#This Row],[Performance_Score]]&gt;4, "Excellent")</f>
        <v>Good</v>
      </c>
      <c r="Q556" t="str">
        <f>LEFT(Analysis167[[#This Row],[Name]],FIND(" ",Analysis167[[#This Row],[Name]], 1))</f>
        <v xml:space="preserve">Ronald </v>
      </c>
    </row>
    <row r="557" spans="3:17" x14ac:dyDescent="0.35">
      <c r="C557" s="1" t="s">
        <v>1136</v>
      </c>
      <c r="D557" s="1" t="s">
        <v>1137</v>
      </c>
      <c r="E557" s="1" t="s">
        <v>15</v>
      </c>
      <c r="F557" s="10">
        <v>49</v>
      </c>
      <c r="G557" s="1" t="s">
        <v>23</v>
      </c>
      <c r="H557" s="1" t="s">
        <v>17</v>
      </c>
      <c r="I557" s="4">
        <v>62125</v>
      </c>
      <c r="J557" s="10">
        <v>9</v>
      </c>
      <c r="K557" s="10">
        <v>4</v>
      </c>
      <c r="L557" s="1">
        <v>2024</v>
      </c>
      <c r="M557" s="1" t="s">
        <v>34</v>
      </c>
      <c r="N557" s="1" t="s">
        <v>41</v>
      </c>
      <c r="O557" s="7">
        <v>3.984784339199301</v>
      </c>
      <c r="P557" t="str">
        <f>_xlfn.IFS(Analysis167[[#This Row],[Performance_Score]]&lt;=2, "Poor", Analysis167[[#This Row],[Performance_Score]]&gt;2, "Good", Analysis167[[#This Row],[Performance_Score]]&gt;4, "Excellent")</f>
        <v>Good</v>
      </c>
      <c r="Q557" t="str">
        <f>LEFT(Analysis167[[#This Row],[Name]],FIND(" ",Analysis167[[#This Row],[Name]], 1))</f>
        <v xml:space="preserve">Mary </v>
      </c>
    </row>
    <row r="558" spans="3:17" x14ac:dyDescent="0.35">
      <c r="C558" s="2" t="s">
        <v>1138</v>
      </c>
      <c r="D558" s="2" t="s">
        <v>1139</v>
      </c>
      <c r="E558" s="2" t="s">
        <v>80</v>
      </c>
      <c r="F558" s="11">
        <v>58</v>
      </c>
      <c r="G558" s="2" t="s">
        <v>23</v>
      </c>
      <c r="H558" s="2" t="s">
        <v>77</v>
      </c>
      <c r="I558" s="5">
        <v>60600</v>
      </c>
      <c r="J558" s="11">
        <v>18</v>
      </c>
      <c r="K558" s="11">
        <v>1</v>
      </c>
      <c r="L558" s="2">
        <v>2018</v>
      </c>
      <c r="M558" s="2" t="s">
        <v>34</v>
      </c>
      <c r="N558" s="2" t="s">
        <v>26</v>
      </c>
      <c r="O558" s="8">
        <v>1.1925716153379873</v>
      </c>
      <c r="P558" t="str">
        <f>_xlfn.IFS(Analysis167[[#This Row],[Performance_Score]]&lt;=2, "Poor", Analysis167[[#This Row],[Performance_Score]]&gt;2, "Good", Analysis167[[#This Row],[Performance_Score]]&gt;4, "Excellent")</f>
        <v>Poor</v>
      </c>
      <c r="Q558" t="str">
        <f>LEFT(Analysis167[[#This Row],[Name]],FIND(" ",Analysis167[[#This Row],[Name]], 1))</f>
        <v xml:space="preserve">Trevor </v>
      </c>
    </row>
    <row r="559" spans="3:17" x14ac:dyDescent="0.35">
      <c r="C559" s="1" t="s">
        <v>1140</v>
      </c>
      <c r="D559" s="1" t="s">
        <v>1141</v>
      </c>
      <c r="E559" s="1" t="s">
        <v>33</v>
      </c>
      <c r="F559" s="10">
        <v>43</v>
      </c>
      <c r="G559" s="1" t="s">
        <v>23</v>
      </c>
      <c r="H559" s="1" t="s">
        <v>17</v>
      </c>
      <c r="I559" s="4">
        <v>37001</v>
      </c>
      <c r="J559" s="10">
        <v>24</v>
      </c>
      <c r="K559" s="10">
        <v>2</v>
      </c>
      <c r="L559" s="1">
        <v>2021</v>
      </c>
      <c r="M559" s="1" t="s">
        <v>34</v>
      </c>
      <c r="N559" s="1" t="s">
        <v>19</v>
      </c>
      <c r="O559" s="7">
        <v>1.0943297997537766</v>
      </c>
      <c r="P559" t="str">
        <f>_xlfn.IFS(Analysis167[[#This Row],[Performance_Score]]&lt;=2, "Poor", Analysis167[[#This Row],[Performance_Score]]&gt;2, "Good", Analysis167[[#This Row],[Performance_Score]]&gt;4, "Excellent")</f>
        <v>Poor</v>
      </c>
      <c r="Q559" t="str">
        <f>LEFT(Analysis167[[#This Row],[Name]],FIND(" ",Analysis167[[#This Row],[Name]], 1))</f>
        <v xml:space="preserve">Sandra </v>
      </c>
    </row>
    <row r="560" spans="3:17" x14ac:dyDescent="0.35">
      <c r="C560" s="2" t="s">
        <v>1142</v>
      </c>
      <c r="D560" s="2" t="s">
        <v>1143</v>
      </c>
      <c r="E560" s="2" t="s">
        <v>15</v>
      </c>
      <c r="F560" s="11">
        <v>48</v>
      </c>
      <c r="G560" s="2" t="s">
        <v>23</v>
      </c>
      <c r="H560" s="2" t="s">
        <v>77</v>
      </c>
      <c r="I560" s="5">
        <v>48416</v>
      </c>
      <c r="J560" s="11">
        <v>18</v>
      </c>
      <c r="K560" s="11">
        <v>1</v>
      </c>
      <c r="L560" s="2">
        <v>2015</v>
      </c>
      <c r="M560" s="2" t="s">
        <v>34</v>
      </c>
      <c r="N560" s="2" t="s">
        <v>26</v>
      </c>
      <c r="O560" s="8">
        <v>1.0013457484410311</v>
      </c>
      <c r="P560" t="str">
        <f>_xlfn.IFS(Analysis167[[#This Row],[Performance_Score]]&lt;=2, "Poor", Analysis167[[#This Row],[Performance_Score]]&gt;2, "Good", Analysis167[[#This Row],[Performance_Score]]&gt;4, "Excellent")</f>
        <v>Poor</v>
      </c>
      <c r="Q560" t="str">
        <f>LEFT(Analysis167[[#This Row],[Name]],FIND(" ",Analysis167[[#This Row],[Name]], 1))</f>
        <v xml:space="preserve">Sheila </v>
      </c>
    </row>
    <row r="561" spans="3:17" x14ac:dyDescent="0.35">
      <c r="C561" s="1" t="s">
        <v>1144</v>
      </c>
      <c r="D561" s="1" t="s">
        <v>1145</v>
      </c>
      <c r="E561" s="1" t="s">
        <v>58</v>
      </c>
      <c r="F561" s="10">
        <v>59</v>
      </c>
      <c r="G561" s="1" t="s">
        <v>23</v>
      </c>
      <c r="H561" s="1" t="s">
        <v>63</v>
      </c>
      <c r="I561" s="4">
        <v>89731</v>
      </c>
      <c r="J561" s="10">
        <v>9</v>
      </c>
      <c r="K561" s="10">
        <v>4</v>
      </c>
      <c r="L561" s="1">
        <v>2020</v>
      </c>
      <c r="M561" s="1" t="s">
        <v>51</v>
      </c>
      <c r="N561" s="1" t="s">
        <v>41</v>
      </c>
      <c r="O561" s="7">
        <v>3.6207540904815034</v>
      </c>
      <c r="P561" t="str">
        <f>_xlfn.IFS(Analysis167[[#This Row],[Performance_Score]]&lt;=2, "Poor", Analysis167[[#This Row],[Performance_Score]]&gt;2, "Good", Analysis167[[#This Row],[Performance_Score]]&gt;4, "Excellent")</f>
        <v>Good</v>
      </c>
      <c r="Q561" t="str">
        <f>LEFT(Analysis167[[#This Row],[Name]],FIND(" ",Analysis167[[#This Row],[Name]], 1))</f>
        <v xml:space="preserve">Cameron </v>
      </c>
    </row>
    <row r="562" spans="3:17" x14ac:dyDescent="0.35">
      <c r="C562" s="2" t="s">
        <v>1146</v>
      </c>
      <c r="D562" s="2" t="s">
        <v>1147</v>
      </c>
      <c r="E562" s="2" t="s">
        <v>80</v>
      </c>
      <c r="F562" s="11">
        <v>34</v>
      </c>
      <c r="G562" s="2" t="s">
        <v>23</v>
      </c>
      <c r="H562" s="2" t="s">
        <v>29</v>
      </c>
      <c r="I562" s="5">
        <v>46508</v>
      </c>
      <c r="J562" s="11">
        <v>13</v>
      </c>
      <c r="K562" s="11">
        <v>2</v>
      </c>
      <c r="L562" s="2">
        <v>0</v>
      </c>
      <c r="M562" s="2" t="s">
        <v>18</v>
      </c>
      <c r="N562" s="2" t="s">
        <v>26</v>
      </c>
      <c r="O562" s="8">
        <v>3.985059681086133</v>
      </c>
      <c r="P562" t="str">
        <f>_xlfn.IFS(Analysis167[[#This Row],[Performance_Score]]&lt;=2, "Poor", Analysis167[[#This Row],[Performance_Score]]&gt;2, "Good", Analysis167[[#This Row],[Performance_Score]]&gt;4, "Excellent")</f>
        <v>Poor</v>
      </c>
      <c r="Q562" t="str">
        <f>LEFT(Analysis167[[#This Row],[Name]],FIND(" ",Analysis167[[#This Row],[Name]], 1))</f>
        <v xml:space="preserve">Vincent </v>
      </c>
    </row>
    <row r="563" spans="3:17" x14ac:dyDescent="0.35">
      <c r="C563" s="1" t="s">
        <v>1148</v>
      </c>
      <c r="D563" s="1" t="s">
        <v>1149</v>
      </c>
      <c r="E563" s="1" t="s">
        <v>46</v>
      </c>
      <c r="F563" s="10">
        <v>45</v>
      </c>
      <c r="G563" s="1" t="s">
        <v>16</v>
      </c>
      <c r="H563" s="1" t="s">
        <v>39</v>
      </c>
      <c r="I563" s="4">
        <v>51720</v>
      </c>
      <c r="J563" s="10">
        <v>6</v>
      </c>
      <c r="K563" s="10">
        <v>4</v>
      </c>
      <c r="L563" s="1">
        <v>0</v>
      </c>
      <c r="M563" s="1" t="s">
        <v>40</v>
      </c>
      <c r="N563" s="1" t="s">
        <v>141</v>
      </c>
      <c r="O563" s="7">
        <v>4.8965121321483149</v>
      </c>
      <c r="P563" t="str">
        <f>_xlfn.IFS(Analysis167[[#This Row],[Performance_Score]]&lt;=2, "Poor", Analysis167[[#This Row],[Performance_Score]]&gt;2, "Good", Analysis167[[#This Row],[Performance_Score]]&gt;4, "Excellent")</f>
        <v>Good</v>
      </c>
      <c r="Q563" t="str">
        <f>LEFT(Analysis167[[#This Row],[Name]],FIND(" ",Analysis167[[#This Row],[Name]], 1))</f>
        <v xml:space="preserve">Amanda </v>
      </c>
    </row>
    <row r="564" spans="3:17" x14ac:dyDescent="0.35">
      <c r="C564" s="2" t="s">
        <v>1150</v>
      </c>
      <c r="D564" s="2" t="s">
        <v>1151</v>
      </c>
      <c r="E564" s="2" t="s">
        <v>80</v>
      </c>
      <c r="F564" s="11">
        <v>41</v>
      </c>
      <c r="G564" s="2" t="s">
        <v>16</v>
      </c>
      <c r="H564" s="2" t="s">
        <v>77</v>
      </c>
      <c r="I564" s="5">
        <v>85946</v>
      </c>
      <c r="J564" s="11">
        <v>16</v>
      </c>
      <c r="K564" s="11">
        <v>1</v>
      </c>
      <c r="L564" s="2">
        <v>2024</v>
      </c>
      <c r="M564" s="2" t="s">
        <v>40</v>
      </c>
      <c r="N564" s="2" t="s">
        <v>141</v>
      </c>
      <c r="O564" s="8">
        <v>3.4586145090532838</v>
      </c>
      <c r="P564" t="str">
        <f>_xlfn.IFS(Analysis167[[#This Row],[Performance_Score]]&lt;=2, "Poor", Analysis167[[#This Row],[Performance_Score]]&gt;2, "Good", Analysis167[[#This Row],[Performance_Score]]&gt;4, "Excellent")</f>
        <v>Poor</v>
      </c>
      <c r="Q564" t="str">
        <f>LEFT(Analysis167[[#This Row],[Name]],FIND(" ",Analysis167[[#This Row],[Name]], 1))</f>
        <v xml:space="preserve">Sarah </v>
      </c>
    </row>
    <row r="565" spans="3:17" x14ac:dyDescent="0.35">
      <c r="C565" s="1" t="s">
        <v>1152</v>
      </c>
      <c r="D565" s="1" t="s">
        <v>1153</v>
      </c>
      <c r="E565" s="1" t="s">
        <v>15</v>
      </c>
      <c r="F565" s="10">
        <v>23</v>
      </c>
      <c r="G565" s="1" t="s">
        <v>23</v>
      </c>
      <c r="H565" s="1" t="s">
        <v>39</v>
      </c>
      <c r="I565" s="4">
        <v>85032</v>
      </c>
      <c r="J565" s="10">
        <v>17</v>
      </c>
      <c r="K565" s="10">
        <v>4</v>
      </c>
      <c r="L565" s="1">
        <v>2021</v>
      </c>
      <c r="M565" s="1" t="s">
        <v>40</v>
      </c>
      <c r="N565" s="1" t="s">
        <v>26</v>
      </c>
      <c r="O565" s="7">
        <v>4.263292588679227</v>
      </c>
      <c r="P565" t="str">
        <f>_xlfn.IFS(Analysis167[[#This Row],[Performance_Score]]&lt;=2, "Poor", Analysis167[[#This Row],[Performance_Score]]&gt;2, "Good", Analysis167[[#This Row],[Performance_Score]]&gt;4, "Excellent")</f>
        <v>Good</v>
      </c>
      <c r="Q565" t="str">
        <f>LEFT(Analysis167[[#This Row],[Name]],FIND(" ",Analysis167[[#This Row],[Name]], 1))</f>
        <v xml:space="preserve">Monica </v>
      </c>
    </row>
    <row r="566" spans="3:17" x14ac:dyDescent="0.35">
      <c r="C566" s="2" t="s">
        <v>1154</v>
      </c>
      <c r="D566" s="2" t="s">
        <v>1155</v>
      </c>
      <c r="E566" s="2" t="s">
        <v>33</v>
      </c>
      <c r="F566" s="11">
        <v>25</v>
      </c>
      <c r="G566" s="2" t="s">
        <v>16</v>
      </c>
      <c r="H566" s="2" t="s">
        <v>63</v>
      </c>
      <c r="I566" s="5">
        <v>89614</v>
      </c>
      <c r="J566" s="11">
        <v>28</v>
      </c>
      <c r="K566" s="11">
        <v>2</v>
      </c>
      <c r="L566" s="2">
        <v>0</v>
      </c>
      <c r="M566" s="2" t="s">
        <v>18</v>
      </c>
      <c r="N566" s="2" t="s">
        <v>41</v>
      </c>
      <c r="O566" s="8">
        <v>1.1645097133590885</v>
      </c>
      <c r="P566" t="str">
        <f>_xlfn.IFS(Analysis167[[#This Row],[Performance_Score]]&lt;=2, "Poor", Analysis167[[#This Row],[Performance_Score]]&gt;2, "Good", Analysis167[[#This Row],[Performance_Score]]&gt;4, "Excellent")</f>
        <v>Poor</v>
      </c>
      <c r="Q566" t="str">
        <f>LEFT(Analysis167[[#This Row],[Name]],FIND(" ",Analysis167[[#This Row],[Name]], 1))</f>
        <v xml:space="preserve">Aaron </v>
      </c>
    </row>
    <row r="567" spans="3:17" x14ac:dyDescent="0.35">
      <c r="C567" s="1" t="s">
        <v>1156</v>
      </c>
      <c r="D567" s="1" t="s">
        <v>1157</v>
      </c>
      <c r="E567" s="1" t="s">
        <v>46</v>
      </c>
      <c r="F567" s="10">
        <v>32</v>
      </c>
      <c r="G567" s="1" t="s">
        <v>23</v>
      </c>
      <c r="H567" s="1" t="s">
        <v>63</v>
      </c>
      <c r="I567" s="4">
        <v>33193</v>
      </c>
      <c r="J567" s="10">
        <v>21</v>
      </c>
      <c r="K567" s="10">
        <v>5</v>
      </c>
      <c r="L567" s="1">
        <v>2024</v>
      </c>
      <c r="M567" s="1" t="s">
        <v>18</v>
      </c>
      <c r="N567" s="1" t="s">
        <v>41</v>
      </c>
      <c r="O567" s="7">
        <v>1.971083189462504</v>
      </c>
      <c r="P567" t="str">
        <f>_xlfn.IFS(Analysis167[[#This Row],[Performance_Score]]&lt;=2, "Poor", Analysis167[[#This Row],[Performance_Score]]&gt;2, "Good", Analysis167[[#This Row],[Performance_Score]]&gt;4, "Excellent")</f>
        <v>Good</v>
      </c>
      <c r="Q567" t="str">
        <f>LEFT(Analysis167[[#This Row],[Name]],FIND(" ",Analysis167[[#This Row],[Name]], 1))</f>
        <v xml:space="preserve">Kathryn </v>
      </c>
    </row>
    <row r="568" spans="3:17" x14ac:dyDescent="0.35">
      <c r="C568" s="2" t="s">
        <v>1158</v>
      </c>
      <c r="D568" s="2" t="s">
        <v>1159</v>
      </c>
      <c r="E568" s="2" t="s">
        <v>58</v>
      </c>
      <c r="F568" s="11">
        <v>54</v>
      </c>
      <c r="G568" s="2" t="s">
        <v>23</v>
      </c>
      <c r="H568" s="2" t="s">
        <v>17</v>
      </c>
      <c r="I568" s="5">
        <v>67625</v>
      </c>
      <c r="J568" s="11">
        <v>14</v>
      </c>
      <c r="K568" s="11">
        <v>2</v>
      </c>
      <c r="L568" s="2">
        <v>2018</v>
      </c>
      <c r="M568" s="2" t="s">
        <v>18</v>
      </c>
      <c r="N568" s="2" t="s">
        <v>19</v>
      </c>
      <c r="O568" s="8">
        <v>3.0352658939627846</v>
      </c>
      <c r="P568" t="str">
        <f>_xlfn.IFS(Analysis167[[#This Row],[Performance_Score]]&lt;=2, "Poor", Analysis167[[#This Row],[Performance_Score]]&gt;2, "Good", Analysis167[[#This Row],[Performance_Score]]&gt;4, "Excellent")</f>
        <v>Poor</v>
      </c>
      <c r="Q568" t="str">
        <f>LEFT(Analysis167[[#This Row],[Name]],FIND(" ",Analysis167[[#This Row],[Name]], 1))</f>
        <v xml:space="preserve">Douglas </v>
      </c>
    </row>
    <row r="569" spans="3:17" x14ac:dyDescent="0.35">
      <c r="C569" s="1" t="s">
        <v>1160</v>
      </c>
      <c r="D569" s="1" t="s">
        <v>1161</v>
      </c>
      <c r="E569" s="1" t="s">
        <v>33</v>
      </c>
      <c r="F569" s="10">
        <v>56</v>
      </c>
      <c r="G569" s="1" t="s">
        <v>16</v>
      </c>
      <c r="H569" s="1" t="s">
        <v>77</v>
      </c>
      <c r="I569" s="4">
        <v>78291</v>
      </c>
      <c r="J569" s="10">
        <v>2</v>
      </c>
      <c r="K569" s="10">
        <v>3</v>
      </c>
      <c r="L569" s="1">
        <v>2016</v>
      </c>
      <c r="M569" s="1" t="s">
        <v>25</v>
      </c>
      <c r="N569" s="1" t="s">
        <v>141</v>
      </c>
      <c r="O569" s="7">
        <v>2.6756458986479386</v>
      </c>
      <c r="P569" t="str">
        <f>_xlfn.IFS(Analysis167[[#This Row],[Performance_Score]]&lt;=2, "Poor", Analysis167[[#This Row],[Performance_Score]]&gt;2, "Good", Analysis167[[#This Row],[Performance_Score]]&gt;4, "Excellent")</f>
        <v>Good</v>
      </c>
      <c r="Q569" t="str">
        <f>LEFT(Analysis167[[#This Row],[Name]],FIND(" ",Analysis167[[#This Row],[Name]], 1))</f>
        <v xml:space="preserve">Mary </v>
      </c>
    </row>
    <row r="570" spans="3:17" x14ac:dyDescent="0.35">
      <c r="C570" s="2" t="s">
        <v>1162</v>
      </c>
      <c r="D570" s="2" t="s">
        <v>1163</v>
      </c>
      <c r="E570" s="2" t="s">
        <v>58</v>
      </c>
      <c r="F570" s="11">
        <v>55</v>
      </c>
      <c r="G570" s="2" t="s">
        <v>23</v>
      </c>
      <c r="H570" s="2" t="s">
        <v>77</v>
      </c>
      <c r="I570" s="5">
        <v>112039</v>
      </c>
      <c r="J570" s="11">
        <v>5</v>
      </c>
      <c r="K570" s="11">
        <v>4</v>
      </c>
      <c r="L570" s="2">
        <v>0</v>
      </c>
      <c r="M570" s="2" t="s">
        <v>40</v>
      </c>
      <c r="N570" s="2" t="s">
        <v>26</v>
      </c>
      <c r="O570" s="8">
        <v>4.8055474569509933</v>
      </c>
      <c r="P570" t="str">
        <f>_xlfn.IFS(Analysis167[[#This Row],[Performance_Score]]&lt;=2, "Poor", Analysis167[[#This Row],[Performance_Score]]&gt;2, "Good", Analysis167[[#This Row],[Performance_Score]]&gt;4, "Excellent")</f>
        <v>Good</v>
      </c>
      <c r="Q570" t="str">
        <f>LEFT(Analysis167[[#This Row],[Name]],FIND(" ",Analysis167[[#This Row],[Name]], 1))</f>
        <v xml:space="preserve">Travis </v>
      </c>
    </row>
    <row r="571" spans="3:17" x14ac:dyDescent="0.35">
      <c r="C571" s="1" t="s">
        <v>1164</v>
      </c>
      <c r="D571" s="1" t="s">
        <v>1165</v>
      </c>
      <c r="E571" s="1" t="s">
        <v>46</v>
      </c>
      <c r="F571" s="10">
        <v>43</v>
      </c>
      <c r="G571" s="1" t="s">
        <v>23</v>
      </c>
      <c r="H571" s="1" t="s">
        <v>24</v>
      </c>
      <c r="I571" s="4">
        <v>71423</v>
      </c>
      <c r="J571" s="10">
        <v>30</v>
      </c>
      <c r="K571" s="10">
        <v>1</v>
      </c>
      <c r="L571" s="1">
        <v>2017</v>
      </c>
      <c r="M571" s="1" t="s">
        <v>34</v>
      </c>
      <c r="N571" s="1" t="s">
        <v>41</v>
      </c>
      <c r="O571" s="7">
        <v>2.5110712260467731</v>
      </c>
      <c r="P571" t="str">
        <f>_xlfn.IFS(Analysis167[[#This Row],[Performance_Score]]&lt;=2, "Poor", Analysis167[[#This Row],[Performance_Score]]&gt;2, "Good", Analysis167[[#This Row],[Performance_Score]]&gt;4, "Excellent")</f>
        <v>Poor</v>
      </c>
      <c r="Q571" t="str">
        <f>LEFT(Analysis167[[#This Row],[Name]],FIND(" ",Analysis167[[#This Row],[Name]], 1))</f>
        <v xml:space="preserve">Christopher </v>
      </c>
    </row>
    <row r="572" spans="3:17" x14ac:dyDescent="0.35">
      <c r="C572" s="2" t="s">
        <v>1166</v>
      </c>
      <c r="D572" s="2" t="s">
        <v>1167</v>
      </c>
      <c r="E572" s="2" t="s">
        <v>80</v>
      </c>
      <c r="F572" s="11">
        <v>53</v>
      </c>
      <c r="G572" s="2" t="s">
        <v>16</v>
      </c>
      <c r="H572" s="2" t="s">
        <v>24</v>
      </c>
      <c r="I572" s="5">
        <v>68304</v>
      </c>
      <c r="J572" s="11">
        <v>5</v>
      </c>
      <c r="K572" s="11">
        <v>5</v>
      </c>
      <c r="L572" s="2">
        <v>2022</v>
      </c>
      <c r="M572" s="2" t="s">
        <v>30</v>
      </c>
      <c r="N572" s="2" t="s">
        <v>19</v>
      </c>
      <c r="O572" s="8">
        <v>3.3751933566850716</v>
      </c>
      <c r="P572" t="str">
        <f>_xlfn.IFS(Analysis167[[#This Row],[Performance_Score]]&lt;=2, "Poor", Analysis167[[#This Row],[Performance_Score]]&gt;2, "Good", Analysis167[[#This Row],[Performance_Score]]&gt;4, "Excellent")</f>
        <v>Good</v>
      </c>
      <c r="Q572" t="str">
        <f>LEFT(Analysis167[[#This Row],[Name]],FIND(" ",Analysis167[[#This Row],[Name]], 1))</f>
        <v xml:space="preserve">Perry </v>
      </c>
    </row>
    <row r="573" spans="3:17" x14ac:dyDescent="0.35">
      <c r="C573" s="1" t="s">
        <v>1168</v>
      </c>
      <c r="D573" s="1" t="s">
        <v>1169</v>
      </c>
      <c r="E573" s="1" t="s">
        <v>46</v>
      </c>
      <c r="F573" s="10">
        <v>55</v>
      </c>
      <c r="G573" s="1" t="s">
        <v>16</v>
      </c>
      <c r="H573" s="1" t="s">
        <v>77</v>
      </c>
      <c r="I573" s="4">
        <v>69816</v>
      </c>
      <c r="J573" s="10">
        <v>18</v>
      </c>
      <c r="K573" s="10">
        <v>1</v>
      </c>
      <c r="L573" s="1">
        <v>0</v>
      </c>
      <c r="M573" s="1" t="s">
        <v>25</v>
      </c>
      <c r="N573" s="1" t="s">
        <v>26</v>
      </c>
      <c r="O573" s="7">
        <v>2.7910132466530975</v>
      </c>
      <c r="P573" t="str">
        <f>_xlfn.IFS(Analysis167[[#This Row],[Performance_Score]]&lt;=2, "Poor", Analysis167[[#This Row],[Performance_Score]]&gt;2, "Good", Analysis167[[#This Row],[Performance_Score]]&gt;4, "Excellent")</f>
        <v>Poor</v>
      </c>
      <c r="Q573" t="str">
        <f>LEFT(Analysis167[[#This Row],[Name]],FIND(" ",Analysis167[[#This Row],[Name]], 1))</f>
        <v xml:space="preserve">Jesus </v>
      </c>
    </row>
    <row r="574" spans="3:17" x14ac:dyDescent="0.35">
      <c r="C574" s="2" t="s">
        <v>1170</v>
      </c>
      <c r="D574" s="2" t="s">
        <v>1171</v>
      </c>
      <c r="E574" s="2" t="s">
        <v>80</v>
      </c>
      <c r="F574" s="11">
        <v>34</v>
      </c>
      <c r="G574" s="2" t="s">
        <v>23</v>
      </c>
      <c r="H574" s="2" t="s">
        <v>77</v>
      </c>
      <c r="I574" s="5">
        <v>59806</v>
      </c>
      <c r="J574" s="11">
        <v>11</v>
      </c>
      <c r="K574" s="11">
        <v>2</v>
      </c>
      <c r="L574" s="2">
        <v>2018</v>
      </c>
      <c r="M574" s="2" t="s">
        <v>18</v>
      </c>
      <c r="N574" s="2" t="s">
        <v>26</v>
      </c>
      <c r="O574" s="8">
        <v>2.9652527430897542</v>
      </c>
      <c r="P574" t="str">
        <f>_xlfn.IFS(Analysis167[[#This Row],[Performance_Score]]&lt;=2, "Poor", Analysis167[[#This Row],[Performance_Score]]&gt;2, "Good", Analysis167[[#This Row],[Performance_Score]]&gt;4, "Excellent")</f>
        <v>Poor</v>
      </c>
      <c r="Q574" t="str">
        <f>LEFT(Analysis167[[#This Row],[Name]],FIND(" ",Analysis167[[#This Row],[Name]], 1))</f>
        <v xml:space="preserve">Katherine </v>
      </c>
    </row>
    <row r="575" spans="3:17" x14ac:dyDescent="0.35">
      <c r="C575" s="1" t="s">
        <v>1172</v>
      </c>
      <c r="D575" s="1" t="s">
        <v>1173</v>
      </c>
      <c r="E575" s="1" t="s">
        <v>80</v>
      </c>
      <c r="F575" s="10">
        <v>23</v>
      </c>
      <c r="G575" s="1" t="s">
        <v>16</v>
      </c>
      <c r="H575" s="1" t="s">
        <v>63</v>
      </c>
      <c r="I575" s="4">
        <v>118816</v>
      </c>
      <c r="J575" s="10">
        <v>12</v>
      </c>
      <c r="K575" s="10">
        <v>1</v>
      </c>
      <c r="L575" s="1">
        <v>2016</v>
      </c>
      <c r="M575" s="1" t="s">
        <v>40</v>
      </c>
      <c r="N575" s="1" t="s">
        <v>26</v>
      </c>
      <c r="O575" s="7">
        <v>2.2659381327969754</v>
      </c>
      <c r="P575" t="str">
        <f>_xlfn.IFS(Analysis167[[#This Row],[Performance_Score]]&lt;=2, "Poor", Analysis167[[#This Row],[Performance_Score]]&gt;2, "Good", Analysis167[[#This Row],[Performance_Score]]&gt;4, "Excellent")</f>
        <v>Poor</v>
      </c>
      <c r="Q575" t="str">
        <f>LEFT(Analysis167[[#This Row],[Name]],FIND(" ",Analysis167[[#This Row],[Name]], 1))</f>
        <v xml:space="preserve">Daniel </v>
      </c>
    </row>
    <row r="576" spans="3:17" x14ac:dyDescent="0.35">
      <c r="C576" s="2" t="s">
        <v>1174</v>
      </c>
      <c r="D576" s="2" t="s">
        <v>1175</v>
      </c>
      <c r="E576" s="2" t="s">
        <v>33</v>
      </c>
      <c r="F576" s="11">
        <v>27</v>
      </c>
      <c r="G576" s="2" t="s">
        <v>16</v>
      </c>
      <c r="H576" s="2" t="s">
        <v>63</v>
      </c>
      <c r="I576" s="5">
        <v>71930</v>
      </c>
      <c r="J576" s="11">
        <v>30</v>
      </c>
      <c r="K576" s="11">
        <v>3</v>
      </c>
      <c r="L576" s="2">
        <v>2021</v>
      </c>
      <c r="M576" s="2" t="s">
        <v>25</v>
      </c>
      <c r="N576" s="2" t="s">
        <v>41</v>
      </c>
      <c r="O576" s="8">
        <v>2.4716756889350173</v>
      </c>
      <c r="P576" t="str">
        <f>_xlfn.IFS(Analysis167[[#This Row],[Performance_Score]]&lt;=2, "Poor", Analysis167[[#This Row],[Performance_Score]]&gt;2, "Good", Analysis167[[#This Row],[Performance_Score]]&gt;4, "Excellent")</f>
        <v>Good</v>
      </c>
      <c r="Q576" t="str">
        <f>LEFT(Analysis167[[#This Row],[Name]],FIND(" ",Analysis167[[#This Row],[Name]], 1))</f>
        <v xml:space="preserve">Jason </v>
      </c>
    </row>
    <row r="577" spans="3:17" x14ac:dyDescent="0.35">
      <c r="C577" s="1" t="s">
        <v>1176</v>
      </c>
      <c r="D577" s="1" t="s">
        <v>1177</v>
      </c>
      <c r="E577" s="1" t="s">
        <v>58</v>
      </c>
      <c r="F577" s="10">
        <v>38</v>
      </c>
      <c r="G577" s="1" t="s">
        <v>16</v>
      </c>
      <c r="H577" s="1" t="s">
        <v>39</v>
      </c>
      <c r="I577" s="4">
        <v>49877</v>
      </c>
      <c r="J577" s="10">
        <v>3</v>
      </c>
      <c r="K577" s="10">
        <v>3</v>
      </c>
      <c r="L577" s="1">
        <v>0</v>
      </c>
      <c r="M577" s="1" t="s">
        <v>18</v>
      </c>
      <c r="N577" s="1" t="s">
        <v>26</v>
      </c>
      <c r="O577" s="7">
        <v>1.0221168834775338</v>
      </c>
      <c r="P577" t="str">
        <f>_xlfn.IFS(Analysis167[[#This Row],[Performance_Score]]&lt;=2, "Poor", Analysis167[[#This Row],[Performance_Score]]&gt;2, "Good", Analysis167[[#This Row],[Performance_Score]]&gt;4, "Excellent")</f>
        <v>Good</v>
      </c>
      <c r="Q577" t="str">
        <f>LEFT(Analysis167[[#This Row],[Name]],FIND(" ",Analysis167[[#This Row],[Name]], 1))</f>
        <v xml:space="preserve">Anthony </v>
      </c>
    </row>
    <row r="578" spans="3:17" x14ac:dyDescent="0.35">
      <c r="C578" s="2" t="s">
        <v>1178</v>
      </c>
      <c r="D578" s="2" t="s">
        <v>1179</v>
      </c>
      <c r="E578" s="2" t="s">
        <v>46</v>
      </c>
      <c r="F578" s="11">
        <v>25</v>
      </c>
      <c r="G578" s="2" t="s">
        <v>16</v>
      </c>
      <c r="H578" s="2" t="s">
        <v>39</v>
      </c>
      <c r="I578" s="5">
        <v>48127</v>
      </c>
      <c r="J578" s="11">
        <v>35</v>
      </c>
      <c r="K578" s="11">
        <v>5</v>
      </c>
      <c r="L578" s="2">
        <v>2021</v>
      </c>
      <c r="M578" s="2" t="s">
        <v>40</v>
      </c>
      <c r="N578" s="2" t="s">
        <v>41</v>
      </c>
      <c r="O578" s="8">
        <v>2.6674285129887556</v>
      </c>
      <c r="P578" t="str">
        <f>_xlfn.IFS(Analysis167[[#This Row],[Performance_Score]]&lt;=2, "Poor", Analysis167[[#This Row],[Performance_Score]]&gt;2, "Good", Analysis167[[#This Row],[Performance_Score]]&gt;4, "Excellent")</f>
        <v>Good</v>
      </c>
      <c r="Q578" t="str">
        <f>LEFT(Analysis167[[#This Row],[Name]],FIND(" ",Analysis167[[#This Row],[Name]], 1))</f>
        <v xml:space="preserve">Joshua </v>
      </c>
    </row>
    <row r="579" spans="3:17" x14ac:dyDescent="0.35">
      <c r="C579" s="1" t="s">
        <v>1180</v>
      </c>
      <c r="D579" s="1" t="s">
        <v>1181</v>
      </c>
      <c r="E579" s="1" t="s">
        <v>33</v>
      </c>
      <c r="F579" s="10">
        <v>59</v>
      </c>
      <c r="G579" s="1" t="s">
        <v>23</v>
      </c>
      <c r="H579" s="1" t="s">
        <v>39</v>
      </c>
      <c r="I579" s="4">
        <v>46184</v>
      </c>
      <c r="J579" s="10">
        <v>2</v>
      </c>
      <c r="K579" s="10">
        <v>2</v>
      </c>
      <c r="L579" s="1">
        <v>2020</v>
      </c>
      <c r="M579" s="1" t="s">
        <v>25</v>
      </c>
      <c r="N579" s="1" t="s">
        <v>26</v>
      </c>
      <c r="O579" s="7">
        <v>3.5687069260561817</v>
      </c>
      <c r="P579" t="str">
        <f>_xlfn.IFS(Analysis167[[#This Row],[Performance_Score]]&lt;=2, "Poor", Analysis167[[#This Row],[Performance_Score]]&gt;2, "Good", Analysis167[[#This Row],[Performance_Score]]&gt;4, "Excellent")</f>
        <v>Poor</v>
      </c>
      <c r="Q579" t="str">
        <f>LEFT(Analysis167[[#This Row],[Name]],FIND(" ",Analysis167[[#This Row],[Name]], 1))</f>
        <v xml:space="preserve">Molly </v>
      </c>
    </row>
    <row r="580" spans="3:17" x14ac:dyDescent="0.35">
      <c r="C580" s="2" t="s">
        <v>1182</v>
      </c>
      <c r="D580" s="2" t="s">
        <v>1183</v>
      </c>
      <c r="E580" s="2" t="s">
        <v>46</v>
      </c>
      <c r="F580" s="11">
        <v>23</v>
      </c>
      <c r="G580" s="2" t="s">
        <v>23</v>
      </c>
      <c r="H580" s="2" t="s">
        <v>39</v>
      </c>
      <c r="I580" s="5">
        <v>76427</v>
      </c>
      <c r="J580" s="11">
        <v>14</v>
      </c>
      <c r="K580" s="11">
        <v>2</v>
      </c>
      <c r="L580" s="2">
        <v>2015</v>
      </c>
      <c r="M580" s="2" t="s">
        <v>30</v>
      </c>
      <c r="N580" s="2" t="s">
        <v>26</v>
      </c>
      <c r="O580" s="8">
        <v>1.3806393414437834</v>
      </c>
      <c r="P580" t="str">
        <f>_xlfn.IFS(Analysis167[[#This Row],[Performance_Score]]&lt;=2, "Poor", Analysis167[[#This Row],[Performance_Score]]&gt;2, "Good", Analysis167[[#This Row],[Performance_Score]]&gt;4, "Excellent")</f>
        <v>Poor</v>
      </c>
      <c r="Q580" t="str">
        <f>LEFT(Analysis167[[#This Row],[Name]],FIND(" ",Analysis167[[#This Row],[Name]], 1))</f>
        <v xml:space="preserve">Theresa </v>
      </c>
    </row>
    <row r="581" spans="3:17" x14ac:dyDescent="0.35">
      <c r="C581" s="1" t="s">
        <v>1184</v>
      </c>
      <c r="D581" s="1" t="s">
        <v>1185</v>
      </c>
      <c r="E581" s="1" t="s">
        <v>58</v>
      </c>
      <c r="F581" s="10">
        <v>53</v>
      </c>
      <c r="G581" s="1" t="s">
        <v>72</v>
      </c>
      <c r="H581" s="1" t="s">
        <v>29</v>
      </c>
      <c r="I581" s="4">
        <v>76026</v>
      </c>
      <c r="J581" s="10">
        <v>33</v>
      </c>
      <c r="K581" s="10">
        <v>2</v>
      </c>
      <c r="L581" s="1">
        <v>0</v>
      </c>
      <c r="M581" s="1" t="s">
        <v>34</v>
      </c>
      <c r="N581" s="1" t="s">
        <v>19</v>
      </c>
      <c r="O581" s="7">
        <v>3.6565568465737042</v>
      </c>
      <c r="P581" t="str">
        <f>_xlfn.IFS(Analysis167[[#This Row],[Performance_Score]]&lt;=2, "Poor", Analysis167[[#This Row],[Performance_Score]]&gt;2, "Good", Analysis167[[#This Row],[Performance_Score]]&gt;4, "Excellent")</f>
        <v>Poor</v>
      </c>
      <c r="Q581" t="str">
        <f>LEFT(Analysis167[[#This Row],[Name]],FIND(" ",Analysis167[[#This Row],[Name]], 1))</f>
        <v xml:space="preserve">Brian </v>
      </c>
    </row>
    <row r="582" spans="3:17" x14ac:dyDescent="0.35">
      <c r="C582" s="2" t="s">
        <v>1186</v>
      </c>
      <c r="D582" s="2" t="s">
        <v>1187</v>
      </c>
      <c r="E582" s="2" t="s">
        <v>80</v>
      </c>
      <c r="F582" s="11">
        <v>28</v>
      </c>
      <c r="G582" s="2" t="s">
        <v>16</v>
      </c>
      <c r="H582" s="2" t="s">
        <v>17</v>
      </c>
      <c r="I582" s="5">
        <v>72914</v>
      </c>
      <c r="J582" s="11">
        <v>22</v>
      </c>
      <c r="K582" s="11">
        <v>3</v>
      </c>
      <c r="L582" s="2">
        <v>0</v>
      </c>
      <c r="M582" s="2" t="s">
        <v>18</v>
      </c>
      <c r="N582" s="2" t="s">
        <v>19</v>
      </c>
      <c r="O582" s="8">
        <v>1.6380569827548515</v>
      </c>
      <c r="P582" t="str">
        <f>_xlfn.IFS(Analysis167[[#This Row],[Performance_Score]]&lt;=2, "Poor", Analysis167[[#This Row],[Performance_Score]]&gt;2, "Good", Analysis167[[#This Row],[Performance_Score]]&gt;4, "Excellent")</f>
        <v>Good</v>
      </c>
      <c r="Q582" t="str">
        <f>LEFT(Analysis167[[#This Row],[Name]],FIND(" ",Analysis167[[#This Row],[Name]], 1))</f>
        <v xml:space="preserve">Jason </v>
      </c>
    </row>
    <row r="583" spans="3:17" x14ac:dyDescent="0.35">
      <c r="C583" s="1" t="s">
        <v>1188</v>
      </c>
      <c r="D583" s="1" t="s">
        <v>1189</v>
      </c>
      <c r="E583" s="1" t="s">
        <v>58</v>
      </c>
      <c r="F583" s="10">
        <v>49</v>
      </c>
      <c r="G583" s="1" t="s">
        <v>23</v>
      </c>
      <c r="H583" s="1" t="s">
        <v>77</v>
      </c>
      <c r="I583" s="4">
        <v>67846</v>
      </c>
      <c r="J583" s="10">
        <v>27</v>
      </c>
      <c r="K583" s="10">
        <v>3</v>
      </c>
      <c r="L583" s="1">
        <v>2023</v>
      </c>
      <c r="M583" s="1" t="s">
        <v>18</v>
      </c>
      <c r="N583" s="1" t="s">
        <v>26</v>
      </c>
      <c r="O583" s="7">
        <v>4.3930788650003336</v>
      </c>
      <c r="P583" t="str">
        <f>_xlfn.IFS(Analysis167[[#This Row],[Performance_Score]]&lt;=2, "Poor", Analysis167[[#This Row],[Performance_Score]]&gt;2, "Good", Analysis167[[#This Row],[Performance_Score]]&gt;4, "Excellent")</f>
        <v>Good</v>
      </c>
      <c r="Q583" t="str">
        <f>LEFT(Analysis167[[#This Row],[Name]],FIND(" ",Analysis167[[#This Row],[Name]], 1))</f>
        <v xml:space="preserve">Corey </v>
      </c>
    </row>
    <row r="584" spans="3:17" x14ac:dyDescent="0.35">
      <c r="C584" s="2" t="s">
        <v>1190</v>
      </c>
      <c r="D584" s="2" t="s">
        <v>1191</v>
      </c>
      <c r="E584" s="2" t="s">
        <v>15</v>
      </c>
      <c r="F584" s="11">
        <v>57</v>
      </c>
      <c r="G584" s="2" t="s">
        <v>23</v>
      </c>
      <c r="H584" s="2" t="s">
        <v>17</v>
      </c>
      <c r="I584" s="5">
        <v>91699</v>
      </c>
      <c r="J584" s="11">
        <v>15</v>
      </c>
      <c r="K584" s="11">
        <v>5</v>
      </c>
      <c r="L584" s="2">
        <v>2023</v>
      </c>
      <c r="M584" s="2" t="s">
        <v>25</v>
      </c>
      <c r="N584" s="2" t="s">
        <v>41</v>
      </c>
      <c r="O584" s="8">
        <v>1.6108032825756968</v>
      </c>
      <c r="P584" t="str">
        <f>_xlfn.IFS(Analysis167[[#This Row],[Performance_Score]]&lt;=2, "Poor", Analysis167[[#This Row],[Performance_Score]]&gt;2, "Good", Analysis167[[#This Row],[Performance_Score]]&gt;4, "Excellent")</f>
        <v>Good</v>
      </c>
      <c r="Q584" t="str">
        <f>LEFT(Analysis167[[#This Row],[Name]],FIND(" ",Analysis167[[#This Row],[Name]], 1))</f>
        <v xml:space="preserve">Autumn </v>
      </c>
    </row>
    <row r="585" spans="3:17" x14ac:dyDescent="0.35">
      <c r="C585" s="1" t="s">
        <v>1192</v>
      </c>
      <c r="D585" s="1" t="s">
        <v>1193</v>
      </c>
      <c r="E585" s="1" t="s">
        <v>46</v>
      </c>
      <c r="F585" s="10">
        <v>36</v>
      </c>
      <c r="G585" s="1" t="s">
        <v>72</v>
      </c>
      <c r="H585" s="1" t="s">
        <v>39</v>
      </c>
      <c r="I585" s="4">
        <v>92013</v>
      </c>
      <c r="J585" s="10">
        <v>15</v>
      </c>
      <c r="K585" s="10">
        <v>5</v>
      </c>
      <c r="L585" s="1">
        <v>2021</v>
      </c>
      <c r="M585" s="1" t="s">
        <v>51</v>
      </c>
      <c r="N585" s="1" t="s">
        <v>26</v>
      </c>
      <c r="O585" s="7">
        <v>3.4304875857916288</v>
      </c>
      <c r="P585" t="str">
        <f>_xlfn.IFS(Analysis167[[#This Row],[Performance_Score]]&lt;=2, "Poor", Analysis167[[#This Row],[Performance_Score]]&gt;2, "Good", Analysis167[[#This Row],[Performance_Score]]&gt;4, "Excellent")</f>
        <v>Good</v>
      </c>
      <c r="Q585" t="str">
        <f>LEFT(Analysis167[[#This Row],[Name]],FIND(" ",Analysis167[[#This Row],[Name]], 1))</f>
        <v xml:space="preserve">Tony </v>
      </c>
    </row>
    <row r="586" spans="3:17" x14ac:dyDescent="0.35">
      <c r="C586" s="2" t="s">
        <v>1194</v>
      </c>
      <c r="D586" s="2" t="s">
        <v>1195</v>
      </c>
      <c r="E586" s="2" t="s">
        <v>15</v>
      </c>
      <c r="F586" s="11">
        <v>25</v>
      </c>
      <c r="G586" s="2" t="s">
        <v>23</v>
      </c>
      <c r="H586" s="2" t="s">
        <v>29</v>
      </c>
      <c r="I586" s="5">
        <v>71027</v>
      </c>
      <c r="J586" s="11">
        <v>30</v>
      </c>
      <c r="K586" s="11">
        <v>4</v>
      </c>
      <c r="L586" s="2">
        <v>0</v>
      </c>
      <c r="M586" s="2" t="s">
        <v>25</v>
      </c>
      <c r="N586" s="2" t="s">
        <v>26</v>
      </c>
      <c r="O586" s="8">
        <v>4.9494256692400427</v>
      </c>
      <c r="P586" t="str">
        <f>_xlfn.IFS(Analysis167[[#This Row],[Performance_Score]]&lt;=2, "Poor", Analysis167[[#This Row],[Performance_Score]]&gt;2, "Good", Analysis167[[#This Row],[Performance_Score]]&gt;4, "Excellent")</f>
        <v>Good</v>
      </c>
      <c r="Q586" t="str">
        <f>LEFT(Analysis167[[#This Row],[Name]],FIND(" ",Analysis167[[#This Row],[Name]], 1))</f>
        <v xml:space="preserve">Edward </v>
      </c>
    </row>
    <row r="587" spans="3:17" x14ac:dyDescent="0.35">
      <c r="C587" s="1" t="s">
        <v>1196</v>
      </c>
      <c r="D587" s="1" t="s">
        <v>1197</v>
      </c>
      <c r="E587" s="1" t="s">
        <v>15</v>
      </c>
      <c r="F587" s="10">
        <v>31</v>
      </c>
      <c r="G587" s="1" t="s">
        <v>16</v>
      </c>
      <c r="H587" s="1" t="s">
        <v>29</v>
      </c>
      <c r="I587" s="4">
        <v>51089</v>
      </c>
      <c r="J587" s="10">
        <v>9</v>
      </c>
      <c r="K587" s="10">
        <v>3</v>
      </c>
      <c r="L587" s="1">
        <v>2016</v>
      </c>
      <c r="M587" s="1" t="s">
        <v>40</v>
      </c>
      <c r="N587" s="1" t="s">
        <v>26</v>
      </c>
      <c r="O587" s="7">
        <v>4.3776723316996549</v>
      </c>
      <c r="P587" t="str">
        <f>_xlfn.IFS(Analysis167[[#This Row],[Performance_Score]]&lt;=2, "Poor", Analysis167[[#This Row],[Performance_Score]]&gt;2, "Good", Analysis167[[#This Row],[Performance_Score]]&gt;4, "Excellent")</f>
        <v>Good</v>
      </c>
      <c r="Q587" t="str">
        <f>LEFT(Analysis167[[#This Row],[Name]],FIND(" ",Analysis167[[#This Row],[Name]], 1))</f>
        <v xml:space="preserve">Joshua </v>
      </c>
    </row>
    <row r="588" spans="3:17" x14ac:dyDescent="0.35">
      <c r="C588" s="2" t="s">
        <v>1198</v>
      </c>
      <c r="D588" s="2" t="s">
        <v>1199</v>
      </c>
      <c r="E588" s="2" t="s">
        <v>22</v>
      </c>
      <c r="F588" s="11">
        <v>51</v>
      </c>
      <c r="G588" s="2" t="s">
        <v>16</v>
      </c>
      <c r="H588" s="2" t="s">
        <v>17</v>
      </c>
      <c r="I588" s="5">
        <v>76057</v>
      </c>
      <c r="J588" s="11">
        <v>28</v>
      </c>
      <c r="K588" s="11">
        <v>3</v>
      </c>
      <c r="L588" s="2">
        <v>2016</v>
      </c>
      <c r="M588" s="2" t="s">
        <v>25</v>
      </c>
      <c r="N588" s="2" t="s">
        <v>26</v>
      </c>
      <c r="O588" s="8">
        <v>4.5044477232492213</v>
      </c>
      <c r="P588" t="str">
        <f>_xlfn.IFS(Analysis167[[#This Row],[Performance_Score]]&lt;=2, "Poor", Analysis167[[#This Row],[Performance_Score]]&gt;2, "Good", Analysis167[[#This Row],[Performance_Score]]&gt;4, "Excellent")</f>
        <v>Good</v>
      </c>
      <c r="Q588" t="str">
        <f>LEFT(Analysis167[[#This Row],[Name]],FIND(" ",Analysis167[[#This Row],[Name]], 1))</f>
        <v xml:space="preserve">Mark </v>
      </c>
    </row>
    <row r="589" spans="3:17" x14ac:dyDescent="0.35">
      <c r="C589" s="1" t="s">
        <v>1200</v>
      </c>
      <c r="D589" s="1" t="s">
        <v>1201</v>
      </c>
      <c r="E589" s="1" t="s">
        <v>15</v>
      </c>
      <c r="F589" s="10">
        <v>36</v>
      </c>
      <c r="G589" s="1" t="s">
        <v>16</v>
      </c>
      <c r="H589" s="1" t="s">
        <v>29</v>
      </c>
      <c r="I589" s="4">
        <v>67416</v>
      </c>
      <c r="J589" s="10">
        <v>34</v>
      </c>
      <c r="K589" s="10">
        <v>2</v>
      </c>
      <c r="L589" s="1">
        <v>2015</v>
      </c>
      <c r="M589" s="1" t="s">
        <v>51</v>
      </c>
      <c r="N589" s="1" t="s">
        <v>26</v>
      </c>
      <c r="O589" s="7">
        <v>3.2081356327547441</v>
      </c>
      <c r="P589" t="str">
        <f>_xlfn.IFS(Analysis167[[#This Row],[Performance_Score]]&lt;=2, "Poor", Analysis167[[#This Row],[Performance_Score]]&gt;2, "Good", Analysis167[[#This Row],[Performance_Score]]&gt;4, "Excellent")</f>
        <v>Poor</v>
      </c>
      <c r="Q589" t="str">
        <f>LEFT(Analysis167[[#This Row],[Name]],FIND(" ",Analysis167[[#This Row],[Name]], 1))</f>
        <v xml:space="preserve">Johnny </v>
      </c>
    </row>
    <row r="590" spans="3:17" x14ac:dyDescent="0.35">
      <c r="C590" s="2" t="s">
        <v>1202</v>
      </c>
      <c r="D590" s="2" t="s">
        <v>1203</v>
      </c>
      <c r="E590" s="2" t="s">
        <v>22</v>
      </c>
      <c r="F590" s="11">
        <v>47</v>
      </c>
      <c r="G590" s="2" t="s">
        <v>23</v>
      </c>
      <c r="H590" s="2" t="s">
        <v>77</v>
      </c>
      <c r="I590" s="5">
        <v>47495</v>
      </c>
      <c r="J590" s="11">
        <v>3</v>
      </c>
      <c r="K590" s="11">
        <v>1</v>
      </c>
      <c r="L590" s="2">
        <v>2018</v>
      </c>
      <c r="M590" s="2" t="s">
        <v>30</v>
      </c>
      <c r="N590" s="2" t="s">
        <v>26</v>
      </c>
      <c r="O590" s="8">
        <v>3.9586797405445009</v>
      </c>
      <c r="P590" t="str">
        <f>_xlfn.IFS(Analysis167[[#This Row],[Performance_Score]]&lt;=2, "Poor", Analysis167[[#This Row],[Performance_Score]]&gt;2, "Good", Analysis167[[#This Row],[Performance_Score]]&gt;4, "Excellent")</f>
        <v>Poor</v>
      </c>
      <c r="Q590" t="str">
        <f>LEFT(Analysis167[[#This Row],[Name]],FIND(" ",Analysis167[[#This Row],[Name]], 1))</f>
        <v xml:space="preserve">Christina </v>
      </c>
    </row>
    <row r="591" spans="3:17" x14ac:dyDescent="0.35">
      <c r="C591" s="1" t="s">
        <v>1204</v>
      </c>
      <c r="D591" s="1" t="s">
        <v>1205</v>
      </c>
      <c r="E591" s="1" t="s">
        <v>22</v>
      </c>
      <c r="F591" s="10">
        <v>25</v>
      </c>
      <c r="G591" s="1" t="s">
        <v>16</v>
      </c>
      <c r="H591" s="1" t="s">
        <v>63</v>
      </c>
      <c r="I591" s="4">
        <v>119024</v>
      </c>
      <c r="J591" s="10">
        <v>12</v>
      </c>
      <c r="K591" s="10">
        <v>4</v>
      </c>
      <c r="L591" s="1">
        <v>2022</v>
      </c>
      <c r="M591" s="1" t="s">
        <v>30</v>
      </c>
      <c r="N591" s="1" t="s">
        <v>41</v>
      </c>
      <c r="O591" s="7">
        <v>4.8483396360023514</v>
      </c>
      <c r="P591" t="str">
        <f>_xlfn.IFS(Analysis167[[#This Row],[Performance_Score]]&lt;=2, "Poor", Analysis167[[#This Row],[Performance_Score]]&gt;2, "Good", Analysis167[[#This Row],[Performance_Score]]&gt;4, "Excellent")</f>
        <v>Good</v>
      </c>
      <c r="Q591" t="str">
        <f>LEFT(Analysis167[[#This Row],[Name]],FIND(" ",Analysis167[[#This Row],[Name]], 1))</f>
        <v xml:space="preserve">Kimberly </v>
      </c>
    </row>
    <row r="592" spans="3:17" x14ac:dyDescent="0.35">
      <c r="C592" s="2" t="s">
        <v>1206</v>
      </c>
      <c r="D592" s="2" t="s">
        <v>1207</v>
      </c>
      <c r="E592" s="2" t="s">
        <v>58</v>
      </c>
      <c r="F592" s="11">
        <v>27</v>
      </c>
      <c r="G592" s="2" t="s">
        <v>23</v>
      </c>
      <c r="H592" s="2" t="s">
        <v>77</v>
      </c>
      <c r="I592" s="5">
        <v>51583</v>
      </c>
      <c r="J592" s="11">
        <v>18</v>
      </c>
      <c r="K592" s="11">
        <v>1</v>
      </c>
      <c r="L592" s="2">
        <v>2021</v>
      </c>
      <c r="M592" s="2" t="s">
        <v>18</v>
      </c>
      <c r="N592" s="2" t="s">
        <v>141</v>
      </c>
      <c r="O592" s="8">
        <v>3.9697138290612446</v>
      </c>
      <c r="P592" t="str">
        <f>_xlfn.IFS(Analysis167[[#This Row],[Performance_Score]]&lt;=2, "Poor", Analysis167[[#This Row],[Performance_Score]]&gt;2, "Good", Analysis167[[#This Row],[Performance_Score]]&gt;4, "Excellent")</f>
        <v>Poor</v>
      </c>
      <c r="Q592" t="str">
        <f>LEFT(Analysis167[[#This Row],[Name]],FIND(" ",Analysis167[[#This Row],[Name]], 1))</f>
        <v xml:space="preserve">Ivan </v>
      </c>
    </row>
    <row r="593" spans="3:17" x14ac:dyDescent="0.35">
      <c r="C593" s="1" t="s">
        <v>1208</v>
      </c>
      <c r="D593" s="1" t="s">
        <v>1209</v>
      </c>
      <c r="E593" s="1" t="s">
        <v>80</v>
      </c>
      <c r="F593" s="10">
        <v>56</v>
      </c>
      <c r="G593" s="1" t="s">
        <v>23</v>
      </c>
      <c r="H593" s="1" t="s">
        <v>17</v>
      </c>
      <c r="I593" s="4">
        <v>64804</v>
      </c>
      <c r="J593" s="10">
        <v>26</v>
      </c>
      <c r="K593" s="10">
        <v>5</v>
      </c>
      <c r="L593" s="1">
        <v>2018</v>
      </c>
      <c r="M593" s="1" t="s">
        <v>34</v>
      </c>
      <c r="N593" s="1" t="s">
        <v>26</v>
      </c>
      <c r="O593" s="7">
        <v>3.5578905045237419</v>
      </c>
      <c r="P593" t="str">
        <f>_xlfn.IFS(Analysis167[[#This Row],[Performance_Score]]&lt;=2, "Poor", Analysis167[[#This Row],[Performance_Score]]&gt;2, "Good", Analysis167[[#This Row],[Performance_Score]]&gt;4, "Excellent")</f>
        <v>Good</v>
      </c>
      <c r="Q593" t="str">
        <f>LEFT(Analysis167[[#This Row],[Name]],FIND(" ",Analysis167[[#This Row],[Name]], 1))</f>
        <v xml:space="preserve">Tiffany </v>
      </c>
    </row>
    <row r="594" spans="3:17" x14ac:dyDescent="0.35">
      <c r="C594" s="2" t="s">
        <v>1210</v>
      </c>
      <c r="D594" s="2" t="s">
        <v>1211</v>
      </c>
      <c r="E594" s="2" t="s">
        <v>46</v>
      </c>
      <c r="F594" s="11">
        <v>35</v>
      </c>
      <c r="G594" s="2" t="s">
        <v>16</v>
      </c>
      <c r="H594" s="2" t="s">
        <v>29</v>
      </c>
      <c r="I594" s="5">
        <v>106898</v>
      </c>
      <c r="J594" s="11">
        <v>31</v>
      </c>
      <c r="K594" s="11">
        <v>1</v>
      </c>
      <c r="L594" s="2">
        <v>2020</v>
      </c>
      <c r="M594" s="2" t="s">
        <v>34</v>
      </c>
      <c r="N594" s="2" t="s">
        <v>26</v>
      </c>
      <c r="O594" s="8">
        <v>2.5741966305914747</v>
      </c>
      <c r="P594" t="str">
        <f>_xlfn.IFS(Analysis167[[#This Row],[Performance_Score]]&lt;=2, "Poor", Analysis167[[#This Row],[Performance_Score]]&gt;2, "Good", Analysis167[[#This Row],[Performance_Score]]&gt;4, "Excellent")</f>
        <v>Poor</v>
      </c>
      <c r="Q594" t="str">
        <f>LEFT(Analysis167[[#This Row],[Name]],FIND(" ",Analysis167[[#This Row],[Name]], 1))</f>
        <v xml:space="preserve">Nathan </v>
      </c>
    </row>
    <row r="595" spans="3:17" x14ac:dyDescent="0.35">
      <c r="C595" s="1" t="s">
        <v>1212</v>
      </c>
      <c r="D595" s="1" t="s">
        <v>1213</v>
      </c>
      <c r="E595" s="1" t="s">
        <v>46</v>
      </c>
      <c r="F595" s="10">
        <v>53</v>
      </c>
      <c r="G595" s="1" t="s">
        <v>23</v>
      </c>
      <c r="H595" s="1" t="s">
        <v>29</v>
      </c>
      <c r="I595" s="4">
        <v>79967</v>
      </c>
      <c r="J595" s="10">
        <v>4</v>
      </c>
      <c r="K595" s="10">
        <v>2</v>
      </c>
      <c r="L595" s="1">
        <v>2015</v>
      </c>
      <c r="M595" s="1" t="s">
        <v>34</v>
      </c>
      <c r="N595" s="1" t="s">
        <v>19</v>
      </c>
      <c r="O595" s="7">
        <v>4.9918843210464434</v>
      </c>
      <c r="P595" t="str">
        <f>_xlfn.IFS(Analysis167[[#This Row],[Performance_Score]]&lt;=2, "Poor", Analysis167[[#This Row],[Performance_Score]]&gt;2, "Good", Analysis167[[#This Row],[Performance_Score]]&gt;4, "Excellent")</f>
        <v>Poor</v>
      </c>
      <c r="Q595" t="str">
        <f>LEFT(Analysis167[[#This Row],[Name]],FIND(" ",Analysis167[[#This Row],[Name]], 1))</f>
        <v xml:space="preserve">Dylan </v>
      </c>
    </row>
    <row r="596" spans="3:17" x14ac:dyDescent="0.35">
      <c r="C596" s="2" t="s">
        <v>1214</v>
      </c>
      <c r="D596" s="2" t="s">
        <v>1215</v>
      </c>
      <c r="E596" s="2" t="s">
        <v>58</v>
      </c>
      <c r="F596" s="11">
        <v>43</v>
      </c>
      <c r="G596" s="2" t="s">
        <v>16</v>
      </c>
      <c r="H596" s="2" t="s">
        <v>63</v>
      </c>
      <c r="I596" s="5">
        <v>30020</v>
      </c>
      <c r="J596" s="11">
        <v>3</v>
      </c>
      <c r="K596" s="11">
        <v>3</v>
      </c>
      <c r="L596" s="2">
        <v>2024</v>
      </c>
      <c r="M596" s="2" t="s">
        <v>25</v>
      </c>
      <c r="N596" s="2" t="s">
        <v>141</v>
      </c>
      <c r="O596" s="8">
        <v>2.7522748833438899</v>
      </c>
      <c r="P596" t="str">
        <f>_xlfn.IFS(Analysis167[[#This Row],[Performance_Score]]&lt;=2, "Poor", Analysis167[[#This Row],[Performance_Score]]&gt;2, "Good", Analysis167[[#This Row],[Performance_Score]]&gt;4, "Excellent")</f>
        <v>Good</v>
      </c>
      <c r="Q596" t="str">
        <f>LEFT(Analysis167[[#This Row],[Name]],FIND(" ",Analysis167[[#This Row],[Name]], 1))</f>
        <v xml:space="preserve">Robert </v>
      </c>
    </row>
    <row r="597" spans="3:17" x14ac:dyDescent="0.35">
      <c r="C597" s="1" t="s">
        <v>1216</v>
      </c>
      <c r="D597" s="1" t="s">
        <v>1217</v>
      </c>
      <c r="E597" s="1" t="s">
        <v>33</v>
      </c>
      <c r="F597" s="10">
        <v>46</v>
      </c>
      <c r="G597" s="1" t="s">
        <v>23</v>
      </c>
      <c r="H597" s="1" t="s">
        <v>24</v>
      </c>
      <c r="I597" s="4">
        <v>67450</v>
      </c>
      <c r="J597" s="10">
        <v>23</v>
      </c>
      <c r="K597" s="10">
        <v>2</v>
      </c>
      <c r="L597" s="1">
        <v>2016</v>
      </c>
      <c r="M597" s="1" t="s">
        <v>34</v>
      </c>
      <c r="N597" s="1" t="s">
        <v>26</v>
      </c>
      <c r="O597" s="7">
        <v>1.8000938094066794</v>
      </c>
      <c r="P597" t="str">
        <f>_xlfn.IFS(Analysis167[[#This Row],[Performance_Score]]&lt;=2, "Poor", Analysis167[[#This Row],[Performance_Score]]&gt;2, "Good", Analysis167[[#This Row],[Performance_Score]]&gt;4, "Excellent")</f>
        <v>Poor</v>
      </c>
      <c r="Q597" t="str">
        <f>LEFT(Analysis167[[#This Row],[Name]],FIND(" ",Analysis167[[#This Row],[Name]], 1))</f>
        <v xml:space="preserve">Danielle </v>
      </c>
    </row>
    <row r="598" spans="3:17" x14ac:dyDescent="0.35">
      <c r="C598" s="2" t="s">
        <v>1218</v>
      </c>
      <c r="D598" s="2" t="s">
        <v>1219</v>
      </c>
      <c r="E598" s="2" t="s">
        <v>80</v>
      </c>
      <c r="F598" s="11">
        <v>52</v>
      </c>
      <c r="G598" s="2" t="s">
        <v>23</v>
      </c>
      <c r="H598" s="2" t="s">
        <v>63</v>
      </c>
      <c r="I598" s="5">
        <v>41520</v>
      </c>
      <c r="J598" s="11">
        <v>20</v>
      </c>
      <c r="K598" s="11">
        <v>5</v>
      </c>
      <c r="L598" s="2">
        <v>2016</v>
      </c>
      <c r="M598" s="2" t="s">
        <v>25</v>
      </c>
      <c r="N598" s="2" t="s">
        <v>26</v>
      </c>
      <c r="O598" s="8">
        <v>4.201957287730731</v>
      </c>
      <c r="P598" t="str">
        <f>_xlfn.IFS(Analysis167[[#This Row],[Performance_Score]]&lt;=2, "Poor", Analysis167[[#This Row],[Performance_Score]]&gt;2, "Good", Analysis167[[#This Row],[Performance_Score]]&gt;4, "Excellent")</f>
        <v>Good</v>
      </c>
      <c r="Q598" t="str">
        <f>LEFT(Analysis167[[#This Row],[Name]],FIND(" ",Analysis167[[#This Row],[Name]], 1))</f>
        <v xml:space="preserve">John </v>
      </c>
    </row>
    <row r="599" spans="3:17" x14ac:dyDescent="0.35">
      <c r="C599" s="1" t="s">
        <v>1220</v>
      </c>
      <c r="D599" s="1" t="s">
        <v>1221</v>
      </c>
      <c r="E599" s="1" t="s">
        <v>46</v>
      </c>
      <c r="F599" s="10">
        <v>55</v>
      </c>
      <c r="G599" s="1" t="s">
        <v>16</v>
      </c>
      <c r="H599" s="1" t="s">
        <v>17</v>
      </c>
      <c r="I599" s="4">
        <v>88970</v>
      </c>
      <c r="J599" s="10">
        <v>18</v>
      </c>
      <c r="K599" s="10">
        <v>4</v>
      </c>
      <c r="L599" s="1">
        <v>2020</v>
      </c>
      <c r="M599" s="1" t="s">
        <v>30</v>
      </c>
      <c r="N599" s="1" t="s">
        <v>41</v>
      </c>
      <c r="O599" s="7">
        <v>4.33599888233132</v>
      </c>
      <c r="P599" t="str">
        <f>_xlfn.IFS(Analysis167[[#This Row],[Performance_Score]]&lt;=2, "Poor", Analysis167[[#This Row],[Performance_Score]]&gt;2, "Good", Analysis167[[#This Row],[Performance_Score]]&gt;4, "Excellent")</f>
        <v>Good</v>
      </c>
      <c r="Q599" t="str">
        <f>LEFT(Analysis167[[#This Row],[Name]],FIND(" ",Analysis167[[#This Row],[Name]], 1))</f>
        <v xml:space="preserve">Adam </v>
      </c>
    </row>
    <row r="600" spans="3:17" x14ac:dyDescent="0.35">
      <c r="C600" s="2" t="s">
        <v>1222</v>
      </c>
      <c r="D600" s="2" t="s">
        <v>1223</v>
      </c>
      <c r="E600" s="2" t="s">
        <v>46</v>
      </c>
      <c r="F600" s="11">
        <v>49</v>
      </c>
      <c r="G600" s="2" t="s">
        <v>23</v>
      </c>
      <c r="H600" s="2" t="s">
        <v>24</v>
      </c>
      <c r="I600" s="5">
        <v>82240</v>
      </c>
      <c r="J600" s="11">
        <v>24</v>
      </c>
      <c r="K600" s="11">
        <v>5</v>
      </c>
      <c r="L600" s="2">
        <v>2022</v>
      </c>
      <c r="M600" s="2" t="s">
        <v>51</v>
      </c>
      <c r="N600" s="2" t="s">
        <v>26</v>
      </c>
      <c r="O600" s="8">
        <v>2.3805383762361565</v>
      </c>
      <c r="P600" t="str">
        <f>_xlfn.IFS(Analysis167[[#This Row],[Performance_Score]]&lt;=2, "Poor", Analysis167[[#This Row],[Performance_Score]]&gt;2, "Good", Analysis167[[#This Row],[Performance_Score]]&gt;4, "Excellent")</f>
        <v>Good</v>
      </c>
      <c r="Q600" t="str">
        <f>LEFT(Analysis167[[#This Row],[Name]],FIND(" ",Analysis167[[#This Row],[Name]], 1))</f>
        <v xml:space="preserve">Chad </v>
      </c>
    </row>
    <row r="601" spans="3:17" x14ac:dyDescent="0.35">
      <c r="C601" s="1" t="s">
        <v>1224</v>
      </c>
      <c r="D601" s="1" t="s">
        <v>1225</v>
      </c>
      <c r="E601" s="1" t="s">
        <v>33</v>
      </c>
      <c r="F601" s="10">
        <v>37</v>
      </c>
      <c r="G601" s="1" t="s">
        <v>23</v>
      </c>
      <c r="H601" s="1" t="s">
        <v>24</v>
      </c>
      <c r="I601" s="4">
        <v>101173</v>
      </c>
      <c r="J601" s="10">
        <v>11</v>
      </c>
      <c r="K601" s="10">
        <v>2</v>
      </c>
      <c r="L601" s="1">
        <v>0</v>
      </c>
      <c r="M601" s="1" t="s">
        <v>40</v>
      </c>
      <c r="N601" s="1" t="s">
        <v>141</v>
      </c>
      <c r="O601" s="7">
        <v>4.0772467540927728</v>
      </c>
      <c r="P601" t="str">
        <f>_xlfn.IFS(Analysis167[[#This Row],[Performance_Score]]&lt;=2, "Poor", Analysis167[[#This Row],[Performance_Score]]&gt;2, "Good", Analysis167[[#This Row],[Performance_Score]]&gt;4, "Excellent")</f>
        <v>Poor</v>
      </c>
      <c r="Q601" t="str">
        <f>LEFT(Analysis167[[#This Row],[Name]],FIND(" ",Analysis167[[#This Row],[Name]], 1))</f>
        <v xml:space="preserve">Kenneth </v>
      </c>
    </row>
    <row r="602" spans="3:17" x14ac:dyDescent="0.35">
      <c r="C602" s="2" t="s">
        <v>1226</v>
      </c>
      <c r="D602" s="2" t="s">
        <v>1227</v>
      </c>
      <c r="E602" s="2" t="s">
        <v>15</v>
      </c>
      <c r="F602" s="11">
        <v>32</v>
      </c>
      <c r="G602" s="2" t="s">
        <v>16</v>
      </c>
      <c r="H602" s="2" t="s">
        <v>63</v>
      </c>
      <c r="I602" s="5">
        <v>44533</v>
      </c>
      <c r="J602" s="11">
        <v>6</v>
      </c>
      <c r="K602" s="11">
        <v>4</v>
      </c>
      <c r="L602" s="2">
        <v>2021</v>
      </c>
      <c r="M602" s="2" t="s">
        <v>51</v>
      </c>
      <c r="N602" s="2" t="s">
        <v>26</v>
      </c>
      <c r="O602" s="8">
        <v>3.0404401420977325</v>
      </c>
      <c r="P602" t="str">
        <f>_xlfn.IFS(Analysis167[[#This Row],[Performance_Score]]&lt;=2, "Poor", Analysis167[[#This Row],[Performance_Score]]&gt;2, "Good", Analysis167[[#This Row],[Performance_Score]]&gt;4, "Excellent")</f>
        <v>Good</v>
      </c>
      <c r="Q602" t="str">
        <f>LEFT(Analysis167[[#This Row],[Name]],FIND(" ",Analysis167[[#This Row],[Name]], 1))</f>
        <v xml:space="preserve">Lisa </v>
      </c>
    </row>
    <row r="603" spans="3:17" x14ac:dyDescent="0.35">
      <c r="C603" s="1" t="s">
        <v>1228</v>
      </c>
      <c r="D603" s="1" t="s">
        <v>1229</v>
      </c>
      <c r="E603" s="1" t="s">
        <v>46</v>
      </c>
      <c r="F603" s="10">
        <v>28</v>
      </c>
      <c r="G603" s="1" t="s">
        <v>23</v>
      </c>
      <c r="H603" s="1" t="s">
        <v>77</v>
      </c>
      <c r="I603" s="4">
        <v>116519</v>
      </c>
      <c r="J603" s="10">
        <v>27</v>
      </c>
      <c r="K603" s="10">
        <v>2</v>
      </c>
      <c r="L603" s="1">
        <v>2020</v>
      </c>
      <c r="M603" s="1" t="s">
        <v>34</v>
      </c>
      <c r="N603" s="1" t="s">
        <v>41</v>
      </c>
      <c r="O603" s="7">
        <v>3.1478709522136477</v>
      </c>
      <c r="P603" t="str">
        <f>_xlfn.IFS(Analysis167[[#This Row],[Performance_Score]]&lt;=2, "Poor", Analysis167[[#This Row],[Performance_Score]]&gt;2, "Good", Analysis167[[#This Row],[Performance_Score]]&gt;4, "Excellent")</f>
        <v>Poor</v>
      </c>
      <c r="Q603" t="str">
        <f>LEFT(Analysis167[[#This Row],[Name]],FIND(" ",Analysis167[[#This Row],[Name]], 1))</f>
        <v xml:space="preserve">Brenda </v>
      </c>
    </row>
    <row r="604" spans="3:17" x14ac:dyDescent="0.35">
      <c r="C604" s="2" t="s">
        <v>1230</v>
      </c>
      <c r="D604" s="2" t="s">
        <v>1231</v>
      </c>
      <c r="E604" s="2" t="s">
        <v>22</v>
      </c>
      <c r="F604" s="11">
        <v>25</v>
      </c>
      <c r="G604" s="2" t="s">
        <v>72</v>
      </c>
      <c r="H604" s="2" t="s">
        <v>77</v>
      </c>
      <c r="I604" s="5">
        <v>80621</v>
      </c>
      <c r="J604" s="11">
        <v>2</v>
      </c>
      <c r="K604" s="11">
        <v>4</v>
      </c>
      <c r="L604" s="2">
        <v>2019</v>
      </c>
      <c r="M604" s="2" t="s">
        <v>30</v>
      </c>
      <c r="N604" s="2" t="s">
        <v>26</v>
      </c>
      <c r="O604" s="8">
        <v>2.7049061535038015</v>
      </c>
      <c r="P604" t="str">
        <f>_xlfn.IFS(Analysis167[[#This Row],[Performance_Score]]&lt;=2, "Poor", Analysis167[[#This Row],[Performance_Score]]&gt;2, "Good", Analysis167[[#This Row],[Performance_Score]]&gt;4, "Excellent")</f>
        <v>Good</v>
      </c>
      <c r="Q604" t="str">
        <f>LEFT(Analysis167[[#This Row],[Name]],FIND(" ",Analysis167[[#This Row],[Name]], 1))</f>
        <v xml:space="preserve">Jonathan </v>
      </c>
    </row>
    <row r="605" spans="3:17" x14ac:dyDescent="0.35">
      <c r="C605" s="1" t="s">
        <v>1232</v>
      </c>
      <c r="D605" s="1" t="s">
        <v>1233</v>
      </c>
      <c r="E605" s="1" t="s">
        <v>33</v>
      </c>
      <c r="F605" s="10">
        <v>35</v>
      </c>
      <c r="G605" s="1" t="s">
        <v>16</v>
      </c>
      <c r="H605" s="1" t="s">
        <v>63</v>
      </c>
      <c r="I605" s="4">
        <v>78996</v>
      </c>
      <c r="J605" s="10">
        <v>32</v>
      </c>
      <c r="K605" s="10">
        <v>3</v>
      </c>
      <c r="L605" s="1">
        <v>0</v>
      </c>
      <c r="M605" s="1" t="s">
        <v>18</v>
      </c>
      <c r="N605" s="1" t="s">
        <v>141</v>
      </c>
      <c r="O605" s="7">
        <v>2.9353249645769472</v>
      </c>
      <c r="P605" t="str">
        <f>_xlfn.IFS(Analysis167[[#This Row],[Performance_Score]]&lt;=2, "Poor", Analysis167[[#This Row],[Performance_Score]]&gt;2, "Good", Analysis167[[#This Row],[Performance_Score]]&gt;4, "Excellent")</f>
        <v>Good</v>
      </c>
      <c r="Q605" t="str">
        <f>LEFT(Analysis167[[#This Row],[Name]],FIND(" ",Analysis167[[#This Row],[Name]], 1))</f>
        <v xml:space="preserve">Heather </v>
      </c>
    </row>
    <row r="606" spans="3:17" x14ac:dyDescent="0.35">
      <c r="C606" s="2" t="s">
        <v>1234</v>
      </c>
      <c r="D606" s="2" t="s">
        <v>1235</v>
      </c>
      <c r="E606" s="2" t="s">
        <v>46</v>
      </c>
      <c r="F606" s="11">
        <v>30</v>
      </c>
      <c r="G606" s="2" t="s">
        <v>16</v>
      </c>
      <c r="H606" s="2" t="s">
        <v>29</v>
      </c>
      <c r="I606" s="5">
        <v>116324</v>
      </c>
      <c r="J606" s="11">
        <v>12</v>
      </c>
      <c r="K606" s="11">
        <v>2</v>
      </c>
      <c r="L606" s="2">
        <v>0</v>
      </c>
      <c r="M606" s="2" t="s">
        <v>51</v>
      </c>
      <c r="N606" s="2" t="s">
        <v>26</v>
      </c>
      <c r="O606" s="8">
        <v>3.9308091536153813</v>
      </c>
      <c r="P606" t="str">
        <f>_xlfn.IFS(Analysis167[[#This Row],[Performance_Score]]&lt;=2, "Poor", Analysis167[[#This Row],[Performance_Score]]&gt;2, "Good", Analysis167[[#This Row],[Performance_Score]]&gt;4, "Excellent")</f>
        <v>Poor</v>
      </c>
      <c r="Q606" t="str">
        <f>LEFT(Analysis167[[#This Row],[Name]],FIND(" ",Analysis167[[#This Row],[Name]], 1))</f>
        <v xml:space="preserve">Ronald </v>
      </c>
    </row>
    <row r="607" spans="3:17" x14ac:dyDescent="0.35">
      <c r="C607" s="1" t="s">
        <v>1236</v>
      </c>
      <c r="D607" s="1" t="s">
        <v>1237</v>
      </c>
      <c r="E607" s="1" t="s">
        <v>46</v>
      </c>
      <c r="F607" s="10">
        <v>30</v>
      </c>
      <c r="G607" s="1" t="s">
        <v>16</v>
      </c>
      <c r="H607" s="1" t="s">
        <v>77</v>
      </c>
      <c r="I607" s="4">
        <v>81605</v>
      </c>
      <c r="J607" s="10">
        <v>10</v>
      </c>
      <c r="K607" s="10">
        <v>1</v>
      </c>
      <c r="L607" s="1">
        <v>2015</v>
      </c>
      <c r="M607" s="1" t="s">
        <v>51</v>
      </c>
      <c r="N607" s="1" t="s">
        <v>26</v>
      </c>
      <c r="O607" s="7">
        <v>2.0857390451595403</v>
      </c>
      <c r="P607" t="str">
        <f>_xlfn.IFS(Analysis167[[#This Row],[Performance_Score]]&lt;=2, "Poor", Analysis167[[#This Row],[Performance_Score]]&gt;2, "Good", Analysis167[[#This Row],[Performance_Score]]&gt;4, "Excellent")</f>
        <v>Poor</v>
      </c>
      <c r="Q607" t="str">
        <f>LEFT(Analysis167[[#This Row],[Name]],FIND(" ",Analysis167[[#This Row],[Name]], 1))</f>
        <v xml:space="preserve">David </v>
      </c>
    </row>
    <row r="608" spans="3:17" x14ac:dyDescent="0.35">
      <c r="C608" s="2" t="s">
        <v>1238</v>
      </c>
      <c r="D608" s="2" t="s">
        <v>1239</v>
      </c>
      <c r="E608" s="2" t="s">
        <v>80</v>
      </c>
      <c r="F608" s="11">
        <v>46</v>
      </c>
      <c r="G608" s="2" t="s">
        <v>16</v>
      </c>
      <c r="H608" s="2" t="s">
        <v>24</v>
      </c>
      <c r="I608" s="5">
        <v>79884</v>
      </c>
      <c r="J608" s="11">
        <v>26</v>
      </c>
      <c r="K608" s="11">
        <v>3</v>
      </c>
      <c r="L608" s="2">
        <v>2019</v>
      </c>
      <c r="M608" s="2" t="s">
        <v>25</v>
      </c>
      <c r="N608" s="2" t="s">
        <v>19</v>
      </c>
      <c r="O608" s="8">
        <v>3.0953315854328389</v>
      </c>
      <c r="P608" t="str">
        <f>_xlfn.IFS(Analysis167[[#This Row],[Performance_Score]]&lt;=2, "Poor", Analysis167[[#This Row],[Performance_Score]]&gt;2, "Good", Analysis167[[#This Row],[Performance_Score]]&gt;4, "Excellent")</f>
        <v>Good</v>
      </c>
      <c r="Q608" t="str">
        <f>LEFT(Analysis167[[#This Row],[Name]],FIND(" ",Analysis167[[#This Row],[Name]], 1))</f>
        <v xml:space="preserve">Cole </v>
      </c>
    </row>
    <row r="609" spans="3:17" x14ac:dyDescent="0.35">
      <c r="C609" s="1" t="s">
        <v>1240</v>
      </c>
      <c r="D609" s="1" t="s">
        <v>1241</v>
      </c>
      <c r="E609" s="1" t="s">
        <v>33</v>
      </c>
      <c r="F609" s="10">
        <v>54</v>
      </c>
      <c r="G609" s="1" t="s">
        <v>16</v>
      </c>
      <c r="H609" s="1" t="s">
        <v>77</v>
      </c>
      <c r="I609" s="4">
        <v>80555</v>
      </c>
      <c r="J609" s="10">
        <v>14</v>
      </c>
      <c r="K609" s="10">
        <v>3</v>
      </c>
      <c r="L609" s="1">
        <v>2019</v>
      </c>
      <c r="M609" s="1" t="s">
        <v>34</v>
      </c>
      <c r="N609" s="1" t="s">
        <v>26</v>
      </c>
      <c r="O609" s="7">
        <v>4.532848301365882</v>
      </c>
      <c r="P609" t="str">
        <f>_xlfn.IFS(Analysis167[[#This Row],[Performance_Score]]&lt;=2, "Poor", Analysis167[[#This Row],[Performance_Score]]&gt;2, "Good", Analysis167[[#This Row],[Performance_Score]]&gt;4, "Excellent")</f>
        <v>Good</v>
      </c>
      <c r="Q609" t="str">
        <f>LEFT(Analysis167[[#This Row],[Name]],FIND(" ",Analysis167[[#This Row],[Name]], 1))</f>
        <v xml:space="preserve">Tanya </v>
      </c>
    </row>
    <row r="610" spans="3:17" x14ac:dyDescent="0.35">
      <c r="C610" s="2" t="s">
        <v>1242</v>
      </c>
      <c r="D610" s="2" t="s">
        <v>1243</v>
      </c>
      <c r="E610" s="2" t="s">
        <v>22</v>
      </c>
      <c r="F610" s="11">
        <v>32</v>
      </c>
      <c r="G610" s="2" t="s">
        <v>16</v>
      </c>
      <c r="H610" s="2" t="s">
        <v>17</v>
      </c>
      <c r="I610" s="5">
        <v>59073</v>
      </c>
      <c r="J610" s="11">
        <v>18</v>
      </c>
      <c r="K610" s="11">
        <v>1</v>
      </c>
      <c r="L610" s="2">
        <v>2019</v>
      </c>
      <c r="M610" s="2" t="s">
        <v>34</v>
      </c>
      <c r="N610" s="2" t="s">
        <v>141</v>
      </c>
      <c r="O610" s="8">
        <v>1.2621005282204787</v>
      </c>
      <c r="P610" t="str">
        <f>_xlfn.IFS(Analysis167[[#This Row],[Performance_Score]]&lt;=2, "Poor", Analysis167[[#This Row],[Performance_Score]]&gt;2, "Good", Analysis167[[#This Row],[Performance_Score]]&gt;4, "Excellent")</f>
        <v>Poor</v>
      </c>
      <c r="Q610" t="str">
        <f>LEFT(Analysis167[[#This Row],[Name]],FIND(" ",Analysis167[[#This Row],[Name]], 1))</f>
        <v xml:space="preserve">Carla </v>
      </c>
    </row>
    <row r="611" spans="3:17" x14ac:dyDescent="0.35">
      <c r="C611" s="1" t="s">
        <v>1244</v>
      </c>
      <c r="D611" s="1" t="s">
        <v>1245</v>
      </c>
      <c r="E611" s="1" t="s">
        <v>15</v>
      </c>
      <c r="F611" s="10">
        <v>40</v>
      </c>
      <c r="G611" s="1" t="s">
        <v>16</v>
      </c>
      <c r="H611" s="1" t="s">
        <v>77</v>
      </c>
      <c r="I611" s="4">
        <v>39964</v>
      </c>
      <c r="J611" s="10">
        <v>4</v>
      </c>
      <c r="K611" s="10">
        <v>5</v>
      </c>
      <c r="L611" s="1">
        <v>2021</v>
      </c>
      <c r="M611" s="1" t="s">
        <v>40</v>
      </c>
      <c r="N611" s="1" t="s">
        <v>26</v>
      </c>
      <c r="O611" s="7">
        <v>2.2135759804834274</v>
      </c>
      <c r="P611" t="str">
        <f>_xlfn.IFS(Analysis167[[#This Row],[Performance_Score]]&lt;=2, "Poor", Analysis167[[#This Row],[Performance_Score]]&gt;2, "Good", Analysis167[[#This Row],[Performance_Score]]&gt;4, "Excellent")</f>
        <v>Good</v>
      </c>
      <c r="Q611" t="str">
        <f>LEFT(Analysis167[[#This Row],[Name]],FIND(" ",Analysis167[[#This Row],[Name]], 1))</f>
        <v xml:space="preserve">Andrew </v>
      </c>
    </row>
    <row r="612" spans="3:17" x14ac:dyDescent="0.35">
      <c r="C612" s="2" t="s">
        <v>1246</v>
      </c>
      <c r="D612" s="2" t="s">
        <v>1247</v>
      </c>
      <c r="E612" s="2" t="s">
        <v>33</v>
      </c>
      <c r="F612" s="11">
        <v>56</v>
      </c>
      <c r="G612" s="2" t="s">
        <v>16</v>
      </c>
      <c r="H612" s="2" t="s">
        <v>29</v>
      </c>
      <c r="I612" s="5">
        <v>78008</v>
      </c>
      <c r="J612" s="11">
        <v>12</v>
      </c>
      <c r="K612" s="11">
        <v>1</v>
      </c>
      <c r="L612" s="2">
        <v>2020</v>
      </c>
      <c r="M612" s="2" t="s">
        <v>30</v>
      </c>
      <c r="N612" s="2" t="s">
        <v>26</v>
      </c>
      <c r="O612" s="8">
        <v>2.1159538275653476</v>
      </c>
      <c r="P612" t="str">
        <f>_xlfn.IFS(Analysis167[[#This Row],[Performance_Score]]&lt;=2, "Poor", Analysis167[[#This Row],[Performance_Score]]&gt;2, "Good", Analysis167[[#This Row],[Performance_Score]]&gt;4, "Excellent")</f>
        <v>Poor</v>
      </c>
      <c r="Q612" t="str">
        <f>LEFT(Analysis167[[#This Row],[Name]],FIND(" ",Analysis167[[#This Row],[Name]], 1))</f>
        <v xml:space="preserve">Raven </v>
      </c>
    </row>
    <row r="613" spans="3:17" x14ac:dyDescent="0.35">
      <c r="C613" s="1" t="s">
        <v>1248</v>
      </c>
      <c r="D613" s="1" t="s">
        <v>1249</v>
      </c>
      <c r="E613" s="1" t="s">
        <v>33</v>
      </c>
      <c r="F613" s="10">
        <v>43</v>
      </c>
      <c r="G613" s="1" t="s">
        <v>16</v>
      </c>
      <c r="H613" s="1" t="s">
        <v>39</v>
      </c>
      <c r="I613" s="4">
        <v>52354</v>
      </c>
      <c r="J613" s="10">
        <v>19</v>
      </c>
      <c r="K613" s="10">
        <v>5</v>
      </c>
      <c r="L613" s="1">
        <v>2023</v>
      </c>
      <c r="M613" s="1" t="s">
        <v>51</v>
      </c>
      <c r="N613" s="1" t="s">
        <v>26</v>
      </c>
      <c r="O613" s="7">
        <v>1.205122135958042</v>
      </c>
      <c r="P613" t="str">
        <f>_xlfn.IFS(Analysis167[[#This Row],[Performance_Score]]&lt;=2, "Poor", Analysis167[[#This Row],[Performance_Score]]&gt;2, "Good", Analysis167[[#This Row],[Performance_Score]]&gt;4, "Excellent")</f>
        <v>Good</v>
      </c>
      <c r="Q613" t="str">
        <f>LEFT(Analysis167[[#This Row],[Name]],FIND(" ",Analysis167[[#This Row],[Name]], 1))</f>
        <v xml:space="preserve">Charles </v>
      </c>
    </row>
    <row r="614" spans="3:17" x14ac:dyDescent="0.35">
      <c r="C614" s="2" t="s">
        <v>1250</v>
      </c>
      <c r="D614" s="2" t="s">
        <v>1251</v>
      </c>
      <c r="E614" s="2" t="s">
        <v>58</v>
      </c>
      <c r="F614" s="11">
        <v>33</v>
      </c>
      <c r="G614" s="2" t="s">
        <v>16</v>
      </c>
      <c r="H614" s="2" t="s">
        <v>17</v>
      </c>
      <c r="I614" s="5">
        <v>51391</v>
      </c>
      <c r="J614" s="11">
        <v>14</v>
      </c>
      <c r="K614" s="11">
        <v>5</v>
      </c>
      <c r="L614" s="2">
        <v>2020</v>
      </c>
      <c r="M614" s="2" t="s">
        <v>30</v>
      </c>
      <c r="N614" s="2" t="s">
        <v>26</v>
      </c>
      <c r="O614" s="8">
        <v>3.0111685851531158</v>
      </c>
      <c r="P614" t="str">
        <f>_xlfn.IFS(Analysis167[[#This Row],[Performance_Score]]&lt;=2, "Poor", Analysis167[[#This Row],[Performance_Score]]&gt;2, "Good", Analysis167[[#This Row],[Performance_Score]]&gt;4, "Excellent")</f>
        <v>Good</v>
      </c>
      <c r="Q614" t="str">
        <f>LEFT(Analysis167[[#This Row],[Name]],FIND(" ",Analysis167[[#This Row],[Name]], 1))</f>
        <v xml:space="preserve">Veronica </v>
      </c>
    </row>
    <row r="615" spans="3:17" x14ac:dyDescent="0.35">
      <c r="C615" s="1" t="s">
        <v>1252</v>
      </c>
      <c r="D615" s="1" t="s">
        <v>1253</v>
      </c>
      <c r="E615" s="1" t="s">
        <v>33</v>
      </c>
      <c r="F615" s="10">
        <v>43</v>
      </c>
      <c r="G615" s="1" t="s">
        <v>23</v>
      </c>
      <c r="H615" s="1" t="s">
        <v>39</v>
      </c>
      <c r="I615" s="4">
        <v>87545</v>
      </c>
      <c r="J615" s="10">
        <v>3</v>
      </c>
      <c r="K615" s="10">
        <v>4</v>
      </c>
      <c r="L615" s="1">
        <v>2018</v>
      </c>
      <c r="M615" s="1" t="s">
        <v>40</v>
      </c>
      <c r="N615" s="1" t="s">
        <v>41</v>
      </c>
      <c r="O615" s="7">
        <v>2.5837233204884242</v>
      </c>
      <c r="P615" t="str">
        <f>_xlfn.IFS(Analysis167[[#This Row],[Performance_Score]]&lt;=2, "Poor", Analysis167[[#This Row],[Performance_Score]]&gt;2, "Good", Analysis167[[#This Row],[Performance_Score]]&gt;4, "Excellent")</f>
        <v>Good</v>
      </c>
      <c r="Q615" t="str">
        <f>LEFT(Analysis167[[#This Row],[Name]],FIND(" ",Analysis167[[#This Row],[Name]], 1))</f>
        <v xml:space="preserve">Brian </v>
      </c>
    </row>
    <row r="616" spans="3:17" x14ac:dyDescent="0.35">
      <c r="C616" s="2" t="s">
        <v>1254</v>
      </c>
      <c r="D616" s="2" t="s">
        <v>1255</v>
      </c>
      <c r="E616" s="2" t="s">
        <v>58</v>
      </c>
      <c r="F616" s="11">
        <v>59</v>
      </c>
      <c r="G616" s="2" t="s">
        <v>16</v>
      </c>
      <c r="H616" s="2" t="s">
        <v>39</v>
      </c>
      <c r="I616" s="5">
        <v>54959</v>
      </c>
      <c r="J616" s="11">
        <v>16</v>
      </c>
      <c r="K616" s="11">
        <v>1</v>
      </c>
      <c r="L616" s="2">
        <v>2015</v>
      </c>
      <c r="M616" s="2" t="s">
        <v>30</v>
      </c>
      <c r="N616" s="2" t="s">
        <v>26</v>
      </c>
      <c r="O616" s="8">
        <v>1.4159226278615131</v>
      </c>
      <c r="P616" t="str">
        <f>_xlfn.IFS(Analysis167[[#This Row],[Performance_Score]]&lt;=2, "Poor", Analysis167[[#This Row],[Performance_Score]]&gt;2, "Good", Analysis167[[#This Row],[Performance_Score]]&gt;4, "Excellent")</f>
        <v>Poor</v>
      </c>
      <c r="Q616" t="str">
        <f>LEFT(Analysis167[[#This Row],[Name]],FIND(" ",Analysis167[[#This Row],[Name]], 1))</f>
        <v xml:space="preserve">Brianna </v>
      </c>
    </row>
    <row r="617" spans="3:17" x14ac:dyDescent="0.35">
      <c r="C617" s="1" t="s">
        <v>1256</v>
      </c>
      <c r="D617" s="1" t="s">
        <v>1257</v>
      </c>
      <c r="E617" s="1" t="s">
        <v>46</v>
      </c>
      <c r="F617" s="10">
        <v>52</v>
      </c>
      <c r="G617" s="1" t="s">
        <v>23</v>
      </c>
      <c r="H617" s="1" t="s">
        <v>63</v>
      </c>
      <c r="I617" s="4">
        <v>93147</v>
      </c>
      <c r="J617" s="10">
        <v>35</v>
      </c>
      <c r="K617" s="10">
        <v>5</v>
      </c>
      <c r="L617" s="1">
        <v>2023</v>
      </c>
      <c r="M617" s="1" t="s">
        <v>18</v>
      </c>
      <c r="N617" s="1" t="s">
        <v>26</v>
      </c>
      <c r="O617" s="7">
        <v>2.8463836056018743</v>
      </c>
      <c r="P617" t="str">
        <f>_xlfn.IFS(Analysis167[[#This Row],[Performance_Score]]&lt;=2, "Poor", Analysis167[[#This Row],[Performance_Score]]&gt;2, "Good", Analysis167[[#This Row],[Performance_Score]]&gt;4, "Excellent")</f>
        <v>Good</v>
      </c>
      <c r="Q617" t="str">
        <f>LEFT(Analysis167[[#This Row],[Name]],FIND(" ",Analysis167[[#This Row],[Name]], 1))</f>
        <v xml:space="preserve">Jose </v>
      </c>
    </row>
    <row r="618" spans="3:17" x14ac:dyDescent="0.35">
      <c r="C618" s="2" t="s">
        <v>1258</v>
      </c>
      <c r="D618" s="2" t="s">
        <v>1259</v>
      </c>
      <c r="E618" s="2" t="s">
        <v>46</v>
      </c>
      <c r="F618" s="11">
        <v>32</v>
      </c>
      <c r="G618" s="2" t="s">
        <v>23</v>
      </c>
      <c r="H618" s="2" t="s">
        <v>24</v>
      </c>
      <c r="I618" s="5">
        <v>48846</v>
      </c>
      <c r="J618" s="11">
        <v>20</v>
      </c>
      <c r="K618" s="11">
        <v>1</v>
      </c>
      <c r="L618" s="2">
        <v>0</v>
      </c>
      <c r="M618" s="2" t="s">
        <v>30</v>
      </c>
      <c r="N618" s="2" t="s">
        <v>41</v>
      </c>
      <c r="O618" s="8">
        <v>4.2018996722533464</v>
      </c>
      <c r="P618" t="str">
        <f>_xlfn.IFS(Analysis167[[#This Row],[Performance_Score]]&lt;=2, "Poor", Analysis167[[#This Row],[Performance_Score]]&gt;2, "Good", Analysis167[[#This Row],[Performance_Score]]&gt;4, "Excellent")</f>
        <v>Poor</v>
      </c>
      <c r="Q618" t="str">
        <f>LEFT(Analysis167[[#This Row],[Name]],FIND(" ",Analysis167[[#This Row],[Name]], 1))</f>
        <v xml:space="preserve">John </v>
      </c>
    </row>
    <row r="619" spans="3:17" x14ac:dyDescent="0.35">
      <c r="C619" s="1" t="s">
        <v>1260</v>
      </c>
      <c r="D619" s="1" t="s">
        <v>1261</v>
      </c>
      <c r="E619" s="1" t="s">
        <v>15</v>
      </c>
      <c r="F619" s="10">
        <v>28</v>
      </c>
      <c r="G619" s="1" t="s">
        <v>23</v>
      </c>
      <c r="H619" s="1" t="s">
        <v>63</v>
      </c>
      <c r="I619" s="4">
        <v>94288</v>
      </c>
      <c r="J619" s="10">
        <v>31</v>
      </c>
      <c r="K619" s="10">
        <v>3</v>
      </c>
      <c r="L619" s="1">
        <v>0</v>
      </c>
      <c r="M619" s="1" t="s">
        <v>34</v>
      </c>
      <c r="N619" s="1" t="s">
        <v>141</v>
      </c>
      <c r="O619" s="7">
        <v>3.7023072346533747</v>
      </c>
      <c r="P619" t="str">
        <f>_xlfn.IFS(Analysis167[[#This Row],[Performance_Score]]&lt;=2, "Poor", Analysis167[[#This Row],[Performance_Score]]&gt;2, "Good", Analysis167[[#This Row],[Performance_Score]]&gt;4, "Excellent")</f>
        <v>Good</v>
      </c>
      <c r="Q619" t="str">
        <f>LEFT(Analysis167[[#This Row],[Name]],FIND(" ",Analysis167[[#This Row],[Name]], 1))</f>
        <v xml:space="preserve">Jessica </v>
      </c>
    </row>
    <row r="620" spans="3:17" x14ac:dyDescent="0.35">
      <c r="C620" s="2" t="s">
        <v>1262</v>
      </c>
      <c r="D620" s="2" t="s">
        <v>1263</v>
      </c>
      <c r="E620" s="2" t="s">
        <v>58</v>
      </c>
      <c r="F620" s="11">
        <v>44</v>
      </c>
      <c r="G620" s="2" t="s">
        <v>23</v>
      </c>
      <c r="H620" s="2" t="s">
        <v>39</v>
      </c>
      <c r="I620" s="5">
        <v>93893</v>
      </c>
      <c r="J620" s="11">
        <v>29</v>
      </c>
      <c r="K620" s="11">
        <v>1</v>
      </c>
      <c r="L620" s="2">
        <v>2015</v>
      </c>
      <c r="M620" s="2" t="s">
        <v>25</v>
      </c>
      <c r="N620" s="2" t="s">
        <v>26</v>
      </c>
      <c r="O620" s="8">
        <v>4.0517745585154561</v>
      </c>
      <c r="P620" t="str">
        <f>_xlfn.IFS(Analysis167[[#This Row],[Performance_Score]]&lt;=2, "Poor", Analysis167[[#This Row],[Performance_Score]]&gt;2, "Good", Analysis167[[#This Row],[Performance_Score]]&gt;4, "Excellent")</f>
        <v>Poor</v>
      </c>
      <c r="Q620" t="str">
        <f>LEFT(Analysis167[[#This Row],[Name]],FIND(" ",Analysis167[[#This Row],[Name]], 1))</f>
        <v xml:space="preserve">David </v>
      </c>
    </row>
    <row r="621" spans="3:17" x14ac:dyDescent="0.35">
      <c r="C621" s="1" t="s">
        <v>1264</v>
      </c>
      <c r="D621" s="1" t="s">
        <v>1265</v>
      </c>
      <c r="E621" s="1" t="s">
        <v>15</v>
      </c>
      <c r="F621" s="10">
        <v>29</v>
      </c>
      <c r="G621" s="1" t="s">
        <v>16</v>
      </c>
      <c r="H621" s="1" t="s">
        <v>77</v>
      </c>
      <c r="I621" s="4">
        <v>83394</v>
      </c>
      <c r="J621" s="10">
        <v>6</v>
      </c>
      <c r="K621" s="10">
        <v>4</v>
      </c>
      <c r="L621" s="1">
        <v>2024</v>
      </c>
      <c r="M621" s="1" t="s">
        <v>30</v>
      </c>
      <c r="N621" s="1" t="s">
        <v>41</v>
      </c>
      <c r="O621" s="7">
        <v>3.477549632889724</v>
      </c>
      <c r="P621" t="str">
        <f>_xlfn.IFS(Analysis167[[#This Row],[Performance_Score]]&lt;=2, "Poor", Analysis167[[#This Row],[Performance_Score]]&gt;2, "Good", Analysis167[[#This Row],[Performance_Score]]&gt;4, "Excellent")</f>
        <v>Good</v>
      </c>
      <c r="Q621" t="str">
        <f>LEFT(Analysis167[[#This Row],[Name]],FIND(" ",Analysis167[[#This Row],[Name]], 1))</f>
        <v xml:space="preserve">Amanda </v>
      </c>
    </row>
    <row r="622" spans="3:17" x14ac:dyDescent="0.35">
      <c r="C622" s="2" t="s">
        <v>1266</v>
      </c>
      <c r="D622" s="2" t="s">
        <v>1267</v>
      </c>
      <c r="E622" s="2" t="s">
        <v>22</v>
      </c>
      <c r="F622" s="11">
        <v>51</v>
      </c>
      <c r="G622" s="2" t="s">
        <v>16</v>
      </c>
      <c r="H622" s="2" t="s">
        <v>63</v>
      </c>
      <c r="I622" s="5">
        <v>63033</v>
      </c>
      <c r="J622" s="11">
        <v>3</v>
      </c>
      <c r="K622" s="11">
        <v>1</v>
      </c>
      <c r="L622" s="2">
        <v>2024</v>
      </c>
      <c r="M622" s="2" t="s">
        <v>51</v>
      </c>
      <c r="N622" s="2" t="s">
        <v>141</v>
      </c>
      <c r="O622" s="8">
        <v>4.8730992385053078</v>
      </c>
      <c r="P622" t="str">
        <f>_xlfn.IFS(Analysis167[[#This Row],[Performance_Score]]&lt;=2, "Poor", Analysis167[[#This Row],[Performance_Score]]&gt;2, "Good", Analysis167[[#This Row],[Performance_Score]]&gt;4, "Excellent")</f>
        <v>Poor</v>
      </c>
      <c r="Q622" t="str">
        <f>LEFT(Analysis167[[#This Row],[Name]],FIND(" ",Analysis167[[#This Row],[Name]], 1))</f>
        <v xml:space="preserve">Darrell </v>
      </c>
    </row>
    <row r="623" spans="3:17" x14ac:dyDescent="0.35">
      <c r="C623" s="1" t="s">
        <v>1268</v>
      </c>
      <c r="D623" s="1" t="s">
        <v>1269</v>
      </c>
      <c r="E623" s="1" t="s">
        <v>15</v>
      </c>
      <c r="F623" s="10">
        <v>50</v>
      </c>
      <c r="G623" s="1" t="s">
        <v>23</v>
      </c>
      <c r="H623" s="1" t="s">
        <v>39</v>
      </c>
      <c r="I623" s="4">
        <v>42356</v>
      </c>
      <c r="J623" s="10">
        <v>25</v>
      </c>
      <c r="K623" s="10">
        <v>5</v>
      </c>
      <c r="L623" s="1">
        <v>2015</v>
      </c>
      <c r="M623" s="1" t="s">
        <v>34</v>
      </c>
      <c r="N623" s="1" t="s">
        <v>26</v>
      </c>
      <c r="O623" s="7">
        <v>1.1691532923672354</v>
      </c>
      <c r="P623" t="str">
        <f>_xlfn.IFS(Analysis167[[#This Row],[Performance_Score]]&lt;=2, "Poor", Analysis167[[#This Row],[Performance_Score]]&gt;2, "Good", Analysis167[[#This Row],[Performance_Score]]&gt;4, "Excellent")</f>
        <v>Good</v>
      </c>
      <c r="Q623" t="str">
        <f>LEFT(Analysis167[[#This Row],[Name]],FIND(" ",Analysis167[[#This Row],[Name]], 1))</f>
        <v xml:space="preserve">Susan </v>
      </c>
    </row>
    <row r="624" spans="3:17" x14ac:dyDescent="0.35">
      <c r="C624" s="2" t="s">
        <v>1270</v>
      </c>
      <c r="D624" s="2" t="s">
        <v>1271</v>
      </c>
      <c r="E624" s="2" t="s">
        <v>46</v>
      </c>
      <c r="F624" s="11">
        <v>50</v>
      </c>
      <c r="G624" s="2" t="s">
        <v>23</v>
      </c>
      <c r="H624" s="2" t="s">
        <v>39</v>
      </c>
      <c r="I624" s="5">
        <v>101368</v>
      </c>
      <c r="J624" s="11">
        <v>2</v>
      </c>
      <c r="K624" s="11">
        <v>1</v>
      </c>
      <c r="L624" s="2">
        <v>2022</v>
      </c>
      <c r="M624" s="2" t="s">
        <v>34</v>
      </c>
      <c r="N624" s="2" t="s">
        <v>19</v>
      </c>
      <c r="O624" s="8">
        <v>4.7473858815514385</v>
      </c>
      <c r="P624" t="str">
        <f>_xlfn.IFS(Analysis167[[#This Row],[Performance_Score]]&lt;=2, "Poor", Analysis167[[#This Row],[Performance_Score]]&gt;2, "Good", Analysis167[[#This Row],[Performance_Score]]&gt;4, "Excellent")</f>
        <v>Poor</v>
      </c>
      <c r="Q624" t="str">
        <f>LEFT(Analysis167[[#This Row],[Name]],FIND(" ",Analysis167[[#This Row],[Name]], 1))</f>
        <v xml:space="preserve">Anne </v>
      </c>
    </row>
    <row r="625" spans="3:17" x14ac:dyDescent="0.35">
      <c r="C625" s="1" t="s">
        <v>1272</v>
      </c>
      <c r="D625" s="1" t="s">
        <v>1273</v>
      </c>
      <c r="E625" s="1" t="s">
        <v>15</v>
      </c>
      <c r="F625" s="10">
        <v>24</v>
      </c>
      <c r="G625" s="1" t="s">
        <v>23</v>
      </c>
      <c r="H625" s="1" t="s">
        <v>63</v>
      </c>
      <c r="I625" s="4">
        <v>85322</v>
      </c>
      <c r="J625" s="10">
        <v>3</v>
      </c>
      <c r="K625" s="10">
        <v>5</v>
      </c>
      <c r="L625" s="1">
        <v>0</v>
      </c>
      <c r="M625" s="1" t="s">
        <v>18</v>
      </c>
      <c r="N625" s="1" t="s">
        <v>26</v>
      </c>
      <c r="O625" s="7">
        <v>3.9201841505590092</v>
      </c>
      <c r="P625" t="str">
        <f>_xlfn.IFS(Analysis167[[#This Row],[Performance_Score]]&lt;=2, "Poor", Analysis167[[#This Row],[Performance_Score]]&gt;2, "Good", Analysis167[[#This Row],[Performance_Score]]&gt;4, "Excellent")</f>
        <v>Good</v>
      </c>
      <c r="Q625" t="str">
        <f>LEFT(Analysis167[[#This Row],[Name]],FIND(" ",Analysis167[[#This Row],[Name]], 1))</f>
        <v xml:space="preserve">Rebecca </v>
      </c>
    </row>
    <row r="626" spans="3:17" x14ac:dyDescent="0.35">
      <c r="C626" s="2" t="s">
        <v>1274</v>
      </c>
      <c r="D626" s="2" t="s">
        <v>1275</v>
      </c>
      <c r="E626" s="2" t="s">
        <v>33</v>
      </c>
      <c r="F626" s="11">
        <v>48</v>
      </c>
      <c r="G626" s="2" t="s">
        <v>16</v>
      </c>
      <c r="H626" s="2" t="s">
        <v>39</v>
      </c>
      <c r="I626" s="5">
        <v>67540</v>
      </c>
      <c r="J626" s="11">
        <v>15</v>
      </c>
      <c r="K626" s="11">
        <v>1</v>
      </c>
      <c r="L626" s="2">
        <v>2019</v>
      </c>
      <c r="M626" s="2" t="s">
        <v>34</v>
      </c>
      <c r="N626" s="2" t="s">
        <v>19</v>
      </c>
      <c r="O626" s="8">
        <v>4.3346009828638188</v>
      </c>
      <c r="P626" t="str">
        <f>_xlfn.IFS(Analysis167[[#This Row],[Performance_Score]]&lt;=2, "Poor", Analysis167[[#This Row],[Performance_Score]]&gt;2, "Good", Analysis167[[#This Row],[Performance_Score]]&gt;4, "Excellent")</f>
        <v>Poor</v>
      </c>
      <c r="Q626" t="str">
        <f>LEFT(Analysis167[[#This Row],[Name]],FIND(" ",Analysis167[[#This Row],[Name]], 1))</f>
        <v xml:space="preserve">Shaun </v>
      </c>
    </row>
    <row r="627" spans="3:17" x14ac:dyDescent="0.35">
      <c r="C627" s="1" t="s">
        <v>1276</v>
      </c>
      <c r="D627" s="1" t="s">
        <v>1277</v>
      </c>
      <c r="E627" s="1" t="s">
        <v>15</v>
      </c>
      <c r="F627" s="10">
        <v>58</v>
      </c>
      <c r="G627" s="1" t="s">
        <v>23</v>
      </c>
      <c r="H627" s="1" t="s">
        <v>39</v>
      </c>
      <c r="I627" s="4">
        <v>43322</v>
      </c>
      <c r="J627" s="10">
        <v>19</v>
      </c>
      <c r="K627" s="10">
        <v>4</v>
      </c>
      <c r="L627" s="1">
        <v>2020</v>
      </c>
      <c r="M627" s="1" t="s">
        <v>18</v>
      </c>
      <c r="N627" s="1" t="s">
        <v>26</v>
      </c>
      <c r="O627" s="7">
        <v>1.4465772221520372</v>
      </c>
      <c r="P627" t="str">
        <f>_xlfn.IFS(Analysis167[[#This Row],[Performance_Score]]&lt;=2, "Poor", Analysis167[[#This Row],[Performance_Score]]&gt;2, "Good", Analysis167[[#This Row],[Performance_Score]]&gt;4, "Excellent")</f>
        <v>Good</v>
      </c>
      <c r="Q627" t="str">
        <f>LEFT(Analysis167[[#This Row],[Name]],FIND(" ",Analysis167[[#This Row],[Name]], 1))</f>
        <v xml:space="preserve">Deanna </v>
      </c>
    </row>
    <row r="628" spans="3:17" x14ac:dyDescent="0.35">
      <c r="C628" s="2" t="s">
        <v>1278</v>
      </c>
      <c r="D628" s="2" t="s">
        <v>1279</v>
      </c>
      <c r="E628" s="2" t="s">
        <v>80</v>
      </c>
      <c r="F628" s="11">
        <v>38</v>
      </c>
      <c r="G628" s="2" t="s">
        <v>72</v>
      </c>
      <c r="H628" s="2" t="s">
        <v>17</v>
      </c>
      <c r="I628" s="5">
        <v>34483</v>
      </c>
      <c r="J628" s="11">
        <v>10</v>
      </c>
      <c r="K628" s="11">
        <v>3</v>
      </c>
      <c r="L628" s="2">
        <v>2016</v>
      </c>
      <c r="M628" s="2" t="s">
        <v>25</v>
      </c>
      <c r="N628" s="2" t="s">
        <v>141</v>
      </c>
      <c r="O628" s="8">
        <v>4.7009663757383837</v>
      </c>
      <c r="P628" t="str">
        <f>_xlfn.IFS(Analysis167[[#This Row],[Performance_Score]]&lt;=2, "Poor", Analysis167[[#This Row],[Performance_Score]]&gt;2, "Good", Analysis167[[#This Row],[Performance_Score]]&gt;4, "Excellent")</f>
        <v>Good</v>
      </c>
      <c r="Q628" t="str">
        <f>LEFT(Analysis167[[#This Row],[Name]],FIND(" ",Analysis167[[#This Row],[Name]], 1))</f>
        <v xml:space="preserve">Andrew </v>
      </c>
    </row>
    <row r="629" spans="3:17" x14ac:dyDescent="0.35">
      <c r="C629" s="1" t="s">
        <v>1280</v>
      </c>
      <c r="D629" s="1" t="s">
        <v>1281</v>
      </c>
      <c r="E629" s="1" t="s">
        <v>15</v>
      </c>
      <c r="F629" s="10">
        <v>55</v>
      </c>
      <c r="G629" s="1" t="s">
        <v>16</v>
      </c>
      <c r="H629" s="1" t="s">
        <v>17</v>
      </c>
      <c r="I629" s="4">
        <v>64922</v>
      </c>
      <c r="J629" s="10">
        <v>7</v>
      </c>
      <c r="K629" s="10">
        <v>2</v>
      </c>
      <c r="L629" s="1">
        <v>2016</v>
      </c>
      <c r="M629" s="1" t="s">
        <v>25</v>
      </c>
      <c r="N629" s="1" t="s">
        <v>41</v>
      </c>
      <c r="O629" s="7">
        <v>1.2665993558801549</v>
      </c>
      <c r="P629" t="str">
        <f>_xlfn.IFS(Analysis167[[#This Row],[Performance_Score]]&lt;=2, "Poor", Analysis167[[#This Row],[Performance_Score]]&gt;2, "Good", Analysis167[[#This Row],[Performance_Score]]&gt;4, "Excellent")</f>
        <v>Poor</v>
      </c>
      <c r="Q629" t="str">
        <f>LEFT(Analysis167[[#This Row],[Name]],FIND(" ",Analysis167[[#This Row],[Name]], 1))</f>
        <v xml:space="preserve">Justin </v>
      </c>
    </row>
    <row r="630" spans="3:17" x14ac:dyDescent="0.35">
      <c r="C630" s="2" t="s">
        <v>1282</v>
      </c>
      <c r="D630" s="2" t="s">
        <v>1283</v>
      </c>
      <c r="E630" s="2" t="s">
        <v>80</v>
      </c>
      <c r="F630" s="11">
        <v>51</v>
      </c>
      <c r="G630" s="2" t="s">
        <v>16</v>
      </c>
      <c r="H630" s="2" t="s">
        <v>24</v>
      </c>
      <c r="I630" s="5">
        <v>58843</v>
      </c>
      <c r="J630" s="11">
        <v>6</v>
      </c>
      <c r="K630" s="11">
        <v>3</v>
      </c>
      <c r="L630" s="2">
        <v>2016</v>
      </c>
      <c r="M630" s="2" t="s">
        <v>30</v>
      </c>
      <c r="N630" s="2" t="s">
        <v>26</v>
      </c>
      <c r="O630" s="8">
        <v>3.7945415152999589</v>
      </c>
      <c r="P630" t="str">
        <f>_xlfn.IFS(Analysis167[[#This Row],[Performance_Score]]&lt;=2, "Poor", Analysis167[[#This Row],[Performance_Score]]&gt;2, "Good", Analysis167[[#This Row],[Performance_Score]]&gt;4, "Excellent")</f>
        <v>Good</v>
      </c>
      <c r="Q630" t="str">
        <f>LEFT(Analysis167[[#This Row],[Name]],FIND(" ",Analysis167[[#This Row],[Name]], 1))</f>
        <v xml:space="preserve">Tyler </v>
      </c>
    </row>
    <row r="631" spans="3:17" x14ac:dyDescent="0.35">
      <c r="C631" s="1" t="s">
        <v>1284</v>
      </c>
      <c r="D631" s="1" t="s">
        <v>1285</v>
      </c>
      <c r="E631" s="1" t="s">
        <v>58</v>
      </c>
      <c r="F631" s="10">
        <v>55</v>
      </c>
      <c r="G631" s="1" t="s">
        <v>23</v>
      </c>
      <c r="H631" s="1" t="s">
        <v>39</v>
      </c>
      <c r="I631" s="4">
        <v>92980</v>
      </c>
      <c r="J631" s="10">
        <v>16</v>
      </c>
      <c r="K631" s="10">
        <v>2</v>
      </c>
      <c r="L631" s="1">
        <v>2020</v>
      </c>
      <c r="M631" s="1" t="s">
        <v>51</v>
      </c>
      <c r="N631" s="1" t="s">
        <v>19</v>
      </c>
      <c r="O631" s="7">
        <v>2.0682092360177347</v>
      </c>
      <c r="P631" t="str">
        <f>_xlfn.IFS(Analysis167[[#This Row],[Performance_Score]]&lt;=2, "Poor", Analysis167[[#This Row],[Performance_Score]]&gt;2, "Good", Analysis167[[#This Row],[Performance_Score]]&gt;4, "Excellent")</f>
        <v>Poor</v>
      </c>
      <c r="Q631" t="str">
        <f>LEFT(Analysis167[[#This Row],[Name]],FIND(" ",Analysis167[[#This Row],[Name]], 1))</f>
        <v xml:space="preserve">Gerald </v>
      </c>
    </row>
    <row r="632" spans="3:17" x14ac:dyDescent="0.35">
      <c r="C632" s="2" t="s">
        <v>1286</v>
      </c>
      <c r="D632" s="2" t="s">
        <v>1287</v>
      </c>
      <c r="E632" s="2" t="s">
        <v>15</v>
      </c>
      <c r="F632" s="11">
        <v>51</v>
      </c>
      <c r="G632" s="2" t="s">
        <v>16</v>
      </c>
      <c r="H632" s="2" t="s">
        <v>29</v>
      </c>
      <c r="I632" s="5">
        <v>101004</v>
      </c>
      <c r="J632" s="11">
        <v>21</v>
      </c>
      <c r="K632" s="11">
        <v>3</v>
      </c>
      <c r="L632" s="2">
        <v>2016</v>
      </c>
      <c r="M632" s="2" t="s">
        <v>34</v>
      </c>
      <c r="N632" s="2" t="s">
        <v>141</v>
      </c>
      <c r="O632" s="8">
        <v>4.8485711609485636</v>
      </c>
      <c r="P632" t="str">
        <f>_xlfn.IFS(Analysis167[[#This Row],[Performance_Score]]&lt;=2, "Poor", Analysis167[[#This Row],[Performance_Score]]&gt;2, "Good", Analysis167[[#This Row],[Performance_Score]]&gt;4, "Excellent")</f>
        <v>Good</v>
      </c>
      <c r="Q632" t="str">
        <f>LEFT(Analysis167[[#This Row],[Name]],FIND(" ",Analysis167[[#This Row],[Name]], 1))</f>
        <v xml:space="preserve">James </v>
      </c>
    </row>
    <row r="633" spans="3:17" x14ac:dyDescent="0.35">
      <c r="C633" s="1" t="s">
        <v>1288</v>
      </c>
      <c r="D633" s="1" t="s">
        <v>1289</v>
      </c>
      <c r="E633" s="1" t="s">
        <v>33</v>
      </c>
      <c r="F633" s="10">
        <v>33</v>
      </c>
      <c r="G633" s="1" t="s">
        <v>16</v>
      </c>
      <c r="H633" s="1" t="s">
        <v>24</v>
      </c>
      <c r="I633" s="4">
        <v>104304</v>
      </c>
      <c r="J633" s="10">
        <v>1</v>
      </c>
      <c r="K633" s="10">
        <v>5</v>
      </c>
      <c r="L633" s="1">
        <v>0</v>
      </c>
      <c r="M633" s="1" t="s">
        <v>30</v>
      </c>
      <c r="N633" s="1" t="s">
        <v>26</v>
      </c>
      <c r="O633" s="7">
        <v>4.5372164411134586</v>
      </c>
      <c r="P633" t="str">
        <f>_xlfn.IFS(Analysis167[[#This Row],[Performance_Score]]&lt;=2, "Poor", Analysis167[[#This Row],[Performance_Score]]&gt;2, "Good", Analysis167[[#This Row],[Performance_Score]]&gt;4, "Excellent")</f>
        <v>Good</v>
      </c>
      <c r="Q633" t="str">
        <f>LEFT(Analysis167[[#This Row],[Name]],FIND(" ",Analysis167[[#This Row],[Name]], 1))</f>
        <v xml:space="preserve">Drew </v>
      </c>
    </row>
    <row r="634" spans="3:17" x14ac:dyDescent="0.35">
      <c r="C634" s="2" t="s">
        <v>1290</v>
      </c>
      <c r="D634" s="2" t="s">
        <v>1291</v>
      </c>
      <c r="E634" s="2" t="s">
        <v>58</v>
      </c>
      <c r="F634" s="11">
        <v>25</v>
      </c>
      <c r="G634" s="2" t="s">
        <v>16</v>
      </c>
      <c r="H634" s="2" t="s">
        <v>63</v>
      </c>
      <c r="I634" s="5">
        <v>82815</v>
      </c>
      <c r="J634" s="11">
        <v>9</v>
      </c>
      <c r="K634" s="11">
        <v>5</v>
      </c>
      <c r="L634" s="2">
        <v>2017</v>
      </c>
      <c r="M634" s="2" t="s">
        <v>51</v>
      </c>
      <c r="N634" s="2" t="s">
        <v>26</v>
      </c>
      <c r="O634" s="8">
        <v>4.5527028425991496</v>
      </c>
      <c r="P634" t="str">
        <f>_xlfn.IFS(Analysis167[[#This Row],[Performance_Score]]&lt;=2, "Poor", Analysis167[[#This Row],[Performance_Score]]&gt;2, "Good", Analysis167[[#This Row],[Performance_Score]]&gt;4, "Excellent")</f>
        <v>Good</v>
      </c>
      <c r="Q634" t="str">
        <f>LEFT(Analysis167[[#This Row],[Name]],FIND(" ",Analysis167[[#This Row],[Name]], 1))</f>
        <v xml:space="preserve">James </v>
      </c>
    </row>
    <row r="635" spans="3:17" x14ac:dyDescent="0.35">
      <c r="C635" s="1" t="s">
        <v>1292</v>
      </c>
      <c r="D635" s="1" t="s">
        <v>1293</v>
      </c>
      <c r="E635" s="1" t="s">
        <v>58</v>
      </c>
      <c r="F635" s="10">
        <v>42</v>
      </c>
      <c r="G635" s="1" t="s">
        <v>23</v>
      </c>
      <c r="H635" s="1" t="s">
        <v>39</v>
      </c>
      <c r="I635" s="4">
        <v>60153</v>
      </c>
      <c r="J635" s="10">
        <v>6</v>
      </c>
      <c r="K635" s="10">
        <v>1</v>
      </c>
      <c r="L635" s="1">
        <v>2018</v>
      </c>
      <c r="M635" s="1" t="s">
        <v>40</v>
      </c>
      <c r="N635" s="1" t="s">
        <v>26</v>
      </c>
      <c r="O635" s="7">
        <v>2.212681169816539</v>
      </c>
      <c r="P635" t="str">
        <f>_xlfn.IFS(Analysis167[[#This Row],[Performance_Score]]&lt;=2, "Poor", Analysis167[[#This Row],[Performance_Score]]&gt;2, "Good", Analysis167[[#This Row],[Performance_Score]]&gt;4, "Excellent")</f>
        <v>Poor</v>
      </c>
      <c r="Q635" t="str">
        <f>LEFT(Analysis167[[#This Row],[Name]],FIND(" ",Analysis167[[#This Row],[Name]], 1))</f>
        <v xml:space="preserve">April </v>
      </c>
    </row>
    <row r="636" spans="3:17" x14ac:dyDescent="0.35">
      <c r="C636" s="2" t="s">
        <v>1294</v>
      </c>
      <c r="D636" s="2" t="s">
        <v>1295</v>
      </c>
      <c r="E636" s="2" t="s">
        <v>58</v>
      </c>
      <c r="F636" s="11">
        <v>26</v>
      </c>
      <c r="G636" s="2" t="s">
        <v>16</v>
      </c>
      <c r="H636" s="2" t="s">
        <v>77</v>
      </c>
      <c r="I636" s="5">
        <v>92723</v>
      </c>
      <c r="J636" s="11">
        <v>1</v>
      </c>
      <c r="K636" s="11">
        <v>4</v>
      </c>
      <c r="L636" s="2">
        <v>2018</v>
      </c>
      <c r="M636" s="2" t="s">
        <v>40</v>
      </c>
      <c r="N636" s="2" t="s">
        <v>41</v>
      </c>
      <c r="O636" s="8">
        <v>2.0413392397011965</v>
      </c>
      <c r="P636" t="str">
        <f>_xlfn.IFS(Analysis167[[#This Row],[Performance_Score]]&lt;=2, "Poor", Analysis167[[#This Row],[Performance_Score]]&gt;2, "Good", Analysis167[[#This Row],[Performance_Score]]&gt;4, "Excellent")</f>
        <v>Good</v>
      </c>
      <c r="Q636" t="str">
        <f>LEFT(Analysis167[[#This Row],[Name]],FIND(" ",Analysis167[[#This Row],[Name]], 1))</f>
        <v xml:space="preserve">Noah </v>
      </c>
    </row>
    <row r="637" spans="3:17" x14ac:dyDescent="0.35">
      <c r="C637" s="1" t="s">
        <v>1296</v>
      </c>
      <c r="D637" s="1" t="s">
        <v>1297</v>
      </c>
      <c r="E637" s="1" t="s">
        <v>22</v>
      </c>
      <c r="F637" s="10">
        <v>60</v>
      </c>
      <c r="G637" s="1" t="s">
        <v>23</v>
      </c>
      <c r="H637" s="1" t="s">
        <v>17</v>
      </c>
      <c r="I637" s="4">
        <v>104415</v>
      </c>
      <c r="J637" s="10">
        <v>35</v>
      </c>
      <c r="K637" s="10">
        <v>3</v>
      </c>
      <c r="L637" s="1">
        <v>2015</v>
      </c>
      <c r="M637" s="1" t="s">
        <v>30</v>
      </c>
      <c r="N637" s="1" t="s">
        <v>41</v>
      </c>
      <c r="O637" s="7">
        <v>1.0296801699503719</v>
      </c>
      <c r="P637" t="str">
        <f>_xlfn.IFS(Analysis167[[#This Row],[Performance_Score]]&lt;=2, "Poor", Analysis167[[#This Row],[Performance_Score]]&gt;2, "Good", Analysis167[[#This Row],[Performance_Score]]&gt;4, "Excellent")</f>
        <v>Good</v>
      </c>
      <c r="Q637" t="str">
        <f>LEFT(Analysis167[[#This Row],[Name]],FIND(" ",Analysis167[[#This Row],[Name]], 1))</f>
        <v xml:space="preserve">Laura </v>
      </c>
    </row>
    <row r="638" spans="3:17" x14ac:dyDescent="0.35">
      <c r="C638" s="2" t="s">
        <v>1298</v>
      </c>
      <c r="D638" s="2" t="s">
        <v>1299</v>
      </c>
      <c r="E638" s="2" t="s">
        <v>22</v>
      </c>
      <c r="F638" s="11">
        <v>52</v>
      </c>
      <c r="G638" s="2" t="s">
        <v>16</v>
      </c>
      <c r="H638" s="2" t="s">
        <v>63</v>
      </c>
      <c r="I638" s="5">
        <v>34951</v>
      </c>
      <c r="J638" s="11">
        <v>19</v>
      </c>
      <c r="K638" s="11">
        <v>2</v>
      </c>
      <c r="L638" s="2">
        <v>2022</v>
      </c>
      <c r="M638" s="2" t="s">
        <v>40</v>
      </c>
      <c r="N638" s="2" t="s">
        <v>41</v>
      </c>
      <c r="O638" s="8">
        <v>3.8939818371528006</v>
      </c>
      <c r="P638" t="str">
        <f>_xlfn.IFS(Analysis167[[#This Row],[Performance_Score]]&lt;=2, "Poor", Analysis167[[#This Row],[Performance_Score]]&gt;2, "Good", Analysis167[[#This Row],[Performance_Score]]&gt;4, "Excellent")</f>
        <v>Poor</v>
      </c>
      <c r="Q638" t="str">
        <f>LEFT(Analysis167[[#This Row],[Name]],FIND(" ",Analysis167[[#This Row],[Name]], 1))</f>
        <v xml:space="preserve">Donna </v>
      </c>
    </row>
    <row r="639" spans="3:17" x14ac:dyDescent="0.35">
      <c r="C639" s="1" t="s">
        <v>1300</v>
      </c>
      <c r="D639" s="1" t="s">
        <v>1301</v>
      </c>
      <c r="E639" s="1" t="s">
        <v>80</v>
      </c>
      <c r="F639" s="10">
        <v>49</v>
      </c>
      <c r="G639" s="1" t="s">
        <v>23</v>
      </c>
      <c r="H639" s="1" t="s">
        <v>17</v>
      </c>
      <c r="I639" s="4">
        <v>97173</v>
      </c>
      <c r="J639" s="10">
        <v>33</v>
      </c>
      <c r="K639" s="10">
        <v>4</v>
      </c>
      <c r="L639" s="1">
        <v>0</v>
      </c>
      <c r="M639" s="1" t="s">
        <v>18</v>
      </c>
      <c r="N639" s="1" t="s">
        <v>26</v>
      </c>
      <c r="O639" s="7">
        <v>3.0927094061750147</v>
      </c>
      <c r="P639" t="str">
        <f>_xlfn.IFS(Analysis167[[#This Row],[Performance_Score]]&lt;=2, "Poor", Analysis167[[#This Row],[Performance_Score]]&gt;2, "Good", Analysis167[[#This Row],[Performance_Score]]&gt;4, "Excellent")</f>
        <v>Good</v>
      </c>
      <c r="Q639" t="str">
        <f>LEFT(Analysis167[[#This Row],[Name]],FIND(" ",Analysis167[[#This Row],[Name]], 1))</f>
        <v xml:space="preserve">William </v>
      </c>
    </row>
    <row r="640" spans="3:17" x14ac:dyDescent="0.35">
      <c r="C640" s="2" t="s">
        <v>1302</v>
      </c>
      <c r="D640" s="2" t="s">
        <v>1303</v>
      </c>
      <c r="E640" s="2" t="s">
        <v>22</v>
      </c>
      <c r="F640" s="11">
        <v>49</v>
      </c>
      <c r="G640" s="2" t="s">
        <v>16</v>
      </c>
      <c r="H640" s="2" t="s">
        <v>29</v>
      </c>
      <c r="I640" s="5">
        <v>32894</v>
      </c>
      <c r="J640" s="11">
        <v>16</v>
      </c>
      <c r="K640" s="11">
        <v>3</v>
      </c>
      <c r="L640" s="2">
        <v>2022</v>
      </c>
      <c r="M640" s="2" t="s">
        <v>25</v>
      </c>
      <c r="N640" s="2" t="s">
        <v>26</v>
      </c>
      <c r="O640" s="8">
        <v>4.6652754756110735</v>
      </c>
      <c r="P640" t="str">
        <f>_xlfn.IFS(Analysis167[[#This Row],[Performance_Score]]&lt;=2, "Poor", Analysis167[[#This Row],[Performance_Score]]&gt;2, "Good", Analysis167[[#This Row],[Performance_Score]]&gt;4, "Excellent")</f>
        <v>Good</v>
      </c>
      <c r="Q640" t="str">
        <f>LEFT(Analysis167[[#This Row],[Name]],FIND(" ",Analysis167[[#This Row],[Name]], 1))</f>
        <v xml:space="preserve">Elizabeth </v>
      </c>
    </row>
    <row r="641" spans="3:17" x14ac:dyDescent="0.35">
      <c r="C641" s="1" t="s">
        <v>1304</v>
      </c>
      <c r="D641" s="1" t="s">
        <v>1305</v>
      </c>
      <c r="E641" s="1" t="s">
        <v>22</v>
      </c>
      <c r="F641" s="10">
        <v>43</v>
      </c>
      <c r="G641" s="1" t="s">
        <v>16</v>
      </c>
      <c r="H641" s="1" t="s">
        <v>29</v>
      </c>
      <c r="I641" s="4">
        <v>85851</v>
      </c>
      <c r="J641" s="10">
        <v>4</v>
      </c>
      <c r="K641" s="10">
        <v>3</v>
      </c>
      <c r="L641" s="1">
        <v>2018</v>
      </c>
      <c r="M641" s="1" t="s">
        <v>34</v>
      </c>
      <c r="N641" s="1" t="s">
        <v>41</v>
      </c>
      <c r="O641" s="7">
        <v>2.8779957512080894</v>
      </c>
      <c r="P641" t="str">
        <f>_xlfn.IFS(Analysis167[[#This Row],[Performance_Score]]&lt;=2, "Poor", Analysis167[[#This Row],[Performance_Score]]&gt;2, "Good", Analysis167[[#This Row],[Performance_Score]]&gt;4, "Excellent")</f>
        <v>Good</v>
      </c>
      <c r="Q641" t="str">
        <f>LEFT(Analysis167[[#This Row],[Name]],FIND(" ",Analysis167[[#This Row],[Name]], 1))</f>
        <v xml:space="preserve">Deanna </v>
      </c>
    </row>
    <row r="642" spans="3:17" x14ac:dyDescent="0.35">
      <c r="C642" s="2" t="s">
        <v>1306</v>
      </c>
      <c r="D642" s="2" t="s">
        <v>1307</v>
      </c>
      <c r="E642" s="2" t="s">
        <v>80</v>
      </c>
      <c r="F642" s="11">
        <v>54</v>
      </c>
      <c r="G642" s="2" t="s">
        <v>23</v>
      </c>
      <c r="H642" s="2" t="s">
        <v>39</v>
      </c>
      <c r="I642" s="5">
        <v>47287</v>
      </c>
      <c r="J642" s="11">
        <v>27</v>
      </c>
      <c r="K642" s="11">
        <v>1</v>
      </c>
      <c r="L642" s="2">
        <v>2018</v>
      </c>
      <c r="M642" s="2" t="s">
        <v>18</v>
      </c>
      <c r="N642" s="2" t="s">
        <v>141</v>
      </c>
      <c r="O642" s="8">
        <v>4.0216090299784346</v>
      </c>
      <c r="P642" t="str">
        <f>_xlfn.IFS(Analysis167[[#This Row],[Performance_Score]]&lt;=2, "Poor", Analysis167[[#This Row],[Performance_Score]]&gt;2, "Good", Analysis167[[#This Row],[Performance_Score]]&gt;4, "Excellent")</f>
        <v>Poor</v>
      </c>
      <c r="Q642" t="str">
        <f>LEFT(Analysis167[[#This Row],[Name]],FIND(" ",Analysis167[[#This Row],[Name]], 1))</f>
        <v xml:space="preserve">Erin </v>
      </c>
    </row>
    <row r="643" spans="3:17" x14ac:dyDescent="0.35">
      <c r="C643" s="1" t="s">
        <v>1308</v>
      </c>
      <c r="D643" s="1" t="s">
        <v>1309</v>
      </c>
      <c r="E643" s="1" t="s">
        <v>15</v>
      </c>
      <c r="F643" s="10">
        <v>29</v>
      </c>
      <c r="G643" s="1" t="s">
        <v>16</v>
      </c>
      <c r="H643" s="1" t="s">
        <v>77</v>
      </c>
      <c r="I643" s="4">
        <v>118892</v>
      </c>
      <c r="J643" s="10">
        <v>33</v>
      </c>
      <c r="K643" s="10">
        <v>1</v>
      </c>
      <c r="L643" s="1">
        <v>2016</v>
      </c>
      <c r="M643" s="1" t="s">
        <v>30</v>
      </c>
      <c r="N643" s="1" t="s">
        <v>26</v>
      </c>
      <c r="O643" s="7">
        <v>3.5390242470942992</v>
      </c>
      <c r="P643" t="str">
        <f>_xlfn.IFS(Analysis167[[#This Row],[Performance_Score]]&lt;=2, "Poor", Analysis167[[#This Row],[Performance_Score]]&gt;2, "Good", Analysis167[[#This Row],[Performance_Score]]&gt;4, "Excellent")</f>
        <v>Poor</v>
      </c>
      <c r="Q643" t="str">
        <f>LEFT(Analysis167[[#This Row],[Name]],FIND(" ",Analysis167[[#This Row],[Name]], 1))</f>
        <v xml:space="preserve">Amber </v>
      </c>
    </row>
    <row r="644" spans="3:17" x14ac:dyDescent="0.35">
      <c r="C644" s="2" t="s">
        <v>1310</v>
      </c>
      <c r="D644" s="2" t="s">
        <v>1311</v>
      </c>
      <c r="E644" s="2" t="s">
        <v>15</v>
      </c>
      <c r="F644" s="11">
        <v>60</v>
      </c>
      <c r="G644" s="2" t="s">
        <v>23</v>
      </c>
      <c r="H644" s="2" t="s">
        <v>29</v>
      </c>
      <c r="I644" s="5">
        <v>59791</v>
      </c>
      <c r="J644" s="11">
        <v>6</v>
      </c>
      <c r="K644" s="11">
        <v>3</v>
      </c>
      <c r="L644" s="2">
        <v>2018</v>
      </c>
      <c r="M644" s="2" t="s">
        <v>25</v>
      </c>
      <c r="N644" s="2" t="s">
        <v>26</v>
      </c>
      <c r="O644" s="8">
        <v>3.5154862204510775</v>
      </c>
      <c r="P644" t="str">
        <f>_xlfn.IFS(Analysis167[[#This Row],[Performance_Score]]&lt;=2, "Poor", Analysis167[[#This Row],[Performance_Score]]&gt;2, "Good", Analysis167[[#This Row],[Performance_Score]]&gt;4, "Excellent")</f>
        <v>Good</v>
      </c>
      <c r="Q644" t="str">
        <f>LEFT(Analysis167[[#This Row],[Name]],FIND(" ",Analysis167[[#This Row],[Name]], 1))</f>
        <v xml:space="preserve">Jesus </v>
      </c>
    </row>
    <row r="645" spans="3:17" x14ac:dyDescent="0.35">
      <c r="C645" s="1" t="s">
        <v>1312</v>
      </c>
      <c r="D645" s="1" t="s">
        <v>1313</v>
      </c>
      <c r="E645" s="1" t="s">
        <v>22</v>
      </c>
      <c r="F645" s="10">
        <v>32</v>
      </c>
      <c r="G645" s="1" t="s">
        <v>23</v>
      </c>
      <c r="H645" s="1" t="s">
        <v>17</v>
      </c>
      <c r="I645" s="4">
        <v>39442</v>
      </c>
      <c r="J645" s="10">
        <v>19</v>
      </c>
      <c r="K645" s="10">
        <v>4</v>
      </c>
      <c r="L645" s="1">
        <v>0</v>
      </c>
      <c r="M645" s="1" t="s">
        <v>51</v>
      </c>
      <c r="N645" s="1" t="s">
        <v>26</v>
      </c>
      <c r="O645" s="7">
        <v>1.5210069702792288</v>
      </c>
      <c r="P645" t="str">
        <f>_xlfn.IFS(Analysis167[[#This Row],[Performance_Score]]&lt;=2, "Poor", Analysis167[[#This Row],[Performance_Score]]&gt;2, "Good", Analysis167[[#This Row],[Performance_Score]]&gt;4, "Excellent")</f>
        <v>Good</v>
      </c>
      <c r="Q645" t="str">
        <f>LEFT(Analysis167[[#This Row],[Name]],FIND(" ",Analysis167[[#This Row],[Name]], 1))</f>
        <v xml:space="preserve">William </v>
      </c>
    </row>
    <row r="646" spans="3:17" x14ac:dyDescent="0.35">
      <c r="C646" s="2" t="s">
        <v>1314</v>
      </c>
      <c r="D646" s="2" t="s">
        <v>1315</v>
      </c>
      <c r="E646" s="2" t="s">
        <v>33</v>
      </c>
      <c r="F646" s="11">
        <v>34</v>
      </c>
      <c r="G646" s="2" t="s">
        <v>23</v>
      </c>
      <c r="H646" s="2" t="s">
        <v>63</v>
      </c>
      <c r="I646" s="5">
        <v>55270</v>
      </c>
      <c r="J646" s="11">
        <v>12</v>
      </c>
      <c r="K646" s="11">
        <v>3</v>
      </c>
      <c r="L646" s="2">
        <v>2020</v>
      </c>
      <c r="M646" s="2" t="s">
        <v>40</v>
      </c>
      <c r="N646" s="2" t="s">
        <v>26</v>
      </c>
      <c r="O646" s="8">
        <v>1.7159796487912424</v>
      </c>
      <c r="P646" t="str">
        <f>_xlfn.IFS(Analysis167[[#This Row],[Performance_Score]]&lt;=2, "Poor", Analysis167[[#This Row],[Performance_Score]]&gt;2, "Good", Analysis167[[#This Row],[Performance_Score]]&gt;4, "Excellent")</f>
        <v>Good</v>
      </c>
      <c r="Q646" t="str">
        <f>LEFT(Analysis167[[#This Row],[Name]],FIND(" ",Analysis167[[#This Row],[Name]], 1))</f>
        <v xml:space="preserve">Candace </v>
      </c>
    </row>
    <row r="647" spans="3:17" x14ac:dyDescent="0.35">
      <c r="C647" s="1" t="s">
        <v>1316</v>
      </c>
      <c r="D647" s="1" t="s">
        <v>1317</v>
      </c>
      <c r="E647" s="1" t="s">
        <v>15</v>
      </c>
      <c r="F647" s="10">
        <v>53</v>
      </c>
      <c r="G647" s="1" t="s">
        <v>23</v>
      </c>
      <c r="H647" s="1" t="s">
        <v>39</v>
      </c>
      <c r="I647" s="4">
        <v>61452</v>
      </c>
      <c r="J647" s="10">
        <v>12</v>
      </c>
      <c r="K647" s="10">
        <v>5</v>
      </c>
      <c r="L647" s="1">
        <v>0</v>
      </c>
      <c r="M647" s="1" t="s">
        <v>25</v>
      </c>
      <c r="N647" s="1" t="s">
        <v>26</v>
      </c>
      <c r="O647" s="7">
        <v>3.1981985710583776</v>
      </c>
      <c r="P647" t="str">
        <f>_xlfn.IFS(Analysis167[[#This Row],[Performance_Score]]&lt;=2, "Poor", Analysis167[[#This Row],[Performance_Score]]&gt;2, "Good", Analysis167[[#This Row],[Performance_Score]]&gt;4, "Excellent")</f>
        <v>Good</v>
      </c>
      <c r="Q647" t="str">
        <f>LEFT(Analysis167[[#This Row],[Name]],FIND(" ",Analysis167[[#This Row],[Name]], 1))</f>
        <v xml:space="preserve">Dr. </v>
      </c>
    </row>
    <row r="648" spans="3:17" x14ac:dyDescent="0.35">
      <c r="C648" s="2" t="s">
        <v>1318</v>
      </c>
      <c r="D648" s="2" t="s">
        <v>1319</v>
      </c>
      <c r="E648" s="2" t="s">
        <v>46</v>
      </c>
      <c r="F648" s="11">
        <v>51</v>
      </c>
      <c r="G648" s="2" t="s">
        <v>23</v>
      </c>
      <c r="H648" s="2" t="s">
        <v>17</v>
      </c>
      <c r="I648" s="5">
        <v>80856</v>
      </c>
      <c r="J648" s="11">
        <v>13</v>
      </c>
      <c r="K648" s="11">
        <v>1</v>
      </c>
      <c r="L648" s="2">
        <v>2019</v>
      </c>
      <c r="M648" s="2" t="s">
        <v>18</v>
      </c>
      <c r="N648" s="2" t="s">
        <v>26</v>
      </c>
      <c r="O648" s="8">
        <v>2.7762467349999942</v>
      </c>
      <c r="P648" t="str">
        <f>_xlfn.IFS(Analysis167[[#This Row],[Performance_Score]]&lt;=2, "Poor", Analysis167[[#This Row],[Performance_Score]]&gt;2, "Good", Analysis167[[#This Row],[Performance_Score]]&gt;4, "Excellent")</f>
        <v>Poor</v>
      </c>
      <c r="Q648" t="str">
        <f>LEFT(Analysis167[[#This Row],[Name]],FIND(" ",Analysis167[[#This Row],[Name]], 1))</f>
        <v xml:space="preserve">Jennifer </v>
      </c>
    </row>
    <row r="649" spans="3:17" x14ac:dyDescent="0.35">
      <c r="C649" s="1" t="s">
        <v>1320</v>
      </c>
      <c r="D649" s="1" t="s">
        <v>1321</v>
      </c>
      <c r="E649" s="1" t="s">
        <v>22</v>
      </c>
      <c r="F649" s="10">
        <v>38</v>
      </c>
      <c r="G649" s="1" t="s">
        <v>16</v>
      </c>
      <c r="H649" s="1" t="s">
        <v>24</v>
      </c>
      <c r="I649" s="4">
        <v>108277</v>
      </c>
      <c r="J649" s="10">
        <v>2</v>
      </c>
      <c r="K649" s="10">
        <v>1</v>
      </c>
      <c r="L649" s="1">
        <v>2017</v>
      </c>
      <c r="M649" s="1" t="s">
        <v>30</v>
      </c>
      <c r="N649" s="1" t="s">
        <v>41</v>
      </c>
      <c r="O649" s="7">
        <v>3.9043011616227594</v>
      </c>
      <c r="P649" t="str">
        <f>_xlfn.IFS(Analysis167[[#This Row],[Performance_Score]]&lt;=2, "Poor", Analysis167[[#This Row],[Performance_Score]]&gt;2, "Good", Analysis167[[#This Row],[Performance_Score]]&gt;4, "Excellent")</f>
        <v>Poor</v>
      </c>
      <c r="Q649" t="str">
        <f>LEFT(Analysis167[[#This Row],[Name]],FIND(" ",Analysis167[[#This Row],[Name]], 1))</f>
        <v xml:space="preserve">Timothy </v>
      </c>
    </row>
    <row r="650" spans="3:17" x14ac:dyDescent="0.35">
      <c r="C650" s="2" t="s">
        <v>1322</v>
      </c>
      <c r="D650" s="2" t="s">
        <v>1323</v>
      </c>
      <c r="E650" s="2" t="s">
        <v>22</v>
      </c>
      <c r="F650" s="11">
        <v>27</v>
      </c>
      <c r="G650" s="2" t="s">
        <v>16</v>
      </c>
      <c r="H650" s="2" t="s">
        <v>24</v>
      </c>
      <c r="I650" s="5">
        <v>87505</v>
      </c>
      <c r="J650" s="11">
        <v>35</v>
      </c>
      <c r="K650" s="11">
        <v>4</v>
      </c>
      <c r="L650" s="2">
        <v>2022</v>
      </c>
      <c r="M650" s="2" t="s">
        <v>30</v>
      </c>
      <c r="N650" s="2" t="s">
        <v>26</v>
      </c>
      <c r="O650" s="8">
        <v>4.286610517421531</v>
      </c>
      <c r="P650" t="str">
        <f>_xlfn.IFS(Analysis167[[#This Row],[Performance_Score]]&lt;=2, "Poor", Analysis167[[#This Row],[Performance_Score]]&gt;2, "Good", Analysis167[[#This Row],[Performance_Score]]&gt;4, "Excellent")</f>
        <v>Good</v>
      </c>
      <c r="Q650" t="str">
        <f>LEFT(Analysis167[[#This Row],[Name]],FIND(" ",Analysis167[[#This Row],[Name]], 1))</f>
        <v xml:space="preserve">Steven </v>
      </c>
    </row>
    <row r="651" spans="3:17" x14ac:dyDescent="0.35">
      <c r="C651" s="1" t="s">
        <v>1324</v>
      </c>
      <c r="D651" s="1" t="s">
        <v>1325</v>
      </c>
      <c r="E651" s="1" t="s">
        <v>22</v>
      </c>
      <c r="F651" s="10">
        <v>46</v>
      </c>
      <c r="G651" s="1" t="s">
        <v>16</v>
      </c>
      <c r="H651" s="1" t="s">
        <v>17</v>
      </c>
      <c r="I651" s="4">
        <v>93174</v>
      </c>
      <c r="J651" s="10">
        <v>11</v>
      </c>
      <c r="K651" s="10">
        <v>2</v>
      </c>
      <c r="L651" s="1">
        <v>2020</v>
      </c>
      <c r="M651" s="1" t="s">
        <v>18</v>
      </c>
      <c r="N651" s="1" t="s">
        <v>26</v>
      </c>
      <c r="O651" s="7">
        <v>3.35833544677326</v>
      </c>
      <c r="P651" t="str">
        <f>_xlfn.IFS(Analysis167[[#This Row],[Performance_Score]]&lt;=2, "Poor", Analysis167[[#This Row],[Performance_Score]]&gt;2, "Good", Analysis167[[#This Row],[Performance_Score]]&gt;4, "Excellent")</f>
        <v>Poor</v>
      </c>
      <c r="Q651" t="str">
        <f>LEFT(Analysis167[[#This Row],[Name]],FIND(" ",Analysis167[[#This Row],[Name]], 1))</f>
        <v xml:space="preserve">Rebecca </v>
      </c>
    </row>
    <row r="652" spans="3:17" x14ac:dyDescent="0.35">
      <c r="C652" s="2" t="s">
        <v>1326</v>
      </c>
      <c r="D652" s="2" t="s">
        <v>1327</v>
      </c>
      <c r="E652" s="2" t="s">
        <v>33</v>
      </c>
      <c r="F652" s="11">
        <v>50</v>
      </c>
      <c r="G652" s="2" t="s">
        <v>23</v>
      </c>
      <c r="H652" s="2" t="s">
        <v>77</v>
      </c>
      <c r="I652" s="5">
        <v>114677</v>
      </c>
      <c r="J652" s="11">
        <v>2</v>
      </c>
      <c r="K652" s="11">
        <v>3</v>
      </c>
      <c r="L652" s="2">
        <v>2019</v>
      </c>
      <c r="M652" s="2" t="s">
        <v>40</v>
      </c>
      <c r="N652" s="2" t="s">
        <v>141</v>
      </c>
      <c r="O652" s="8">
        <v>3.5763683341964003</v>
      </c>
      <c r="P652" t="str">
        <f>_xlfn.IFS(Analysis167[[#This Row],[Performance_Score]]&lt;=2, "Poor", Analysis167[[#This Row],[Performance_Score]]&gt;2, "Good", Analysis167[[#This Row],[Performance_Score]]&gt;4, "Excellent")</f>
        <v>Good</v>
      </c>
      <c r="Q652" t="str">
        <f>LEFT(Analysis167[[#This Row],[Name]],FIND(" ",Analysis167[[#This Row],[Name]], 1))</f>
        <v xml:space="preserve">Mrs. </v>
      </c>
    </row>
    <row r="653" spans="3:17" x14ac:dyDescent="0.35">
      <c r="C653" s="1" t="s">
        <v>1328</v>
      </c>
      <c r="D653" s="1" t="s">
        <v>1329</v>
      </c>
      <c r="E653" s="1" t="s">
        <v>58</v>
      </c>
      <c r="F653" s="10">
        <v>48</v>
      </c>
      <c r="G653" s="1" t="s">
        <v>23</v>
      </c>
      <c r="H653" s="1" t="s">
        <v>17</v>
      </c>
      <c r="I653" s="4">
        <v>65896</v>
      </c>
      <c r="J653" s="10">
        <v>19</v>
      </c>
      <c r="K653" s="10">
        <v>2</v>
      </c>
      <c r="L653" s="1">
        <v>0</v>
      </c>
      <c r="M653" s="1" t="s">
        <v>30</v>
      </c>
      <c r="N653" s="1" t="s">
        <v>41</v>
      </c>
      <c r="O653" s="7">
        <v>3.7607493462734127</v>
      </c>
      <c r="P653" t="str">
        <f>_xlfn.IFS(Analysis167[[#This Row],[Performance_Score]]&lt;=2, "Poor", Analysis167[[#This Row],[Performance_Score]]&gt;2, "Good", Analysis167[[#This Row],[Performance_Score]]&gt;4, "Excellent")</f>
        <v>Poor</v>
      </c>
      <c r="Q653" t="str">
        <f>LEFT(Analysis167[[#This Row],[Name]],FIND(" ",Analysis167[[#This Row],[Name]], 1))</f>
        <v xml:space="preserve">Christine </v>
      </c>
    </row>
    <row r="654" spans="3:17" x14ac:dyDescent="0.35">
      <c r="C654" s="2" t="s">
        <v>1330</v>
      </c>
      <c r="D654" s="2" t="s">
        <v>1331</v>
      </c>
      <c r="E654" s="2" t="s">
        <v>80</v>
      </c>
      <c r="F654" s="11">
        <v>25</v>
      </c>
      <c r="G654" s="2" t="s">
        <v>16</v>
      </c>
      <c r="H654" s="2" t="s">
        <v>63</v>
      </c>
      <c r="I654" s="5">
        <v>43128</v>
      </c>
      <c r="J654" s="11">
        <v>34</v>
      </c>
      <c r="K654" s="11">
        <v>1</v>
      </c>
      <c r="L654" s="2">
        <v>2016</v>
      </c>
      <c r="M654" s="2" t="s">
        <v>30</v>
      </c>
      <c r="N654" s="2" t="s">
        <v>26</v>
      </c>
      <c r="O654" s="8">
        <v>3.6853360147160541</v>
      </c>
      <c r="P654" t="str">
        <f>_xlfn.IFS(Analysis167[[#This Row],[Performance_Score]]&lt;=2, "Poor", Analysis167[[#This Row],[Performance_Score]]&gt;2, "Good", Analysis167[[#This Row],[Performance_Score]]&gt;4, "Excellent")</f>
        <v>Poor</v>
      </c>
      <c r="Q654" t="str">
        <f>LEFT(Analysis167[[#This Row],[Name]],FIND(" ",Analysis167[[#This Row],[Name]], 1))</f>
        <v xml:space="preserve">Tracey </v>
      </c>
    </row>
    <row r="655" spans="3:17" x14ac:dyDescent="0.35">
      <c r="C655" s="1" t="s">
        <v>1332</v>
      </c>
      <c r="D655" s="1" t="s">
        <v>1333</v>
      </c>
      <c r="E655" s="1" t="s">
        <v>80</v>
      </c>
      <c r="F655" s="10">
        <v>41</v>
      </c>
      <c r="G655" s="1" t="s">
        <v>72</v>
      </c>
      <c r="H655" s="1" t="s">
        <v>77</v>
      </c>
      <c r="I655" s="4">
        <v>107648</v>
      </c>
      <c r="J655" s="10">
        <v>31</v>
      </c>
      <c r="K655" s="10">
        <v>1</v>
      </c>
      <c r="L655" s="1">
        <v>2022</v>
      </c>
      <c r="M655" s="1" t="s">
        <v>51</v>
      </c>
      <c r="N655" s="1" t="s">
        <v>26</v>
      </c>
      <c r="O655" s="7">
        <v>3.8374899123878659</v>
      </c>
      <c r="P655" t="str">
        <f>_xlfn.IFS(Analysis167[[#This Row],[Performance_Score]]&lt;=2, "Poor", Analysis167[[#This Row],[Performance_Score]]&gt;2, "Good", Analysis167[[#This Row],[Performance_Score]]&gt;4, "Excellent")</f>
        <v>Poor</v>
      </c>
      <c r="Q655" t="str">
        <f>LEFT(Analysis167[[#This Row],[Name]],FIND(" ",Analysis167[[#This Row],[Name]], 1))</f>
        <v xml:space="preserve">Amanda </v>
      </c>
    </row>
    <row r="656" spans="3:17" x14ac:dyDescent="0.35">
      <c r="C656" s="2" t="s">
        <v>1334</v>
      </c>
      <c r="D656" s="2" t="s">
        <v>1335</v>
      </c>
      <c r="E656" s="2" t="s">
        <v>46</v>
      </c>
      <c r="F656" s="11">
        <v>58</v>
      </c>
      <c r="G656" s="2" t="s">
        <v>23</v>
      </c>
      <c r="H656" s="2" t="s">
        <v>24</v>
      </c>
      <c r="I656" s="5">
        <v>40501</v>
      </c>
      <c r="J656" s="11">
        <v>28</v>
      </c>
      <c r="K656" s="11">
        <v>4</v>
      </c>
      <c r="L656" s="2">
        <v>0</v>
      </c>
      <c r="M656" s="2" t="s">
        <v>18</v>
      </c>
      <c r="N656" s="2" t="s">
        <v>26</v>
      </c>
      <c r="O656" s="8">
        <v>4.1858263719655966</v>
      </c>
      <c r="P656" t="str">
        <f>_xlfn.IFS(Analysis167[[#This Row],[Performance_Score]]&lt;=2, "Poor", Analysis167[[#This Row],[Performance_Score]]&gt;2, "Good", Analysis167[[#This Row],[Performance_Score]]&gt;4, "Excellent")</f>
        <v>Good</v>
      </c>
      <c r="Q656" t="str">
        <f>LEFT(Analysis167[[#This Row],[Name]],FIND(" ",Analysis167[[#This Row],[Name]], 1))</f>
        <v xml:space="preserve">Carrie </v>
      </c>
    </row>
    <row r="657" spans="3:17" x14ac:dyDescent="0.35">
      <c r="C657" s="1" t="s">
        <v>1336</v>
      </c>
      <c r="D657" s="1" t="s">
        <v>1337</v>
      </c>
      <c r="E657" s="1" t="s">
        <v>33</v>
      </c>
      <c r="F657" s="10">
        <v>30</v>
      </c>
      <c r="G657" s="1" t="s">
        <v>23</v>
      </c>
      <c r="H657" s="1" t="s">
        <v>29</v>
      </c>
      <c r="I657" s="4">
        <v>116608</v>
      </c>
      <c r="J657" s="10">
        <v>20</v>
      </c>
      <c r="K657" s="10">
        <v>5</v>
      </c>
      <c r="L657" s="1">
        <v>0</v>
      </c>
      <c r="M657" s="1" t="s">
        <v>40</v>
      </c>
      <c r="N657" s="1" t="s">
        <v>141</v>
      </c>
      <c r="O657" s="7">
        <v>1.3961631696921435</v>
      </c>
      <c r="P657" t="str">
        <f>_xlfn.IFS(Analysis167[[#This Row],[Performance_Score]]&lt;=2, "Poor", Analysis167[[#This Row],[Performance_Score]]&gt;2, "Good", Analysis167[[#This Row],[Performance_Score]]&gt;4, "Excellent")</f>
        <v>Good</v>
      </c>
      <c r="Q657" t="str">
        <f>LEFT(Analysis167[[#This Row],[Name]],FIND(" ",Analysis167[[#This Row],[Name]], 1))</f>
        <v xml:space="preserve">Brandon </v>
      </c>
    </row>
    <row r="658" spans="3:17" x14ac:dyDescent="0.35">
      <c r="C658" s="2" t="s">
        <v>1338</v>
      </c>
      <c r="D658" s="2" t="s">
        <v>1339</v>
      </c>
      <c r="E658" s="2" t="s">
        <v>80</v>
      </c>
      <c r="F658" s="11">
        <v>46</v>
      </c>
      <c r="G658" s="2" t="s">
        <v>16</v>
      </c>
      <c r="H658" s="2" t="s">
        <v>29</v>
      </c>
      <c r="I658" s="5">
        <v>83187</v>
      </c>
      <c r="J658" s="11">
        <v>19</v>
      </c>
      <c r="K658" s="11">
        <v>1</v>
      </c>
      <c r="L658" s="2">
        <v>0</v>
      </c>
      <c r="M658" s="2" t="s">
        <v>30</v>
      </c>
      <c r="N658" s="2" t="s">
        <v>41</v>
      </c>
      <c r="O658" s="8">
        <v>1.6656711719452044</v>
      </c>
      <c r="P658" t="str">
        <f>_xlfn.IFS(Analysis167[[#This Row],[Performance_Score]]&lt;=2, "Poor", Analysis167[[#This Row],[Performance_Score]]&gt;2, "Good", Analysis167[[#This Row],[Performance_Score]]&gt;4, "Excellent")</f>
        <v>Poor</v>
      </c>
      <c r="Q658" t="str">
        <f>LEFT(Analysis167[[#This Row],[Name]],FIND(" ",Analysis167[[#This Row],[Name]], 1))</f>
        <v xml:space="preserve">Christine </v>
      </c>
    </row>
    <row r="659" spans="3:17" x14ac:dyDescent="0.35">
      <c r="C659" s="1" t="s">
        <v>1340</v>
      </c>
      <c r="D659" s="1" t="s">
        <v>1341</v>
      </c>
      <c r="E659" s="1" t="s">
        <v>33</v>
      </c>
      <c r="F659" s="10">
        <v>29</v>
      </c>
      <c r="G659" s="1" t="s">
        <v>16</v>
      </c>
      <c r="H659" s="1" t="s">
        <v>29</v>
      </c>
      <c r="I659" s="4">
        <v>100073</v>
      </c>
      <c r="J659" s="10">
        <v>13</v>
      </c>
      <c r="K659" s="10">
        <v>4</v>
      </c>
      <c r="L659" s="1">
        <v>2017</v>
      </c>
      <c r="M659" s="1" t="s">
        <v>34</v>
      </c>
      <c r="N659" s="1" t="s">
        <v>26</v>
      </c>
      <c r="O659" s="7">
        <v>2.5333682845589611</v>
      </c>
      <c r="P659" t="str">
        <f>_xlfn.IFS(Analysis167[[#This Row],[Performance_Score]]&lt;=2, "Poor", Analysis167[[#This Row],[Performance_Score]]&gt;2, "Good", Analysis167[[#This Row],[Performance_Score]]&gt;4, "Excellent")</f>
        <v>Good</v>
      </c>
      <c r="Q659" t="str">
        <f>LEFT(Analysis167[[#This Row],[Name]],FIND(" ",Analysis167[[#This Row],[Name]], 1))</f>
        <v xml:space="preserve">Theresa </v>
      </c>
    </row>
    <row r="660" spans="3:17" x14ac:dyDescent="0.35">
      <c r="C660" s="2" t="s">
        <v>1342</v>
      </c>
      <c r="D660" s="2" t="s">
        <v>1343</v>
      </c>
      <c r="E660" s="2" t="s">
        <v>15</v>
      </c>
      <c r="F660" s="11">
        <v>34</v>
      </c>
      <c r="G660" s="2" t="s">
        <v>16</v>
      </c>
      <c r="H660" s="2" t="s">
        <v>17</v>
      </c>
      <c r="I660" s="5">
        <v>111159</v>
      </c>
      <c r="J660" s="11">
        <v>21</v>
      </c>
      <c r="K660" s="11">
        <v>4</v>
      </c>
      <c r="L660" s="2">
        <v>2021</v>
      </c>
      <c r="M660" s="2" t="s">
        <v>40</v>
      </c>
      <c r="N660" s="2" t="s">
        <v>26</v>
      </c>
      <c r="O660" s="8">
        <v>3.0754647508556587</v>
      </c>
      <c r="P660" t="str">
        <f>_xlfn.IFS(Analysis167[[#This Row],[Performance_Score]]&lt;=2, "Poor", Analysis167[[#This Row],[Performance_Score]]&gt;2, "Good", Analysis167[[#This Row],[Performance_Score]]&gt;4, "Excellent")</f>
        <v>Good</v>
      </c>
      <c r="Q660" t="str">
        <f>LEFT(Analysis167[[#This Row],[Name]],FIND(" ",Analysis167[[#This Row],[Name]], 1))</f>
        <v xml:space="preserve">David </v>
      </c>
    </row>
    <row r="661" spans="3:17" x14ac:dyDescent="0.35">
      <c r="C661" s="1" t="s">
        <v>1344</v>
      </c>
      <c r="D661" s="1" t="s">
        <v>1345</v>
      </c>
      <c r="E661" s="1" t="s">
        <v>33</v>
      </c>
      <c r="F661" s="10">
        <v>46</v>
      </c>
      <c r="G661" s="1" t="s">
        <v>16</v>
      </c>
      <c r="H661" s="1" t="s">
        <v>77</v>
      </c>
      <c r="I661" s="4">
        <v>110594</v>
      </c>
      <c r="J661" s="10">
        <v>13</v>
      </c>
      <c r="K661" s="10">
        <v>4</v>
      </c>
      <c r="L661" s="1">
        <v>2021</v>
      </c>
      <c r="M661" s="1" t="s">
        <v>40</v>
      </c>
      <c r="N661" s="1" t="s">
        <v>26</v>
      </c>
      <c r="O661" s="7">
        <v>1.7872409555955904</v>
      </c>
      <c r="P661" t="str">
        <f>_xlfn.IFS(Analysis167[[#This Row],[Performance_Score]]&lt;=2, "Poor", Analysis167[[#This Row],[Performance_Score]]&gt;2, "Good", Analysis167[[#This Row],[Performance_Score]]&gt;4, "Excellent")</f>
        <v>Good</v>
      </c>
      <c r="Q661" t="str">
        <f>LEFT(Analysis167[[#This Row],[Name]],FIND(" ",Analysis167[[#This Row],[Name]], 1))</f>
        <v xml:space="preserve">Steven </v>
      </c>
    </row>
    <row r="662" spans="3:17" x14ac:dyDescent="0.35">
      <c r="C662" s="2" t="s">
        <v>1346</v>
      </c>
      <c r="D662" s="2" t="s">
        <v>1347</v>
      </c>
      <c r="E662" s="2" t="s">
        <v>33</v>
      </c>
      <c r="F662" s="11">
        <v>33</v>
      </c>
      <c r="G662" s="2" t="s">
        <v>16</v>
      </c>
      <c r="H662" s="2" t="s">
        <v>24</v>
      </c>
      <c r="I662" s="5">
        <v>90305</v>
      </c>
      <c r="J662" s="11">
        <v>33</v>
      </c>
      <c r="K662" s="11">
        <v>2</v>
      </c>
      <c r="L662" s="2">
        <v>0</v>
      </c>
      <c r="M662" s="2" t="s">
        <v>51</v>
      </c>
      <c r="N662" s="2" t="s">
        <v>26</v>
      </c>
      <c r="O662" s="8">
        <v>1.2126165496214028</v>
      </c>
      <c r="P662" t="str">
        <f>_xlfn.IFS(Analysis167[[#This Row],[Performance_Score]]&lt;=2, "Poor", Analysis167[[#This Row],[Performance_Score]]&gt;2, "Good", Analysis167[[#This Row],[Performance_Score]]&gt;4, "Excellent")</f>
        <v>Poor</v>
      </c>
      <c r="Q662" t="str">
        <f>LEFT(Analysis167[[#This Row],[Name]],FIND(" ",Analysis167[[#This Row],[Name]], 1))</f>
        <v xml:space="preserve">Scott </v>
      </c>
    </row>
    <row r="663" spans="3:17" x14ac:dyDescent="0.35">
      <c r="C663" s="1" t="s">
        <v>1348</v>
      </c>
      <c r="D663" s="1" t="s">
        <v>1349</v>
      </c>
      <c r="E663" s="1" t="s">
        <v>22</v>
      </c>
      <c r="F663" s="10">
        <v>50</v>
      </c>
      <c r="G663" s="1" t="s">
        <v>23</v>
      </c>
      <c r="H663" s="1" t="s">
        <v>39</v>
      </c>
      <c r="I663" s="4">
        <v>96023</v>
      </c>
      <c r="J663" s="10">
        <v>17</v>
      </c>
      <c r="K663" s="10">
        <v>3</v>
      </c>
      <c r="L663" s="1">
        <v>2024</v>
      </c>
      <c r="M663" s="1" t="s">
        <v>25</v>
      </c>
      <c r="N663" s="1" t="s">
        <v>26</v>
      </c>
      <c r="O663" s="7">
        <v>3.8088678303750347</v>
      </c>
      <c r="P663" t="str">
        <f>_xlfn.IFS(Analysis167[[#This Row],[Performance_Score]]&lt;=2, "Poor", Analysis167[[#This Row],[Performance_Score]]&gt;2, "Good", Analysis167[[#This Row],[Performance_Score]]&gt;4, "Excellent")</f>
        <v>Good</v>
      </c>
      <c r="Q663" t="str">
        <f>LEFT(Analysis167[[#This Row],[Name]],FIND(" ",Analysis167[[#This Row],[Name]], 1))</f>
        <v xml:space="preserve">Tony </v>
      </c>
    </row>
    <row r="664" spans="3:17" x14ac:dyDescent="0.35">
      <c r="C664" s="2" t="s">
        <v>1350</v>
      </c>
      <c r="D664" s="2" t="s">
        <v>1058</v>
      </c>
      <c r="E664" s="2" t="s">
        <v>80</v>
      </c>
      <c r="F664" s="11">
        <v>46</v>
      </c>
      <c r="G664" s="2" t="s">
        <v>72</v>
      </c>
      <c r="H664" s="2" t="s">
        <v>17</v>
      </c>
      <c r="I664" s="5">
        <v>84915</v>
      </c>
      <c r="J664" s="11">
        <v>35</v>
      </c>
      <c r="K664" s="11">
        <v>3</v>
      </c>
      <c r="L664" s="2">
        <v>2020</v>
      </c>
      <c r="M664" s="2" t="s">
        <v>25</v>
      </c>
      <c r="N664" s="2" t="s">
        <v>26</v>
      </c>
      <c r="O664" s="8">
        <v>4.2401574530456676</v>
      </c>
      <c r="P664" t="str">
        <f>_xlfn.IFS(Analysis167[[#This Row],[Performance_Score]]&lt;=2, "Poor", Analysis167[[#This Row],[Performance_Score]]&gt;2, "Good", Analysis167[[#This Row],[Performance_Score]]&gt;4, "Excellent")</f>
        <v>Good</v>
      </c>
      <c r="Q664" t="str">
        <f>LEFT(Analysis167[[#This Row],[Name]],FIND(" ",Analysis167[[#This Row],[Name]], 1))</f>
        <v xml:space="preserve">David </v>
      </c>
    </row>
    <row r="665" spans="3:17" x14ac:dyDescent="0.35">
      <c r="C665" s="1" t="s">
        <v>1351</v>
      </c>
      <c r="D665" s="1" t="s">
        <v>1352</v>
      </c>
      <c r="E665" s="1" t="s">
        <v>33</v>
      </c>
      <c r="F665" s="10">
        <v>31</v>
      </c>
      <c r="G665" s="1" t="s">
        <v>23</v>
      </c>
      <c r="H665" s="1" t="s">
        <v>39</v>
      </c>
      <c r="I665" s="4">
        <v>111211</v>
      </c>
      <c r="J665" s="10">
        <v>19</v>
      </c>
      <c r="K665" s="10">
        <v>4</v>
      </c>
      <c r="L665" s="1">
        <v>2016</v>
      </c>
      <c r="M665" s="1" t="s">
        <v>18</v>
      </c>
      <c r="N665" s="1" t="s">
        <v>41</v>
      </c>
      <c r="O665" s="7">
        <v>1.306114242923937</v>
      </c>
      <c r="P665" t="str">
        <f>_xlfn.IFS(Analysis167[[#This Row],[Performance_Score]]&lt;=2, "Poor", Analysis167[[#This Row],[Performance_Score]]&gt;2, "Good", Analysis167[[#This Row],[Performance_Score]]&gt;4, "Excellent")</f>
        <v>Good</v>
      </c>
      <c r="Q665" t="str">
        <f>LEFT(Analysis167[[#This Row],[Name]],FIND(" ",Analysis167[[#This Row],[Name]], 1))</f>
        <v xml:space="preserve">Brenda </v>
      </c>
    </row>
    <row r="666" spans="3:17" x14ac:dyDescent="0.35">
      <c r="C666" s="2" t="s">
        <v>1353</v>
      </c>
      <c r="D666" s="2" t="s">
        <v>1354</v>
      </c>
      <c r="E666" s="2" t="s">
        <v>33</v>
      </c>
      <c r="F666" s="11">
        <v>35</v>
      </c>
      <c r="G666" s="2" t="s">
        <v>16</v>
      </c>
      <c r="H666" s="2" t="s">
        <v>39</v>
      </c>
      <c r="I666" s="5">
        <v>113277</v>
      </c>
      <c r="J666" s="11">
        <v>21</v>
      </c>
      <c r="K666" s="11">
        <v>4</v>
      </c>
      <c r="L666" s="2">
        <v>2017</v>
      </c>
      <c r="M666" s="2" t="s">
        <v>25</v>
      </c>
      <c r="N666" s="2" t="s">
        <v>41</v>
      </c>
      <c r="O666" s="8">
        <v>4.8582096449129155</v>
      </c>
      <c r="P666" t="str">
        <f>_xlfn.IFS(Analysis167[[#This Row],[Performance_Score]]&lt;=2, "Poor", Analysis167[[#This Row],[Performance_Score]]&gt;2, "Good", Analysis167[[#This Row],[Performance_Score]]&gt;4, "Excellent")</f>
        <v>Good</v>
      </c>
      <c r="Q666" t="str">
        <f>LEFT(Analysis167[[#This Row],[Name]],FIND(" ",Analysis167[[#This Row],[Name]], 1))</f>
        <v xml:space="preserve">Andre </v>
      </c>
    </row>
    <row r="667" spans="3:17" x14ac:dyDescent="0.35">
      <c r="C667" s="1" t="s">
        <v>1355</v>
      </c>
      <c r="D667" s="1" t="s">
        <v>1356</v>
      </c>
      <c r="E667" s="1" t="s">
        <v>22</v>
      </c>
      <c r="F667" s="10">
        <v>41</v>
      </c>
      <c r="G667" s="1" t="s">
        <v>16</v>
      </c>
      <c r="H667" s="1" t="s">
        <v>39</v>
      </c>
      <c r="I667" s="4">
        <v>68166</v>
      </c>
      <c r="J667" s="10">
        <v>22</v>
      </c>
      <c r="K667" s="10">
        <v>3</v>
      </c>
      <c r="L667" s="1">
        <v>2020</v>
      </c>
      <c r="M667" s="1" t="s">
        <v>18</v>
      </c>
      <c r="N667" s="1" t="s">
        <v>26</v>
      </c>
      <c r="O667" s="7">
        <v>4.9480384643908071</v>
      </c>
      <c r="P667" t="str">
        <f>_xlfn.IFS(Analysis167[[#This Row],[Performance_Score]]&lt;=2, "Poor", Analysis167[[#This Row],[Performance_Score]]&gt;2, "Good", Analysis167[[#This Row],[Performance_Score]]&gt;4, "Excellent")</f>
        <v>Good</v>
      </c>
      <c r="Q667" t="str">
        <f>LEFT(Analysis167[[#This Row],[Name]],FIND(" ",Analysis167[[#This Row],[Name]], 1))</f>
        <v xml:space="preserve">John </v>
      </c>
    </row>
    <row r="668" spans="3:17" x14ac:dyDescent="0.35">
      <c r="C668" s="2" t="s">
        <v>1357</v>
      </c>
      <c r="D668" s="2" t="s">
        <v>1358</v>
      </c>
      <c r="E668" s="2" t="s">
        <v>22</v>
      </c>
      <c r="F668" s="11">
        <v>35</v>
      </c>
      <c r="G668" s="2" t="s">
        <v>23</v>
      </c>
      <c r="H668" s="2" t="s">
        <v>39</v>
      </c>
      <c r="I668" s="5">
        <v>58670</v>
      </c>
      <c r="J668" s="11">
        <v>35</v>
      </c>
      <c r="K668" s="11">
        <v>5</v>
      </c>
      <c r="L668" s="2">
        <v>2016</v>
      </c>
      <c r="M668" s="2" t="s">
        <v>25</v>
      </c>
      <c r="N668" s="2" t="s">
        <v>41</v>
      </c>
      <c r="O668" s="8">
        <v>3.6530052307216492</v>
      </c>
      <c r="P668" t="str">
        <f>_xlfn.IFS(Analysis167[[#This Row],[Performance_Score]]&lt;=2, "Poor", Analysis167[[#This Row],[Performance_Score]]&gt;2, "Good", Analysis167[[#This Row],[Performance_Score]]&gt;4, "Excellent")</f>
        <v>Good</v>
      </c>
      <c r="Q668" t="str">
        <f>LEFT(Analysis167[[#This Row],[Name]],FIND(" ",Analysis167[[#This Row],[Name]], 1))</f>
        <v xml:space="preserve">Amanda </v>
      </c>
    </row>
    <row r="669" spans="3:17" x14ac:dyDescent="0.35">
      <c r="C669" s="1" t="s">
        <v>1359</v>
      </c>
      <c r="D669" s="1" t="s">
        <v>1360</v>
      </c>
      <c r="E669" s="1" t="s">
        <v>15</v>
      </c>
      <c r="F669" s="10">
        <v>44</v>
      </c>
      <c r="G669" s="1" t="s">
        <v>23</v>
      </c>
      <c r="H669" s="1" t="s">
        <v>63</v>
      </c>
      <c r="I669" s="4">
        <v>38749</v>
      </c>
      <c r="J669" s="10">
        <v>13</v>
      </c>
      <c r="K669" s="10">
        <v>4</v>
      </c>
      <c r="L669" s="1">
        <v>2017</v>
      </c>
      <c r="M669" s="1" t="s">
        <v>30</v>
      </c>
      <c r="N669" s="1" t="s">
        <v>26</v>
      </c>
      <c r="O669" s="7">
        <v>3.0312177426125131</v>
      </c>
      <c r="P669" t="str">
        <f>_xlfn.IFS(Analysis167[[#This Row],[Performance_Score]]&lt;=2, "Poor", Analysis167[[#This Row],[Performance_Score]]&gt;2, "Good", Analysis167[[#This Row],[Performance_Score]]&gt;4, "Excellent")</f>
        <v>Good</v>
      </c>
      <c r="Q669" t="str">
        <f>LEFT(Analysis167[[#This Row],[Name]],FIND(" ",Analysis167[[#This Row],[Name]], 1))</f>
        <v xml:space="preserve">Stephanie </v>
      </c>
    </row>
    <row r="670" spans="3:17" x14ac:dyDescent="0.35">
      <c r="C670" s="2" t="s">
        <v>1361</v>
      </c>
      <c r="D670" s="2" t="s">
        <v>1362</v>
      </c>
      <c r="E670" s="2" t="s">
        <v>22</v>
      </c>
      <c r="F670" s="11">
        <v>47</v>
      </c>
      <c r="G670" s="2" t="s">
        <v>16</v>
      </c>
      <c r="H670" s="2" t="s">
        <v>17</v>
      </c>
      <c r="I670" s="5">
        <v>106497</v>
      </c>
      <c r="J670" s="11">
        <v>21</v>
      </c>
      <c r="K670" s="11">
        <v>1</v>
      </c>
      <c r="L670" s="2">
        <v>0</v>
      </c>
      <c r="M670" s="2" t="s">
        <v>51</v>
      </c>
      <c r="N670" s="2" t="s">
        <v>41</v>
      </c>
      <c r="O670" s="8">
        <v>2.3298813603728665</v>
      </c>
      <c r="P670" t="str">
        <f>_xlfn.IFS(Analysis167[[#This Row],[Performance_Score]]&lt;=2, "Poor", Analysis167[[#This Row],[Performance_Score]]&gt;2, "Good", Analysis167[[#This Row],[Performance_Score]]&gt;4, "Excellent")</f>
        <v>Poor</v>
      </c>
      <c r="Q670" t="str">
        <f>LEFT(Analysis167[[#This Row],[Name]],FIND(" ",Analysis167[[#This Row],[Name]], 1))</f>
        <v xml:space="preserve">Katherine </v>
      </c>
    </row>
    <row r="671" spans="3:17" x14ac:dyDescent="0.35">
      <c r="C671" s="1" t="s">
        <v>1363</v>
      </c>
      <c r="D671" s="1" t="s">
        <v>1364</v>
      </c>
      <c r="E671" s="1" t="s">
        <v>33</v>
      </c>
      <c r="F671" s="10">
        <v>41</v>
      </c>
      <c r="G671" s="1" t="s">
        <v>16</v>
      </c>
      <c r="H671" s="1" t="s">
        <v>39</v>
      </c>
      <c r="I671" s="4">
        <v>106236</v>
      </c>
      <c r="J671" s="10">
        <v>25</v>
      </c>
      <c r="K671" s="10">
        <v>4</v>
      </c>
      <c r="L671" s="1">
        <v>2017</v>
      </c>
      <c r="M671" s="1" t="s">
        <v>51</v>
      </c>
      <c r="N671" s="1" t="s">
        <v>26</v>
      </c>
      <c r="O671" s="7">
        <v>3.2650086430178202</v>
      </c>
      <c r="P671" t="str">
        <f>_xlfn.IFS(Analysis167[[#This Row],[Performance_Score]]&lt;=2, "Poor", Analysis167[[#This Row],[Performance_Score]]&gt;2, "Good", Analysis167[[#This Row],[Performance_Score]]&gt;4, "Excellent")</f>
        <v>Good</v>
      </c>
      <c r="Q671" t="str">
        <f>LEFT(Analysis167[[#This Row],[Name]],FIND(" ",Analysis167[[#This Row],[Name]], 1))</f>
        <v xml:space="preserve">Todd </v>
      </c>
    </row>
    <row r="672" spans="3:17" x14ac:dyDescent="0.35">
      <c r="C672" s="2" t="s">
        <v>1365</v>
      </c>
      <c r="D672" s="2" t="s">
        <v>1366</v>
      </c>
      <c r="E672" s="2" t="s">
        <v>15</v>
      </c>
      <c r="F672" s="11">
        <v>58</v>
      </c>
      <c r="G672" s="2" t="s">
        <v>16</v>
      </c>
      <c r="H672" s="2" t="s">
        <v>63</v>
      </c>
      <c r="I672" s="5">
        <v>102064</v>
      </c>
      <c r="J672" s="11">
        <v>17</v>
      </c>
      <c r="K672" s="11">
        <v>3</v>
      </c>
      <c r="L672" s="2">
        <v>2016</v>
      </c>
      <c r="M672" s="2" t="s">
        <v>34</v>
      </c>
      <c r="N672" s="2" t="s">
        <v>19</v>
      </c>
      <c r="O672" s="8">
        <v>3.1816844496335848</v>
      </c>
      <c r="P672" t="str">
        <f>_xlfn.IFS(Analysis167[[#This Row],[Performance_Score]]&lt;=2, "Poor", Analysis167[[#This Row],[Performance_Score]]&gt;2, "Good", Analysis167[[#This Row],[Performance_Score]]&gt;4, "Excellent")</f>
        <v>Good</v>
      </c>
      <c r="Q672" t="str">
        <f>LEFT(Analysis167[[#This Row],[Name]],FIND(" ",Analysis167[[#This Row],[Name]], 1))</f>
        <v xml:space="preserve">Alyssa </v>
      </c>
    </row>
    <row r="673" spans="3:17" x14ac:dyDescent="0.35">
      <c r="C673" s="1" t="s">
        <v>1367</v>
      </c>
      <c r="D673" s="1" t="s">
        <v>1368</v>
      </c>
      <c r="E673" s="1" t="s">
        <v>15</v>
      </c>
      <c r="F673" s="10">
        <v>46</v>
      </c>
      <c r="G673" s="1" t="s">
        <v>16</v>
      </c>
      <c r="H673" s="1" t="s">
        <v>63</v>
      </c>
      <c r="I673" s="4">
        <v>118791</v>
      </c>
      <c r="J673" s="10">
        <v>22</v>
      </c>
      <c r="K673" s="10">
        <v>2</v>
      </c>
      <c r="L673" s="1">
        <v>2022</v>
      </c>
      <c r="M673" s="1" t="s">
        <v>30</v>
      </c>
      <c r="N673" s="1" t="s">
        <v>26</v>
      </c>
      <c r="O673" s="7">
        <v>1.8371719458972873</v>
      </c>
      <c r="P673" t="str">
        <f>_xlfn.IFS(Analysis167[[#This Row],[Performance_Score]]&lt;=2, "Poor", Analysis167[[#This Row],[Performance_Score]]&gt;2, "Good", Analysis167[[#This Row],[Performance_Score]]&gt;4, "Excellent")</f>
        <v>Poor</v>
      </c>
      <c r="Q673" t="str">
        <f>LEFT(Analysis167[[#This Row],[Name]],FIND(" ",Analysis167[[#This Row],[Name]], 1))</f>
        <v xml:space="preserve">Terri </v>
      </c>
    </row>
    <row r="674" spans="3:17" x14ac:dyDescent="0.35">
      <c r="C674" s="2" t="s">
        <v>1369</v>
      </c>
      <c r="D674" s="2" t="s">
        <v>1370</v>
      </c>
      <c r="E674" s="2" t="s">
        <v>22</v>
      </c>
      <c r="F674" s="11">
        <v>43</v>
      </c>
      <c r="G674" s="2" t="s">
        <v>16</v>
      </c>
      <c r="H674" s="2" t="s">
        <v>17</v>
      </c>
      <c r="I674" s="5">
        <v>102302</v>
      </c>
      <c r="J674" s="11">
        <v>18</v>
      </c>
      <c r="K674" s="11">
        <v>5</v>
      </c>
      <c r="L674" s="2">
        <v>2023</v>
      </c>
      <c r="M674" s="2" t="s">
        <v>18</v>
      </c>
      <c r="N674" s="2" t="s">
        <v>26</v>
      </c>
      <c r="O674" s="8">
        <v>3.5169817818846258</v>
      </c>
      <c r="P674" t="str">
        <f>_xlfn.IFS(Analysis167[[#This Row],[Performance_Score]]&lt;=2, "Poor", Analysis167[[#This Row],[Performance_Score]]&gt;2, "Good", Analysis167[[#This Row],[Performance_Score]]&gt;4, "Excellent")</f>
        <v>Good</v>
      </c>
      <c r="Q674" t="str">
        <f>LEFT(Analysis167[[#This Row],[Name]],FIND(" ",Analysis167[[#This Row],[Name]], 1))</f>
        <v xml:space="preserve">Duane </v>
      </c>
    </row>
    <row r="675" spans="3:17" x14ac:dyDescent="0.35">
      <c r="C675" s="1" t="s">
        <v>1371</v>
      </c>
      <c r="D675" s="1" t="s">
        <v>1372</v>
      </c>
      <c r="E675" s="1" t="s">
        <v>46</v>
      </c>
      <c r="F675" s="10">
        <v>58</v>
      </c>
      <c r="G675" s="1" t="s">
        <v>23</v>
      </c>
      <c r="H675" s="1" t="s">
        <v>29</v>
      </c>
      <c r="I675" s="4">
        <v>96554</v>
      </c>
      <c r="J675" s="10">
        <v>28</v>
      </c>
      <c r="K675" s="10">
        <v>5</v>
      </c>
      <c r="L675" s="1">
        <v>2023</v>
      </c>
      <c r="M675" s="1" t="s">
        <v>51</v>
      </c>
      <c r="N675" s="1" t="s">
        <v>26</v>
      </c>
      <c r="O675" s="7">
        <v>2.4630485408774541</v>
      </c>
      <c r="P675" t="str">
        <f>_xlfn.IFS(Analysis167[[#This Row],[Performance_Score]]&lt;=2, "Poor", Analysis167[[#This Row],[Performance_Score]]&gt;2, "Good", Analysis167[[#This Row],[Performance_Score]]&gt;4, "Excellent")</f>
        <v>Good</v>
      </c>
      <c r="Q675" t="str">
        <f>LEFT(Analysis167[[#This Row],[Name]],FIND(" ",Analysis167[[#This Row],[Name]], 1))</f>
        <v xml:space="preserve">Lisa </v>
      </c>
    </row>
    <row r="676" spans="3:17" x14ac:dyDescent="0.35">
      <c r="C676" s="2" t="s">
        <v>1373</v>
      </c>
      <c r="D676" s="2" t="s">
        <v>1374</v>
      </c>
      <c r="E676" s="2" t="s">
        <v>58</v>
      </c>
      <c r="F676" s="11">
        <v>37</v>
      </c>
      <c r="G676" s="2" t="s">
        <v>16</v>
      </c>
      <c r="H676" s="2" t="s">
        <v>29</v>
      </c>
      <c r="I676" s="5">
        <v>73541</v>
      </c>
      <c r="J676" s="11">
        <v>2</v>
      </c>
      <c r="K676" s="11">
        <v>4</v>
      </c>
      <c r="L676" s="2">
        <v>2022</v>
      </c>
      <c r="M676" s="2" t="s">
        <v>34</v>
      </c>
      <c r="N676" s="2" t="s">
        <v>26</v>
      </c>
      <c r="O676" s="8">
        <v>1.330930760876301</v>
      </c>
      <c r="P676" t="str">
        <f>_xlfn.IFS(Analysis167[[#This Row],[Performance_Score]]&lt;=2, "Poor", Analysis167[[#This Row],[Performance_Score]]&gt;2, "Good", Analysis167[[#This Row],[Performance_Score]]&gt;4, "Excellent")</f>
        <v>Good</v>
      </c>
      <c r="Q676" t="str">
        <f>LEFT(Analysis167[[#This Row],[Name]],FIND(" ",Analysis167[[#This Row],[Name]], 1))</f>
        <v xml:space="preserve">David </v>
      </c>
    </row>
    <row r="677" spans="3:17" x14ac:dyDescent="0.35">
      <c r="C677" s="1" t="s">
        <v>1375</v>
      </c>
      <c r="D677" s="1" t="s">
        <v>1376</v>
      </c>
      <c r="E677" s="1" t="s">
        <v>58</v>
      </c>
      <c r="F677" s="10">
        <v>43</v>
      </c>
      <c r="G677" s="1" t="s">
        <v>23</v>
      </c>
      <c r="H677" s="1" t="s">
        <v>77</v>
      </c>
      <c r="I677" s="4">
        <v>35725</v>
      </c>
      <c r="J677" s="10">
        <v>29</v>
      </c>
      <c r="K677" s="10">
        <v>5</v>
      </c>
      <c r="L677" s="1">
        <v>2023</v>
      </c>
      <c r="M677" s="1" t="s">
        <v>18</v>
      </c>
      <c r="N677" s="1" t="s">
        <v>26</v>
      </c>
      <c r="O677" s="7">
        <v>4.6015408089110323</v>
      </c>
      <c r="P677" t="str">
        <f>_xlfn.IFS(Analysis167[[#This Row],[Performance_Score]]&lt;=2, "Poor", Analysis167[[#This Row],[Performance_Score]]&gt;2, "Good", Analysis167[[#This Row],[Performance_Score]]&gt;4, "Excellent")</f>
        <v>Good</v>
      </c>
      <c r="Q677" t="str">
        <f>LEFT(Analysis167[[#This Row],[Name]],FIND(" ",Analysis167[[#This Row],[Name]], 1))</f>
        <v xml:space="preserve">Amber </v>
      </c>
    </row>
    <row r="678" spans="3:17" x14ac:dyDescent="0.35">
      <c r="C678" s="2" t="s">
        <v>1377</v>
      </c>
      <c r="D678" s="2" t="s">
        <v>1378</v>
      </c>
      <c r="E678" s="2" t="s">
        <v>22</v>
      </c>
      <c r="F678" s="11">
        <v>30</v>
      </c>
      <c r="G678" s="2" t="s">
        <v>16</v>
      </c>
      <c r="H678" s="2" t="s">
        <v>17</v>
      </c>
      <c r="I678" s="5">
        <v>107630</v>
      </c>
      <c r="J678" s="11">
        <v>6</v>
      </c>
      <c r="K678" s="11">
        <v>4</v>
      </c>
      <c r="L678" s="2">
        <v>2016</v>
      </c>
      <c r="M678" s="2" t="s">
        <v>30</v>
      </c>
      <c r="N678" s="2" t="s">
        <v>19</v>
      </c>
      <c r="O678" s="8">
        <v>4.3051676472546898</v>
      </c>
      <c r="P678" t="str">
        <f>_xlfn.IFS(Analysis167[[#This Row],[Performance_Score]]&lt;=2, "Poor", Analysis167[[#This Row],[Performance_Score]]&gt;2, "Good", Analysis167[[#This Row],[Performance_Score]]&gt;4, "Excellent")</f>
        <v>Good</v>
      </c>
      <c r="Q678" t="str">
        <f>LEFT(Analysis167[[#This Row],[Name]],FIND(" ",Analysis167[[#This Row],[Name]], 1))</f>
        <v xml:space="preserve">Jason </v>
      </c>
    </row>
    <row r="679" spans="3:17" x14ac:dyDescent="0.35">
      <c r="C679" s="1" t="s">
        <v>1379</v>
      </c>
      <c r="D679" s="1" t="s">
        <v>1380</v>
      </c>
      <c r="E679" s="1" t="s">
        <v>46</v>
      </c>
      <c r="F679" s="10">
        <v>56</v>
      </c>
      <c r="G679" s="1" t="s">
        <v>16</v>
      </c>
      <c r="H679" s="1" t="s">
        <v>29</v>
      </c>
      <c r="I679" s="4">
        <v>36230</v>
      </c>
      <c r="J679" s="10">
        <v>28</v>
      </c>
      <c r="K679" s="10">
        <v>2</v>
      </c>
      <c r="L679" s="1">
        <v>2020</v>
      </c>
      <c r="M679" s="1" t="s">
        <v>51</v>
      </c>
      <c r="N679" s="1" t="s">
        <v>26</v>
      </c>
      <c r="O679" s="7">
        <v>2.1947958166443113</v>
      </c>
      <c r="P679" t="str">
        <f>_xlfn.IFS(Analysis167[[#This Row],[Performance_Score]]&lt;=2, "Poor", Analysis167[[#This Row],[Performance_Score]]&gt;2, "Good", Analysis167[[#This Row],[Performance_Score]]&gt;4, "Excellent")</f>
        <v>Poor</v>
      </c>
      <c r="Q679" t="str">
        <f>LEFT(Analysis167[[#This Row],[Name]],FIND(" ",Analysis167[[#This Row],[Name]], 1))</f>
        <v xml:space="preserve">Bryan </v>
      </c>
    </row>
    <row r="680" spans="3:17" x14ac:dyDescent="0.35">
      <c r="C680" s="2" t="s">
        <v>1381</v>
      </c>
      <c r="D680" s="2" t="s">
        <v>1382</v>
      </c>
      <c r="E680" s="2" t="s">
        <v>22</v>
      </c>
      <c r="F680" s="11">
        <v>45</v>
      </c>
      <c r="G680" s="2" t="s">
        <v>23</v>
      </c>
      <c r="H680" s="2" t="s">
        <v>77</v>
      </c>
      <c r="I680" s="5">
        <v>50774</v>
      </c>
      <c r="J680" s="11">
        <v>23</v>
      </c>
      <c r="K680" s="11">
        <v>4</v>
      </c>
      <c r="L680" s="2">
        <v>2018</v>
      </c>
      <c r="M680" s="2" t="s">
        <v>34</v>
      </c>
      <c r="N680" s="2" t="s">
        <v>26</v>
      </c>
      <c r="O680" s="8">
        <v>1.4881023693980482</v>
      </c>
      <c r="P680" t="str">
        <f>_xlfn.IFS(Analysis167[[#This Row],[Performance_Score]]&lt;=2, "Poor", Analysis167[[#This Row],[Performance_Score]]&gt;2, "Good", Analysis167[[#This Row],[Performance_Score]]&gt;4, "Excellent")</f>
        <v>Good</v>
      </c>
      <c r="Q680" t="str">
        <f>LEFT(Analysis167[[#This Row],[Name]],FIND(" ",Analysis167[[#This Row],[Name]], 1))</f>
        <v xml:space="preserve">Jade </v>
      </c>
    </row>
    <row r="681" spans="3:17" x14ac:dyDescent="0.35">
      <c r="C681" s="1" t="s">
        <v>1383</v>
      </c>
      <c r="D681" s="1" t="s">
        <v>1384</v>
      </c>
      <c r="E681" s="1" t="s">
        <v>33</v>
      </c>
      <c r="F681" s="10">
        <v>60</v>
      </c>
      <c r="G681" s="1" t="s">
        <v>16</v>
      </c>
      <c r="H681" s="1" t="s">
        <v>17</v>
      </c>
      <c r="I681" s="4">
        <v>64211</v>
      </c>
      <c r="J681" s="10">
        <v>7</v>
      </c>
      <c r="K681" s="10">
        <v>2</v>
      </c>
      <c r="L681" s="1">
        <v>2024</v>
      </c>
      <c r="M681" s="1" t="s">
        <v>51</v>
      </c>
      <c r="N681" s="1" t="s">
        <v>141</v>
      </c>
      <c r="O681" s="7">
        <v>2.0108040753795713</v>
      </c>
      <c r="P681" t="str">
        <f>_xlfn.IFS(Analysis167[[#This Row],[Performance_Score]]&lt;=2, "Poor", Analysis167[[#This Row],[Performance_Score]]&gt;2, "Good", Analysis167[[#This Row],[Performance_Score]]&gt;4, "Excellent")</f>
        <v>Poor</v>
      </c>
      <c r="Q681" t="str">
        <f>LEFT(Analysis167[[#This Row],[Name]],FIND(" ",Analysis167[[#This Row],[Name]], 1))</f>
        <v xml:space="preserve">James </v>
      </c>
    </row>
    <row r="682" spans="3:17" x14ac:dyDescent="0.35">
      <c r="C682" s="2" t="s">
        <v>1385</v>
      </c>
      <c r="D682" s="2" t="s">
        <v>1386</v>
      </c>
      <c r="E682" s="2" t="s">
        <v>22</v>
      </c>
      <c r="F682" s="11">
        <v>58</v>
      </c>
      <c r="G682" s="2" t="s">
        <v>23</v>
      </c>
      <c r="H682" s="2" t="s">
        <v>17</v>
      </c>
      <c r="I682" s="5">
        <v>65862</v>
      </c>
      <c r="J682" s="11">
        <v>1</v>
      </c>
      <c r="K682" s="11">
        <v>5</v>
      </c>
      <c r="L682" s="2">
        <v>0</v>
      </c>
      <c r="M682" s="2" t="s">
        <v>51</v>
      </c>
      <c r="N682" s="2" t="s">
        <v>41</v>
      </c>
      <c r="O682" s="8">
        <v>3.9672267463214599</v>
      </c>
      <c r="P682" t="str">
        <f>_xlfn.IFS(Analysis167[[#This Row],[Performance_Score]]&lt;=2, "Poor", Analysis167[[#This Row],[Performance_Score]]&gt;2, "Good", Analysis167[[#This Row],[Performance_Score]]&gt;4, "Excellent")</f>
        <v>Good</v>
      </c>
      <c r="Q682" t="str">
        <f>LEFT(Analysis167[[#This Row],[Name]],FIND(" ",Analysis167[[#This Row],[Name]], 1))</f>
        <v xml:space="preserve">Amy </v>
      </c>
    </row>
    <row r="683" spans="3:17" x14ac:dyDescent="0.35">
      <c r="C683" s="1" t="s">
        <v>1387</v>
      </c>
      <c r="D683" s="1" t="s">
        <v>1388</v>
      </c>
      <c r="E683" s="1" t="s">
        <v>33</v>
      </c>
      <c r="F683" s="10">
        <v>50</v>
      </c>
      <c r="G683" s="1" t="s">
        <v>23</v>
      </c>
      <c r="H683" s="1" t="s">
        <v>17</v>
      </c>
      <c r="I683" s="4">
        <v>68696</v>
      </c>
      <c r="J683" s="10">
        <v>31</v>
      </c>
      <c r="K683" s="10">
        <v>1</v>
      </c>
      <c r="L683" s="1">
        <v>2017</v>
      </c>
      <c r="M683" s="1" t="s">
        <v>40</v>
      </c>
      <c r="N683" s="1" t="s">
        <v>26</v>
      </c>
      <c r="O683" s="7">
        <v>4.5370362411530376</v>
      </c>
      <c r="P683" t="str">
        <f>_xlfn.IFS(Analysis167[[#This Row],[Performance_Score]]&lt;=2, "Poor", Analysis167[[#This Row],[Performance_Score]]&gt;2, "Good", Analysis167[[#This Row],[Performance_Score]]&gt;4, "Excellent")</f>
        <v>Poor</v>
      </c>
      <c r="Q683" t="str">
        <f>LEFT(Analysis167[[#This Row],[Name]],FIND(" ",Analysis167[[#This Row],[Name]], 1))</f>
        <v xml:space="preserve">Donald </v>
      </c>
    </row>
    <row r="684" spans="3:17" x14ac:dyDescent="0.35">
      <c r="C684" s="2" t="s">
        <v>1389</v>
      </c>
      <c r="D684" s="2" t="s">
        <v>1390</v>
      </c>
      <c r="E684" s="2" t="s">
        <v>46</v>
      </c>
      <c r="F684" s="11">
        <v>42</v>
      </c>
      <c r="G684" s="2" t="s">
        <v>23</v>
      </c>
      <c r="H684" s="2" t="s">
        <v>29</v>
      </c>
      <c r="I684" s="5">
        <v>75637</v>
      </c>
      <c r="J684" s="11">
        <v>15</v>
      </c>
      <c r="K684" s="11">
        <v>5</v>
      </c>
      <c r="L684" s="2">
        <v>2021</v>
      </c>
      <c r="M684" s="2" t="s">
        <v>51</v>
      </c>
      <c r="N684" s="2" t="s">
        <v>141</v>
      </c>
      <c r="O684" s="8">
        <v>2.9585311092908309</v>
      </c>
      <c r="P684" t="str">
        <f>_xlfn.IFS(Analysis167[[#This Row],[Performance_Score]]&lt;=2, "Poor", Analysis167[[#This Row],[Performance_Score]]&gt;2, "Good", Analysis167[[#This Row],[Performance_Score]]&gt;4, "Excellent")</f>
        <v>Good</v>
      </c>
      <c r="Q684" t="str">
        <f>LEFT(Analysis167[[#This Row],[Name]],FIND(" ",Analysis167[[#This Row],[Name]], 1))</f>
        <v xml:space="preserve">Stephen </v>
      </c>
    </row>
    <row r="685" spans="3:17" x14ac:dyDescent="0.35">
      <c r="C685" s="1" t="s">
        <v>1391</v>
      </c>
      <c r="D685" s="1" t="s">
        <v>1392</v>
      </c>
      <c r="E685" s="1" t="s">
        <v>46</v>
      </c>
      <c r="F685" s="10">
        <v>28</v>
      </c>
      <c r="G685" s="1" t="s">
        <v>23</v>
      </c>
      <c r="H685" s="1" t="s">
        <v>39</v>
      </c>
      <c r="I685" s="4">
        <v>30597</v>
      </c>
      <c r="J685" s="10">
        <v>26</v>
      </c>
      <c r="K685" s="10">
        <v>1</v>
      </c>
      <c r="L685" s="1">
        <v>2023</v>
      </c>
      <c r="M685" s="1" t="s">
        <v>18</v>
      </c>
      <c r="N685" s="1" t="s">
        <v>26</v>
      </c>
      <c r="O685" s="7">
        <v>4.5515342494221667</v>
      </c>
      <c r="P685" t="str">
        <f>_xlfn.IFS(Analysis167[[#This Row],[Performance_Score]]&lt;=2, "Poor", Analysis167[[#This Row],[Performance_Score]]&gt;2, "Good", Analysis167[[#This Row],[Performance_Score]]&gt;4, "Excellent")</f>
        <v>Poor</v>
      </c>
      <c r="Q685" t="str">
        <f>LEFT(Analysis167[[#This Row],[Name]],FIND(" ",Analysis167[[#This Row],[Name]], 1))</f>
        <v xml:space="preserve">Jenny </v>
      </c>
    </row>
    <row r="686" spans="3:17" x14ac:dyDescent="0.35">
      <c r="C686" s="2" t="s">
        <v>1393</v>
      </c>
      <c r="D686" s="2" t="s">
        <v>1394</v>
      </c>
      <c r="E686" s="2" t="s">
        <v>80</v>
      </c>
      <c r="F686" s="11">
        <v>25</v>
      </c>
      <c r="G686" s="2" t="s">
        <v>16</v>
      </c>
      <c r="H686" s="2" t="s">
        <v>39</v>
      </c>
      <c r="I686" s="5">
        <v>72894</v>
      </c>
      <c r="J686" s="11">
        <v>3</v>
      </c>
      <c r="K686" s="11">
        <v>4</v>
      </c>
      <c r="L686" s="2">
        <v>2023</v>
      </c>
      <c r="M686" s="2" t="s">
        <v>30</v>
      </c>
      <c r="N686" s="2" t="s">
        <v>141</v>
      </c>
      <c r="O686" s="8">
        <v>3.9651802552286806</v>
      </c>
      <c r="P686" t="str">
        <f>_xlfn.IFS(Analysis167[[#This Row],[Performance_Score]]&lt;=2, "Poor", Analysis167[[#This Row],[Performance_Score]]&gt;2, "Good", Analysis167[[#This Row],[Performance_Score]]&gt;4, "Excellent")</f>
        <v>Good</v>
      </c>
      <c r="Q686" t="str">
        <f>LEFT(Analysis167[[#This Row],[Name]],FIND(" ",Analysis167[[#This Row],[Name]], 1))</f>
        <v xml:space="preserve">Kathleen </v>
      </c>
    </row>
    <row r="687" spans="3:17" x14ac:dyDescent="0.35">
      <c r="C687" s="1" t="s">
        <v>1395</v>
      </c>
      <c r="D687" s="1" t="s">
        <v>1396</v>
      </c>
      <c r="E687" s="1" t="s">
        <v>33</v>
      </c>
      <c r="F687" s="10">
        <v>44</v>
      </c>
      <c r="G687" s="1" t="s">
        <v>16</v>
      </c>
      <c r="H687" s="1" t="s">
        <v>63</v>
      </c>
      <c r="I687" s="4">
        <v>36374</v>
      </c>
      <c r="J687" s="10">
        <v>12</v>
      </c>
      <c r="K687" s="10">
        <v>5</v>
      </c>
      <c r="L687" s="1">
        <v>2024</v>
      </c>
      <c r="M687" s="1" t="s">
        <v>34</v>
      </c>
      <c r="N687" s="1" t="s">
        <v>41</v>
      </c>
      <c r="O687" s="7">
        <v>2.2835577835422556</v>
      </c>
      <c r="P687" t="str">
        <f>_xlfn.IFS(Analysis167[[#This Row],[Performance_Score]]&lt;=2, "Poor", Analysis167[[#This Row],[Performance_Score]]&gt;2, "Good", Analysis167[[#This Row],[Performance_Score]]&gt;4, "Excellent")</f>
        <v>Good</v>
      </c>
      <c r="Q687" t="str">
        <f>LEFT(Analysis167[[#This Row],[Name]],FIND(" ",Analysis167[[#This Row],[Name]], 1))</f>
        <v xml:space="preserve">Andrew </v>
      </c>
    </row>
    <row r="688" spans="3:17" x14ac:dyDescent="0.35">
      <c r="C688" s="2" t="s">
        <v>1397</v>
      </c>
      <c r="D688" s="2" t="s">
        <v>1398</v>
      </c>
      <c r="E688" s="2" t="s">
        <v>33</v>
      </c>
      <c r="F688" s="11">
        <v>54</v>
      </c>
      <c r="G688" s="2" t="s">
        <v>23</v>
      </c>
      <c r="H688" s="2" t="s">
        <v>17</v>
      </c>
      <c r="I688" s="5">
        <v>40994</v>
      </c>
      <c r="J688" s="11">
        <v>12</v>
      </c>
      <c r="K688" s="11">
        <v>1</v>
      </c>
      <c r="L688" s="2">
        <v>2021</v>
      </c>
      <c r="M688" s="2" t="s">
        <v>40</v>
      </c>
      <c r="N688" s="2" t="s">
        <v>141</v>
      </c>
      <c r="O688" s="8">
        <v>3.3858902251532781</v>
      </c>
      <c r="P688" t="str">
        <f>_xlfn.IFS(Analysis167[[#This Row],[Performance_Score]]&lt;=2, "Poor", Analysis167[[#This Row],[Performance_Score]]&gt;2, "Good", Analysis167[[#This Row],[Performance_Score]]&gt;4, "Excellent")</f>
        <v>Poor</v>
      </c>
      <c r="Q688" t="str">
        <f>LEFT(Analysis167[[#This Row],[Name]],FIND(" ",Analysis167[[#This Row],[Name]], 1))</f>
        <v xml:space="preserve">Lori </v>
      </c>
    </row>
    <row r="689" spans="3:17" x14ac:dyDescent="0.35">
      <c r="C689" s="1" t="s">
        <v>1399</v>
      </c>
      <c r="D689" s="1" t="s">
        <v>1400</v>
      </c>
      <c r="E689" s="1" t="s">
        <v>22</v>
      </c>
      <c r="F689" s="10">
        <v>57</v>
      </c>
      <c r="G689" s="1" t="s">
        <v>16</v>
      </c>
      <c r="H689" s="1" t="s">
        <v>39</v>
      </c>
      <c r="I689" s="4">
        <v>43448</v>
      </c>
      <c r="J689" s="10">
        <v>25</v>
      </c>
      <c r="K689" s="10">
        <v>5</v>
      </c>
      <c r="L689" s="1">
        <v>2015</v>
      </c>
      <c r="M689" s="1" t="s">
        <v>30</v>
      </c>
      <c r="N689" s="1" t="s">
        <v>41</v>
      </c>
      <c r="O689" s="7">
        <v>3.6625566944294472</v>
      </c>
      <c r="P689" t="str">
        <f>_xlfn.IFS(Analysis167[[#This Row],[Performance_Score]]&lt;=2, "Poor", Analysis167[[#This Row],[Performance_Score]]&gt;2, "Good", Analysis167[[#This Row],[Performance_Score]]&gt;4, "Excellent")</f>
        <v>Good</v>
      </c>
      <c r="Q689" t="str">
        <f>LEFT(Analysis167[[#This Row],[Name]],FIND(" ",Analysis167[[#This Row],[Name]], 1))</f>
        <v xml:space="preserve">Ernest </v>
      </c>
    </row>
    <row r="690" spans="3:17" x14ac:dyDescent="0.35">
      <c r="C690" s="2" t="s">
        <v>1401</v>
      </c>
      <c r="D690" s="2" t="s">
        <v>1402</v>
      </c>
      <c r="E690" s="2" t="s">
        <v>80</v>
      </c>
      <c r="F690" s="11">
        <v>27</v>
      </c>
      <c r="G690" s="2" t="s">
        <v>23</v>
      </c>
      <c r="H690" s="2" t="s">
        <v>29</v>
      </c>
      <c r="I690" s="5">
        <v>52211</v>
      </c>
      <c r="J690" s="11">
        <v>29</v>
      </c>
      <c r="K690" s="11">
        <v>4</v>
      </c>
      <c r="L690" s="2">
        <v>2020</v>
      </c>
      <c r="M690" s="2" t="s">
        <v>18</v>
      </c>
      <c r="N690" s="2" t="s">
        <v>26</v>
      </c>
      <c r="O690" s="8">
        <v>1.6809261255351688</v>
      </c>
      <c r="P690" t="str">
        <f>_xlfn.IFS(Analysis167[[#This Row],[Performance_Score]]&lt;=2, "Poor", Analysis167[[#This Row],[Performance_Score]]&gt;2, "Good", Analysis167[[#This Row],[Performance_Score]]&gt;4, "Excellent")</f>
        <v>Good</v>
      </c>
      <c r="Q690" t="str">
        <f>LEFT(Analysis167[[#This Row],[Name]],FIND(" ",Analysis167[[#This Row],[Name]], 1))</f>
        <v xml:space="preserve">Francisco </v>
      </c>
    </row>
    <row r="691" spans="3:17" x14ac:dyDescent="0.35">
      <c r="C691" s="1" t="s">
        <v>1403</v>
      </c>
      <c r="D691" s="1" t="s">
        <v>1404</v>
      </c>
      <c r="E691" s="1" t="s">
        <v>15</v>
      </c>
      <c r="F691" s="10">
        <v>31</v>
      </c>
      <c r="G691" s="1" t="s">
        <v>16</v>
      </c>
      <c r="H691" s="1" t="s">
        <v>17</v>
      </c>
      <c r="I691" s="4">
        <v>68273</v>
      </c>
      <c r="J691" s="10">
        <v>27</v>
      </c>
      <c r="K691" s="10">
        <v>5</v>
      </c>
      <c r="L691" s="1">
        <v>0</v>
      </c>
      <c r="M691" s="1" t="s">
        <v>51</v>
      </c>
      <c r="N691" s="1" t="s">
        <v>41</v>
      </c>
      <c r="O691" s="7">
        <v>4.4369582622984289</v>
      </c>
      <c r="P691" t="str">
        <f>_xlfn.IFS(Analysis167[[#This Row],[Performance_Score]]&lt;=2, "Poor", Analysis167[[#This Row],[Performance_Score]]&gt;2, "Good", Analysis167[[#This Row],[Performance_Score]]&gt;4, "Excellent")</f>
        <v>Good</v>
      </c>
      <c r="Q691" t="str">
        <f>LEFT(Analysis167[[#This Row],[Name]],FIND(" ",Analysis167[[#This Row],[Name]], 1))</f>
        <v xml:space="preserve">Ruth </v>
      </c>
    </row>
    <row r="692" spans="3:17" x14ac:dyDescent="0.35">
      <c r="C692" s="2" t="s">
        <v>1405</v>
      </c>
      <c r="D692" s="2" t="s">
        <v>1406</v>
      </c>
      <c r="E692" s="2" t="s">
        <v>80</v>
      </c>
      <c r="F692" s="11">
        <v>32</v>
      </c>
      <c r="G692" s="2" t="s">
        <v>23</v>
      </c>
      <c r="H692" s="2" t="s">
        <v>29</v>
      </c>
      <c r="I692" s="5">
        <v>60843</v>
      </c>
      <c r="J692" s="11">
        <v>32</v>
      </c>
      <c r="K692" s="11">
        <v>2</v>
      </c>
      <c r="L692" s="2">
        <v>2024</v>
      </c>
      <c r="M692" s="2" t="s">
        <v>34</v>
      </c>
      <c r="N692" s="2" t="s">
        <v>26</v>
      </c>
      <c r="O692" s="8">
        <v>4.160116196886305</v>
      </c>
      <c r="P692" t="str">
        <f>_xlfn.IFS(Analysis167[[#This Row],[Performance_Score]]&lt;=2, "Poor", Analysis167[[#This Row],[Performance_Score]]&gt;2, "Good", Analysis167[[#This Row],[Performance_Score]]&gt;4, "Excellent")</f>
        <v>Poor</v>
      </c>
      <c r="Q692" t="str">
        <f>LEFT(Analysis167[[#This Row],[Name]],FIND(" ",Analysis167[[#This Row],[Name]], 1))</f>
        <v xml:space="preserve">Courtney </v>
      </c>
    </row>
    <row r="693" spans="3:17" x14ac:dyDescent="0.35">
      <c r="C693" s="1" t="s">
        <v>1407</v>
      </c>
      <c r="D693" s="1" t="s">
        <v>1408</v>
      </c>
      <c r="E693" s="1" t="s">
        <v>46</v>
      </c>
      <c r="F693" s="10">
        <v>59</v>
      </c>
      <c r="G693" s="1" t="s">
        <v>23</v>
      </c>
      <c r="H693" s="1" t="s">
        <v>17</v>
      </c>
      <c r="I693" s="4">
        <v>73141</v>
      </c>
      <c r="J693" s="10">
        <v>26</v>
      </c>
      <c r="K693" s="10">
        <v>3</v>
      </c>
      <c r="L693" s="1">
        <v>2020</v>
      </c>
      <c r="M693" s="1" t="s">
        <v>25</v>
      </c>
      <c r="N693" s="1" t="s">
        <v>26</v>
      </c>
      <c r="O693" s="7">
        <v>3.4056612324850599</v>
      </c>
      <c r="P693" t="str">
        <f>_xlfn.IFS(Analysis167[[#This Row],[Performance_Score]]&lt;=2, "Poor", Analysis167[[#This Row],[Performance_Score]]&gt;2, "Good", Analysis167[[#This Row],[Performance_Score]]&gt;4, "Excellent")</f>
        <v>Good</v>
      </c>
      <c r="Q693" t="str">
        <f>LEFT(Analysis167[[#This Row],[Name]],FIND(" ",Analysis167[[#This Row],[Name]], 1))</f>
        <v xml:space="preserve">Claudia </v>
      </c>
    </row>
    <row r="694" spans="3:17" x14ac:dyDescent="0.35">
      <c r="C694" s="2" t="s">
        <v>1409</v>
      </c>
      <c r="D694" s="2" t="s">
        <v>1410</v>
      </c>
      <c r="E694" s="2" t="s">
        <v>58</v>
      </c>
      <c r="F694" s="11">
        <v>37</v>
      </c>
      <c r="G694" s="2" t="s">
        <v>16</v>
      </c>
      <c r="H694" s="2" t="s">
        <v>29</v>
      </c>
      <c r="I694" s="5">
        <v>38186</v>
      </c>
      <c r="J694" s="11">
        <v>6</v>
      </c>
      <c r="K694" s="11">
        <v>2</v>
      </c>
      <c r="L694" s="2">
        <v>2015</v>
      </c>
      <c r="M694" s="2" t="s">
        <v>18</v>
      </c>
      <c r="N694" s="2" t="s">
        <v>19</v>
      </c>
      <c r="O694" s="8">
        <v>3.0219238683331318</v>
      </c>
      <c r="P694" t="str">
        <f>_xlfn.IFS(Analysis167[[#This Row],[Performance_Score]]&lt;=2, "Poor", Analysis167[[#This Row],[Performance_Score]]&gt;2, "Good", Analysis167[[#This Row],[Performance_Score]]&gt;4, "Excellent")</f>
        <v>Poor</v>
      </c>
      <c r="Q694" t="str">
        <f>LEFT(Analysis167[[#This Row],[Name]],FIND(" ",Analysis167[[#This Row],[Name]], 1))</f>
        <v xml:space="preserve">Vanessa </v>
      </c>
    </row>
    <row r="695" spans="3:17" x14ac:dyDescent="0.35">
      <c r="C695" s="1" t="s">
        <v>1411</v>
      </c>
      <c r="D695" s="1" t="s">
        <v>1412</v>
      </c>
      <c r="E695" s="1" t="s">
        <v>46</v>
      </c>
      <c r="F695" s="10">
        <v>22</v>
      </c>
      <c r="G695" s="1" t="s">
        <v>72</v>
      </c>
      <c r="H695" s="1" t="s">
        <v>39</v>
      </c>
      <c r="I695" s="4">
        <v>109532</v>
      </c>
      <c r="J695" s="10">
        <v>14</v>
      </c>
      <c r="K695" s="10">
        <v>4</v>
      </c>
      <c r="L695" s="1">
        <v>2018</v>
      </c>
      <c r="M695" s="1" t="s">
        <v>40</v>
      </c>
      <c r="N695" s="1" t="s">
        <v>41</v>
      </c>
      <c r="O695" s="7">
        <v>1.5841080720370191</v>
      </c>
      <c r="P695" t="str">
        <f>_xlfn.IFS(Analysis167[[#This Row],[Performance_Score]]&lt;=2, "Poor", Analysis167[[#This Row],[Performance_Score]]&gt;2, "Good", Analysis167[[#This Row],[Performance_Score]]&gt;4, "Excellent")</f>
        <v>Good</v>
      </c>
      <c r="Q695" t="str">
        <f>LEFT(Analysis167[[#This Row],[Name]],FIND(" ",Analysis167[[#This Row],[Name]], 1))</f>
        <v xml:space="preserve">Mr. </v>
      </c>
    </row>
    <row r="696" spans="3:17" x14ac:dyDescent="0.35">
      <c r="C696" s="2" t="s">
        <v>1413</v>
      </c>
      <c r="D696" s="2" t="s">
        <v>1414</v>
      </c>
      <c r="E696" s="2" t="s">
        <v>58</v>
      </c>
      <c r="F696" s="11">
        <v>44</v>
      </c>
      <c r="G696" s="2" t="s">
        <v>16</v>
      </c>
      <c r="H696" s="2" t="s">
        <v>77</v>
      </c>
      <c r="I696" s="5">
        <v>100976</v>
      </c>
      <c r="J696" s="11">
        <v>29</v>
      </c>
      <c r="K696" s="11">
        <v>5</v>
      </c>
      <c r="L696" s="2">
        <v>2020</v>
      </c>
      <c r="M696" s="2" t="s">
        <v>30</v>
      </c>
      <c r="N696" s="2" t="s">
        <v>26</v>
      </c>
      <c r="O696" s="8">
        <v>2.5476692056012373</v>
      </c>
      <c r="P696" t="str">
        <f>_xlfn.IFS(Analysis167[[#This Row],[Performance_Score]]&lt;=2, "Poor", Analysis167[[#This Row],[Performance_Score]]&gt;2, "Good", Analysis167[[#This Row],[Performance_Score]]&gt;4, "Excellent")</f>
        <v>Good</v>
      </c>
      <c r="Q696" t="str">
        <f>LEFT(Analysis167[[#This Row],[Name]],FIND(" ",Analysis167[[#This Row],[Name]], 1))</f>
        <v xml:space="preserve">Tim </v>
      </c>
    </row>
    <row r="697" spans="3:17" x14ac:dyDescent="0.35">
      <c r="C697" s="1" t="s">
        <v>1415</v>
      </c>
      <c r="D697" s="1" t="s">
        <v>1416</v>
      </c>
      <c r="E697" s="1" t="s">
        <v>22</v>
      </c>
      <c r="F697" s="10">
        <v>42</v>
      </c>
      <c r="G697" s="1" t="s">
        <v>72</v>
      </c>
      <c r="H697" s="1" t="s">
        <v>39</v>
      </c>
      <c r="I697" s="4">
        <v>59851</v>
      </c>
      <c r="J697" s="10">
        <v>25</v>
      </c>
      <c r="K697" s="10">
        <v>1</v>
      </c>
      <c r="L697" s="1">
        <v>0</v>
      </c>
      <c r="M697" s="1" t="s">
        <v>30</v>
      </c>
      <c r="N697" s="1" t="s">
        <v>41</v>
      </c>
      <c r="O697" s="7">
        <v>4.1497370003013252</v>
      </c>
      <c r="P697" t="str">
        <f>_xlfn.IFS(Analysis167[[#This Row],[Performance_Score]]&lt;=2, "Poor", Analysis167[[#This Row],[Performance_Score]]&gt;2, "Good", Analysis167[[#This Row],[Performance_Score]]&gt;4, "Excellent")</f>
        <v>Poor</v>
      </c>
      <c r="Q697" t="str">
        <f>LEFT(Analysis167[[#This Row],[Name]],FIND(" ",Analysis167[[#This Row],[Name]], 1))</f>
        <v xml:space="preserve">Ian </v>
      </c>
    </row>
    <row r="698" spans="3:17" x14ac:dyDescent="0.35">
      <c r="C698" s="2" t="s">
        <v>1417</v>
      </c>
      <c r="D698" s="2" t="s">
        <v>1418</v>
      </c>
      <c r="E698" s="2" t="s">
        <v>33</v>
      </c>
      <c r="F698" s="11">
        <v>35</v>
      </c>
      <c r="G698" s="2" t="s">
        <v>16</v>
      </c>
      <c r="H698" s="2" t="s">
        <v>29</v>
      </c>
      <c r="I698" s="5">
        <v>32862</v>
      </c>
      <c r="J698" s="11">
        <v>26</v>
      </c>
      <c r="K698" s="11">
        <v>2</v>
      </c>
      <c r="L698" s="2">
        <v>2017</v>
      </c>
      <c r="M698" s="2" t="s">
        <v>25</v>
      </c>
      <c r="N698" s="2" t="s">
        <v>26</v>
      </c>
      <c r="O698" s="8">
        <v>2.5965360082953168</v>
      </c>
      <c r="P698" t="str">
        <f>_xlfn.IFS(Analysis167[[#This Row],[Performance_Score]]&lt;=2, "Poor", Analysis167[[#This Row],[Performance_Score]]&gt;2, "Good", Analysis167[[#This Row],[Performance_Score]]&gt;4, "Excellent")</f>
        <v>Poor</v>
      </c>
      <c r="Q698" t="str">
        <f>LEFT(Analysis167[[#This Row],[Name]],FIND(" ",Analysis167[[#This Row],[Name]], 1))</f>
        <v xml:space="preserve">Ashley </v>
      </c>
    </row>
    <row r="699" spans="3:17" x14ac:dyDescent="0.35">
      <c r="C699" s="1" t="s">
        <v>1419</v>
      </c>
      <c r="D699" s="1" t="s">
        <v>1420</v>
      </c>
      <c r="E699" s="1" t="s">
        <v>58</v>
      </c>
      <c r="F699" s="10">
        <v>46</v>
      </c>
      <c r="G699" s="1" t="s">
        <v>16</v>
      </c>
      <c r="H699" s="1" t="s">
        <v>77</v>
      </c>
      <c r="I699" s="4">
        <v>31515</v>
      </c>
      <c r="J699" s="10">
        <v>1</v>
      </c>
      <c r="K699" s="10">
        <v>2</v>
      </c>
      <c r="L699" s="1">
        <v>2021</v>
      </c>
      <c r="M699" s="1" t="s">
        <v>25</v>
      </c>
      <c r="N699" s="1" t="s">
        <v>26</v>
      </c>
      <c r="O699" s="7">
        <v>3.563284617102001</v>
      </c>
      <c r="P699" t="str">
        <f>_xlfn.IFS(Analysis167[[#This Row],[Performance_Score]]&lt;=2, "Poor", Analysis167[[#This Row],[Performance_Score]]&gt;2, "Good", Analysis167[[#This Row],[Performance_Score]]&gt;4, "Excellent")</f>
        <v>Poor</v>
      </c>
      <c r="Q699" t="str">
        <f>LEFT(Analysis167[[#This Row],[Name]],FIND(" ",Analysis167[[#This Row],[Name]], 1))</f>
        <v xml:space="preserve">Diane </v>
      </c>
    </row>
    <row r="700" spans="3:17" x14ac:dyDescent="0.35">
      <c r="C700" s="2" t="s">
        <v>1421</v>
      </c>
      <c r="D700" s="2" t="s">
        <v>1422</v>
      </c>
      <c r="E700" s="2" t="s">
        <v>22</v>
      </c>
      <c r="F700" s="11">
        <v>45</v>
      </c>
      <c r="G700" s="2" t="s">
        <v>23</v>
      </c>
      <c r="H700" s="2" t="s">
        <v>63</v>
      </c>
      <c r="I700" s="5">
        <v>84173</v>
      </c>
      <c r="J700" s="11">
        <v>7</v>
      </c>
      <c r="K700" s="11">
        <v>3</v>
      </c>
      <c r="L700" s="2">
        <v>0</v>
      </c>
      <c r="M700" s="2" t="s">
        <v>25</v>
      </c>
      <c r="N700" s="2" t="s">
        <v>26</v>
      </c>
      <c r="O700" s="8">
        <v>4.3226878306844121</v>
      </c>
      <c r="P700" t="str">
        <f>_xlfn.IFS(Analysis167[[#This Row],[Performance_Score]]&lt;=2, "Poor", Analysis167[[#This Row],[Performance_Score]]&gt;2, "Good", Analysis167[[#This Row],[Performance_Score]]&gt;4, "Excellent")</f>
        <v>Good</v>
      </c>
      <c r="Q700" t="str">
        <f>LEFT(Analysis167[[#This Row],[Name]],FIND(" ",Analysis167[[#This Row],[Name]], 1))</f>
        <v xml:space="preserve">Hunter </v>
      </c>
    </row>
    <row r="701" spans="3:17" x14ac:dyDescent="0.35">
      <c r="C701" s="1" t="s">
        <v>1423</v>
      </c>
      <c r="D701" s="1" t="s">
        <v>1424</v>
      </c>
      <c r="E701" s="1" t="s">
        <v>46</v>
      </c>
      <c r="F701" s="10">
        <v>31</v>
      </c>
      <c r="G701" s="1" t="s">
        <v>23</v>
      </c>
      <c r="H701" s="1" t="s">
        <v>77</v>
      </c>
      <c r="I701" s="4">
        <v>87932</v>
      </c>
      <c r="J701" s="10">
        <v>32</v>
      </c>
      <c r="K701" s="10">
        <v>4</v>
      </c>
      <c r="L701" s="1">
        <v>2022</v>
      </c>
      <c r="M701" s="1" t="s">
        <v>30</v>
      </c>
      <c r="N701" s="1" t="s">
        <v>141</v>
      </c>
      <c r="O701" s="7">
        <v>1.2394714938284657</v>
      </c>
      <c r="P701" t="str">
        <f>_xlfn.IFS(Analysis167[[#This Row],[Performance_Score]]&lt;=2, "Poor", Analysis167[[#This Row],[Performance_Score]]&gt;2, "Good", Analysis167[[#This Row],[Performance_Score]]&gt;4, "Excellent")</f>
        <v>Good</v>
      </c>
      <c r="Q701" t="str">
        <f>LEFT(Analysis167[[#This Row],[Name]],FIND(" ",Analysis167[[#This Row],[Name]], 1))</f>
        <v xml:space="preserve">Jessica </v>
      </c>
    </row>
    <row r="702" spans="3:17" x14ac:dyDescent="0.35">
      <c r="C702" s="2" t="s">
        <v>1425</v>
      </c>
      <c r="D702" s="2" t="s">
        <v>1426</v>
      </c>
      <c r="E702" s="2" t="s">
        <v>80</v>
      </c>
      <c r="F702" s="11">
        <v>42</v>
      </c>
      <c r="G702" s="2" t="s">
        <v>16</v>
      </c>
      <c r="H702" s="2" t="s">
        <v>29</v>
      </c>
      <c r="I702" s="5">
        <v>92467</v>
      </c>
      <c r="J702" s="11">
        <v>13</v>
      </c>
      <c r="K702" s="11">
        <v>5</v>
      </c>
      <c r="L702" s="2">
        <v>2016</v>
      </c>
      <c r="M702" s="2" t="s">
        <v>25</v>
      </c>
      <c r="N702" s="2" t="s">
        <v>41</v>
      </c>
      <c r="O702" s="8">
        <v>1.7207490872221682</v>
      </c>
      <c r="P702" t="str">
        <f>_xlfn.IFS(Analysis167[[#This Row],[Performance_Score]]&lt;=2, "Poor", Analysis167[[#This Row],[Performance_Score]]&gt;2, "Good", Analysis167[[#This Row],[Performance_Score]]&gt;4, "Excellent")</f>
        <v>Good</v>
      </c>
      <c r="Q702" t="str">
        <f>LEFT(Analysis167[[#This Row],[Name]],FIND(" ",Analysis167[[#This Row],[Name]], 1))</f>
        <v xml:space="preserve">Katherine </v>
      </c>
    </row>
    <row r="703" spans="3:17" x14ac:dyDescent="0.35">
      <c r="C703" s="1" t="s">
        <v>1427</v>
      </c>
      <c r="D703" s="1" t="s">
        <v>1428</v>
      </c>
      <c r="E703" s="1" t="s">
        <v>15</v>
      </c>
      <c r="F703" s="10">
        <v>38</v>
      </c>
      <c r="G703" s="1" t="s">
        <v>16</v>
      </c>
      <c r="H703" s="1" t="s">
        <v>17</v>
      </c>
      <c r="I703" s="4">
        <v>83200</v>
      </c>
      <c r="J703" s="10">
        <v>6</v>
      </c>
      <c r="K703" s="10">
        <v>2</v>
      </c>
      <c r="L703" s="1">
        <v>0</v>
      </c>
      <c r="M703" s="1" t="s">
        <v>18</v>
      </c>
      <c r="N703" s="1" t="s">
        <v>26</v>
      </c>
      <c r="O703" s="7">
        <v>3.0946810979826047</v>
      </c>
      <c r="P703" t="str">
        <f>_xlfn.IFS(Analysis167[[#This Row],[Performance_Score]]&lt;=2, "Poor", Analysis167[[#This Row],[Performance_Score]]&gt;2, "Good", Analysis167[[#This Row],[Performance_Score]]&gt;4, "Excellent")</f>
        <v>Poor</v>
      </c>
      <c r="Q703" t="str">
        <f>LEFT(Analysis167[[#This Row],[Name]],FIND(" ",Analysis167[[#This Row],[Name]], 1))</f>
        <v xml:space="preserve">Timothy </v>
      </c>
    </row>
    <row r="704" spans="3:17" x14ac:dyDescent="0.35">
      <c r="C704" s="2" t="s">
        <v>1429</v>
      </c>
      <c r="D704" s="2" t="s">
        <v>229</v>
      </c>
      <c r="E704" s="2" t="s">
        <v>33</v>
      </c>
      <c r="F704" s="11">
        <v>43</v>
      </c>
      <c r="G704" s="2" t="s">
        <v>16</v>
      </c>
      <c r="H704" s="2" t="s">
        <v>39</v>
      </c>
      <c r="I704" s="5">
        <v>44423</v>
      </c>
      <c r="J704" s="11">
        <v>33</v>
      </c>
      <c r="K704" s="11">
        <v>5</v>
      </c>
      <c r="L704" s="2">
        <v>0</v>
      </c>
      <c r="M704" s="2" t="s">
        <v>18</v>
      </c>
      <c r="N704" s="2" t="s">
        <v>26</v>
      </c>
      <c r="O704" s="8">
        <v>4.6013631119903078</v>
      </c>
      <c r="P704" t="str">
        <f>_xlfn.IFS(Analysis167[[#This Row],[Performance_Score]]&lt;=2, "Poor", Analysis167[[#This Row],[Performance_Score]]&gt;2, "Good", Analysis167[[#This Row],[Performance_Score]]&gt;4, "Excellent")</f>
        <v>Good</v>
      </c>
      <c r="Q704" t="str">
        <f>LEFT(Analysis167[[#This Row],[Name]],FIND(" ",Analysis167[[#This Row],[Name]], 1))</f>
        <v xml:space="preserve">Keith </v>
      </c>
    </row>
    <row r="705" spans="3:17" x14ac:dyDescent="0.35">
      <c r="C705" s="1" t="s">
        <v>1430</v>
      </c>
      <c r="D705" s="1" t="s">
        <v>1431</v>
      </c>
      <c r="E705" s="1" t="s">
        <v>33</v>
      </c>
      <c r="F705" s="10">
        <v>24</v>
      </c>
      <c r="G705" s="1" t="s">
        <v>23</v>
      </c>
      <c r="H705" s="1" t="s">
        <v>17</v>
      </c>
      <c r="I705" s="4">
        <v>37223</v>
      </c>
      <c r="J705" s="10">
        <v>26</v>
      </c>
      <c r="K705" s="10">
        <v>5</v>
      </c>
      <c r="L705" s="1">
        <v>0</v>
      </c>
      <c r="M705" s="1" t="s">
        <v>51</v>
      </c>
      <c r="N705" s="1" t="s">
        <v>141</v>
      </c>
      <c r="O705" s="7">
        <v>1.177419792358926</v>
      </c>
      <c r="P705" t="str">
        <f>_xlfn.IFS(Analysis167[[#This Row],[Performance_Score]]&lt;=2, "Poor", Analysis167[[#This Row],[Performance_Score]]&gt;2, "Good", Analysis167[[#This Row],[Performance_Score]]&gt;4, "Excellent")</f>
        <v>Good</v>
      </c>
      <c r="Q705" t="str">
        <f>LEFT(Analysis167[[#This Row],[Name]],FIND(" ",Analysis167[[#This Row],[Name]], 1))</f>
        <v xml:space="preserve">Nathaniel </v>
      </c>
    </row>
    <row r="706" spans="3:17" x14ac:dyDescent="0.35">
      <c r="C706" s="2" t="s">
        <v>1432</v>
      </c>
      <c r="D706" s="2" t="s">
        <v>1433</v>
      </c>
      <c r="E706" s="2" t="s">
        <v>46</v>
      </c>
      <c r="F706" s="11">
        <v>56</v>
      </c>
      <c r="G706" s="2" t="s">
        <v>16</v>
      </c>
      <c r="H706" s="2" t="s">
        <v>39</v>
      </c>
      <c r="I706" s="5">
        <v>86771</v>
      </c>
      <c r="J706" s="11">
        <v>15</v>
      </c>
      <c r="K706" s="11">
        <v>3</v>
      </c>
      <c r="L706" s="2">
        <v>2017</v>
      </c>
      <c r="M706" s="2" t="s">
        <v>30</v>
      </c>
      <c r="N706" s="2" t="s">
        <v>41</v>
      </c>
      <c r="O706" s="8">
        <v>3.3077664703897254</v>
      </c>
      <c r="P706" t="str">
        <f>_xlfn.IFS(Analysis167[[#This Row],[Performance_Score]]&lt;=2, "Poor", Analysis167[[#This Row],[Performance_Score]]&gt;2, "Good", Analysis167[[#This Row],[Performance_Score]]&gt;4, "Excellent")</f>
        <v>Good</v>
      </c>
      <c r="Q706" t="str">
        <f>LEFT(Analysis167[[#This Row],[Name]],FIND(" ",Analysis167[[#This Row],[Name]], 1))</f>
        <v xml:space="preserve">Patrick </v>
      </c>
    </row>
    <row r="707" spans="3:17" x14ac:dyDescent="0.35">
      <c r="C707" s="1" t="s">
        <v>1434</v>
      </c>
      <c r="D707" s="1" t="s">
        <v>1435</v>
      </c>
      <c r="E707" s="1" t="s">
        <v>33</v>
      </c>
      <c r="F707" s="10">
        <v>51</v>
      </c>
      <c r="G707" s="1" t="s">
        <v>23</v>
      </c>
      <c r="H707" s="1" t="s">
        <v>24</v>
      </c>
      <c r="I707" s="4">
        <v>34717</v>
      </c>
      <c r="J707" s="10">
        <v>11</v>
      </c>
      <c r="K707" s="10">
        <v>1</v>
      </c>
      <c r="L707" s="1">
        <v>2024</v>
      </c>
      <c r="M707" s="1" t="s">
        <v>30</v>
      </c>
      <c r="N707" s="1" t="s">
        <v>41</v>
      </c>
      <c r="O707" s="7">
        <v>3.9002835837329779</v>
      </c>
      <c r="P707" t="str">
        <f>_xlfn.IFS(Analysis167[[#This Row],[Performance_Score]]&lt;=2, "Poor", Analysis167[[#This Row],[Performance_Score]]&gt;2, "Good", Analysis167[[#This Row],[Performance_Score]]&gt;4, "Excellent")</f>
        <v>Poor</v>
      </c>
      <c r="Q707" t="str">
        <f>LEFT(Analysis167[[#This Row],[Name]],FIND(" ",Analysis167[[#This Row],[Name]], 1))</f>
        <v xml:space="preserve">Margaret </v>
      </c>
    </row>
    <row r="708" spans="3:17" x14ac:dyDescent="0.35">
      <c r="C708" s="2" t="s">
        <v>1436</v>
      </c>
      <c r="D708" s="2" t="s">
        <v>1437</v>
      </c>
      <c r="E708" s="2" t="s">
        <v>58</v>
      </c>
      <c r="F708" s="11">
        <v>42</v>
      </c>
      <c r="G708" s="2" t="s">
        <v>23</v>
      </c>
      <c r="H708" s="2" t="s">
        <v>29</v>
      </c>
      <c r="I708" s="5">
        <v>46367</v>
      </c>
      <c r="J708" s="11">
        <v>12</v>
      </c>
      <c r="K708" s="11">
        <v>2</v>
      </c>
      <c r="L708" s="2">
        <v>2024</v>
      </c>
      <c r="M708" s="2" t="s">
        <v>40</v>
      </c>
      <c r="N708" s="2" t="s">
        <v>26</v>
      </c>
      <c r="O708" s="8">
        <v>4.7942046333646422</v>
      </c>
      <c r="P708" t="str">
        <f>_xlfn.IFS(Analysis167[[#This Row],[Performance_Score]]&lt;=2, "Poor", Analysis167[[#This Row],[Performance_Score]]&gt;2, "Good", Analysis167[[#This Row],[Performance_Score]]&gt;4, "Excellent")</f>
        <v>Poor</v>
      </c>
      <c r="Q708" t="str">
        <f>LEFT(Analysis167[[#This Row],[Name]],FIND(" ",Analysis167[[#This Row],[Name]], 1))</f>
        <v xml:space="preserve">Susan </v>
      </c>
    </row>
    <row r="709" spans="3:17" x14ac:dyDescent="0.35">
      <c r="C709" s="1" t="s">
        <v>1438</v>
      </c>
      <c r="D709" s="1" t="s">
        <v>1439</v>
      </c>
      <c r="E709" s="1" t="s">
        <v>80</v>
      </c>
      <c r="F709" s="10">
        <v>47</v>
      </c>
      <c r="G709" s="1" t="s">
        <v>23</v>
      </c>
      <c r="H709" s="1" t="s">
        <v>77</v>
      </c>
      <c r="I709" s="4">
        <v>44010</v>
      </c>
      <c r="J709" s="10">
        <v>20</v>
      </c>
      <c r="K709" s="10">
        <v>5</v>
      </c>
      <c r="L709" s="1">
        <v>2017</v>
      </c>
      <c r="M709" s="1" t="s">
        <v>25</v>
      </c>
      <c r="N709" s="1" t="s">
        <v>41</v>
      </c>
      <c r="O709" s="7">
        <v>4.4386219093583037</v>
      </c>
      <c r="P709" t="str">
        <f>_xlfn.IFS(Analysis167[[#This Row],[Performance_Score]]&lt;=2, "Poor", Analysis167[[#This Row],[Performance_Score]]&gt;2, "Good", Analysis167[[#This Row],[Performance_Score]]&gt;4, "Excellent")</f>
        <v>Good</v>
      </c>
      <c r="Q709" t="str">
        <f>LEFT(Analysis167[[#This Row],[Name]],FIND(" ",Analysis167[[#This Row],[Name]], 1))</f>
        <v xml:space="preserve">Lori </v>
      </c>
    </row>
    <row r="710" spans="3:17" x14ac:dyDescent="0.35">
      <c r="C710" s="2" t="s">
        <v>1440</v>
      </c>
      <c r="D710" s="2" t="s">
        <v>1441</v>
      </c>
      <c r="E710" s="2" t="s">
        <v>22</v>
      </c>
      <c r="F710" s="11">
        <v>26</v>
      </c>
      <c r="G710" s="2" t="s">
        <v>16</v>
      </c>
      <c r="H710" s="2" t="s">
        <v>29</v>
      </c>
      <c r="I710" s="5">
        <v>57946</v>
      </c>
      <c r="J710" s="11">
        <v>35</v>
      </c>
      <c r="K710" s="11">
        <v>2</v>
      </c>
      <c r="L710" s="2">
        <v>2016</v>
      </c>
      <c r="M710" s="2" t="s">
        <v>51</v>
      </c>
      <c r="N710" s="2" t="s">
        <v>26</v>
      </c>
      <c r="O710" s="8">
        <v>4.4463581069737437</v>
      </c>
      <c r="P710" t="str">
        <f>_xlfn.IFS(Analysis167[[#This Row],[Performance_Score]]&lt;=2, "Poor", Analysis167[[#This Row],[Performance_Score]]&gt;2, "Good", Analysis167[[#This Row],[Performance_Score]]&gt;4, "Excellent")</f>
        <v>Poor</v>
      </c>
      <c r="Q710" t="str">
        <f>LEFT(Analysis167[[#This Row],[Name]],FIND(" ",Analysis167[[#This Row],[Name]], 1))</f>
        <v xml:space="preserve">Cody </v>
      </c>
    </row>
    <row r="711" spans="3:17" x14ac:dyDescent="0.35">
      <c r="C711" s="1" t="s">
        <v>1442</v>
      </c>
      <c r="D711" s="1" t="s">
        <v>1443</v>
      </c>
      <c r="E711" s="1" t="s">
        <v>80</v>
      </c>
      <c r="F711" s="10">
        <v>31</v>
      </c>
      <c r="G711" s="1" t="s">
        <v>23</v>
      </c>
      <c r="H711" s="1" t="s">
        <v>24</v>
      </c>
      <c r="I711" s="4">
        <v>95820</v>
      </c>
      <c r="J711" s="10">
        <v>18</v>
      </c>
      <c r="K711" s="10">
        <v>5</v>
      </c>
      <c r="L711" s="1">
        <v>2023</v>
      </c>
      <c r="M711" s="1" t="s">
        <v>51</v>
      </c>
      <c r="N711" s="1" t="s">
        <v>41</v>
      </c>
      <c r="O711" s="7">
        <v>1.7433108302879137</v>
      </c>
      <c r="P711" t="str">
        <f>_xlfn.IFS(Analysis167[[#This Row],[Performance_Score]]&lt;=2, "Poor", Analysis167[[#This Row],[Performance_Score]]&gt;2, "Good", Analysis167[[#This Row],[Performance_Score]]&gt;4, "Excellent")</f>
        <v>Good</v>
      </c>
      <c r="Q711" t="str">
        <f>LEFT(Analysis167[[#This Row],[Name]],FIND(" ",Analysis167[[#This Row],[Name]], 1))</f>
        <v xml:space="preserve">Dr. </v>
      </c>
    </row>
    <row r="712" spans="3:17" x14ac:dyDescent="0.35">
      <c r="C712" s="2" t="s">
        <v>1444</v>
      </c>
      <c r="D712" s="2" t="s">
        <v>1445</v>
      </c>
      <c r="E712" s="2" t="s">
        <v>22</v>
      </c>
      <c r="F712" s="11">
        <v>56</v>
      </c>
      <c r="G712" s="2" t="s">
        <v>16</v>
      </c>
      <c r="H712" s="2" t="s">
        <v>29</v>
      </c>
      <c r="I712" s="5">
        <v>42023</v>
      </c>
      <c r="J712" s="11">
        <v>4</v>
      </c>
      <c r="K712" s="11">
        <v>1</v>
      </c>
      <c r="L712" s="2">
        <v>2016</v>
      </c>
      <c r="M712" s="2" t="s">
        <v>25</v>
      </c>
      <c r="N712" s="2" t="s">
        <v>26</v>
      </c>
      <c r="O712" s="8">
        <v>1.2815626285040969</v>
      </c>
      <c r="P712" t="str">
        <f>_xlfn.IFS(Analysis167[[#This Row],[Performance_Score]]&lt;=2, "Poor", Analysis167[[#This Row],[Performance_Score]]&gt;2, "Good", Analysis167[[#This Row],[Performance_Score]]&gt;4, "Excellent")</f>
        <v>Poor</v>
      </c>
      <c r="Q712" t="str">
        <f>LEFT(Analysis167[[#This Row],[Name]],FIND(" ",Analysis167[[#This Row],[Name]], 1))</f>
        <v xml:space="preserve">Amy </v>
      </c>
    </row>
    <row r="713" spans="3:17" x14ac:dyDescent="0.35">
      <c r="C713" s="1" t="s">
        <v>1446</v>
      </c>
      <c r="D713" s="1" t="s">
        <v>1447</v>
      </c>
      <c r="E713" s="1" t="s">
        <v>33</v>
      </c>
      <c r="F713" s="10">
        <v>60</v>
      </c>
      <c r="G713" s="1" t="s">
        <v>16</v>
      </c>
      <c r="H713" s="1" t="s">
        <v>29</v>
      </c>
      <c r="I713" s="4">
        <v>79011</v>
      </c>
      <c r="J713" s="10">
        <v>3</v>
      </c>
      <c r="K713" s="10">
        <v>3</v>
      </c>
      <c r="L713" s="1">
        <v>0</v>
      </c>
      <c r="M713" s="1" t="s">
        <v>34</v>
      </c>
      <c r="N713" s="1" t="s">
        <v>26</v>
      </c>
      <c r="O713" s="7">
        <v>3.9745609680914136</v>
      </c>
      <c r="P713" t="str">
        <f>_xlfn.IFS(Analysis167[[#This Row],[Performance_Score]]&lt;=2, "Poor", Analysis167[[#This Row],[Performance_Score]]&gt;2, "Good", Analysis167[[#This Row],[Performance_Score]]&gt;4, "Excellent")</f>
        <v>Good</v>
      </c>
      <c r="Q713" t="str">
        <f>LEFT(Analysis167[[#This Row],[Name]],FIND(" ",Analysis167[[#This Row],[Name]], 1))</f>
        <v xml:space="preserve">Megan </v>
      </c>
    </row>
    <row r="714" spans="3:17" x14ac:dyDescent="0.35">
      <c r="C714" s="2" t="s">
        <v>1448</v>
      </c>
      <c r="D714" s="2" t="s">
        <v>1449</v>
      </c>
      <c r="E714" s="2" t="s">
        <v>80</v>
      </c>
      <c r="F714" s="11">
        <v>49</v>
      </c>
      <c r="G714" s="2" t="s">
        <v>23</v>
      </c>
      <c r="H714" s="2" t="s">
        <v>63</v>
      </c>
      <c r="I714" s="5">
        <v>90532</v>
      </c>
      <c r="J714" s="11">
        <v>22</v>
      </c>
      <c r="K714" s="11">
        <v>2</v>
      </c>
      <c r="L714" s="2">
        <v>2024</v>
      </c>
      <c r="M714" s="2" t="s">
        <v>51</v>
      </c>
      <c r="N714" s="2" t="s">
        <v>26</v>
      </c>
      <c r="O714" s="8">
        <v>4.0773907766349993</v>
      </c>
      <c r="P714" t="str">
        <f>_xlfn.IFS(Analysis167[[#This Row],[Performance_Score]]&lt;=2, "Poor", Analysis167[[#This Row],[Performance_Score]]&gt;2, "Good", Analysis167[[#This Row],[Performance_Score]]&gt;4, "Excellent")</f>
        <v>Poor</v>
      </c>
      <c r="Q714" t="str">
        <f>LEFT(Analysis167[[#This Row],[Name]],FIND(" ",Analysis167[[#This Row],[Name]], 1))</f>
        <v xml:space="preserve">Julia </v>
      </c>
    </row>
    <row r="715" spans="3:17" x14ac:dyDescent="0.35">
      <c r="C715" s="1" t="s">
        <v>1450</v>
      </c>
      <c r="D715" s="1" t="s">
        <v>1451</v>
      </c>
      <c r="E715" s="1" t="s">
        <v>33</v>
      </c>
      <c r="F715" s="10">
        <v>59</v>
      </c>
      <c r="G715" s="1" t="s">
        <v>16</v>
      </c>
      <c r="H715" s="1" t="s">
        <v>24</v>
      </c>
      <c r="I715" s="4">
        <v>95045</v>
      </c>
      <c r="J715" s="10">
        <v>30</v>
      </c>
      <c r="K715" s="10">
        <v>5</v>
      </c>
      <c r="L715" s="1">
        <v>2023</v>
      </c>
      <c r="M715" s="1" t="s">
        <v>40</v>
      </c>
      <c r="N715" s="1" t="s">
        <v>41</v>
      </c>
      <c r="O715" s="7">
        <v>2.5102727047789442</v>
      </c>
      <c r="P715" t="str">
        <f>_xlfn.IFS(Analysis167[[#This Row],[Performance_Score]]&lt;=2, "Poor", Analysis167[[#This Row],[Performance_Score]]&gt;2, "Good", Analysis167[[#This Row],[Performance_Score]]&gt;4, "Excellent")</f>
        <v>Good</v>
      </c>
      <c r="Q715" t="str">
        <f>LEFT(Analysis167[[#This Row],[Name]],FIND(" ",Analysis167[[#This Row],[Name]], 1))</f>
        <v xml:space="preserve">Brian </v>
      </c>
    </row>
    <row r="716" spans="3:17" x14ac:dyDescent="0.35">
      <c r="C716" s="2" t="s">
        <v>1452</v>
      </c>
      <c r="D716" s="2" t="s">
        <v>1453</v>
      </c>
      <c r="E716" s="2" t="s">
        <v>80</v>
      </c>
      <c r="F716" s="11">
        <v>42</v>
      </c>
      <c r="G716" s="2" t="s">
        <v>23</v>
      </c>
      <c r="H716" s="2" t="s">
        <v>39</v>
      </c>
      <c r="I716" s="5">
        <v>72828</v>
      </c>
      <c r="J716" s="11">
        <v>7</v>
      </c>
      <c r="K716" s="11">
        <v>4</v>
      </c>
      <c r="L716" s="2">
        <v>2016</v>
      </c>
      <c r="M716" s="2" t="s">
        <v>51</v>
      </c>
      <c r="N716" s="2" t="s">
        <v>141</v>
      </c>
      <c r="O716" s="8">
        <v>2.007114061921135</v>
      </c>
      <c r="P716" t="str">
        <f>_xlfn.IFS(Analysis167[[#This Row],[Performance_Score]]&lt;=2, "Poor", Analysis167[[#This Row],[Performance_Score]]&gt;2, "Good", Analysis167[[#This Row],[Performance_Score]]&gt;4, "Excellent")</f>
        <v>Good</v>
      </c>
      <c r="Q716" t="str">
        <f>LEFT(Analysis167[[#This Row],[Name]],FIND(" ",Analysis167[[#This Row],[Name]], 1))</f>
        <v xml:space="preserve">John </v>
      </c>
    </row>
    <row r="717" spans="3:17" x14ac:dyDescent="0.35">
      <c r="C717" s="1" t="s">
        <v>1454</v>
      </c>
      <c r="D717" s="1" t="s">
        <v>1455</v>
      </c>
      <c r="E717" s="1" t="s">
        <v>33</v>
      </c>
      <c r="F717" s="10">
        <v>60</v>
      </c>
      <c r="G717" s="1" t="s">
        <v>16</v>
      </c>
      <c r="H717" s="1" t="s">
        <v>29</v>
      </c>
      <c r="I717" s="4">
        <v>74416</v>
      </c>
      <c r="J717" s="10">
        <v>14</v>
      </c>
      <c r="K717" s="10">
        <v>3</v>
      </c>
      <c r="L717" s="1">
        <v>2021</v>
      </c>
      <c r="M717" s="1" t="s">
        <v>51</v>
      </c>
      <c r="N717" s="1" t="s">
        <v>41</v>
      </c>
      <c r="O717" s="7">
        <v>3.562256597948374</v>
      </c>
      <c r="P717" t="str">
        <f>_xlfn.IFS(Analysis167[[#This Row],[Performance_Score]]&lt;=2, "Poor", Analysis167[[#This Row],[Performance_Score]]&gt;2, "Good", Analysis167[[#This Row],[Performance_Score]]&gt;4, "Excellent")</f>
        <v>Good</v>
      </c>
      <c r="Q717" t="str">
        <f>LEFT(Analysis167[[#This Row],[Name]],FIND(" ",Analysis167[[#This Row],[Name]], 1))</f>
        <v xml:space="preserve">Christopher </v>
      </c>
    </row>
    <row r="718" spans="3:17" x14ac:dyDescent="0.35">
      <c r="C718" s="2" t="s">
        <v>1456</v>
      </c>
      <c r="D718" s="2" t="s">
        <v>1457</v>
      </c>
      <c r="E718" s="2" t="s">
        <v>80</v>
      </c>
      <c r="F718" s="11">
        <v>60</v>
      </c>
      <c r="G718" s="2" t="s">
        <v>16</v>
      </c>
      <c r="H718" s="2" t="s">
        <v>63</v>
      </c>
      <c r="I718" s="5">
        <v>67930</v>
      </c>
      <c r="J718" s="11">
        <v>7</v>
      </c>
      <c r="K718" s="11">
        <v>5</v>
      </c>
      <c r="L718" s="2">
        <v>2021</v>
      </c>
      <c r="M718" s="2" t="s">
        <v>34</v>
      </c>
      <c r="N718" s="2" t="s">
        <v>26</v>
      </c>
      <c r="O718" s="8">
        <v>4.8652596778207311</v>
      </c>
      <c r="P718" t="str">
        <f>_xlfn.IFS(Analysis167[[#This Row],[Performance_Score]]&lt;=2, "Poor", Analysis167[[#This Row],[Performance_Score]]&gt;2, "Good", Analysis167[[#This Row],[Performance_Score]]&gt;4, "Excellent")</f>
        <v>Good</v>
      </c>
      <c r="Q718" t="str">
        <f>LEFT(Analysis167[[#This Row],[Name]],FIND(" ",Analysis167[[#This Row],[Name]], 1))</f>
        <v xml:space="preserve">Wesley </v>
      </c>
    </row>
    <row r="719" spans="3:17" x14ac:dyDescent="0.35">
      <c r="C719" s="1" t="s">
        <v>1458</v>
      </c>
      <c r="D719" s="1" t="s">
        <v>1459</v>
      </c>
      <c r="E719" s="1" t="s">
        <v>80</v>
      </c>
      <c r="F719" s="10">
        <v>33</v>
      </c>
      <c r="G719" s="1" t="s">
        <v>23</v>
      </c>
      <c r="H719" s="1" t="s">
        <v>77</v>
      </c>
      <c r="I719" s="4">
        <v>86094</v>
      </c>
      <c r="J719" s="10">
        <v>2</v>
      </c>
      <c r="K719" s="10">
        <v>5</v>
      </c>
      <c r="L719" s="1">
        <v>2024</v>
      </c>
      <c r="M719" s="1" t="s">
        <v>51</v>
      </c>
      <c r="N719" s="1" t="s">
        <v>19</v>
      </c>
      <c r="O719" s="7">
        <v>2.004257248571097</v>
      </c>
      <c r="P719" t="str">
        <f>_xlfn.IFS(Analysis167[[#This Row],[Performance_Score]]&lt;=2, "Poor", Analysis167[[#This Row],[Performance_Score]]&gt;2, "Good", Analysis167[[#This Row],[Performance_Score]]&gt;4, "Excellent")</f>
        <v>Good</v>
      </c>
      <c r="Q719" t="str">
        <f>LEFT(Analysis167[[#This Row],[Name]],FIND(" ",Analysis167[[#This Row],[Name]], 1))</f>
        <v xml:space="preserve">Miranda </v>
      </c>
    </row>
    <row r="720" spans="3:17" x14ac:dyDescent="0.35">
      <c r="C720" s="2" t="s">
        <v>1460</v>
      </c>
      <c r="D720" s="2" t="s">
        <v>1461</v>
      </c>
      <c r="E720" s="2" t="s">
        <v>80</v>
      </c>
      <c r="F720" s="11">
        <v>50</v>
      </c>
      <c r="G720" s="2" t="s">
        <v>16</v>
      </c>
      <c r="H720" s="2" t="s">
        <v>77</v>
      </c>
      <c r="I720" s="5">
        <v>46220</v>
      </c>
      <c r="J720" s="11">
        <v>8</v>
      </c>
      <c r="K720" s="11">
        <v>3</v>
      </c>
      <c r="L720" s="2">
        <v>2019</v>
      </c>
      <c r="M720" s="2" t="s">
        <v>40</v>
      </c>
      <c r="N720" s="2" t="s">
        <v>26</v>
      </c>
      <c r="O720" s="8">
        <v>4.815026435845132</v>
      </c>
      <c r="P720" t="str">
        <f>_xlfn.IFS(Analysis167[[#This Row],[Performance_Score]]&lt;=2, "Poor", Analysis167[[#This Row],[Performance_Score]]&gt;2, "Good", Analysis167[[#This Row],[Performance_Score]]&gt;4, "Excellent")</f>
        <v>Good</v>
      </c>
      <c r="Q720" t="str">
        <f>LEFT(Analysis167[[#This Row],[Name]],FIND(" ",Analysis167[[#This Row],[Name]], 1))</f>
        <v xml:space="preserve">Steve </v>
      </c>
    </row>
    <row r="721" spans="3:17" x14ac:dyDescent="0.35">
      <c r="C721" s="1" t="s">
        <v>1462</v>
      </c>
      <c r="D721" s="1" t="s">
        <v>1463</v>
      </c>
      <c r="E721" s="1" t="s">
        <v>80</v>
      </c>
      <c r="F721" s="10">
        <v>45</v>
      </c>
      <c r="G721" s="1" t="s">
        <v>23</v>
      </c>
      <c r="H721" s="1" t="s">
        <v>63</v>
      </c>
      <c r="I721" s="4">
        <v>91257</v>
      </c>
      <c r="J721" s="10">
        <v>3</v>
      </c>
      <c r="K721" s="10">
        <v>4</v>
      </c>
      <c r="L721" s="1">
        <v>2022</v>
      </c>
      <c r="M721" s="1" t="s">
        <v>51</v>
      </c>
      <c r="N721" s="1" t="s">
        <v>26</v>
      </c>
      <c r="O721" s="7">
        <v>2.4453941953186082</v>
      </c>
      <c r="P721" t="str">
        <f>_xlfn.IFS(Analysis167[[#This Row],[Performance_Score]]&lt;=2, "Poor", Analysis167[[#This Row],[Performance_Score]]&gt;2, "Good", Analysis167[[#This Row],[Performance_Score]]&gt;4, "Excellent")</f>
        <v>Good</v>
      </c>
      <c r="Q721" t="str">
        <f>LEFT(Analysis167[[#This Row],[Name]],FIND(" ",Analysis167[[#This Row],[Name]], 1))</f>
        <v xml:space="preserve">Christopher </v>
      </c>
    </row>
    <row r="722" spans="3:17" x14ac:dyDescent="0.35">
      <c r="C722" s="2" t="s">
        <v>1464</v>
      </c>
      <c r="D722" s="2" t="s">
        <v>1465</v>
      </c>
      <c r="E722" s="2" t="s">
        <v>22</v>
      </c>
      <c r="F722" s="11">
        <v>52</v>
      </c>
      <c r="G722" s="2" t="s">
        <v>16</v>
      </c>
      <c r="H722" s="2" t="s">
        <v>17</v>
      </c>
      <c r="I722" s="5">
        <v>75873</v>
      </c>
      <c r="J722" s="11">
        <v>6</v>
      </c>
      <c r="K722" s="11">
        <v>5</v>
      </c>
      <c r="L722" s="2">
        <v>2015</v>
      </c>
      <c r="M722" s="2" t="s">
        <v>18</v>
      </c>
      <c r="N722" s="2" t="s">
        <v>26</v>
      </c>
      <c r="O722" s="8">
        <v>2.5065610783294416</v>
      </c>
      <c r="P722" t="str">
        <f>_xlfn.IFS(Analysis167[[#This Row],[Performance_Score]]&lt;=2, "Poor", Analysis167[[#This Row],[Performance_Score]]&gt;2, "Good", Analysis167[[#This Row],[Performance_Score]]&gt;4, "Excellent")</f>
        <v>Good</v>
      </c>
      <c r="Q722" t="str">
        <f>LEFT(Analysis167[[#This Row],[Name]],FIND(" ",Analysis167[[#This Row],[Name]], 1))</f>
        <v xml:space="preserve">Megan </v>
      </c>
    </row>
    <row r="723" spans="3:17" x14ac:dyDescent="0.35">
      <c r="C723" s="1" t="s">
        <v>1466</v>
      </c>
      <c r="D723" s="1" t="s">
        <v>1467</v>
      </c>
      <c r="E723" s="1" t="s">
        <v>80</v>
      </c>
      <c r="F723" s="10">
        <v>52</v>
      </c>
      <c r="G723" s="1" t="s">
        <v>16</v>
      </c>
      <c r="H723" s="1" t="s">
        <v>77</v>
      </c>
      <c r="I723" s="4">
        <v>104802</v>
      </c>
      <c r="J723" s="10">
        <v>35</v>
      </c>
      <c r="K723" s="10">
        <v>1</v>
      </c>
      <c r="L723" s="1">
        <v>2023</v>
      </c>
      <c r="M723" s="1" t="s">
        <v>34</v>
      </c>
      <c r="N723" s="1" t="s">
        <v>41</v>
      </c>
      <c r="O723" s="7">
        <v>4.2705934729811377</v>
      </c>
      <c r="P723" t="str">
        <f>_xlfn.IFS(Analysis167[[#This Row],[Performance_Score]]&lt;=2, "Poor", Analysis167[[#This Row],[Performance_Score]]&gt;2, "Good", Analysis167[[#This Row],[Performance_Score]]&gt;4, "Excellent")</f>
        <v>Poor</v>
      </c>
      <c r="Q723" t="str">
        <f>LEFT(Analysis167[[#This Row],[Name]],FIND(" ",Analysis167[[#This Row],[Name]], 1))</f>
        <v xml:space="preserve">Tara </v>
      </c>
    </row>
    <row r="724" spans="3:17" x14ac:dyDescent="0.35">
      <c r="C724" s="2" t="s">
        <v>1468</v>
      </c>
      <c r="D724" s="2" t="s">
        <v>1469</v>
      </c>
      <c r="E724" s="2" t="s">
        <v>58</v>
      </c>
      <c r="F724" s="11">
        <v>33</v>
      </c>
      <c r="G724" s="2" t="s">
        <v>16</v>
      </c>
      <c r="H724" s="2" t="s">
        <v>17</v>
      </c>
      <c r="I724" s="5">
        <v>116672</v>
      </c>
      <c r="J724" s="11">
        <v>7</v>
      </c>
      <c r="K724" s="11">
        <v>2</v>
      </c>
      <c r="L724" s="2">
        <v>2016</v>
      </c>
      <c r="M724" s="2" t="s">
        <v>25</v>
      </c>
      <c r="N724" s="2" t="s">
        <v>141</v>
      </c>
      <c r="O724" s="8">
        <v>4.2882098114367864</v>
      </c>
      <c r="P724" t="str">
        <f>_xlfn.IFS(Analysis167[[#This Row],[Performance_Score]]&lt;=2, "Poor", Analysis167[[#This Row],[Performance_Score]]&gt;2, "Good", Analysis167[[#This Row],[Performance_Score]]&gt;4, "Excellent")</f>
        <v>Poor</v>
      </c>
      <c r="Q724" t="str">
        <f>LEFT(Analysis167[[#This Row],[Name]],FIND(" ",Analysis167[[#This Row],[Name]], 1))</f>
        <v xml:space="preserve">Angela </v>
      </c>
    </row>
    <row r="725" spans="3:17" x14ac:dyDescent="0.35">
      <c r="C725" s="1" t="s">
        <v>1470</v>
      </c>
      <c r="D725" s="1" t="s">
        <v>1471</v>
      </c>
      <c r="E725" s="1" t="s">
        <v>46</v>
      </c>
      <c r="F725" s="10">
        <v>26</v>
      </c>
      <c r="G725" s="1" t="s">
        <v>16</v>
      </c>
      <c r="H725" s="1" t="s">
        <v>17</v>
      </c>
      <c r="I725" s="4">
        <v>102766</v>
      </c>
      <c r="J725" s="10">
        <v>25</v>
      </c>
      <c r="K725" s="10">
        <v>4</v>
      </c>
      <c r="L725" s="1">
        <v>2017</v>
      </c>
      <c r="M725" s="1" t="s">
        <v>34</v>
      </c>
      <c r="N725" s="1" t="s">
        <v>26</v>
      </c>
      <c r="O725" s="7">
        <v>2.1877794317615327</v>
      </c>
      <c r="P725" t="str">
        <f>_xlfn.IFS(Analysis167[[#This Row],[Performance_Score]]&lt;=2, "Poor", Analysis167[[#This Row],[Performance_Score]]&gt;2, "Good", Analysis167[[#This Row],[Performance_Score]]&gt;4, "Excellent")</f>
        <v>Good</v>
      </c>
      <c r="Q725" t="str">
        <f>LEFT(Analysis167[[#This Row],[Name]],FIND(" ",Analysis167[[#This Row],[Name]], 1))</f>
        <v xml:space="preserve">Tammy </v>
      </c>
    </row>
    <row r="726" spans="3:17" x14ac:dyDescent="0.35">
      <c r="C726" s="2" t="s">
        <v>1472</v>
      </c>
      <c r="D726" s="2" t="s">
        <v>1473</v>
      </c>
      <c r="E726" s="2" t="s">
        <v>46</v>
      </c>
      <c r="F726" s="11">
        <v>28</v>
      </c>
      <c r="G726" s="2" t="s">
        <v>16</v>
      </c>
      <c r="H726" s="2" t="s">
        <v>29</v>
      </c>
      <c r="I726" s="5">
        <v>47721</v>
      </c>
      <c r="J726" s="11">
        <v>35</v>
      </c>
      <c r="K726" s="11">
        <v>5</v>
      </c>
      <c r="L726" s="2">
        <v>2019</v>
      </c>
      <c r="M726" s="2" t="s">
        <v>34</v>
      </c>
      <c r="N726" s="2" t="s">
        <v>26</v>
      </c>
      <c r="O726" s="8">
        <v>3.0921760754447019</v>
      </c>
      <c r="P726" t="str">
        <f>_xlfn.IFS(Analysis167[[#This Row],[Performance_Score]]&lt;=2, "Poor", Analysis167[[#This Row],[Performance_Score]]&gt;2, "Good", Analysis167[[#This Row],[Performance_Score]]&gt;4, "Excellent")</f>
        <v>Good</v>
      </c>
      <c r="Q726" t="str">
        <f>LEFT(Analysis167[[#This Row],[Name]],FIND(" ",Analysis167[[#This Row],[Name]], 1))</f>
        <v xml:space="preserve">Amanda </v>
      </c>
    </row>
    <row r="727" spans="3:17" x14ac:dyDescent="0.35">
      <c r="C727" s="1" t="s">
        <v>1474</v>
      </c>
      <c r="D727" s="1" t="s">
        <v>1475</v>
      </c>
      <c r="E727" s="1" t="s">
        <v>33</v>
      </c>
      <c r="F727" s="10">
        <v>35</v>
      </c>
      <c r="G727" s="1" t="s">
        <v>16</v>
      </c>
      <c r="H727" s="1" t="s">
        <v>17</v>
      </c>
      <c r="I727" s="4">
        <v>80713</v>
      </c>
      <c r="J727" s="10">
        <v>35</v>
      </c>
      <c r="K727" s="10">
        <v>1</v>
      </c>
      <c r="L727" s="1">
        <v>0</v>
      </c>
      <c r="M727" s="1" t="s">
        <v>34</v>
      </c>
      <c r="N727" s="1" t="s">
        <v>26</v>
      </c>
      <c r="O727" s="7">
        <v>3.4198148462873701</v>
      </c>
      <c r="P727" t="str">
        <f>_xlfn.IFS(Analysis167[[#This Row],[Performance_Score]]&lt;=2, "Poor", Analysis167[[#This Row],[Performance_Score]]&gt;2, "Good", Analysis167[[#This Row],[Performance_Score]]&gt;4, "Excellent")</f>
        <v>Poor</v>
      </c>
      <c r="Q727" t="str">
        <f>LEFT(Analysis167[[#This Row],[Name]],FIND(" ",Analysis167[[#This Row],[Name]], 1))</f>
        <v xml:space="preserve">Christina </v>
      </c>
    </row>
    <row r="728" spans="3:17" x14ac:dyDescent="0.35">
      <c r="C728" s="2" t="s">
        <v>1476</v>
      </c>
      <c r="D728" s="2" t="s">
        <v>1477</v>
      </c>
      <c r="E728" s="2" t="s">
        <v>80</v>
      </c>
      <c r="F728" s="11">
        <v>29</v>
      </c>
      <c r="G728" s="2" t="s">
        <v>23</v>
      </c>
      <c r="H728" s="2" t="s">
        <v>77</v>
      </c>
      <c r="I728" s="5">
        <v>103783</v>
      </c>
      <c r="J728" s="11">
        <v>12</v>
      </c>
      <c r="K728" s="11">
        <v>3</v>
      </c>
      <c r="L728" s="2">
        <v>2024</v>
      </c>
      <c r="M728" s="2" t="s">
        <v>30</v>
      </c>
      <c r="N728" s="2" t="s">
        <v>26</v>
      </c>
      <c r="O728" s="8">
        <v>3.6774646290134969</v>
      </c>
      <c r="P728" t="str">
        <f>_xlfn.IFS(Analysis167[[#This Row],[Performance_Score]]&lt;=2, "Poor", Analysis167[[#This Row],[Performance_Score]]&gt;2, "Good", Analysis167[[#This Row],[Performance_Score]]&gt;4, "Excellent")</f>
        <v>Good</v>
      </c>
      <c r="Q728" t="str">
        <f>LEFT(Analysis167[[#This Row],[Name]],FIND(" ",Analysis167[[#This Row],[Name]], 1))</f>
        <v xml:space="preserve">Albert </v>
      </c>
    </row>
    <row r="729" spans="3:17" x14ac:dyDescent="0.35">
      <c r="C729" s="1" t="s">
        <v>1478</v>
      </c>
      <c r="D729" s="1" t="s">
        <v>1479</v>
      </c>
      <c r="E729" s="1" t="s">
        <v>22</v>
      </c>
      <c r="F729" s="10">
        <v>32</v>
      </c>
      <c r="G729" s="1" t="s">
        <v>23</v>
      </c>
      <c r="H729" s="1" t="s">
        <v>24</v>
      </c>
      <c r="I729" s="4">
        <v>54480</v>
      </c>
      <c r="J729" s="10">
        <v>5</v>
      </c>
      <c r="K729" s="10">
        <v>4</v>
      </c>
      <c r="L729" s="1">
        <v>2019</v>
      </c>
      <c r="M729" s="1" t="s">
        <v>34</v>
      </c>
      <c r="N729" s="1" t="s">
        <v>41</v>
      </c>
      <c r="O729" s="7">
        <v>2.8892860002886693</v>
      </c>
      <c r="P729" t="str">
        <f>_xlfn.IFS(Analysis167[[#This Row],[Performance_Score]]&lt;=2, "Poor", Analysis167[[#This Row],[Performance_Score]]&gt;2, "Good", Analysis167[[#This Row],[Performance_Score]]&gt;4, "Excellent")</f>
        <v>Good</v>
      </c>
      <c r="Q729" t="str">
        <f>LEFT(Analysis167[[#This Row],[Name]],FIND(" ",Analysis167[[#This Row],[Name]], 1))</f>
        <v xml:space="preserve">Crystal </v>
      </c>
    </row>
    <row r="730" spans="3:17" x14ac:dyDescent="0.35">
      <c r="C730" s="2" t="s">
        <v>1480</v>
      </c>
      <c r="D730" s="2" t="s">
        <v>1481</v>
      </c>
      <c r="E730" s="2" t="s">
        <v>58</v>
      </c>
      <c r="F730" s="11">
        <v>44</v>
      </c>
      <c r="G730" s="2" t="s">
        <v>16</v>
      </c>
      <c r="H730" s="2" t="s">
        <v>17</v>
      </c>
      <c r="I730" s="5">
        <v>80571</v>
      </c>
      <c r="J730" s="11">
        <v>11</v>
      </c>
      <c r="K730" s="11">
        <v>3</v>
      </c>
      <c r="L730" s="2">
        <v>2020</v>
      </c>
      <c r="M730" s="2" t="s">
        <v>51</v>
      </c>
      <c r="N730" s="2" t="s">
        <v>26</v>
      </c>
      <c r="O730" s="8">
        <v>4.7590752885420935</v>
      </c>
      <c r="P730" t="str">
        <f>_xlfn.IFS(Analysis167[[#This Row],[Performance_Score]]&lt;=2, "Poor", Analysis167[[#This Row],[Performance_Score]]&gt;2, "Good", Analysis167[[#This Row],[Performance_Score]]&gt;4, "Excellent")</f>
        <v>Good</v>
      </c>
      <c r="Q730" t="str">
        <f>LEFT(Analysis167[[#This Row],[Name]],FIND(" ",Analysis167[[#This Row],[Name]], 1))</f>
        <v xml:space="preserve">Brandon </v>
      </c>
    </row>
    <row r="731" spans="3:17" x14ac:dyDescent="0.35">
      <c r="C731" s="1" t="s">
        <v>1482</v>
      </c>
      <c r="D731" s="1" t="s">
        <v>1483</v>
      </c>
      <c r="E731" s="1" t="s">
        <v>46</v>
      </c>
      <c r="F731" s="10">
        <v>47</v>
      </c>
      <c r="G731" s="1" t="s">
        <v>23</v>
      </c>
      <c r="H731" s="1" t="s">
        <v>29</v>
      </c>
      <c r="I731" s="4">
        <v>98488</v>
      </c>
      <c r="J731" s="10">
        <v>6</v>
      </c>
      <c r="K731" s="10">
        <v>5</v>
      </c>
      <c r="L731" s="1">
        <v>2016</v>
      </c>
      <c r="M731" s="1" t="s">
        <v>18</v>
      </c>
      <c r="N731" s="1" t="s">
        <v>141</v>
      </c>
      <c r="O731" s="7">
        <v>1.7610045956373899</v>
      </c>
      <c r="P731" t="str">
        <f>_xlfn.IFS(Analysis167[[#This Row],[Performance_Score]]&lt;=2, "Poor", Analysis167[[#This Row],[Performance_Score]]&gt;2, "Good", Analysis167[[#This Row],[Performance_Score]]&gt;4, "Excellent")</f>
        <v>Good</v>
      </c>
      <c r="Q731" t="str">
        <f>LEFT(Analysis167[[#This Row],[Name]],FIND(" ",Analysis167[[#This Row],[Name]], 1))</f>
        <v xml:space="preserve">Donald </v>
      </c>
    </row>
    <row r="732" spans="3:17" x14ac:dyDescent="0.35">
      <c r="C732" s="2" t="s">
        <v>1484</v>
      </c>
      <c r="D732" s="2" t="s">
        <v>1485</v>
      </c>
      <c r="E732" s="2" t="s">
        <v>22</v>
      </c>
      <c r="F732" s="11">
        <v>25</v>
      </c>
      <c r="G732" s="2" t="s">
        <v>72</v>
      </c>
      <c r="H732" s="2" t="s">
        <v>17</v>
      </c>
      <c r="I732" s="5">
        <v>107802</v>
      </c>
      <c r="J732" s="11">
        <v>29</v>
      </c>
      <c r="K732" s="11">
        <v>3</v>
      </c>
      <c r="L732" s="2">
        <v>2015</v>
      </c>
      <c r="M732" s="2" t="s">
        <v>30</v>
      </c>
      <c r="N732" s="2" t="s">
        <v>41</v>
      </c>
      <c r="O732" s="8">
        <v>2.0798210323091975</v>
      </c>
      <c r="P732" t="str">
        <f>_xlfn.IFS(Analysis167[[#This Row],[Performance_Score]]&lt;=2, "Poor", Analysis167[[#This Row],[Performance_Score]]&gt;2, "Good", Analysis167[[#This Row],[Performance_Score]]&gt;4, "Excellent")</f>
        <v>Good</v>
      </c>
      <c r="Q732" t="str">
        <f>LEFT(Analysis167[[#This Row],[Name]],FIND(" ",Analysis167[[#This Row],[Name]], 1))</f>
        <v xml:space="preserve">Nicole </v>
      </c>
    </row>
    <row r="733" spans="3:17" x14ac:dyDescent="0.35">
      <c r="C733" s="1" t="s">
        <v>1486</v>
      </c>
      <c r="D733" s="1" t="s">
        <v>1487</v>
      </c>
      <c r="E733" s="1" t="s">
        <v>80</v>
      </c>
      <c r="F733" s="10">
        <v>56</v>
      </c>
      <c r="G733" s="1" t="s">
        <v>23</v>
      </c>
      <c r="H733" s="1" t="s">
        <v>24</v>
      </c>
      <c r="I733" s="4">
        <v>37625</v>
      </c>
      <c r="J733" s="10">
        <v>6</v>
      </c>
      <c r="K733" s="10">
        <v>3</v>
      </c>
      <c r="L733" s="1">
        <v>2022</v>
      </c>
      <c r="M733" s="1" t="s">
        <v>40</v>
      </c>
      <c r="N733" s="1" t="s">
        <v>41</v>
      </c>
      <c r="O733" s="7">
        <v>4.7792713553245942</v>
      </c>
      <c r="P733" t="str">
        <f>_xlfn.IFS(Analysis167[[#This Row],[Performance_Score]]&lt;=2, "Poor", Analysis167[[#This Row],[Performance_Score]]&gt;2, "Good", Analysis167[[#This Row],[Performance_Score]]&gt;4, "Excellent")</f>
        <v>Good</v>
      </c>
      <c r="Q733" t="str">
        <f>LEFT(Analysis167[[#This Row],[Name]],FIND(" ",Analysis167[[#This Row],[Name]], 1))</f>
        <v xml:space="preserve">Michael </v>
      </c>
    </row>
    <row r="734" spans="3:17" x14ac:dyDescent="0.35">
      <c r="C734" s="2" t="s">
        <v>1488</v>
      </c>
      <c r="D734" s="2" t="s">
        <v>1489</v>
      </c>
      <c r="E734" s="2" t="s">
        <v>22</v>
      </c>
      <c r="F734" s="11">
        <v>28</v>
      </c>
      <c r="G734" s="2" t="s">
        <v>16</v>
      </c>
      <c r="H734" s="2" t="s">
        <v>39</v>
      </c>
      <c r="I734" s="5">
        <v>44649</v>
      </c>
      <c r="J734" s="11">
        <v>17</v>
      </c>
      <c r="K734" s="11">
        <v>2</v>
      </c>
      <c r="L734" s="2">
        <v>2022</v>
      </c>
      <c r="M734" s="2" t="s">
        <v>40</v>
      </c>
      <c r="N734" s="2" t="s">
        <v>26</v>
      </c>
      <c r="O734" s="8">
        <v>1.5828038723562412</v>
      </c>
      <c r="P734" t="str">
        <f>_xlfn.IFS(Analysis167[[#This Row],[Performance_Score]]&lt;=2, "Poor", Analysis167[[#This Row],[Performance_Score]]&gt;2, "Good", Analysis167[[#This Row],[Performance_Score]]&gt;4, "Excellent")</f>
        <v>Poor</v>
      </c>
      <c r="Q734" t="str">
        <f>LEFT(Analysis167[[#This Row],[Name]],FIND(" ",Analysis167[[#This Row],[Name]], 1))</f>
        <v xml:space="preserve">Chad </v>
      </c>
    </row>
    <row r="735" spans="3:17" x14ac:dyDescent="0.35">
      <c r="C735" s="1" t="s">
        <v>1490</v>
      </c>
      <c r="D735" s="1" t="s">
        <v>1491</v>
      </c>
      <c r="E735" s="1" t="s">
        <v>22</v>
      </c>
      <c r="F735" s="10">
        <v>23</v>
      </c>
      <c r="G735" s="1" t="s">
        <v>23</v>
      </c>
      <c r="H735" s="1" t="s">
        <v>24</v>
      </c>
      <c r="I735" s="4">
        <v>41716</v>
      </c>
      <c r="J735" s="10">
        <v>27</v>
      </c>
      <c r="K735" s="10">
        <v>2</v>
      </c>
      <c r="L735" s="1">
        <v>2023</v>
      </c>
      <c r="M735" s="1" t="s">
        <v>51</v>
      </c>
      <c r="N735" s="1" t="s">
        <v>141</v>
      </c>
      <c r="O735" s="7">
        <v>1.4025663445791046</v>
      </c>
      <c r="P735" t="str">
        <f>_xlfn.IFS(Analysis167[[#This Row],[Performance_Score]]&lt;=2, "Poor", Analysis167[[#This Row],[Performance_Score]]&gt;2, "Good", Analysis167[[#This Row],[Performance_Score]]&gt;4, "Excellent")</f>
        <v>Poor</v>
      </c>
      <c r="Q735" t="str">
        <f>LEFT(Analysis167[[#This Row],[Name]],FIND(" ",Analysis167[[#This Row],[Name]], 1))</f>
        <v xml:space="preserve">Vicki </v>
      </c>
    </row>
    <row r="736" spans="3:17" x14ac:dyDescent="0.35">
      <c r="C736" s="2" t="s">
        <v>1492</v>
      </c>
      <c r="D736" s="2" t="s">
        <v>1493</v>
      </c>
      <c r="E736" s="2" t="s">
        <v>22</v>
      </c>
      <c r="F736" s="11">
        <v>44</v>
      </c>
      <c r="G736" s="2" t="s">
        <v>23</v>
      </c>
      <c r="H736" s="2" t="s">
        <v>29</v>
      </c>
      <c r="I736" s="5">
        <v>70424</v>
      </c>
      <c r="J736" s="11">
        <v>31</v>
      </c>
      <c r="K736" s="11">
        <v>4</v>
      </c>
      <c r="L736" s="2">
        <v>2021</v>
      </c>
      <c r="M736" s="2" t="s">
        <v>40</v>
      </c>
      <c r="N736" s="2" t="s">
        <v>26</v>
      </c>
      <c r="O736" s="8">
        <v>2.1810258477089635</v>
      </c>
      <c r="P736" t="str">
        <f>_xlfn.IFS(Analysis167[[#This Row],[Performance_Score]]&lt;=2, "Poor", Analysis167[[#This Row],[Performance_Score]]&gt;2, "Good", Analysis167[[#This Row],[Performance_Score]]&gt;4, "Excellent")</f>
        <v>Good</v>
      </c>
      <c r="Q736" t="str">
        <f>LEFT(Analysis167[[#This Row],[Name]],FIND(" ",Analysis167[[#This Row],[Name]], 1))</f>
        <v xml:space="preserve">Kathleen </v>
      </c>
    </row>
    <row r="737" spans="3:17" x14ac:dyDescent="0.35">
      <c r="C737" s="1" t="s">
        <v>1494</v>
      </c>
      <c r="D737" s="1" t="s">
        <v>1495</v>
      </c>
      <c r="E737" s="1" t="s">
        <v>46</v>
      </c>
      <c r="F737" s="10">
        <v>34</v>
      </c>
      <c r="G737" s="1" t="s">
        <v>23</v>
      </c>
      <c r="H737" s="1" t="s">
        <v>77</v>
      </c>
      <c r="I737" s="4">
        <v>36324</v>
      </c>
      <c r="J737" s="10">
        <v>11</v>
      </c>
      <c r="K737" s="10">
        <v>1</v>
      </c>
      <c r="L737" s="1">
        <v>2016</v>
      </c>
      <c r="M737" s="1" t="s">
        <v>30</v>
      </c>
      <c r="N737" s="1" t="s">
        <v>26</v>
      </c>
      <c r="O737" s="7">
        <v>1.8406889587876067</v>
      </c>
      <c r="P737" t="str">
        <f>_xlfn.IFS(Analysis167[[#This Row],[Performance_Score]]&lt;=2, "Poor", Analysis167[[#This Row],[Performance_Score]]&gt;2, "Good", Analysis167[[#This Row],[Performance_Score]]&gt;4, "Excellent")</f>
        <v>Poor</v>
      </c>
      <c r="Q737" t="str">
        <f>LEFT(Analysis167[[#This Row],[Name]],FIND(" ",Analysis167[[#This Row],[Name]], 1))</f>
        <v xml:space="preserve">Jessica </v>
      </c>
    </row>
    <row r="738" spans="3:17" x14ac:dyDescent="0.35">
      <c r="C738" s="2" t="s">
        <v>1496</v>
      </c>
      <c r="D738" s="2" t="s">
        <v>1497</v>
      </c>
      <c r="E738" s="2" t="s">
        <v>22</v>
      </c>
      <c r="F738" s="11">
        <v>54</v>
      </c>
      <c r="G738" s="2" t="s">
        <v>23</v>
      </c>
      <c r="H738" s="2" t="s">
        <v>24</v>
      </c>
      <c r="I738" s="5">
        <v>86537</v>
      </c>
      <c r="J738" s="11">
        <v>26</v>
      </c>
      <c r="K738" s="11">
        <v>1</v>
      </c>
      <c r="L738" s="2">
        <v>0</v>
      </c>
      <c r="M738" s="2" t="s">
        <v>34</v>
      </c>
      <c r="N738" s="2" t="s">
        <v>26</v>
      </c>
      <c r="O738" s="8">
        <v>4.0935297551818781</v>
      </c>
      <c r="P738" t="str">
        <f>_xlfn.IFS(Analysis167[[#This Row],[Performance_Score]]&lt;=2, "Poor", Analysis167[[#This Row],[Performance_Score]]&gt;2, "Good", Analysis167[[#This Row],[Performance_Score]]&gt;4, "Excellent")</f>
        <v>Poor</v>
      </c>
      <c r="Q738" t="str">
        <f>LEFT(Analysis167[[#This Row],[Name]],FIND(" ",Analysis167[[#This Row],[Name]], 1))</f>
        <v xml:space="preserve">Lisa </v>
      </c>
    </row>
    <row r="739" spans="3:17" x14ac:dyDescent="0.35">
      <c r="C739" s="1" t="s">
        <v>1498</v>
      </c>
      <c r="D739" s="1" t="s">
        <v>1499</v>
      </c>
      <c r="E739" s="1" t="s">
        <v>15</v>
      </c>
      <c r="F739" s="10">
        <v>29</v>
      </c>
      <c r="G739" s="1" t="s">
        <v>23</v>
      </c>
      <c r="H739" s="1" t="s">
        <v>17</v>
      </c>
      <c r="I739" s="4">
        <v>79692</v>
      </c>
      <c r="J739" s="10">
        <v>20</v>
      </c>
      <c r="K739" s="10">
        <v>4</v>
      </c>
      <c r="L739" s="1">
        <v>2017</v>
      </c>
      <c r="M739" s="1" t="s">
        <v>34</v>
      </c>
      <c r="N739" s="1" t="s">
        <v>19</v>
      </c>
      <c r="O739" s="7">
        <v>1.4837030504819833</v>
      </c>
      <c r="P739" t="str">
        <f>_xlfn.IFS(Analysis167[[#This Row],[Performance_Score]]&lt;=2, "Poor", Analysis167[[#This Row],[Performance_Score]]&gt;2, "Good", Analysis167[[#This Row],[Performance_Score]]&gt;4, "Excellent")</f>
        <v>Good</v>
      </c>
      <c r="Q739" t="str">
        <f>LEFT(Analysis167[[#This Row],[Name]],FIND(" ",Analysis167[[#This Row],[Name]], 1))</f>
        <v xml:space="preserve">Gregory </v>
      </c>
    </row>
    <row r="740" spans="3:17" x14ac:dyDescent="0.35">
      <c r="C740" s="2" t="s">
        <v>1500</v>
      </c>
      <c r="D740" s="2" t="s">
        <v>1501</v>
      </c>
      <c r="E740" s="2" t="s">
        <v>15</v>
      </c>
      <c r="F740" s="11">
        <v>32</v>
      </c>
      <c r="G740" s="2" t="s">
        <v>23</v>
      </c>
      <c r="H740" s="2" t="s">
        <v>24</v>
      </c>
      <c r="I740" s="5">
        <v>56437</v>
      </c>
      <c r="J740" s="11">
        <v>2</v>
      </c>
      <c r="K740" s="11">
        <v>4</v>
      </c>
      <c r="L740" s="2">
        <v>2015</v>
      </c>
      <c r="M740" s="2" t="s">
        <v>51</v>
      </c>
      <c r="N740" s="2" t="s">
        <v>26</v>
      </c>
      <c r="O740" s="8">
        <v>2.1797824767329663</v>
      </c>
      <c r="P740" t="str">
        <f>_xlfn.IFS(Analysis167[[#This Row],[Performance_Score]]&lt;=2, "Poor", Analysis167[[#This Row],[Performance_Score]]&gt;2, "Good", Analysis167[[#This Row],[Performance_Score]]&gt;4, "Excellent")</f>
        <v>Good</v>
      </c>
      <c r="Q740" t="str">
        <f>LEFT(Analysis167[[#This Row],[Name]],FIND(" ",Analysis167[[#This Row],[Name]], 1))</f>
        <v xml:space="preserve">Kristine </v>
      </c>
    </row>
    <row r="741" spans="3:17" x14ac:dyDescent="0.35">
      <c r="C741" s="1" t="s">
        <v>1502</v>
      </c>
      <c r="D741" s="1" t="s">
        <v>1503</v>
      </c>
      <c r="E741" s="1" t="s">
        <v>80</v>
      </c>
      <c r="F741" s="10">
        <v>51</v>
      </c>
      <c r="G741" s="1" t="s">
        <v>16</v>
      </c>
      <c r="H741" s="1" t="s">
        <v>77</v>
      </c>
      <c r="I741" s="4">
        <v>96512</v>
      </c>
      <c r="J741" s="10">
        <v>10</v>
      </c>
      <c r="K741" s="10">
        <v>2</v>
      </c>
      <c r="L741" s="1">
        <v>2023</v>
      </c>
      <c r="M741" s="1" t="s">
        <v>18</v>
      </c>
      <c r="N741" s="1" t="s">
        <v>141</v>
      </c>
      <c r="O741" s="7">
        <v>4.2024827741299529</v>
      </c>
      <c r="P741" t="str">
        <f>_xlfn.IFS(Analysis167[[#This Row],[Performance_Score]]&lt;=2, "Poor", Analysis167[[#This Row],[Performance_Score]]&gt;2, "Good", Analysis167[[#This Row],[Performance_Score]]&gt;4, "Excellent")</f>
        <v>Poor</v>
      </c>
      <c r="Q741" t="str">
        <f>LEFT(Analysis167[[#This Row],[Name]],FIND(" ",Analysis167[[#This Row],[Name]], 1))</f>
        <v xml:space="preserve">Jade </v>
      </c>
    </row>
    <row r="742" spans="3:17" x14ac:dyDescent="0.35">
      <c r="C742" s="2" t="s">
        <v>1504</v>
      </c>
      <c r="D742" s="2" t="s">
        <v>1505</v>
      </c>
      <c r="E742" s="2" t="s">
        <v>80</v>
      </c>
      <c r="F742" s="11">
        <v>24</v>
      </c>
      <c r="G742" s="2" t="s">
        <v>23</v>
      </c>
      <c r="H742" s="2" t="s">
        <v>77</v>
      </c>
      <c r="I742" s="5">
        <v>85468</v>
      </c>
      <c r="J742" s="11">
        <v>10</v>
      </c>
      <c r="K742" s="11">
        <v>1</v>
      </c>
      <c r="L742" s="2">
        <v>2015</v>
      </c>
      <c r="M742" s="2" t="s">
        <v>34</v>
      </c>
      <c r="N742" s="2" t="s">
        <v>41</v>
      </c>
      <c r="O742" s="8">
        <v>4.3789372679808842</v>
      </c>
      <c r="P742" t="str">
        <f>_xlfn.IFS(Analysis167[[#This Row],[Performance_Score]]&lt;=2, "Poor", Analysis167[[#This Row],[Performance_Score]]&gt;2, "Good", Analysis167[[#This Row],[Performance_Score]]&gt;4, "Excellent")</f>
        <v>Poor</v>
      </c>
      <c r="Q742" t="str">
        <f>LEFT(Analysis167[[#This Row],[Name]],FIND(" ",Analysis167[[#This Row],[Name]], 1))</f>
        <v xml:space="preserve">Scott </v>
      </c>
    </row>
    <row r="743" spans="3:17" x14ac:dyDescent="0.35">
      <c r="C743" s="1" t="s">
        <v>1506</v>
      </c>
      <c r="D743" s="1" t="s">
        <v>1507</v>
      </c>
      <c r="E743" s="1" t="s">
        <v>33</v>
      </c>
      <c r="F743" s="10">
        <v>39</v>
      </c>
      <c r="G743" s="1" t="s">
        <v>16</v>
      </c>
      <c r="H743" s="1" t="s">
        <v>17</v>
      </c>
      <c r="I743" s="4">
        <v>89880</v>
      </c>
      <c r="J743" s="10">
        <v>16</v>
      </c>
      <c r="K743" s="10">
        <v>4</v>
      </c>
      <c r="L743" s="1">
        <v>2021</v>
      </c>
      <c r="M743" s="1" t="s">
        <v>34</v>
      </c>
      <c r="N743" s="1" t="s">
        <v>19</v>
      </c>
      <c r="O743" s="7">
        <v>2.7702762657470337</v>
      </c>
      <c r="P743" t="str">
        <f>_xlfn.IFS(Analysis167[[#This Row],[Performance_Score]]&lt;=2, "Poor", Analysis167[[#This Row],[Performance_Score]]&gt;2, "Good", Analysis167[[#This Row],[Performance_Score]]&gt;4, "Excellent")</f>
        <v>Good</v>
      </c>
      <c r="Q743" t="str">
        <f>LEFT(Analysis167[[#This Row],[Name]],FIND(" ",Analysis167[[#This Row],[Name]], 1))</f>
        <v xml:space="preserve">Henry </v>
      </c>
    </row>
    <row r="744" spans="3:17" x14ac:dyDescent="0.35">
      <c r="C744" s="2" t="s">
        <v>1508</v>
      </c>
      <c r="D744" s="2" t="s">
        <v>1509</v>
      </c>
      <c r="E744" s="2" t="s">
        <v>58</v>
      </c>
      <c r="F744" s="11">
        <v>38</v>
      </c>
      <c r="G744" s="2" t="s">
        <v>16</v>
      </c>
      <c r="H744" s="2" t="s">
        <v>39</v>
      </c>
      <c r="I744" s="5">
        <v>33312</v>
      </c>
      <c r="J744" s="11">
        <v>30</v>
      </c>
      <c r="K744" s="11">
        <v>1</v>
      </c>
      <c r="L744" s="2">
        <v>0</v>
      </c>
      <c r="M744" s="2" t="s">
        <v>30</v>
      </c>
      <c r="N744" s="2" t="s">
        <v>41</v>
      </c>
      <c r="O744" s="8">
        <v>2.7503374669874558</v>
      </c>
      <c r="P744" t="str">
        <f>_xlfn.IFS(Analysis167[[#This Row],[Performance_Score]]&lt;=2, "Poor", Analysis167[[#This Row],[Performance_Score]]&gt;2, "Good", Analysis167[[#This Row],[Performance_Score]]&gt;4, "Excellent")</f>
        <v>Poor</v>
      </c>
      <c r="Q744" t="str">
        <f>LEFT(Analysis167[[#This Row],[Name]],FIND(" ",Analysis167[[#This Row],[Name]], 1))</f>
        <v xml:space="preserve">Christopher </v>
      </c>
    </row>
    <row r="745" spans="3:17" x14ac:dyDescent="0.35">
      <c r="C745" s="1" t="s">
        <v>1510</v>
      </c>
      <c r="D745" s="1" t="s">
        <v>1511</v>
      </c>
      <c r="E745" s="1" t="s">
        <v>80</v>
      </c>
      <c r="F745" s="10">
        <v>50</v>
      </c>
      <c r="G745" s="1" t="s">
        <v>23</v>
      </c>
      <c r="H745" s="1" t="s">
        <v>24</v>
      </c>
      <c r="I745" s="4">
        <v>71038</v>
      </c>
      <c r="J745" s="10">
        <v>24</v>
      </c>
      <c r="K745" s="10">
        <v>1</v>
      </c>
      <c r="L745" s="1">
        <v>2023</v>
      </c>
      <c r="M745" s="1" t="s">
        <v>34</v>
      </c>
      <c r="N745" s="1" t="s">
        <v>141</v>
      </c>
      <c r="O745" s="7">
        <v>2.2694179894548987</v>
      </c>
      <c r="P745" t="str">
        <f>_xlfn.IFS(Analysis167[[#This Row],[Performance_Score]]&lt;=2, "Poor", Analysis167[[#This Row],[Performance_Score]]&gt;2, "Good", Analysis167[[#This Row],[Performance_Score]]&gt;4, "Excellent")</f>
        <v>Poor</v>
      </c>
      <c r="Q745" t="str">
        <f>LEFT(Analysis167[[#This Row],[Name]],FIND(" ",Analysis167[[#This Row],[Name]], 1))</f>
        <v xml:space="preserve">Kathryn </v>
      </c>
    </row>
    <row r="746" spans="3:17" x14ac:dyDescent="0.35">
      <c r="C746" s="2" t="s">
        <v>1512</v>
      </c>
      <c r="D746" s="2" t="s">
        <v>1513</v>
      </c>
      <c r="E746" s="2" t="s">
        <v>22</v>
      </c>
      <c r="F746" s="11">
        <v>48</v>
      </c>
      <c r="G746" s="2" t="s">
        <v>23</v>
      </c>
      <c r="H746" s="2" t="s">
        <v>29</v>
      </c>
      <c r="I746" s="5">
        <v>110584</v>
      </c>
      <c r="J746" s="11">
        <v>7</v>
      </c>
      <c r="K746" s="11">
        <v>2</v>
      </c>
      <c r="L746" s="2">
        <v>0</v>
      </c>
      <c r="M746" s="2" t="s">
        <v>40</v>
      </c>
      <c r="N746" s="2" t="s">
        <v>41</v>
      </c>
      <c r="O746" s="8">
        <v>1.3538040102492945</v>
      </c>
      <c r="P746" t="str">
        <f>_xlfn.IFS(Analysis167[[#This Row],[Performance_Score]]&lt;=2, "Poor", Analysis167[[#This Row],[Performance_Score]]&gt;2, "Good", Analysis167[[#This Row],[Performance_Score]]&gt;4, "Excellent")</f>
        <v>Poor</v>
      </c>
      <c r="Q746" t="str">
        <f>LEFT(Analysis167[[#This Row],[Name]],FIND(" ",Analysis167[[#This Row],[Name]], 1))</f>
        <v xml:space="preserve">Francisco </v>
      </c>
    </row>
    <row r="747" spans="3:17" x14ac:dyDescent="0.35">
      <c r="C747" s="1" t="s">
        <v>1514</v>
      </c>
      <c r="D747" s="1" t="s">
        <v>1515</v>
      </c>
      <c r="E747" s="1" t="s">
        <v>58</v>
      </c>
      <c r="F747" s="10">
        <v>40</v>
      </c>
      <c r="G747" s="1" t="s">
        <v>16</v>
      </c>
      <c r="H747" s="1" t="s">
        <v>63</v>
      </c>
      <c r="I747" s="4">
        <v>97225</v>
      </c>
      <c r="J747" s="10">
        <v>19</v>
      </c>
      <c r="K747" s="10">
        <v>5</v>
      </c>
      <c r="L747" s="1">
        <v>2022</v>
      </c>
      <c r="M747" s="1" t="s">
        <v>18</v>
      </c>
      <c r="N747" s="1" t="s">
        <v>41</v>
      </c>
      <c r="O747" s="7">
        <v>2.6867397203926577</v>
      </c>
      <c r="P747" t="str">
        <f>_xlfn.IFS(Analysis167[[#This Row],[Performance_Score]]&lt;=2, "Poor", Analysis167[[#This Row],[Performance_Score]]&gt;2, "Good", Analysis167[[#This Row],[Performance_Score]]&gt;4, "Excellent")</f>
        <v>Good</v>
      </c>
      <c r="Q747" t="str">
        <f>LEFT(Analysis167[[#This Row],[Name]],FIND(" ",Analysis167[[#This Row],[Name]], 1))</f>
        <v xml:space="preserve">Jennifer </v>
      </c>
    </row>
    <row r="748" spans="3:17" x14ac:dyDescent="0.35">
      <c r="C748" s="2" t="s">
        <v>1516</v>
      </c>
      <c r="D748" s="2" t="s">
        <v>1517</v>
      </c>
      <c r="E748" s="2" t="s">
        <v>15</v>
      </c>
      <c r="F748" s="11">
        <v>50</v>
      </c>
      <c r="G748" s="2" t="s">
        <v>23</v>
      </c>
      <c r="H748" s="2" t="s">
        <v>24</v>
      </c>
      <c r="I748" s="5">
        <v>61304</v>
      </c>
      <c r="J748" s="11">
        <v>22</v>
      </c>
      <c r="K748" s="11">
        <v>1</v>
      </c>
      <c r="L748" s="2">
        <v>2022</v>
      </c>
      <c r="M748" s="2" t="s">
        <v>18</v>
      </c>
      <c r="N748" s="2" t="s">
        <v>19</v>
      </c>
      <c r="O748" s="8">
        <v>1.8735023737387202</v>
      </c>
      <c r="P748" t="str">
        <f>_xlfn.IFS(Analysis167[[#This Row],[Performance_Score]]&lt;=2, "Poor", Analysis167[[#This Row],[Performance_Score]]&gt;2, "Good", Analysis167[[#This Row],[Performance_Score]]&gt;4, "Excellent")</f>
        <v>Poor</v>
      </c>
      <c r="Q748" t="str">
        <f>LEFT(Analysis167[[#This Row],[Name]],FIND(" ",Analysis167[[#This Row],[Name]], 1))</f>
        <v xml:space="preserve">John </v>
      </c>
    </row>
    <row r="749" spans="3:17" x14ac:dyDescent="0.35">
      <c r="C749" s="1" t="s">
        <v>1518</v>
      </c>
      <c r="D749" s="1" t="s">
        <v>1519</v>
      </c>
      <c r="E749" s="1" t="s">
        <v>15</v>
      </c>
      <c r="F749" s="10">
        <v>32</v>
      </c>
      <c r="G749" s="1" t="s">
        <v>23</v>
      </c>
      <c r="H749" s="1" t="s">
        <v>24</v>
      </c>
      <c r="I749" s="4">
        <v>114909</v>
      </c>
      <c r="J749" s="10">
        <v>9</v>
      </c>
      <c r="K749" s="10">
        <v>2</v>
      </c>
      <c r="L749" s="1">
        <v>2018</v>
      </c>
      <c r="M749" s="1" t="s">
        <v>51</v>
      </c>
      <c r="N749" s="1" t="s">
        <v>26</v>
      </c>
      <c r="O749" s="7">
        <v>3.4936735131549463</v>
      </c>
      <c r="P749" t="str">
        <f>_xlfn.IFS(Analysis167[[#This Row],[Performance_Score]]&lt;=2, "Poor", Analysis167[[#This Row],[Performance_Score]]&gt;2, "Good", Analysis167[[#This Row],[Performance_Score]]&gt;4, "Excellent")</f>
        <v>Poor</v>
      </c>
      <c r="Q749" t="str">
        <f>LEFT(Analysis167[[#This Row],[Name]],FIND(" ",Analysis167[[#This Row],[Name]], 1))</f>
        <v xml:space="preserve">Derek </v>
      </c>
    </row>
    <row r="750" spans="3:17" x14ac:dyDescent="0.35">
      <c r="C750" s="2" t="s">
        <v>1520</v>
      </c>
      <c r="D750" s="2" t="s">
        <v>1521</v>
      </c>
      <c r="E750" s="2" t="s">
        <v>33</v>
      </c>
      <c r="F750" s="11">
        <v>28</v>
      </c>
      <c r="G750" s="2" t="s">
        <v>16</v>
      </c>
      <c r="H750" s="2" t="s">
        <v>17</v>
      </c>
      <c r="I750" s="5">
        <v>94961</v>
      </c>
      <c r="J750" s="11">
        <v>2</v>
      </c>
      <c r="K750" s="11">
        <v>2</v>
      </c>
      <c r="L750" s="2">
        <v>2018</v>
      </c>
      <c r="M750" s="2" t="s">
        <v>34</v>
      </c>
      <c r="N750" s="2" t="s">
        <v>41</v>
      </c>
      <c r="O750" s="8">
        <v>3.2939405767151659</v>
      </c>
      <c r="P750" t="str">
        <f>_xlfn.IFS(Analysis167[[#This Row],[Performance_Score]]&lt;=2, "Poor", Analysis167[[#This Row],[Performance_Score]]&gt;2, "Good", Analysis167[[#This Row],[Performance_Score]]&gt;4, "Excellent")</f>
        <v>Poor</v>
      </c>
      <c r="Q750" t="str">
        <f>LEFT(Analysis167[[#This Row],[Name]],FIND(" ",Analysis167[[#This Row],[Name]], 1))</f>
        <v xml:space="preserve">Bryan </v>
      </c>
    </row>
    <row r="751" spans="3:17" x14ac:dyDescent="0.35">
      <c r="C751" s="1" t="s">
        <v>1522</v>
      </c>
      <c r="D751" s="1" t="s">
        <v>1523</v>
      </c>
      <c r="E751" s="1" t="s">
        <v>58</v>
      </c>
      <c r="F751" s="10">
        <v>44</v>
      </c>
      <c r="G751" s="1" t="s">
        <v>23</v>
      </c>
      <c r="H751" s="1" t="s">
        <v>24</v>
      </c>
      <c r="I751" s="4">
        <v>59601</v>
      </c>
      <c r="J751" s="10">
        <v>26</v>
      </c>
      <c r="K751" s="10">
        <v>1</v>
      </c>
      <c r="L751" s="1">
        <v>2020</v>
      </c>
      <c r="M751" s="1" t="s">
        <v>40</v>
      </c>
      <c r="N751" s="1" t="s">
        <v>141</v>
      </c>
      <c r="O751" s="7">
        <v>2.2124150802489422</v>
      </c>
      <c r="P751" t="str">
        <f>_xlfn.IFS(Analysis167[[#This Row],[Performance_Score]]&lt;=2, "Poor", Analysis167[[#This Row],[Performance_Score]]&gt;2, "Good", Analysis167[[#This Row],[Performance_Score]]&gt;4, "Excellent")</f>
        <v>Poor</v>
      </c>
      <c r="Q751" t="str">
        <f>LEFT(Analysis167[[#This Row],[Name]],FIND(" ",Analysis167[[#This Row],[Name]], 1))</f>
        <v xml:space="preserve">Beth </v>
      </c>
    </row>
    <row r="752" spans="3:17" x14ac:dyDescent="0.35">
      <c r="C752" s="2" t="s">
        <v>1524</v>
      </c>
      <c r="D752" s="2" t="s">
        <v>1525</v>
      </c>
      <c r="E752" s="2" t="s">
        <v>22</v>
      </c>
      <c r="F752" s="11">
        <v>37</v>
      </c>
      <c r="G752" s="2" t="s">
        <v>72</v>
      </c>
      <c r="H752" s="2" t="s">
        <v>39</v>
      </c>
      <c r="I752" s="5">
        <v>42707</v>
      </c>
      <c r="J752" s="11">
        <v>7</v>
      </c>
      <c r="K752" s="11">
        <v>3</v>
      </c>
      <c r="L752" s="2">
        <v>2015</v>
      </c>
      <c r="M752" s="2" t="s">
        <v>40</v>
      </c>
      <c r="N752" s="2" t="s">
        <v>41</v>
      </c>
      <c r="O752" s="8">
        <v>4.8031141390115444</v>
      </c>
      <c r="P752" t="str">
        <f>_xlfn.IFS(Analysis167[[#This Row],[Performance_Score]]&lt;=2, "Poor", Analysis167[[#This Row],[Performance_Score]]&gt;2, "Good", Analysis167[[#This Row],[Performance_Score]]&gt;4, "Excellent")</f>
        <v>Good</v>
      </c>
      <c r="Q752" t="str">
        <f>LEFT(Analysis167[[#This Row],[Name]],FIND(" ",Analysis167[[#This Row],[Name]], 1))</f>
        <v xml:space="preserve">Becky </v>
      </c>
    </row>
    <row r="753" spans="3:17" x14ac:dyDescent="0.35">
      <c r="C753" s="1" t="s">
        <v>1526</v>
      </c>
      <c r="D753" s="1" t="s">
        <v>1527</v>
      </c>
      <c r="E753" s="1" t="s">
        <v>80</v>
      </c>
      <c r="F753" s="10">
        <v>36</v>
      </c>
      <c r="G753" s="1" t="s">
        <v>16</v>
      </c>
      <c r="H753" s="1" t="s">
        <v>63</v>
      </c>
      <c r="I753" s="4">
        <v>57768</v>
      </c>
      <c r="J753" s="10">
        <v>8</v>
      </c>
      <c r="K753" s="10">
        <v>4</v>
      </c>
      <c r="L753" s="1">
        <v>2020</v>
      </c>
      <c r="M753" s="1" t="s">
        <v>40</v>
      </c>
      <c r="N753" s="1" t="s">
        <v>26</v>
      </c>
      <c r="O753" s="7">
        <v>3.6152692595168561</v>
      </c>
      <c r="P753" t="str">
        <f>_xlfn.IFS(Analysis167[[#This Row],[Performance_Score]]&lt;=2, "Poor", Analysis167[[#This Row],[Performance_Score]]&gt;2, "Good", Analysis167[[#This Row],[Performance_Score]]&gt;4, "Excellent")</f>
        <v>Good</v>
      </c>
      <c r="Q753" t="str">
        <f>LEFT(Analysis167[[#This Row],[Name]],FIND(" ",Analysis167[[#This Row],[Name]], 1))</f>
        <v xml:space="preserve">Lori </v>
      </c>
    </row>
    <row r="754" spans="3:17" x14ac:dyDescent="0.35">
      <c r="C754" s="2" t="s">
        <v>1528</v>
      </c>
      <c r="D754" s="2" t="s">
        <v>1529</v>
      </c>
      <c r="E754" s="2" t="s">
        <v>22</v>
      </c>
      <c r="F754" s="11">
        <v>51</v>
      </c>
      <c r="G754" s="2" t="s">
        <v>23</v>
      </c>
      <c r="H754" s="2" t="s">
        <v>39</v>
      </c>
      <c r="I754" s="5">
        <v>107952</v>
      </c>
      <c r="J754" s="11">
        <v>18</v>
      </c>
      <c r="K754" s="11">
        <v>5</v>
      </c>
      <c r="L754" s="2">
        <v>2018</v>
      </c>
      <c r="M754" s="2" t="s">
        <v>25</v>
      </c>
      <c r="N754" s="2" t="s">
        <v>19</v>
      </c>
      <c r="O754" s="8">
        <v>1.2855472657271072</v>
      </c>
      <c r="P754" t="str">
        <f>_xlfn.IFS(Analysis167[[#This Row],[Performance_Score]]&lt;=2, "Poor", Analysis167[[#This Row],[Performance_Score]]&gt;2, "Good", Analysis167[[#This Row],[Performance_Score]]&gt;4, "Excellent")</f>
        <v>Good</v>
      </c>
      <c r="Q754" t="str">
        <f>LEFT(Analysis167[[#This Row],[Name]],FIND(" ",Analysis167[[#This Row],[Name]], 1))</f>
        <v xml:space="preserve">Andrew </v>
      </c>
    </row>
    <row r="755" spans="3:17" x14ac:dyDescent="0.35">
      <c r="C755" s="1" t="s">
        <v>1530</v>
      </c>
      <c r="D755" s="1" t="s">
        <v>1531</v>
      </c>
      <c r="E755" s="1" t="s">
        <v>22</v>
      </c>
      <c r="F755" s="10">
        <v>26</v>
      </c>
      <c r="G755" s="1" t="s">
        <v>23</v>
      </c>
      <c r="H755" s="1" t="s">
        <v>17</v>
      </c>
      <c r="I755" s="4">
        <v>83513</v>
      </c>
      <c r="J755" s="10">
        <v>32</v>
      </c>
      <c r="K755" s="10">
        <v>2</v>
      </c>
      <c r="L755" s="1">
        <v>2020</v>
      </c>
      <c r="M755" s="1" t="s">
        <v>34</v>
      </c>
      <c r="N755" s="1" t="s">
        <v>26</v>
      </c>
      <c r="O755" s="7">
        <v>3.5111302975299008</v>
      </c>
      <c r="P755" t="str">
        <f>_xlfn.IFS(Analysis167[[#This Row],[Performance_Score]]&lt;=2, "Poor", Analysis167[[#This Row],[Performance_Score]]&gt;2, "Good", Analysis167[[#This Row],[Performance_Score]]&gt;4, "Excellent")</f>
        <v>Poor</v>
      </c>
      <c r="Q755" t="str">
        <f>LEFT(Analysis167[[#This Row],[Name]],FIND(" ",Analysis167[[#This Row],[Name]], 1))</f>
        <v xml:space="preserve">Rachel </v>
      </c>
    </row>
    <row r="756" spans="3:17" x14ac:dyDescent="0.35">
      <c r="C756" s="2" t="s">
        <v>1532</v>
      </c>
      <c r="D756" s="2" t="s">
        <v>1533</v>
      </c>
      <c r="E756" s="2" t="s">
        <v>33</v>
      </c>
      <c r="F756" s="11">
        <v>57</v>
      </c>
      <c r="G756" s="2" t="s">
        <v>23</v>
      </c>
      <c r="H756" s="2" t="s">
        <v>24</v>
      </c>
      <c r="I756" s="5">
        <v>103311</v>
      </c>
      <c r="J756" s="11">
        <v>13</v>
      </c>
      <c r="K756" s="11">
        <v>4</v>
      </c>
      <c r="L756" s="2">
        <v>2020</v>
      </c>
      <c r="M756" s="2" t="s">
        <v>25</v>
      </c>
      <c r="N756" s="2" t="s">
        <v>26</v>
      </c>
      <c r="O756" s="8">
        <v>4.6071339061019589</v>
      </c>
      <c r="P756" t="str">
        <f>_xlfn.IFS(Analysis167[[#This Row],[Performance_Score]]&lt;=2, "Poor", Analysis167[[#This Row],[Performance_Score]]&gt;2, "Good", Analysis167[[#This Row],[Performance_Score]]&gt;4, "Excellent")</f>
        <v>Good</v>
      </c>
      <c r="Q756" t="str">
        <f>LEFT(Analysis167[[#This Row],[Name]],FIND(" ",Analysis167[[#This Row],[Name]], 1))</f>
        <v xml:space="preserve">Cynthia </v>
      </c>
    </row>
    <row r="757" spans="3:17" x14ac:dyDescent="0.35">
      <c r="C757" s="1" t="s">
        <v>1534</v>
      </c>
      <c r="D757" s="1" t="s">
        <v>1535</v>
      </c>
      <c r="E757" s="1" t="s">
        <v>80</v>
      </c>
      <c r="F757" s="10">
        <v>44</v>
      </c>
      <c r="G757" s="1" t="s">
        <v>16</v>
      </c>
      <c r="H757" s="1" t="s">
        <v>29</v>
      </c>
      <c r="I757" s="4">
        <v>99324</v>
      </c>
      <c r="J757" s="10">
        <v>24</v>
      </c>
      <c r="K757" s="10">
        <v>5</v>
      </c>
      <c r="L757" s="1">
        <v>0</v>
      </c>
      <c r="M757" s="1" t="s">
        <v>25</v>
      </c>
      <c r="N757" s="1" t="s">
        <v>26</v>
      </c>
      <c r="O757" s="7">
        <v>4.2172207824688499</v>
      </c>
      <c r="P757" t="str">
        <f>_xlfn.IFS(Analysis167[[#This Row],[Performance_Score]]&lt;=2, "Poor", Analysis167[[#This Row],[Performance_Score]]&gt;2, "Good", Analysis167[[#This Row],[Performance_Score]]&gt;4, "Excellent")</f>
        <v>Good</v>
      </c>
      <c r="Q757" t="str">
        <f>LEFT(Analysis167[[#This Row],[Name]],FIND(" ",Analysis167[[#This Row],[Name]], 1))</f>
        <v xml:space="preserve">Debra </v>
      </c>
    </row>
    <row r="758" spans="3:17" x14ac:dyDescent="0.35">
      <c r="C758" s="2" t="s">
        <v>1536</v>
      </c>
      <c r="D758" s="2" t="s">
        <v>1537</v>
      </c>
      <c r="E758" s="2" t="s">
        <v>80</v>
      </c>
      <c r="F758" s="11">
        <v>57</v>
      </c>
      <c r="G758" s="2" t="s">
        <v>16</v>
      </c>
      <c r="H758" s="2" t="s">
        <v>63</v>
      </c>
      <c r="I758" s="5">
        <v>45676</v>
      </c>
      <c r="J758" s="11">
        <v>26</v>
      </c>
      <c r="K758" s="11">
        <v>2</v>
      </c>
      <c r="L758" s="2">
        <v>2020</v>
      </c>
      <c r="M758" s="2" t="s">
        <v>30</v>
      </c>
      <c r="N758" s="2" t="s">
        <v>26</v>
      </c>
      <c r="O758" s="8">
        <v>3.2897672456578833</v>
      </c>
      <c r="P758" t="str">
        <f>_xlfn.IFS(Analysis167[[#This Row],[Performance_Score]]&lt;=2, "Poor", Analysis167[[#This Row],[Performance_Score]]&gt;2, "Good", Analysis167[[#This Row],[Performance_Score]]&gt;4, "Excellent")</f>
        <v>Poor</v>
      </c>
      <c r="Q758" t="str">
        <f>LEFT(Analysis167[[#This Row],[Name]],FIND(" ",Analysis167[[#This Row],[Name]], 1))</f>
        <v xml:space="preserve">Richard </v>
      </c>
    </row>
    <row r="759" spans="3:17" x14ac:dyDescent="0.35">
      <c r="C759" s="1" t="s">
        <v>1538</v>
      </c>
      <c r="D759" s="1" t="s">
        <v>1539</v>
      </c>
      <c r="E759" s="1" t="s">
        <v>58</v>
      </c>
      <c r="F759" s="10">
        <v>57</v>
      </c>
      <c r="G759" s="1" t="s">
        <v>16</v>
      </c>
      <c r="H759" s="1" t="s">
        <v>29</v>
      </c>
      <c r="I759" s="4">
        <v>49361</v>
      </c>
      <c r="J759" s="10">
        <v>11</v>
      </c>
      <c r="K759" s="10">
        <v>5</v>
      </c>
      <c r="L759" s="1">
        <v>2023</v>
      </c>
      <c r="M759" s="1" t="s">
        <v>30</v>
      </c>
      <c r="N759" s="1" t="s">
        <v>26</v>
      </c>
      <c r="O759" s="7">
        <v>3.496508892379965</v>
      </c>
      <c r="P759" t="str">
        <f>_xlfn.IFS(Analysis167[[#This Row],[Performance_Score]]&lt;=2, "Poor", Analysis167[[#This Row],[Performance_Score]]&gt;2, "Good", Analysis167[[#This Row],[Performance_Score]]&gt;4, "Excellent")</f>
        <v>Good</v>
      </c>
      <c r="Q759" t="str">
        <f>LEFT(Analysis167[[#This Row],[Name]],FIND(" ",Analysis167[[#This Row],[Name]], 1))</f>
        <v xml:space="preserve">Ashley </v>
      </c>
    </row>
    <row r="760" spans="3:17" x14ac:dyDescent="0.35">
      <c r="C760" s="2" t="s">
        <v>1540</v>
      </c>
      <c r="D760" s="2" t="s">
        <v>1541</v>
      </c>
      <c r="E760" s="2" t="s">
        <v>46</v>
      </c>
      <c r="F760" s="11">
        <v>24</v>
      </c>
      <c r="G760" s="2" t="s">
        <v>23</v>
      </c>
      <c r="H760" s="2" t="s">
        <v>17</v>
      </c>
      <c r="I760" s="5">
        <v>55512</v>
      </c>
      <c r="J760" s="11">
        <v>15</v>
      </c>
      <c r="K760" s="11">
        <v>3</v>
      </c>
      <c r="L760" s="2">
        <v>2024</v>
      </c>
      <c r="M760" s="2" t="s">
        <v>30</v>
      </c>
      <c r="N760" s="2" t="s">
        <v>41</v>
      </c>
      <c r="O760" s="8">
        <v>4.5842005572170059</v>
      </c>
      <c r="P760" t="str">
        <f>_xlfn.IFS(Analysis167[[#This Row],[Performance_Score]]&lt;=2, "Poor", Analysis167[[#This Row],[Performance_Score]]&gt;2, "Good", Analysis167[[#This Row],[Performance_Score]]&gt;4, "Excellent")</f>
        <v>Good</v>
      </c>
      <c r="Q760" t="str">
        <f>LEFT(Analysis167[[#This Row],[Name]],FIND(" ",Analysis167[[#This Row],[Name]], 1))</f>
        <v xml:space="preserve">Megan </v>
      </c>
    </row>
    <row r="761" spans="3:17" x14ac:dyDescent="0.35">
      <c r="C761" s="1" t="s">
        <v>1542</v>
      </c>
      <c r="D761" s="1" t="s">
        <v>1543</v>
      </c>
      <c r="E761" s="1" t="s">
        <v>80</v>
      </c>
      <c r="F761" s="10">
        <v>55</v>
      </c>
      <c r="G761" s="1" t="s">
        <v>16</v>
      </c>
      <c r="H761" s="1" t="s">
        <v>24</v>
      </c>
      <c r="I761" s="4">
        <v>102435</v>
      </c>
      <c r="J761" s="10">
        <v>7</v>
      </c>
      <c r="K761" s="10">
        <v>3</v>
      </c>
      <c r="L761" s="1">
        <v>2016</v>
      </c>
      <c r="M761" s="1" t="s">
        <v>25</v>
      </c>
      <c r="N761" s="1" t="s">
        <v>26</v>
      </c>
      <c r="O761" s="7">
        <v>2.3228297092878489</v>
      </c>
      <c r="P761" t="str">
        <f>_xlfn.IFS(Analysis167[[#This Row],[Performance_Score]]&lt;=2, "Poor", Analysis167[[#This Row],[Performance_Score]]&gt;2, "Good", Analysis167[[#This Row],[Performance_Score]]&gt;4, "Excellent")</f>
        <v>Good</v>
      </c>
      <c r="Q761" t="str">
        <f>LEFT(Analysis167[[#This Row],[Name]],FIND(" ",Analysis167[[#This Row],[Name]], 1))</f>
        <v xml:space="preserve">Mathew </v>
      </c>
    </row>
    <row r="762" spans="3:17" x14ac:dyDescent="0.35">
      <c r="C762" s="2" t="s">
        <v>1544</v>
      </c>
      <c r="D762" s="2" t="s">
        <v>1545</v>
      </c>
      <c r="E762" s="2" t="s">
        <v>15</v>
      </c>
      <c r="F762" s="11">
        <v>33</v>
      </c>
      <c r="G762" s="2" t="s">
        <v>16</v>
      </c>
      <c r="H762" s="2" t="s">
        <v>24</v>
      </c>
      <c r="I762" s="5">
        <v>64928</v>
      </c>
      <c r="J762" s="11">
        <v>27</v>
      </c>
      <c r="K762" s="11">
        <v>3</v>
      </c>
      <c r="L762" s="2">
        <v>2024</v>
      </c>
      <c r="M762" s="2" t="s">
        <v>34</v>
      </c>
      <c r="N762" s="2" t="s">
        <v>41</v>
      </c>
      <c r="O762" s="8">
        <v>3.6637297284126307</v>
      </c>
      <c r="P762" t="str">
        <f>_xlfn.IFS(Analysis167[[#This Row],[Performance_Score]]&lt;=2, "Poor", Analysis167[[#This Row],[Performance_Score]]&gt;2, "Good", Analysis167[[#This Row],[Performance_Score]]&gt;4, "Excellent")</f>
        <v>Good</v>
      </c>
      <c r="Q762" t="str">
        <f>LEFT(Analysis167[[#This Row],[Name]],FIND(" ",Analysis167[[#This Row],[Name]], 1))</f>
        <v xml:space="preserve">Kristin </v>
      </c>
    </row>
    <row r="763" spans="3:17" x14ac:dyDescent="0.35">
      <c r="C763" s="1" t="s">
        <v>1546</v>
      </c>
      <c r="D763" s="1" t="s">
        <v>1547</v>
      </c>
      <c r="E763" s="1" t="s">
        <v>58</v>
      </c>
      <c r="F763" s="10">
        <v>22</v>
      </c>
      <c r="G763" s="1" t="s">
        <v>23</v>
      </c>
      <c r="H763" s="1" t="s">
        <v>39</v>
      </c>
      <c r="I763" s="4">
        <v>37277</v>
      </c>
      <c r="J763" s="10">
        <v>29</v>
      </c>
      <c r="K763" s="10">
        <v>4</v>
      </c>
      <c r="L763" s="1">
        <v>2022</v>
      </c>
      <c r="M763" s="1" t="s">
        <v>30</v>
      </c>
      <c r="N763" s="1" t="s">
        <v>41</v>
      </c>
      <c r="O763" s="7">
        <v>2.581666384486013</v>
      </c>
      <c r="P763" t="str">
        <f>_xlfn.IFS(Analysis167[[#This Row],[Performance_Score]]&lt;=2, "Poor", Analysis167[[#This Row],[Performance_Score]]&gt;2, "Good", Analysis167[[#This Row],[Performance_Score]]&gt;4, "Excellent")</f>
        <v>Good</v>
      </c>
      <c r="Q763" t="str">
        <f>LEFT(Analysis167[[#This Row],[Name]],FIND(" ",Analysis167[[#This Row],[Name]], 1))</f>
        <v xml:space="preserve">Timothy </v>
      </c>
    </row>
    <row r="764" spans="3:17" x14ac:dyDescent="0.35">
      <c r="C764" s="2" t="s">
        <v>1548</v>
      </c>
      <c r="D764" s="2" t="s">
        <v>1549</v>
      </c>
      <c r="E764" s="2" t="s">
        <v>58</v>
      </c>
      <c r="F764" s="11">
        <v>29</v>
      </c>
      <c r="G764" s="2" t="s">
        <v>16</v>
      </c>
      <c r="H764" s="2" t="s">
        <v>39</v>
      </c>
      <c r="I764" s="5">
        <v>101628</v>
      </c>
      <c r="J764" s="11">
        <v>23</v>
      </c>
      <c r="K764" s="11">
        <v>4</v>
      </c>
      <c r="L764" s="2">
        <v>2015</v>
      </c>
      <c r="M764" s="2" t="s">
        <v>25</v>
      </c>
      <c r="N764" s="2" t="s">
        <v>26</v>
      </c>
      <c r="O764" s="8">
        <v>1.732354821164408</v>
      </c>
      <c r="P764" t="str">
        <f>_xlfn.IFS(Analysis167[[#This Row],[Performance_Score]]&lt;=2, "Poor", Analysis167[[#This Row],[Performance_Score]]&gt;2, "Good", Analysis167[[#This Row],[Performance_Score]]&gt;4, "Excellent")</f>
        <v>Good</v>
      </c>
      <c r="Q764" t="str">
        <f>LEFT(Analysis167[[#This Row],[Name]],FIND(" ",Analysis167[[#This Row],[Name]], 1))</f>
        <v xml:space="preserve">Amber </v>
      </c>
    </row>
    <row r="765" spans="3:17" x14ac:dyDescent="0.35">
      <c r="C765" s="1" t="s">
        <v>1550</v>
      </c>
      <c r="D765" s="1" t="s">
        <v>1551</v>
      </c>
      <c r="E765" s="1" t="s">
        <v>22</v>
      </c>
      <c r="F765" s="10">
        <v>25</v>
      </c>
      <c r="G765" s="1" t="s">
        <v>23</v>
      </c>
      <c r="H765" s="1" t="s">
        <v>39</v>
      </c>
      <c r="I765" s="4">
        <v>70948</v>
      </c>
      <c r="J765" s="10">
        <v>13</v>
      </c>
      <c r="K765" s="10">
        <v>2</v>
      </c>
      <c r="L765" s="1">
        <v>0</v>
      </c>
      <c r="M765" s="1" t="s">
        <v>40</v>
      </c>
      <c r="N765" s="1" t="s">
        <v>26</v>
      </c>
      <c r="O765" s="7">
        <v>1.4041218461422993</v>
      </c>
      <c r="P765" t="str">
        <f>_xlfn.IFS(Analysis167[[#This Row],[Performance_Score]]&lt;=2, "Poor", Analysis167[[#This Row],[Performance_Score]]&gt;2, "Good", Analysis167[[#This Row],[Performance_Score]]&gt;4, "Excellent")</f>
        <v>Poor</v>
      </c>
      <c r="Q765" t="str">
        <f>LEFT(Analysis167[[#This Row],[Name]],FIND(" ",Analysis167[[#This Row],[Name]], 1))</f>
        <v xml:space="preserve">Christopher </v>
      </c>
    </row>
    <row r="766" spans="3:17" x14ac:dyDescent="0.35">
      <c r="C766" s="2" t="s">
        <v>1552</v>
      </c>
      <c r="D766" s="2" t="s">
        <v>1553</v>
      </c>
      <c r="E766" s="2" t="s">
        <v>46</v>
      </c>
      <c r="F766" s="11">
        <v>44</v>
      </c>
      <c r="G766" s="2" t="s">
        <v>16</v>
      </c>
      <c r="H766" s="2" t="s">
        <v>17</v>
      </c>
      <c r="I766" s="5">
        <v>86479</v>
      </c>
      <c r="J766" s="11">
        <v>3</v>
      </c>
      <c r="K766" s="11">
        <v>1</v>
      </c>
      <c r="L766" s="2">
        <v>2015</v>
      </c>
      <c r="M766" s="2" t="s">
        <v>30</v>
      </c>
      <c r="N766" s="2" t="s">
        <v>41</v>
      </c>
      <c r="O766" s="8">
        <v>4.6734980794760714</v>
      </c>
      <c r="P766" t="str">
        <f>_xlfn.IFS(Analysis167[[#This Row],[Performance_Score]]&lt;=2, "Poor", Analysis167[[#This Row],[Performance_Score]]&gt;2, "Good", Analysis167[[#This Row],[Performance_Score]]&gt;4, "Excellent")</f>
        <v>Poor</v>
      </c>
      <c r="Q766" t="str">
        <f>LEFT(Analysis167[[#This Row],[Name]],FIND(" ",Analysis167[[#This Row],[Name]], 1))</f>
        <v xml:space="preserve">James </v>
      </c>
    </row>
    <row r="767" spans="3:17" x14ac:dyDescent="0.35">
      <c r="C767" s="1" t="s">
        <v>1554</v>
      </c>
      <c r="D767" s="1" t="s">
        <v>1555</v>
      </c>
      <c r="E767" s="1" t="s">
        <v>33</v>
      </c>
      <c r="F767" s="10">
        <v>25</v>
      </c>
      <c r="G767" s="1" t="s">
        <v>16</v>
      </c>
      <c r="H767" s="1" t="s">
        <v>24</v>
      </c>
      <c r="I767" s="4">
        <v>108647</v>
      </c>
      <c r="J767" s="10">
        <v>29</v>
      </c>
      <c r="K767" s="10">
        <v>1</v>
      </c>
      <c r="L767" s="1">
        <v>2023</v>
      </c>
      <c r="M767" s="1" t="s">
        <v>18</v>
      </c>
      <c r="N767" s="1" t="s">
        <v>26</v>
      </c>
      <c r="O767" s="7">
        <v>1.2992783088369477</v>
      </c>
      <c r="P767" t="str">
        <f>_xlfn.IFS(Analysis167[[#This Row],[Performance_Score]]&lt;=2, "Poor", Analysis167[[#This Row],[Performance_Score]]&gt;2, "Good", Analysis167[[#This Row],[Performance_Score]]&gt;4, "Excellent")</f>
        <v>Poor</v>
      </c>
      <c r="Q767" t="str">
        <f>LEFT(Analysis167[[#This Row],[Name]],FIND(" ",Analysis167[[#This Row],[Name]], 1))</f>
        <v xml:space="preserve">Brandi </v>
      </c>
    </row>
    <row r="768" spans="3:17" x14ac:dyDescent="0.35">
      <c r="C768" s="2" t="s">
        <v>1556</v>
      </c>
      <c r="D768" s="2" t="s">
        <v>1557</v>
      </c>
      <c r="E768" s="2" t="s">
        <v>15</v>
      </c>
      <c r="F768" s="11">
        <v>50</v>
      </c>
      <c r="G768" s="2" t="s">
        <v>16</v>
      </c>
      <c r="H768" s="2" t="s">
        <v>77</v>
      </c>
      <c r="I768" s="5">
        <v>112372</v>
      </c>
      <c r="J768" s="11">
        <v>29</v>
      </c>
      <c r="K768" s="11">
        <v>4</v>
      </c>
      <c r="L768" s="2">
        <v>2022</v>
      </c>
      <c r="M768" s="2" t="s">
        <v>30</v>
      </c>
      <c r="N768" s="2" t="s">
        <v>141</v>
      </c>
      <c r="O768" s="8">
        <v>4.681635933306274</v>
      </c>
      <c r="P768" t="str">
        <f>_xlfn.IFS(Analysis167[[#This Row],[Performance_Score]]&lt;=2, "Poor", Analysis167[[#This Row],[Performance_Score]]&gt;2, "Good", Analysis167[[#This Row],[Performance_Score]]&gt;4, "Excellent")</f>
        <v>Good</v>
      </c>
      <c r="Q768" t="str">
        <f>LEFT(Analysis167[[#This Row],[Name]],FIND(" ",Analysis167[[#This Row],[Name]], 1))</f>
        <v xml:space="preserve">Cassandra </v>
      </c>
    </row>
    <row r="769" spans="3:17" x14ac:dyDescent="0.35">
      <c r="C769" s="1" t="s">
        <v>1558</v>
      </c>
      <c r="D769" s="1" t="s">
        <v>1559</v>
      </c>
      <c r="E769" s="1" t="s">
        <v>33</v>
      </c>
      <c r="F769" s="10">
        <v>53</v>
      </c>
      <c r="G769" s="1" t="s">
        <v>16</v>
      </c>
      <c r="H769" s="1" t="s">
        <v>39</v>
      </c>
      <c r="I769" s="4">
        <v>42008</v>
      </c>
      <c r="J769" s="10">
        <v>28</v>
      </c>
      <c r="K769" s="10">
        <v>3</v>
      </c>
      <c r="L769" s="1">
        <v>2023</v>
      </c>
      <c r="M769" s="1" t="s">
        <v>40</v>
      </c>
      <c r="N769" s="1" t="s">
        <v>26</v>
      </c>
      <c r="O769" s="7">
        <v>1.157758593888738</v>
      </c>
      <c r="P769" t="str">
        <f>_xlfn.IFS(Analysis167[[#This Row],[Performance_Score]]&lt;=2, "Poor", Analysis167[[#This Row],[Performance_Score]]&gt;2, "Good", Analysis167[[#This Row],[Performance_Score]]&gt;4, "Excellent")</f>
        <v>Good</v>
      </c>
      <c r="Q769" t="str">
        <f>LEFT(Analysis167[[#This Row],[Name]],FIND(" ",Analysis167[[#This Row],[Name]], 1))</f>
        <v xml:space="preserve">Jessica </v>
      </c>
    </row>
    <row r="770" spans="3:17" x14ac:dyDescent="0.35">
      <c r="C770" s="2" t="s">
        <v>1560</v>
      </c>
      <c r="D770" s="2" t="s">
        <v>1561</v>
      </c>
      <c r="E770" s="2" t="s">
        <v>15</v>
      </c>
      <c r="F770" s="11">
        <v>39</v>
      </c>
      <c r="G770" s="2" t="s">
        <v>16</v>
      </c>
      <c r="H770" s="2" t="s">
        <v>29</v>
      </c>
      <c r="I770" s="5">
        <v>83766</v>
      </c>
      <c r="J770" s="11">
        <v>15</v>
      </c>
      <c r="K770" s="11">
        <v>4</v>
      </c>
      <c r="L770" s="2">
        <v>2023</v>
      </c>
      <c r="M770" s="2" t="s">
        <v>25</v>
      </c>
      <c r="N770" s="2" t="s">
        <v>26</v>
      </c>
      <c r="O770" s="8">
        <v>2.2484258256318816</v>
      </c>
      <c r="P770" t="str">
        <f>_xlfn.IFS(Analysis167[[#This Row],[Performance_Score]]&lt;=2, "Poor", Analysis167[[#This Row],[Performance_Score]]&gt;2, "Good", Analysis167[[#This Row],[Performance_Score]]&gt;4, "Excellent")</f>
        <v>Good</v>
      </c>
      <c r="Q770" t="str">
        <f>LEFT(Analysis167[[#This Row],[Name]],FIND(" ",Analysis167[[#This Row],[Name]], 1))</f>
        <v xml:space="preserve">Lindsay </v>
      </c>
    </row>
    <row r="771" spans="3:17" x14ac:dyDescent="0.35">
      <c r="C771" s="1" t="s">
        <v>1562</v>
      </c>
      <c r="D771" s="1" t="s">
        <v>1563</v>
      </c>
      <c r="E771" s="1" t="s">
        <v>15</v>
      </c>
      <c r="F771" s="10">
        <v>35</v>
      </c>
      <c r="G771" s="1" t="s">
        <v>23</v>
      </c>
      <c r="H771" s="1" t="s">
        <v>39</v>
      </c>
      <c r="I771" s="4">
        <v>64684</v>
      </c>
      <c r="J771" s="10">
        <v>32</v>
      </c>
      <c r="K771" s="10">
        <v>5</v>
      </c>
      <c r="L771" s="1">
        <v>2021</v>
      </c>
      <c r="M771" s="1" t="s">
        <v>34</v>
      </c>
      <c r="N771" s="1" t="s">
        <v>26</v>
      </c>
      <c r="O771" s="7">
        <v>2.5215104260880477</v>
      </c>
      <c r="P771" t="str">
        <f>_xlfn.IFS(Analysis167[[#This Row],[Performance_Score]]&lt;=2, "Poor", Analysis167[[#This Row],[Performance_Score]]&gt;2, "Good", Analysis167[[#This Row],[Performance_Score]]&gt;4, "Excellent")</f>
        <v>Good</v>
      </c>
      <c r="Q771" t="str">
        <f>LEFT(Analysis167[[#This Row],[Name]],FIND(" ",Analysis167[[#This Row],[Name]], 1))</f>
        <v xml:space="preserve">Jordan </v>
      </c>
    </row>
    <row r="772" spans="3:17" x14ac:dyDescent="0.35">
      <c r="C772" s="2" t="s">
        <v>1564</v>
      </c>
      <c r="D772" s="2" t="s">
        <v>1565</v>
      </c>
      <c r="E772" s="2" t="s">
        <v>15</v>
      </c>
      <c r="F772" s="11">
        <v>25</v>
      </c>
      <c r="G772" s="2" t="s">
        <v>16</v>
      </c>
      <c r="H772" s="2" t="s">
        <v>17</v>
      </c>
      <c r="I772" s="5">
        <v>91090</v>
      </c>
      <c r="J772" s="11">
        <v>8</v>
      </c>
      <c r="K772" s="11">
        <v>2</v>
      </c>
      <c r="L772" s="2">
        <v>0</v>
      </c>
      <c r="M772" s="2" t="s">
        <v>40</v>
      </c>
      <c r="N772" s="2" t="s">
        <v>41</v>
      </c>
      <c r="O772" s="8">
        <v>3.969096158376912</v>
      </c>
      <c r="P772" t="str">
        <f>_xlfn.IFS(Analysis167[[#This Row],[Performance_Score]]&lt;=2, "Poor", Analysis167[[#This Row],[Performance_Score]]&gt;2, "Good", Analysis167[[#This Row],[Performance_Score]]&gt;4, "Excellent")</f>
        <v>Poor</v>
      </c>
      <c r="Q772" t="str">
        <f>LEFT(Analysis167[[#This Row],[Name]],FIND(" ",Analysis167[[#This Row],[Name]], 1))</f>
        <v xml:space="preserve">Cassandra </v>
      </c>
    </row>
    <row r="773" spans="3:17" x14ac:dyDescent="0.35">
      <c r="C773" s="1" t="s">
        <v>1566</v>
      </c>
      <c r="D773" s="1" t="s">
        <v>1567</v>
      </c>
      <c r="E773" s="1" t="s">
        <v>80</v>
      </c>
      <c r="F773" s="10">
        <v>30</v>
      </c>
      <c r="G773" s="1" t="s">
        <v>23</v>
      </c>
      <c r="H773" s="1" t="s">
        <v>24</v>
      </c>
      <c r="I773" s="4">
        <v>88167</v>
      </c>
      <c r="J773" s="10">
        <v>32</v>
      </c>
      <c r="K773" s="10">
        <v>5</v>
      </c>
      <c r="L773" s="1">
        <v>2023</v>
      </c>
      <c r="M773" s="1" t="s">
        <v>18</v>
      </c>
      <c r="N773" s="1" t="s">
        <v>41</v>
      </c>
      <c r="O773" s="7">
        <v>3.3210852930900505</v>
      </c>
      <c r="P773" t="str">
        <f>_xlfn.IFS(Analysis167[[#This Row],[Performance_Score]]&lt;=2, "Poor", Analysis167[[#This Row],[Performance_Score]]&gt;2, "Good", Analysis167[[#This Row],[Performance_Score]]&gt;4, "Excellent")</f>
        <v>Good</v>
      </c>
      <c r="Q773" t="str">
        <f>LEFT(Analysis167[[#This Row],[Name]],FIND(" ",Analysis167[[#This Row],[Name]], 1))</f>
        <v xml:space="preserve">Justin </v>
      </c>
    </row>
    <row r="774" spans="3:17" x14ac:dyDescent="0.35">
      <c r="C774" s="2" t="s">
        <v>1568</v>
      </c>
      <c r="D774" s="2" t="s">
        <v>1569</v>
      </c>
      <c r="E774" s="2" t="s">
        <v>80</v>
      </c>
      <c r="F774" s="11">
        <v>46</v>
      </c>
      <c r="G774" s="2" t="s">
        <v>23</v>
      </c>
      <c r="H774" s="2" t="s">
        <v>39</v>
      </c>
      <c r="I774" s="5">
        <v>71227</v>
      </c>
      <c r="J774" s="11">
        <v>9</v>
      </c>
      <c r="K774" s="11">
        <v>1</v>
      </c>
      <c r="L774" s="2">
        <v>2015</v>
      </c>
      <c r="M774" s="2" t="s">
        <v>25</v>
      </c>
      <c r="N774" s="2" t="s">
        <v>141</v>
      </c>
      <c r="O774" s="8">
        <v>3.5281822292077978</v>
      </c>
      <c r="P774" t="str">
        <f>_xlfn.IFS(Analysis167[[#This Row],[Performance_Score]]&lt;=2, "Poor", Analysis167[[#This Row],[Performance_Score]]&gt;2, "Good", Analysis167[[#This Row],[Performance_Score]]&gt;4, "Excellent")</f>
        <v>Poor</v>
      </c>
      <c r="Q774" t="str">
        <f>LEFT(Analysis167[[#This Row],[Name]],FIND(" ",Analysis167[[#This Row],[Name]], 1))</f>
        <v xml:space="preserve">Amy </v>
      </c>
    </row>
    <row r="775" spans="3:17" x14ac:dyDescent="0.35">
      <c r="C775" s="1" t="s">
        <v>1570</v>
      </c>
      <c r="D775" s="1" t="s">
        <v>1571</v>
      </c>
      <c r="E775" s="1" t="s">
        <v>33</v>
      </c>
      <c r="F775" s="10">
        <v>31</v>
      </c>
      <c r="G775" s="1" t="s">
        <v>23</v>
      </c>
      <c r="H775" s="1" t="s">
        <v>24</v>
      </c>
      <c r="I775" s="4">
        <v>103109</v>
      </c>
      <c r="J775" s="10">
        <v>1</v>
      </c>
      <c r="K775" s="10">
        <v>1</v>
      </c>
      <c r="L775" s="1">
        <v>2017</v>
      </c>
      <c r="M775" s="1" t="s">
        <v>25</v>
      </c>
      <c r="N775" s="1" t="s">
        <v>26</v>
      </c>
      <c r="O775" s="7">
        <v>3.2925151409161186</v>
      </c>
      <c r="P775" t="str">
        <f>_xlfn.IFS(Analysis167[[#This Row],[Performance_Score]]&lt;=2, "Poor", Analysis167[[#This Row],[Performance_Score]]&gt;2, "Good", Analysis167[[#This Row],[Performance_Score]]&gt;4, "Excellent")</f>
        <v>Poor</v>
      </c>
      <c r="Q775" t="str">
        <f>LEFT(Analysis167[[#This Row],[Name]],FIND(" ",Analysis167[[#This Row],[Name]], 1))</f>
        <v xml:space="preserve">Misty </v>
      </c>
    </row>
    <row r="776" spans="3:17" x14ac:dyDescent="0.35">
      <c r="C776" s="2" t="s">
        <v>1572</v>
      </c>
      <c r="D776" s="2" t="s">
        <v>1573</v>
      </c>
      <c r="E776" s="2" t="s">
        <v>80</v>
      </c>
      <c r="F776" s="11">
        <v>38</v>
      </c>
      <c r="G776" s="2" t="s">
        <v>16</v>
      </c>
      <c r="H776" s="2" t="s">
        <v>63</v>
      </c>
      <c r="I776" s="5">
        <v>102555</v>
      </c>
      <c r="J776" s="11">
        <v>17</v>
      </c>
      <c r="K776" s="11">
        <v>2</v>
      </c>
      <c r="L776" s="2">
        <v>2021</v>
      </c>
      <c r="M776" s="2" t="s">
        <v>40</v>
      </c>
      <c r="N776" s="2" t="s">
        <v>19</v>
      </c>
      <c r="O776" s="8">
        <v>4.631016098598284</v>
      </c>
      <c r="P776" t="str">
        <f>_xlfn.IFS(Analysis167[[#This Row],[Performance_Score]]&lt;=2, "Poor", Analysis167[[#This Row],[Performance_Score]]&gt;2, "Good", Analysis167[[#This Row],[Performance_Score]]&gt;4, "Excellent")</f>
        <v>Poor</v>
      </c>
      <c r="Q776" t="str">
        <f>LEFT(Analysis167[[#This Row],[Name]],FIND(" ",Analysis167[[#This Row],[Name]], 1))</f>
        <v xml:space="preserve">Karen </v>
      </c>
    </row>
    <row r="777" spans="3:17" x14ac:dyDescent="0.35">
      <c r="C777" s="1" t="s">
        <v>1574</v>
      </c>
      <c r="D777" s="1" t="s">
        <v>1575</v>
      </c>
      <c r="E777" s="1" t="s">
        <v>46</v>
      </c>
      <c r="F777" s="10">
        <v>27</v>
      </c>
      <c r="G777" s="1" t="s">
        <v>23</v>
      </c>
      <c r="H777" s="1" t="s">
        <v>77</v>
      </c>
      <c r="I777" s="4">
        <v>45738</v>
      </c>
      <c r="J777" s="10">
        <v>19</v>
      </c>
      <c r="K777" s="10">
        <v>1</v>
      </c>
      <c r="L777" s="1">
        <v>2024</v>
      </c>
      <c r="M777" s="1" t="s">
        <v>30</v>
      </c>
      <c r="N777" s="1" t="s">
        <v>41</v>
      </c>
      <c r="O777" s="7">
        <v>3.3589093788454574</v>
      </c>
      <c r="P777" t="str">
        <f>_xlfn.IFS(Analysis167[[#This Row],[Performance_Score]]&lt;=2, "Poor", Analysis167[[#This Row],[Performance_Score]]&gt;2, "Good", Analysis167[[#This Row],[Performance_Score]]&gt;4, "Excellent")</f>
        <v>Poor</v>
      </c>
      <c r="Q777" t="str">
        <f>LEFT(Analysis167[[#This Row],[Name]],FIND(" ",Analysis167[[#This Row],[Name]], 1))</f>
        <v xml:space="preserve">Adam </v>
      </c>
    </row>
    <row r="778" spans="3:17" x14ac:dyDescent="0.35">
      <c r="C778" s="2" t="s">
        <v>1576</v>
      </c>
      <c r="D778" s="2" t="s">
        <v>1577</v>
      </c>
      <c r="E778" s="2" t="s">
        <v>46</v>
      </c>
      <c r="F778" s="11">
        <v>60</v>
      </c>
      <c r="G778" s="2" t="s">
        <v>16</v>
      </c>
      <c r="H778" s="2" t="s">
        <v>39</v>
      </c>
      <c r="I778" s="5">
        <v>108005</v>
      </c>
      <c r="J778" s="11">
        <v>23</v>
      </c>
      <c r="K778" s="11">
        <v>3</v>
      </c>
      <c r="L778" s="2">
        <v>2017</v>
      </c>
      <c r="M778" s="2" t="s">
        <v>51</v>
      </c>
      <c r="N778" s="2" t="s">
        <v>26</v>
      </c>
      <c r="O778" s="8">
        <v>1.7611266996658772</v>
      </c>
      <c r="P778" t="str">
        <f>_xlfn.IFS(Analysis167[[#This Row],[Performance_Score]]&lt;=2, "Poor", Analysis167[[#This Row],[Performance_Score]]&gt;2, "Good", Analysis167[[#This Row],[Performance_Score]]&gt;4, "Excellent")</f>
        <v>Good</v>
      </c>
      <c r="Q778" t="str">
        <f>LEFT(Analysis167[[#This Row],[Name]],FIND(" ",Analysis167[[#This Row],[Name]], 1))</f>
        <v xml:space="preserve">Lisa </v>
      </c>
    </row>
    <row r="779" spans="3:17" x14ac:dyDescent="0.35">
      <c r="C779" s="1" t="s">
        <v>1578</v>
      </c>
      <c r="D779" s="1" t="s">
        <v>1579</v>
      </c>
      <c r="E779" s="1" t="s">
        <v>80</v>
      </c>
      <c r="F779" s="10">
        <v>22</v>
      </c>
      <c r="G779" s="1" t="s">
        <v>16</v>
      </c>
      <c r="H779" s="1" t="s">
        <v>63</v>
      </c>
      <c r="I779" s="4">
        <v>39454</v>
      </c>
      <c r="J779" s="10">
        <v>21</v>
      </c>
      <c r="K779" s="10">
        <v>1</v>
      </c>
      <c r="L779" s="1">
        <v>0</v>
      </c>
      <c r="M779" s="1" t="s">
        <v>40</v>
      </c>
      <c r="N779" s="1" t="s">
        <v>141</v>
      </c>
      <c r="O779" s="7">
        <v>3.3121132455508198</v>
      </c>
      <c r="P779" t="str">
        <f>_xlfn.IFS(Analysis167[[#This Row],[Performance_Score]]&lt;=2, "Poor", Analysis167[[#This Row],[Performance_Score]]&gt;2, "Good", Analysis167[[#This Row],[Performance_Score]]&gt;4, "Excellent")</f>
        <v>Poor</v>
      </c>
      <c r="Q779" t="str">
        <f>LEFT(Analysis167[[#This Row],[Name]],FIND(" ",Analysis167[[#This Row],[Name]], 1))</f>
        <v xml:space="preserve">Kathryn </v>
      </c>
    </row>
    <row r="780" spans="3:17" x14ac:dyDescent="0.35">
      <c r="C780" s="2" t="s">
        <v>1580</v>
      </c>
      <c r="D780" s="2" t="s">
        <v>1581</v>
      </c>
      <c r="E780" s="2" t="s">
        <v>22</v>
      </c>
      <c r="F780" s="11">
        <v>54</v>
      </c>
      <c r="G780" s="2" t="s">
        <v>16</v>
      </c>
      <c r="H780" s="2" t="s">
        <v>63</v>
      </c>
      <c r="I780" s="5">
        <v>52118</v>
      </c>
      <c r="J780" s="11">
        <v>19</v>
      </c>
      <c r="K780" s="11">
        <v>4</v>
      </c>
      <c r="L780" s="2">
        <v>0</v>
      </c>
      <c r="M780" s="2" t="s">
        <v>34</v>
      </c>
      <c r="N780" s="2" t="s">
        <v>26</v>
      </c>
      <c r="O780" s="8">
        <v>2.9882864413246444</v>
      </c>
      <c r="P780" t="str">
        <f>_xlfn.IFS(Analysis167[[#This Row],[Performance_Score]]&lt;=2, "Poor", Analysis167[[#This Row],[Performance_Score]]&gt;2, "Good", Analysis167[[#This Row],[Performance_Score]]&gt;4, "Excellent")</f>
        <v>Good</v>
      </c>
      <c r="Q780" t="str">
        <f>LEFT(Analysis167[[#This Row],[Name]],FIND(" ",Analysis167[[#This Row],[Name]], 1))</f>
        <v xml:space="preserve">Nicole </v>
      </c>
    </row>
    <row r="781" spans="3:17" x14ac:dyDescent="0.35">
      <c r="C781" s="1" t="s">
        <v>1582</v>
      </c>
      <c r="D781" s="1" t="s">
        <v>1583</v>
      </c>
      <c r="E781" s="1" t="s">
        <v>33</v>
      </c>
      <c r="F781" s="10">
        <v>24</v>
      </c>
      <c r="G781" s="1" t="s">
        <v>23</v>
      </c>
      <c r="H781" s="1" t="s">
        <v>39</v>
      </c>
      <c r="I781" s="4">
        <v>90881</v>
      </c>
      <c r="J781" s="10">
        <v>33</v>
      </c>
      <c r="K781" s="10">
        <v>4</v>
      </c>
      <c r="L781" s="1">
        <v>0</v>
      </c>
      <c r="M781" s="1" t="s">
        <v>51</v>
      </c>
      <c r="N781" s="1" t="s">
        <v>26</v>
      </c>
      <c r="O781" s="7">
        <v>4.8513196866117401</v>
      </c>
      <c r="P781" t="str">
        <f>_xlfn.IFS(Analysis167[[#This Row],[Performance_Score]]&lt;=2, "Poor", Analysis167[[#This Row],[Performance_Score]]&gt;2, "Good", Analysis167[[#This Row],[Performance_Score]]&gt;4, "Excellent")</f>
        <v>Good</v>
      </c>
      <c r="Q781" t="str">
        <f>LEFT(Analysis167[[#This Row],[Name]],FIND(" ",Analysis167[[#This Row],[Name]], 1))</f>
        <v xml:space="preserve">Daniel </v>
      </c>
    </row>
    <row r="782" spans="3:17" x14ac:dyDescent="0.35">
      <c r="C782" s="2" t="s">
        <v>1584</v>
      </c>
      <c r="D782" s="2" t="s">
        <v>1585</v>
      </c>
      <c r="E782" s="2" t="s">
        <v>33</v>
      </c>
      <c r="F782" s="11">
        <v>22</v>
      </c>
      <c r="G782" s="2" t="s">
        <v>16</v>
      </c>
      <c r="H782" s="2" t="s">
        <v>29</v>
      </c>
      <c r="I782" s="5">
        <v>105374</v>
      </c>
      <c r="J782" s="11">
        <v>9</v>
      </c>
      <c r="K782" s="11">
        <v>3</v>
      </c>
      <c r="L782" s="2">
        <v>0</v>
      </c>
      <c r="M782" s="2" t="s">
        <v>30</v>
      </c>
      <c r="N782" s="2" t="s">
        <v>26</v>
      </c>
      <c r="O782" s="8">
        <v>1.3837888883770879</v>
      </c>
      <c r="P782" t="str">
        <f>_xlfn.IFS(Analysis167[[#This Row],[Performance_Score]]&lt;=2, "Poor", Analysis167[[#This Row],[Performance_Score]]&gt;2, "Good", Analysis167[[#This Row],[Performance_Score]]&gt;4, "Excellent")</f>
        <v>Good</v>
      </c>
      <c r="Q782" t="str">
        <f>LEFT(Analysis167[[#This Row],[Name]],FIND(" ",Analysis167[[#This Row],[Name]], 1))</f>
        <v xml:space="preserve">Austin </v>
      </c>
    </row>
    <row r="783" spans="3:17" x14ac:dyDescent="0.35">
      <c r="C783" s="1" t="s">
        <v>1586</v>
      </c>
      <c r="D783" s="1" t="s">
        <v>1587</v>
      </c>
      <c r="E783" s="1" t="s">
        <v>33</v>
      </c>
      <c r="F783" s="10">
        <v>60</v>
      </c>
      <c r="G783" s="1" t="s">
        <v>23</v>
      </c>
      <c r="H783" s="1" t="s">
        <v>17</v>
      </c>
      <c r="I783" s="4">
        <v>96483</v>
      </c>
      <c r="J783" s="10">
        <v>7</v>
      </c>
      <c r="K783" s="10">
        <v>2</v>
      </c>
      <c r="L783" s="1">
        <v>0</v>
      </c>
      <c r="M783" s="1" t="s">
        <v>18</v>
      </c>
      <c r="N783" s="1" t="s">
        <v>26</v>
      </c>
      <c r="O783" s="7">
        <v>2.7897292830689699</v>
      </c>
      <c r="P783" t="str">
        <f>_xlfn.IFS(Analysis167[[#This Row],[Performance_Score]]&lt;=2, "Poor", Analysis167[[#This Row],[Performance_Score]]&gt;2, "Good", Analysis167[[#This Row],[Performance_Score]]&gt;4, "Excellent")</f>
        <v>Poor</v>
      </c>
      <c r="Q783" t="str">
        <f>LEFT(Analysis167[[#This Row],[Name]],FIND(" ",Analysis167[[#This Row],[Name]], 1))</f>
        <v xml:space="preserve">Ricky </v>
      </c>
    </row>
    <row r="784" spans="3:17" x14ac:dyDescent="0.35">
      <c r="C784" s="2" t="s">
        <v>1588</v>
      </c>
      <c r="D784" s="2" t="s">
        <v>1589</v>
      </c>
      <c r="E784" s="2" t="s">
        <v>58</v>
      </c>
      <c r="F784" s="11">
        <v>28</v>
      </c>
      <c r="G784" s="2" t="s">
        <v>16</v>
      </c>
      <c r="H784" s="2" t="s">
        <v>29</v>
      </c>
      <c r="I784" s="5">
        <v>111291</v>
      </c>
      <c r="J784" s="11">
        <v>9</v>
      </c>
      <c r="K784" s="11">
        <v>2</v>
      </c>
      <c r="L784" s="2">
        <v>0</v>
      </c>
      <c r="M784" s="2" t="s">
        <v>34</v>
      </c>
      <c r="N784" s="2" t="s">
        <v>19</v>
      </c>
      <c r="O784" s="8">
        <v>3.9269655250836704</v>
      </c>
      <c r="P784" t="str">
        <f>_xlfn.IFS(Analysis167[[#This Row],[Performance_Score]]&lt;=2, "Poor", Analysis167[[#This Row],[Performance_Score]]&gt;2, "Good", Analysis167[[#This Row],[Performance_Score]]&gt;4, "Excellent")</f>
        <v>Poor</v>
      </c>
      <c r="Q784" t="str">
        <f>LEFT(Analysis167[[#This Row],[Name]],FIND(" ",Analysis167[[#This Row],[Name]], 1))</f>
        <v xml:space="preserve">Curtis </v>
      </c>
    </row>
    <row r="785" spans="3:17" x14ac:dyDescent="0.35">
      <c r="C785" s="1" t="s">
        <v>1590</v>
      </c>
      <c r="D785" s="1" t="s">
        <v>1591</v>
      </c>
      <c r="E785" s="1" t="s">
        <v>33</v>
      </c>
      <c r="F785" s="10">
        <v>43</v>
      </c>
      <c r="G785" s="1" t="s">
        <v>23</v>
      </c>
      <c r="H785" s="1" t="s">
        <v>24</v>
      </c>
      <c r="I785" s="4">
        <v>42759</v>
      </c>
      <c r="J785" s="10">
        <v>6</v>
      </c>
      <c r="K785" s="10">
        <v>5</v>
      </c>
      <c r="L785" s="1">
        <v>2021</v>
      </c>
      <c r="M785" s="1" t="s">
        <v>30</v>
      </c>
      <c r="N785" s="1" t="s">
        <v>26</v>
      </c>
      <c r="O785" s="7">
        <v>4.380544746979405</v>
      </c>
      <c r="P785" t="str">
        <f>_xlfn.IFS(Analysis167[[#This Row],[Performance_Score]]&lt;=2, "Poor", Analysis167[[#This Row],[Performance_Score]]&gt;2, "Good", Analysis167[[#This Row],[Performance_Score]]&gt;4, "Excellent")</f>
        <v>Good</v>
      </c>
      <c r="Q785" t="str">
        <f>LEFT(Analysis167[[#This Row],[Name]],FIND(" ",Analysis167[[#This Row],[Name]], 1))</f>
        <v xml:space="preserve">Chelsea </v>
      </c>
    </row>
    <row r="786" spans="3:17" x14ac:dyDescent="0.35">
      <c r="C786" s="2" t="s">
        <v>1592</v>
      </c>
      <c r="D786" s="2" t="s">
        <v>1593</v>
      </c>
      <c r="E786" s="2" t="s">
        <v>33</v>
      </c>
      <c r="F786" s="11">
        <v>34</v>
      </c>
      <c r="G786" s="2" t="s">
        <v>16</v>
      </c>
      <c r="H786" s="2" t="s">
        <v>63</v>
      </c>
      <c r="I786" s="5">
        <v>109670</v>
      </c>
      <c r="J786" s="11">
        <v>28</v>
      </c>
      <c r="K786" s="11">
        <v>3</v>
      </c>
      <c r="L786" s="2">
        <v>2019</v>
      </c>
      <c r="M786" s="2" t="s">
        <v>40</v>
      </c>
      <c r="N786" s="2" t="s">
        <v>41</v>
      </c>
      <c r="O786" s="8">
        <v>3.7056199756569494</v>
      </c>
      <c r="P786" t="str">
        <f>_xlfn.IFS(Analysis167[[#This Row],[Performance_Score]]&lt;=2, "Poor", Analysis167[[#This Row],[Performance_Score]]&gt;2, "Good", Analysis167[[#This Row],[Performance_Score]]&gt;4, "Excellent")</f>
        <v>Good</v>
      </c>
      <c r="Q786" t="str">
        <f>LEFT(Analysis167[[#This Row],[Name]],FIND(" ",Analysis167[[#This Row],[Name]], 1))</f>
        <v xml:space="preserve">Loretta </v>
      </c>
    </row>
    <row r="787" spans="3:17" x14ac:dyDescent="0.35">
      <c r="C787" s="1" t="s">
        <v>1594</v>
      </c>
      <c r="D787" s="1" t="s">
        <v>1595</v>
      </c>
      <c r="E787" s="1" t="s">
        <v>22</v>
      </c>
      <c r="F787" s="10">
        <v>50</v>
      </c>
      <c r="G787" s="1" t="s">
        <v>16</v>
      </c>
      <c r="H787" s="1" t="s">
        <v>17</v>
      </c>
      <c r="I787" s="4">
        <v>104750</v>
      </c>
      <c r="J787" s="10">
        <v>25</v>
      </c>
      <c r="K787" s="10">
        <v>4</v>
      </c>
      <c r="L787" s="1">
        <v>2015</v>
      </c>
      <c r="M787" s="1" t="s">
        <v>51</v>
      </c>
      <c r="N787" s="1" t="s">
        <v>26</v>
      </c>
      <c r="O787" s="7">
        <v>4.314020306110784</v>
      </c>
      <c r="P787" t="str">
        <f>_xlfn.IFS(Analysis167[[#This Row],[Performance_Score]]&lt;=2, "Poor", Analysis167[[#This Row],[Performance_Score]]&gt;2, "Good", Analysis167[[#This Row],[Performance_Score]]&gt;4, "Excellent")</f>
        <v>Good</v>
      </c>
      <c r="Q787" t="str">
        <f>LEFT(Analysis167[[#This Row],[Name]],FIND(" ",Analysis167[[#This Row],[Name]], 1))</f>
        <v xml:space="preserve">Michelle </v>
      </c>
    </row>
    <row r="788" spans="3:17" x14ac:dyDescent="0.35">
      <c r="C788" s="2" t="s">
        <v>1596</v>
      </c>
      <c r="D788" s="2" t="s">
        <v>1597</v>
      </c>
      <c r="E788" s="2" t="s">
        <v>22</v>
      </c>
      <c r="F788" s="11">
        <v>30</v>
      </c>
      <c r="G788" s="2" t="s">
        <v>23</v>
      </c>
      <c r="H788" s="2" t="s">
        <v>77</v>
      </c>
      <c r="I788" s="5">
        <v>80152</v>
      </c>
      <c r="J788" s="11">
        <v>15</v>
      </c>
      <c r="K788" s="11">
        <v>1</v>
      </c>
      <c r="L788" s="2">
        <v>0</v>
      </c>
      <c r="M788" s="2" t="s">
        <v>25</v>
      </c>
      <c r="N788" s="2" t="s">
        <v>26</v>
      </c>
      <c r="O788" s="8">
        <v>4.636130588097874</v>
      </c>
      <c r="P788" t="str">
        <f>_xlfn.IFS(Analysis167[[#This Row],[Performance_Score]]&lt;=2, "Poor", Analysis167[[#This Row],[Performance_Score]]&gt;2, "Good", Analysis167[[#This Row],[Performance_Score]]&gt;4, "Excellent")</f>
        <v>Poor</v>
      </c>
      <c r="Q788" t="str">
        <f>LEFT(Analysis167[[#This Row],[Name]],FIND(" ",Analysis167[[#This Row],[Name]], 1))</f>
        <v xml:space="preserve">Monica </v>
      </c>
    </row>
    <row r="789" spans="3:17" x14ac:dyDescent="0.35">
      <c r="C789" s="1" t="s">
        <v>1598</v>
      </c>
      <c r="D789" s="1" t="s">
        <v>1599</v>
      </c>
      <c r="E789" s="1" t="s">
        <v>15</v>
      </c>
      <c r="F789" s="10">
        <v>49</v>
      </c>
      <c r="G789" s="1" t="s">
        <v>16</v>
      </c>
      <c r="H789" s="1" t="s">
        <v>17</v>
      </c>
      <c r="I789" s="4">
        <v>54547</v>
      </c>
      <c r="J789" s="10">
        <v>1</v>
      </c>
      <c r="K789" s="10">
        <v>1</v>
      </c>
      <c r="L789" s="1">
        <v>2016</v>
      </c>
      <c r="M789" s="1" t="s">
        <v>34</v>
      </c>
      <c r="N789" s="1" t="s">
        <v>26</v>
      </c>
      <c r="O789" s="7">
        <v>3.3306568784913644</v>
      </c>
      <c r="P789" t="str">
        <f>_xlfn.IFS(Analysis167[[#This Row],[Performance_Score]]&lt;=2, "Poor", Analysis167[[#This Row],[Performance_Score]]&gt;2, "Good", Analysis167[[#This Row],[Performance_Score]]&gt;4, "Excellent")</f>
        <v>Poor</v>
      </c>
      <c r="Q789" t="str">
        <f>LEFT(Analysis167[[#This Row],[Name]],FIND(" ",Analysis167[[#This Row],[Name]], 1))</f>
        <v xml:space="preserve">Bruce </v>
      </c>
    </row>
    <row r="790" spans="3:17" x14ac:dyDescent="0.35">
      <c r="C790" s="2" t="s">
        <v>1600</v>
      </c>
      <c r="D790" s="2" t="s">
        <v>1601</v>
      </c>
      <c r="E790" s="2" t="s">
        <v>33</v>
      </c>
      <c r="F790" s="11">
        <v>35</v>
      </c>
      <c r="G790" s="2" t="s">
        <v>23</v>
      </c>
      <c r="H790" s="2" t="s">
        <v>17</v>
      </c>
      <c r="I790" s="5">
        <v>110544</v>
      </c>
      <c r="J790" s="11">
        <v>21</v>
      </c>
      <c r="K790" s="11">
        <v>2</v>
      </c>
      <c r="L790" s="2">
        <v>2022</v>
      </c>
      <c r="M790" s="2" t="s">
        <v>30</v>
      </c>
      <c r="N790" s="2" t="s">
        <v>26</v>
      </c>
      <c r="O790" s="8">
        <v>4.3803674715297589</v>
      </c>
      <c r="P790" t="str">
        <f>_xlfn.IFS(Analysis167[[#This Row],[Performance_Score]]&lt;=2, "Poor", Analysis167[[#This Row],[Performance_Score]]&gt;2, "Good", Analysis167[[#This Row],[Performance_Score]]&gt;4, "Excellent")</f>
        <v>Poor</v>
      </c>
      <c r="Q790" t="str">
        <f>LEFT(Analysis167[[#This Row],[Name]],FIND(" ",Analysis167[[#This Row],[Name]], 1))</f>
        <v xml:space="preserve">Thomas </v>
      </c>
    </row>
    <row r="791" spans="3:17" x14ac:dyDescent="0.35">
      <c r="C791" s="1" t="s">
        <v>1602</v>
      </c>
      <c r="D791" s="1" t="s">
        <v>1603</v>
      </c>
      <c r="E791" s="1" t="s">
        <v>80</v>
      </c>
      <c r="F791" s="10">
        <v>32</v>
      </c>
      <c r="G791" s="1" t="s">
        <v>72</v>
      </c>
      <c r="H791" s="1" t="s">
        <v>24</v>
      </c>
      <c r="I791" s="4">
        <v>65361</v>
      </c>
      <c r="J791" s="10">
        <v>6</v>
      </c>
      <c r="K791" s="10">
        <v>5</v>
      </c>
      <c r="L791" s="1">
        <v>2022</v>
      </c>
      <c r="M791" s="1" t="s">
        <v>18</v>
      </c>
      <c r="N791" s="1" t="s">
        <v>26</v>
      </c>
      <c r="O791" s="7">
        <v>3.6316627364950929</v>
      </c>
      <c r="P791" t="str">
        <f>_xlfn.IFS(Analysis167[[#This Row],[Performance_Score]]&lt;=2, "Poor", Analysis167[[#This Row],[Performance_Score]]&gt;2, "Good", Analysis167[[#This Row],[Performance_Score]]&gt;4, "Excellent")</f>
        <v>Good</v>
      </c>
      <c r="Q791" t="str">
        <f>LEFT(Analysis167[[#This Row],[Name]],FIND(" ",Analysis167[[#This Row],[Name]], 1))</f>
        <v xml:space="preserve">Shawn </v>
      </c>
    </row>
    <row r="792" spans="3:17" x14ac:dyDescent="0.35">
      <c r="C792" s="2" t="s">
        <v>1604</v>
      </c>
      <c r="D792" s="2" t="s">
        <v>1605</v>
      </c>
      <c r="E792" s="2" t="s">
        <v>80</v>
      </c>
      <c r="F792" s="11">
        <v>28</v>
      </c>
      <c r="G792" s="2" t="s">
        <v>16</v>
      </c>
      <c r="H792" s="2" t="s">
        <v>17</v>
      </c>
      <c r="I792" s="5">
        <v>111140</v>
      </c>
      <c r="J792" s="11">
        <v>28</v>
      </c>
      <c r="K792" s="11">
        <v>5</v>
      </c>
      <c r="L792" s="2">
        <v>2017</v>
      </c>
      <c r="M792" s="2" t="s">
        <v>25</v>
      </c>
      <c r="N792" s="2" t="s">
        <v>26</v>
      </c>
      <c r="O792" s="8">
        <v>2.9246217335066342</v>
      </c>
      <c r="P792" t="str">
        <f>_xlfn.IFS(Analysis167[[#This Row],[Performance_Score]]&lt;=2, "Poor", Analysis167[[#This Row],[Performance_Score]]&gt;2, "Good", Analysis167[[#This Row],[Performance_Score]]&gt;4, "Excellent")</f>
        <v>Good</v>
      </c>
      <c r="Q792" t="str">
        <f>LEFT(Analysis167[[#This Row],[Name]],FIND(" ",Analysis167[[#This Row],[Name]], 1))</f>
        <v xml:space="preserve">Joseph </v>
      </c>
    </row>
    <row r="793" spans="3:17" x14ac:dyDescent="0.35">
      <c r="C793" s="1" t="s">
        <v>1606</v>
      </c>
      <c r="D793" s="1" t="s">
        <v>1607</v>
      </c>
      <c r="E793" s="1" t="s">
        <v>80</v>
      </c>
      <c r="F793" s="10">
        <v>25</v>
      </c>
      <c r="G793" s="1" t="s">
        <v>16</v>
      </c>
      <c r="H793" s="1" t="s">
        <v>29</v>
      </c>
      <c r="I793" s="4">
        <v>77975</v>
      </c>
      <c r="J793" s="10">
        <v>17</v>
      </c>
      <c r="K793" s="10">
        <v>3</v>
      </c>
      <c r="L793" s="1">
        <v>2016</v>
      </c>
      <c r="M793" s="1" t="s">
        <v>40</v>
      </c>
      <c r="N793" s="1" t="s">
        <v>41</v>
      </c>
      <c r="O793" s="7">
        <v>1.1781384897393474</v>
      </c>
      <c r="P793" t="str">
        <f>_xlfn.IFS(Analysis167[[#This Row],[Performance_Score]]&lt;=2, "Poor", Analysis167[[#This Row],[Performance_Score]]&gt;2, "Good", Analysis167[[#This Row],[Performance_Score]]&gt;4, "Excellent")</f>
        <v>Good</v>
      </c>
      <c r="Q793" t="str">
        <f>LEFT(Analysis167[[#This Row],[Name]],FIND(" ",Analysis167[[#This Row],[Name]], 1))</f>
        <v xml:space="preserve">Robert </v>
      </c>
    </row>
    <row r="794" spans="3:17" x14ac:dyDescent="0.35">
      <c r="C794" s="2" t="s">
        <v>1608</v>
      </c>
      <c r="D794" s="2" t="s">
        <v>1609</v>
      </c>
      <c r="E794" s="2" t="s">
        <v>15</v>
      </c>
      <c r="F794" s="11">
        <v>49</v>
      </c>
      <c r="G794" s="2" t="s">
        <v>16</v>
      </c>
      <c r="H794" s="2" t="s">
        <v>17</v>
      </c>
      <c r="I794" s="5">
        <v>109261</v>
      </c>
      <c r="J794" s="11">
        <v>34</v>
      </c>
      <c r="K794" s="11">
        <v>1</v>
      </c>
      <c r="L794" s="2">
        <v>2016</v>
      </c>
      <c r="M794" s="2" t="s">
        <v>30</v>
      </c>
      <c r="N794" s="2" t="s">
        <v>26</v>
      </c>
      <c r="O794" s="8">
        <v>4.3598510648416005</v>
      </c>
      <c r="P794" t="str">
        <f>_xlfn.IFS(Analysis167[[#This Row],[Performance_Score]]&lt;=2, "Poor", Analysis167[[#This Row],[Performance_Score]]&gt;2, "Good", Analysis167[[#This Row],[Performance_Score]]&gt;4, "Excellent")</f>
        <v>Poor</v>
      </c>
      <c r="Q794" t="str">
        <f>LEFT(Analysis167[[#This Row],[Name]],FIND(" ",Analysis167[[#This Row],[Name]], 1))</f>
        <v xml:space="preserve">Michelle </v>
      </c>
    </row>
    <row r="795" spans="3:17" x14ac:dyDescent="0.35">
      <c r="C795" s="1" t="s">
        <v>1610</v>
      </c>
      <c r="D795" s="1" t="s">
        <v>1611</v>
      </c>
      <c r="E795" s="1" t="s">
        <v>33</v>
      </c>
      <c r="F795" s="10">
        <v>26</v>
      </c>
      <c r="G795" s="1" t="s">
        <v>23</v>
      </c>
      <c r="H795" s="1" t="s">
        <v>63</v>
      </c>
      <c r="I795" s="4">
        <v>30137</v>
      </c>
      <c r="J795" s="10">
        <v>17</v>
      </c>
      <c r="K795" s="10">
        <v>2</v>
      </c>
      <c r="L795" s="1">
        <v>2022</v>
      </c>
      <c r="M795" s="1" t="s">
        <v>30</v>
      </c>
      <c r="N795" s="1" t="s">
        <v>19</v>
      </c>
      <c r="O795" s="7">
        <v>4.2911233957764949</v>
      </c>
      <c r="P795" t="str">
        <f>_xlfn.IFS(Analysis167[[#This Row],[Performance_Score]]&lt;=2, "Poor", Analysis167[[#This Row],[Performance_Score]]&gt;2, "Good", Analysis167[[#This Row],[Performance_Score]]&gt;4, "Excellent")</f>
        <v>Poor</v>
      </c>
      <c r="Q795" t="str">
        <f>LEFT(Analysis167[[#This Row],[Name]],FIND(" ",Analysis167[[#This Row],[Name]], 1))</f>
        <v xml:space="preserve">Joseph </v>
      </c>
    </row>
    <row r="796" spans="3:17" x14ac:dyDescent="0.35">
      <c r="C796" s="2" t="s">
        <v>1612</v>
      </c>
      <c r="D796" s="2" t="s">
        <v>1613</v>
      </c>
      <c r="E796" s="2" t="s">
        <v>22</v>
      </c>
      <c r="F796" s="11">
        <v>46</v>
      </c>
      <c r="G796" s="2" t="s">
        <v>16</v>
      </c>
      <c r="H796" s="2" t="s">
        <v>39</v>
      </c>
      <c r="I796" s="5">
        <v>102259</v>
      </c>
      <c r="J796" s="11">
        <v>1</v>
      </c>
      <c r="K796" s="11">
        <v>3</v>
      </c>
      <c r="L796" s="2">
        <v>2018</v>
      </c>
      <c r="M796" s="2" t="s">
        <v>25</v>
      </c>
      <c r="N796" s="2" t="s">
        <v>26</v>
      </c>
      <c r="O796" s="8">
        <v>2.9939201664683703</v>
      </c>
      <c r="P796" t="str">
        <f>_xlfn.IFS(Analysis167[[#This Row],[Performance_Score]]&lt;=2, "Poor", Analysis167[[#This Row],[Performance_Score]]&gt;2, "Good", Analysis167[[#This Row],[Performance_Score]]&gt;4, "Excellent")</f>
        <v>Good</v>
      </c>
      <c r="Q796" t="str">
        <f>LEFT(Analysis167[[#This Row],[Name]],FIND(" ",Analysis167[[#This Row],[Name]], 1))</f>
        <v xml:space="preserve">Steven </v>
      </c>
    </row>
    <row r="797" spans="3:17" x14ac:dyDescent="0.35">
      <c r="C797" s="1" t="s">
        <v>1614</v>
      </c>
      <c r="D797" s="1" t="s">
        <v>1615</v>
      </c>
      <c r="E797" s="1" t="s">
        <v>80</v>
      </c>
      <c r="F797" s="10">
        <v>33</v>
      </c>
      <c r="G797" s="1" t="s">
        <v>23</v>
      </c>
      <c r="H797" s="1" t="s">
        <v>77</v>
      </c>
      <c r="I797" s="4">
        <v>94777</v>
      </c>
      <c r="J797" s="10">
        <v>6</v>
      </c>
      <c r="K797" s="10">
        <v>4</v>
      </c>
      <c r="L797" s="1">
        <v>2020</v>
      </c>
      <c r="M797" s="1" t="s">
        <v>18</v>
      </c>
      <c r="N797" s="1" t="s">
        <v>26</v>
      </c>
      <c r="O797" s="7">
        <v>1.7064454073788196</v>
      </c>
      <c r="P797" t="str">
        <f>_xlfn.IFS(Analysis167[[#This Row],[Performance_Score]]&lt;=2, "Poor", Analysis167[[#This Row],[Performance_Score]]&gt;2, "Good", Analysis167[[#This Row],[Performance_Score]]&gt;4, "Excellent")</f>
        <v>Good</v>
      </c>
      <c r="Q797" t="str">
        <f>LEFT(Analysis167[[#This Row],[Name]],FIND(" ",Analysis167[[#This Row],[Name]], 1))</f>
        <v xml:space="preserve">Miranda </v>
      </c>
    </row>
    <row r="798" spans="3:17" x14ac:dyDescent="0.35">
      <c r="C798" s="2" t="s">
        <v>1616</v>
      </c>
      <c r="D798" s="2" t="s">
        <v>1617</v>
      </c>
      <c r="E798" s="2" t="s">
        <v>15</v>
      </c>
      <c r="F798" s="11">
        <v>28</v>
      </c>
      <c r="G798" s="2" t="s">
        <v>23</v>
      </c>
      <c r="H798" s="2" t="s">
        <v>77</v>
      </c>
      <c r="I798" s="5">
        <v>84373</v>
      </c>
      <c r="J798" s="11">
        <v>18</v>
      </c>
      <c r="K798" s="11">
        <v>3</v>
      </c>
      <c r="L798" s="2">
        <v>0</v>
      </c>
      <c r="M798" s="2" t="s">
        <v>40</v>
      </c>
      <c r="N798" s="2" t="s">
        <v>41</v>
      </c>
      <c r="O798" s="8">
        <v>4.1625094057723739</v>
      </c>
      <c r="P798" t="str">
        <f>_xlfn.IFS(Analysis167[[#This Row],[Performance_Score]]&lt;=2, "Poor", Analysis167[[#This Row],[Performance_Score]]&gt;2, "Good", Analysis167[[#This Row],[Performance_Score]]&gt;4, "Excellent")</f>
        <v>Good</v>
      </c>
      <c r="Q798" t="str">
        <f>LEFT(Analysis167[[#This Row],[Name]],FIND(" ",Analysis167[[#This Row],[Name]], 1))</f>
        <v xml:space="preserve">Andrea </v>
      </c>
    </row>
    <row r="799" spans="3:17" x14ac:dyDescent="0.35">
      <c r="C799" s="1" t="s">
        <v>1618</v>
      </c>
      <c r="D799" s="1" t="s">
        <v>1619</v>
      </c>
      <c r="E799" s="1" t="s">
        <v>22</v>
      </c>
      <c r="F799" s="10">
        <v>60</v>
      </c>
      <c r="G799" s="1" t="s">
        <v>16</v>
      </c>
      <c r="H799" s="1" t="s">
        <v>39</v>
      </c>
      <c r="I799" s="4">
        <v>30788</v>
      </c>
      <c r="J799" s="10">
        <v>29</v>
      </c>
      <c r="K799" s="10">
        <v>1</v>
      </c>
      <c r="L799" s="1">
        <v>2018</v>
      </c>
      <c r="M799" s="1" t="s">
        <v>51</v>
      </c>
      <c r="N799" s="1" t="s">
        <v>26</v>
      </c>
      <c r="O799" s="7">
        <v>4.2075700406600127</v>
      </c>
      <c r="P799" t="str">
        <f>_xlfn.IFS(Analysis167[[#This Row],[Performance_Score]]&lt;=2, "Poor", Analysis167[[#This Row],[Performance_Score]]&gt;2, "Good", Analysis167[[#This Row],[Performance_Score]]&gt;4, "Excellent")</f>
        <v>Poor</v>
      </c>
      <c r="Q799" t="str">
        <f>LEFT(Analysis167[[#This Row],[Name]],FIND(" ",Analysis167[[#This Row],[Name]], 1))</f>
        <v xml:space="preserve">Kurt </v>
      </c>
    </row>
    <row r="800" spans="3:17" x14ac:dyDescent="0.35">
      <c r="C800" s="2" t="s">
        <v>1620</v>
      </c>
      <c r="D800" s="2" t="s">
        <v>1621</v>
      </c>
      <c r="E800" s="2" t="s">
        <v>58</v>
      </c>
      <c r="F800" s="11">
        <v>32</v>
      </c>
      <c r="G800" s="2" t="s">
        <v>16</v>
      </c>
      <c r="H800" s="2" t="s">
        <v>17</v>
      </c>
      <c r="I800" s="5">
        <v>87616</v>
      </c>
      <c r="J800" s="11">
        <v>27</v>
      </c>
      <c r="K800" s="11">
        <v>1</v>
      </c>
      <c r="L800" s="2">
        <v>2024</v>
      </c>
      <c r="M800" s="2" t="s">
        <v>51</v>
      </c>
      <c r="N800" s="2" t="s">
        <v>41</v>
      </c>
      <c r="O800" s="8">
        <v>4.0244842310957853</v>
      </c>
      <c r="P800" t="str">
        <f>_xlfn.IFS(Analysis167[[#This Row],[Performance_Score]]&lt;=2, "Poor", Analysis167[[#This Row],[Performance_Score]]&gt;2, "Good", Analysis167[[#This Row],[Performance_Score]]&gt;4, "Excellent")</f>
        <v>Poor</v>
      </c>
      <c r="Q800" t="str">
        <f>LEFT(Analysis167[[#This Row],[Name]],FIND(" ",Analysis167[[#This Row],[Name]], 1))</f>
        <v xml:space="preserve">Terry </v>
      </c>
    </row>
    <row r="801" spans="3:17" x14ac:dyDescent="0.35">
      <c r="C801" s="1" t="s">
        <v>1622</v>
      </c>
      <c r="D801" s="1" t="s">
        <v>1623</v>
      </c>
      <c r="E801" s="1" t="s">
        <v>22</v>
      </c>
      <c r="F801" s="10">
        <v>23</v>
      </c>
      <c r="G801" s="1" t="s">
        <v>23</v>
      </c>
      <c r="H801" s="1" t="s">
        <v>29</v>
      </c>
      <c r="I801" s="4">
        <v>86247</v>
      </c>
      <c r="J801" s="10">
        <v>8</v>
      </c>
      <c r="K801" s="10">
        <v>4</v>
      </c>
      <c r="L801" s="1">
        <v>2021</v>
      </c>
      <c r="M801" s="1" t="s">
        <v>18</v>
      </c>
      <c r="N801" s="1" t="s">
        <v>26</v>
      </c>
      <c r="O801" s="7">
        <v>2.9238947316742232</v>
      </c>
      <c r="P801" t="str">
        <f>_xlfn.IFS(Analysis167[[#This Row],[Performance_Score]]&lt;=2, "Poor", Analysis167[[#This Row],[Performance_Score]]&gt;2, "Good", Analysis167[[#This Row],[Performance_Score]]&gt;4, "Excellent")</f>
        <v>Good</v>
      </c>
      <c r="Q801" t="str">
        <f>LEFT(Analysis167[[#This Row],[Name]],FIND(" ",Analysis167[[#This Row],[Name]], 1))</f>
        <v xml:space="preserve">Jerry </v>
      </c>
    </row>
    <row r="802" spans="3:17" x14ac:dyDescent="0.35">
      <c r="C802" s="2" t="s">
        <v>1624</v>
      </c>
      <c r="D802" s="2" t="s">
        <v>1625</v>
      </c>
      <c r="E802" s="2" t="s">
        <v>33</v>
      </c>
      <c r="F802" s="11">
        <v>25</v>
      </c>
      <c r="G802" s="2" t="s">
        <v>16</v>
      </c>
      <c r="H802" s="2" t="s">
        <v>29</v>
      </c>
      <c r="I802" s="5">
        <v>56779</v>
      </c>
      <c r="J802" s="11">
        <v>3</v>
      </c>
      <c r="K802" s="11">
        <v>3</v>
      </c>
      <c r="L802" s="2">
        <v>0</v>
      </c>
      <c r="M802" s="2" t="s">
        <v>30</v>
      </c>
      <c r="N802" s="2" t="s">
        <v>41</v>
      </c>
      <c r="O802" s="8">
        <v>1.017962900483028</v>
      </c>
      <c r="P802" t="str">
        <f>_xlfn.IFS(Analysis167[[#This Row],[Performance_Score]]&lt;=2, "Poor", Analysis167[[#This Row],[Performance_Score]]&gt;2, "Good", Analysis167[[#This Row],[Performance_Score]]&gt;4, "Excellent")</f>
        <v>Good</v>
      </c>
      <c r="Q802" t="str">
        <f>LEFT(Analysis167[[#This Row],[Name]],FIND(" ",Analysis167[[#This Row],[Name]], 1))</f>
        <v xml:space="preserve">Manuel </v>
      </c>
    </row>
    <row r="803" spans="3:17" x14ac:dyDescent="0.35">
      <c r="C803" s="1" t="s">
        <v>1626</v>
      </c>
      <c r="D803" s="1" t="s">
        <v>1627</v>
      </c>
      <c r="E803" s="1" t="s">
        <v>58</v>
      </c>
      <c r="F803" s="10">
        <v>36</v>
      </c>
      <c r="G803" s="1" t="s">
        <v>16</v>
      </c>
      <c r="H803" s="1" t="s">
        <v>63</v>
      </c>
      <c r="I803" s="4">
        <v>52691</v>
      </c>
      <c r="J803" s="10">
        <v>24</v>
      </c>
      <c r="K803" s="10">
        <v>2</v>
      </c>
      <c r="L803" s="1">
        <v>2024</v>
      </c>
      <c r="M803" s="1" t="s">
        <v>18</v>
      </c>
      <c r="N803" s="1" t="s">
        <v>26</v>
      </c>
      <c r="O803" s="7">
        <v>2.7026009402643099</v>
      </c>
      <c r="P803" t="str">
        <f>_xlfn.IFS(Analysis167[[#This Row],[Performance_Score]]&lt;=2, "Poor", Analysis167[[#This Row],[Performance_Score]]&gt;2, "Good", Analysis167[[#This Row],[Performance_Score]]&gt;4, "Excellent")</f>
        <v>Poor</v>
      </c>
      <c r="Q803" t="str">
        <f>LEFT(Analysis167[[#This Row],[Name]],FIND(" ",Analysis167[[#This Row],[Name]], 1))</f>
        <v xml:space="preserve">Jack </v>
      </c>
    </row>
    <row r="804" spans="3:17" x14ac:dyDescent="0.35">
      <c r="C804" s="2" t="s">
        <v>1628</v>
      </c>
      <c r="D804" s="2" t="s">
        <v>1629</v>
      </c>
      <c r="E804" s="2" t="s">
        <v>15</v>
      </c>
      <c r="F804" s="11">
        <v>28</v>
      </c>
      <c r="G804" s="2" t="s">
        <v>16</v>
      </c>
      <c r="H804" s="2" t="s">
        <v>63</v>
      </c>
      <c r="I804" s="5">
        <v>108144</v>
      </c>
      <c r="J804" s="11">
        <v>10</v>
      </c>
      <c r="K804" s="11">
        <v>1</v>
      </c>
      <c r="L804" s="2">
        <v>2016</v>
      </c>
      <c r="M804" s="2" t="s">
        <v>40</v>
      </c>
      <c r="N804" s="2" t="s">
        <v>41</v>
      </c>
      <c r="O804" s="8">
        <v>4.2047711812585344</v>
      </c>
      <c r="P804" t="str">
        <f>_xlfn.IFS(Analysis167[[#This Row],[Performance_Score]]&lt;=2, "Poor", Analysis167[[#This Row],[Performance_Score]]&gt;2, "Good", Analysis167[[#This Row],[Performance_Score]]&gt;4, "Excellent")</f>
        <v>Poor</v>
      </c>
      <c r="Q804" t="str">
        <f>LEFT(Analysis167[[#This Row],[Name]],FIND(" ",Analysis167[[#This Row],[Name]], 1))</f>
        <v xml:space="preserve">Karen </v>
      </c>
    </row>
    <row r="805" spans="3:17" x14ac:dyDescent="0.35">
      <c r="C805" s="1" t="s">
        <v>1630</v>
      </c>
      <c r="D805" s="1" t="s">
        <v>1631</v>
      </c>
      <c r="E805" s="1" t="s">
        <v>33</v>
      </c>
      <c r="F805" s="10">
        <v>50</v>
      </c>
      <c r="G805" s="1" t="s">
        <v>23</v>
      </c>
      <c r="H805" s="1" t="s">
        <v>39</v>
      </c>
      <c r="I805" s="4">
        <v>91582</v>
      </c>
      <c r="J805" s="10">
        <v>10</v>
      </c>
      <c r="K805" s="10">
        <v>3</v>
      </c>
      <c r="L805" s="1">
        <v>2018</v>
      </c>
      <c r="M805" s="1" t="s">
        <v>51</v>
      </c>
      <c r="N805" s="1" t="s">
        <v>26</v>
      </c>
      <c r="O805" s="7">
        <v>2.0319918796267142</v>
      </c>
      <c r="P805" t="str">
        <f>_xlfn.IFS(Analysis167[[#This Row],[Performance_Score]]&lt;=2, "Poor", Analysis167[[#This Row],[Performance_Score]]&gt;2, "Good", Analysis167[[#This Row],[Performance_Score]]&gt;4, "Excellent")</f>
        <v>Good</v>
      </c>
      <c r="Q805" t="str">
        <f>LEFT(Analysis167[[#This Row],[Name]],FIND(" ",Analysis167[[#This Row],[Name]], 1))</f>
        <v xml:space="preserve">Brent </v>
      </c>
    </row>
    <row r="806" spans="3:17" x14ac:dyDescent="0.35">
      <c r="C806" s="2" t="s">
        <v>1632</v>
      </c>
      <c r="D806" s="2" t="s">
        <v>1633</v>
      </c>
      <c r="E806" s="2" t="s">
        <v>33</v>
      </c>
      <c r="F806" s="11">
        <v>30</v>
      </c>
      <c r="G806" s="2" t="s">
        <v>16</v>
      </c>
      <c r="H806" s="2" t="s">
        <v>17</v>
      </c>
      <c r="I806" s="5">
        <v>96554</v>
      </c>
      <c r="J806" s="11">
        <v>18</v>
      </c>
      <c r="K806" s="11">
        <v>3</v>
      </c>
      <c r="L806" s="2">
        <v>2016</v>
      </c>
      <c r="M806" s="2" t="s">
        <v>30</v>
      </c>
      <c r="N806" s="2" t="s">
        <v>41</v>
      </c>
      <c r="O806" s="8">
        <v>1.7895085733137628</v>
      </c>
      <c r="P806" t="str">
        <f>_xlfn.IFS(Analysis167[[#This Row],[Performance_Score]]&lt;=2, "Poor", Analysis167[[#This Row],[Performance_Score]]&gt;2, "Good", Analysis167[[#This Row],[Performance_Score]]&gt;4, "Excellent")</f>
        <v>Good</v>
      </c>
      <c r="Q806" t="str">
        <f>LEFT(Analysis167[[#This Row],[Name]],FIND(" ",Analysis167[[#This Row],[Name]], 1))</f>
        <v xml:space="preserve">James </v>
      </c>
    </row>
    <row r="807" spans="3:17" x14ac:dyDescent="0.35">
      <c r="C807" s="1" t="s">
        <v>1634</v>
      </c>
      <c r="D807" s="1" t="s">
        <v>1635</v>
      </c>
      <c r="E807" s="1" t="s">
        <v>80</v>
      </c>
      <c r="F807" s="10">
        <v>51</v>
      </c>
      <c r="G807" s="1" t="s">
        <v>16</v>
      </c>
      <c r="H807" s="1" t="s">
        <v>17</v>
      </c>
      <c r="I807" s="4">
        <v>106681</v>
      </c>
      <c r="J807" s="10">
        <v>12</v>
      </c>
      <c r="K807" s="10">
        <v>1</v>
      </c>
      <c r="L807" s="1">
        <v>2020</v>
      </c>
      <c r="M807" s="1" t="s">
        <v>34</v>
      </c>
      <c r="N807" s="1" t="s">
        <v>19</v>
      </c>
      <c r="O807" s="7">
        <v>1.5361699057864349</v>
      </c>
      <c r="P807" t="str">
        <f>_xlfn.IFS(Analysis167[[#This Row],[Performance_Score]]&lt;=2, "Poor", Analysis167[[#This Row],[Performance_Score]]&gt;2, "Good", Analysis167[[#This Row],[Performance_Score]]&gt;4, "Excellent")</f>
        <v>Poor</v>
      </c>
      <c r="Q807" t="str">
        <f>LEFT(Analysis167[[#This Row],[Name]],FIND(" ",Analysis167[[#This Row],[Name]], 1))</f>
        <v xml:space="preserve">Thomas </v>
      </c>
    </row>
    <row r="808" spans="3:17" x14ac:dyDescent="0.35">
      <c r="C808" s="2" t="s">
        <v>1636</v>
      </c>
      <c r="D808" s="2" t="s">
        <v>1637</v>
      </c>
      <c r="E808" s="2" t="s">
        <v>15</v>
      </c>
      <c r="F808" s="11">
        <v>54</v>
      </c>
      <c r="G808" s="2" t="s">
        <v>16</v>
      </c>
      <c r="H808" s="2" t="s">
        <v>39</v>
      </c>
      <c r="I808" s="5">
        <v>102499</v>
      </c>
      <c r="J808" s="11">
        <v>10</v>
      </c>
      <c r="K808" s="11">
        <v>2</v>
      </c>
      <c r="L808" s="2">
        <v>2021</v>
      </c>
      <c r="M808" s="2" t="s">
        <v>18</v>
      </c>
      <c r="N808" s="2" t="s">
        <v>41</v>
      </c>
      <c r="O808" s="8">
        <v>4.8708661882570858</v>
      </c>
      <c r="P808" t="str">
        <f>_xlfn.IFS(Analysis167[[#This Row],[Performance_Score]]&lt;=2, "Poor", Analysis167[[#This Row],[Performance_Score]]&gt;2, "Good", Analysis167[[#This Row],[Performance_Score]]&gt;4, "Excellent")</f>
        <v>Poor</v>
      </c>
      <c r="Q808" t="str">
        <f>LEFT(Analysis167[[#This Row],[Name]],FIND(" ",Analysis167[[#This Row],[Name]], 1))</f>
        <v xml:space="preserve">Billy </v>
      </c>
    </row>
    <row r="809" spans="3:17" x14ac:dyDescent="0.35">
      <c r="C809" s="1" t="s">
        <v>1638</v>
      </c>
      <c r="D809" s="1" t="s">
        <v>1639</v>
      </c>
      <c r="E809" s="1" t="s">
        <v>33</v>
      </c>
      <c r="F809" s="10">
        <v>52</v>
      </c>
      <c r="G809" s="1" t="s">
        <v>23</v>
      </c>
      <c r="H809" s="1" t="s">
        <v>77</v>
      </c>
      <c r="I809" s="4">
        <v>106424</v>
      </c>
      <c r="J809" s="10">
        <v>7</v>
      </c>
      <c r="K809" s="10">
        <v>1</v>
      </c>
      <c r="L809" s="1">
        <v>2017</v>
      </c>
      <c r="M809" s="1" t="s">
        <v>51</v>
      </c>
      <c r="N809" s="1" t="s">
        <v>26</v>
      </c>
      <c r="O809" s="7">
        <v>2.2951016365126495</v>
      </c>
      <c r="P809" t="str">
        <f>_xlfn.IFS(Analysis167[[#This Row],[Performance_Score]]&lt;=2, "Poor", Analysis167[[#This Row],[Performance_Score]]&gt;2, "Good", Analysis167[[#This Row],[Performance_Score]]&gt;4, "Excellent")</f>
        <v>Poor</v>
      </c>
      <c r="Q809" t="str">
        <f>LEFT(Analysis167[[#This Row],[Name]],FIND(" ",Analysis167[[#This Row],[Name]], 1))</f>
        <v xml:space="preserve">Robert </v>
      </c>
    </row>
    <row r="810" spans="3:17" x14ac:dyDescent="0.35">
      <c r="C810" s="2" t="s">
        <v>1640</v>
      </c>
      <c r="D810" s="2" t="s">
        <v>1641</v>
      </c>
      <c r="E810" s="2" t="s">
        <v>46</v>
      </c>
      <c r="F810" s="11">
        <v>33</v>
      </c>
      <c r="G810" s="2" t="s">
        <v>16</v>
      </c>
      <c r="H810" s="2" t="s">
        <v>29</v>
      </c>
      <c r="I810" s="5">
        <v>101235</v>
      </c>
      <c r="J810" s="11">
        <v>5</v>
      </c>
      <c r="K810" s="11">
        <v>5</v>
      </c>
      <c r="L810" s="2">
        <v>2024</v>
      </c>
      <c r="M810" s="2" t="s">
        <v>51</v>
      </c>
      <c r="N810" s="2" t="s">
        <v>26</v>
      </c>
      <c r="O810" s="8">
        <v>3.9952769043515222</v>
      </c>
      <c r="P810" t="str">
        <f>_xlfn.IFS(Analysis167[[#This Row],[Performance_Score]]&lt;=2, "Poor", Analysis167[[#This Row],[Performance_Score]]&gt;2, "Good", Analysis167[[#This Row],[Performance_Score]]&gt;4, "Excellent")</f>
        <v>Good</v>
      </c>
      <c r="Q810" t="str">
        <f>LEFT(Analysis167[[#This Row],[Name]],FIND(" ",Analysis167[[#This Row],[Name]], 1))</f>
        <v xml:space="preserve">Bradley </v>
      </c>
    </row>
    <row r="811" spans="3:17" x14ac:dyDescent="0.35">
      <c r="C811" s="1" t="s">
        <v>1642</v>
      </c>
      <c r="D811" s="1" t="s">
        <v>1643</v>
      </c>
      <c r="E811" s="1" t="s">
        <v>46</v>
      </c>
      <c r="F811" s="10">
        <v>38</v>
      </c>
      <c r="G811" s="1" t="s">
        <v>23</v>
      </c>
      <c r="H811" s="1" t="s">
        <v>24</v>
      </c>
      <c r="I811" s="4">
        <v>32964</v>
      </c>
      <c r="J811" s="10">
        <v>15</v>
      </c>
      <c r="K811" s="10">
        <v>3</v>
      </c>
      <c r="L811" s="1">
        <v>2016</v>
      </c>
      <c r="M811" s="1" t="s">
        <v>25</v>
      </c>
      <c r="N811" s="1" t="s">
        <v>26</v>
      </c>
      <c r="O811" s="7">
        <v>1.4614707820265993</v>
      </c>
      <c r="P811" t="str">
        <f>_xlfn.IFS(Analysis167[[#This Row],[Performance_Score]]&lt;=2, "Poor", Analysis167[[#This Row],[Performance_Score]]&gt;2, "Good", Analysis167[[#This Row],[Performance_Score]]&gt;4, "Excellent")</f>
        <v>Good</v>
      </c>
      <c r="Q811" t="str">
        <f>LEFT(Analysis167[[#This Row],[Name]],FIND(" ",Analysis167[[#This Row],[Name]], 1))</f>
        <v xml:space="preserve">Joshua </v>
      </c>
    </row>
    <row r="812" spans="3:17" x14ac:dyDescent="0.35">
      <c r="C812" s="2" t="s">
        <v>1644</v>
      </c>
      <c r="D812" s="2" t="s">
        <v>1645</v>
      </c>
      <c r="E812" s="2" t="s">
        <v>22</v>
      </c>
      <c r="F812" s="11">
        <v>26</v>
      </c>
      <c r="G812" s="2" t="s">
        <v>16</v>
      </c>
      <c r="H812" s="2" t="s">
        <v>39</v>
      </c>
      <c r="I812" s="5">
        <v>51394</v>
      </c>
      <c r="J812" s="11">
        <v>5</v>
      </c>
      <c r="K812" s="11">
        <v>1</v>
      </c>
      <c r="L812" s="2">
        <v>2015</v>
      </c>
      <c r="M812" s="2" t="s">
        <v>30</v>
      </c>
      <c r="N812" s="2" t="s">
        <v>26</v>
      </c>
      <c r="O812" s="8">
        <v>4.9748414805127448</v>
      </c>
      <c r="P812" t="str">
        <f>_xlfn.IFS(Analysis167[[#This Row],[Performance_Score]]&lt;=2, "Poor", Analysis167[[#This Row],[Performance_Score]]&gt;2, "Good", Analysis167[[#This Row],[Performance_Score]]&gt;4, "Excellent")</f>
        <v>Poor</v>
      </c>
      <c r="Q812" t="str">
        <f>LEFT(Analysis167[[#This Row],[Name]],FIND(" ",Analysis167[[#This Row],[Name]], 1))</f>
        <v xml:space="preserve">Edward </v>
      </c>
    </row>
    <row r="813" spans="3:17" x14ac:dyDescent="0.35">
      <c r="C813" s="1" t="s">
        <v>1646</v>
      </c>
      <c r="D813" s="1" t="s">
        <v>1647</v>
      </c>
      <c r="E813" s="1" t="s">
        <v>15</v>
      </c>
      <c r="F813" s="10">
        <v>31</v>
      </c>
      <c r="G813" s="1" t="s">
        <v>16</v>
      </c>
      <c r="H813" s="1" t="s">
        <v>77</v>
      </c>
      <c r="I813" s="4">
        <v>67225</v>
      </c>
      <c r="J813" s="10">
        <v>30</v>
      </c>
      <c r="K813" s="10">
        <v>4</v>
      </c>
      <c r="L813" s="1">
        <v>2017</v>
      </c>
      <c r="M813" s="1" t="s">
        <v>40</v>
      </c>
      <c r="N813" s="1" t="s">
        <v>26</v>
      </c>
      <c r="O813" s="7">
        <v>4.2775975176508805</v>
      </c>
      <c r="P813" t="str">
        <f>_xlfn.IFS(Analysis167[[#This Row],[Performance_Score]]&lt;=2, "Poor", Analysis167[[#This Row],[Performance_Score]]&gt;2, "Good", Analysis167[[#This Row],[Performance_Score]]&gt;4, "Excellent")</f>
        <v>Good</v>
      </c>
      <c r="Q813" t="str">
        <f>LEFT(Analysis167[[#This Row],[Name]],FIND(" ",Analysis167[[#This Row],[Name]], 1))</f>
        <v xml:space="preserve">Jerry </v>
      </c>
    </row>
    <row r="814" spans="3:17" x14ac:dyDescent="0.35">
      <c r="C814" s="2" t="s">
        <v>1648</v>
      </c>
      <c r="D814" s="2" t="s">
        <v>1649</v>
      </c>
      <c r="E814" s="2" t="s">
        <v>15</v>
      </c>
      <c r="F814" s="11">
        <v>30</v>
      </c>
      <c r="G814" s="2" t="s">
        <v>23</v>
      </c>
      <c r="H814" s="2" t="s">
        <v>17</v>
      </c>
      <c r="I814" s="5">
        <v>87069</v>
      </c>
      <c r="J814" s="11">
        <v>28</v>
      </c>
      <c r="K814" s="11">
        <v>1</v>
      </c>
      <c r="L814" s="2">
        <v>2016</v>
      </c>
      <c r="M814" s="2" t="s">
        <v>51</v>
      </c>
      <c r="N814" s="2" t="s">
        <v>26</v>
      </c>
      <c r="O814" s="8">
        <v>2.861853481668327</v>
      </c>
      <c r="P814" t="str">
        <f>_xlfn.IFS(Analysis167[[#This Row],[Performance_Score]]&lt;=2, "Poor", Analysis167[[#This Row],[Performance_Score]]&gt;2, "Good", Analysis167[[#This Row],[Performance_Score]]&gt;4, "Excellent")</f>
        <v>Poor</v>
      </c>
      <c r="Q814" t="str">
        <f>LEFT(Analysis167[[#This Row],[Name]],FIND(" ",Analysis167[[#This Row],[Name]], 1))</f>
        <v xml:space="preserve">Jeffery </v>
      </c>
    </row>
    <row r="815" spans="3:17" x14ac:dyDescent="0.35">
      <c r="C815" s="1" t="s">
        <v>1650</v>
      </c>
      <c r="D815" s="1" t="s">
        <v>1651</v>
      </c>
      <c r="E815" s="1" t="s">
        <v>33</v>
      </c>
      <c r="F815" s="10">
        <v>47</v>
      </c>
      <c r="G815" s="1" t="s">
        <v>16</v>
      </c>
      <c r="H815" s="1" t="s">
        <v>39</v>
      </c>
      <c r="I815" s="4">
        <v>86589</v>
      </c>
      <c r="J815" s="10">
        <v>19</v>
      </c>
      <c r="K815" s="10">
        <v>1</v>
      </c>
      <c r="L815" s="1">
        <v>0</v>
      </c>
      <c r="M815" s="1" t="s">
        <v>51</v>
      </c>
      <c r="N815" s="1" t="s">
        <v>19</v>
      </c>
      <c r="O815" s="7">
        <v>3.9050819334441176</v>
      </c>
      <c r="P815" t="str">
        <f>_xlfn.IFS(Analysis167[[#This Row],[Performance_Score]]&lt;=2, "Poor", Analysis167[[#This Row],[Performance_Score]]&gt;2, "Good", Analysis167[[#This Row],[Performance_Score]]&gt;4, "Excellent")</f>
        <v>Poor</v>
      </c>
      <c r="Q815" t="str">
        <f>LEFT(Analysis167[[#This Row],[Name]],FIND(" ",Analysis167[[#This Row],[Name]], 1))</f>
        <v xml:space="preserve">Kenneth </v>
      </c>
    </row>
    <row r="816" spans="3:17" x14ac:dyDescent="0.35">
      <c r="C816" s="2" t="s">
        <v>1652</v>
      </c>
      <c r="D816" s="2" t="s">
        <v>1653</v>
      </c>
      <c r="E816" s="2" t="s">
        <v>33</v>
      </c>
      <c r="F816" s="11">
        <v>24</v>
      </c>
      <c r="G816" s="2" t="s">
        <v>23</v>
      </c>
      <c r="H816" s="2" t="s">
        <v>77</v>
      </c>
      <c r="I816" s="5">
        <v>45034</v>
      </c>
      <c r="J816" s="11">
        <v>1</v>
      </c>
      <c r="K816" s="11">
        <v>5</v>
      </c>
      <c r="L816" s="2">
        <v>2023</v>
      </c>
      <c r="M816" s="2" t="s">
        <v>30</v>
      </c>
      <c r="N816" s="2" t="s">
        <v>141</v>
      </c>
      <c r="O816" s="8">
        <v>1.3437165840213785</v>
      </c>
      <c r="P816" t="str">
        <f>_xlfn.IFS(Analysis167[[#This Row],[Performance_Score]]&lt;=2, "Poor", Analysis167[[#This Row],[Performance_Score]]&gt;2, "Good", Analysis167[[#This Row],[Performance_Score]]&gt;4, "Excellent")</f>
        <v>Good</v>
      </c>
      <c r="Q816" t="str">
        <f>LEFT(Analysis167[[#This Row],[Name]],FIND(" ",Analysis167[[#This Row],[Name]], 1))</f>
        <v xml:space="preserve">Emily </v>
      </c>
    </row>
    <row r="817" spans="3:17" x14ac:dyDescent="0.35">
      <c r="C817" s="1" t="s">
        <v>1654</v>
      </c>
      <c r="D817" s="1" t="s">
        <v>1655</v>
      </c>
      <c r="E817" s="1" t="s">
        <v>80</v>
      </c>
      <c r="F817" s="10">
        <v>42</v>
      </c>
      <c r="G817" s="1" t="s">
        <v>16</v>
      </c>
      <c r="H817" s="1" t="s">
        <v>77</v>
      </c>
      <c r="I817" s="4">
        <v>86225</v>
      </c>
      <c r="J817" s="10">
        <v>4</v>
      </c>
      <c r="K817" s="10">
        <v>4</v>
      </c>
      <c r="L817" s="1">
        <v>2023</v>
      </c>
      <c r="M817" s="1" t="s">
        <v>40</v>
      </c>
      <c r="N817" s="1" t="s">
        <v>19</v>
      </c>
      <c r="O817" s="7">
        <v>2.5334863381735246</v>
      </c>
      <c r="P817" t="str">
        <f>_xlfn.IFS(Analysis167[[#This Row],[Performance_Score]]&lt;=2, "Poor", Analysis167[[#This Row],[Performance_Score]]&gt;2, "Good", Analysis167[[#This Row],[Performance_Score]]&gt;4, "Excellent")</f>
        <v>Good</v>
      </c>
      <c r="Q817" t="str">
        <f>LEFT(Analysis167[[#This Row],[Name]],FIND(" ",Analysis167[[#This Row],[Name]], 1))</f>
        <v xml:space="preserve">Alexa </v>
      </c>
    </row>
    <row r="818" spans="3:17" x14ac:dyDescent="0.35">
      <c r="C818" s="2" t="s">
        <v>1656</v>
      </c>
      <c r="D818" s="2" t="s">
        <v>1657</v>
      </c>
      <c r="E818" s="2" t="s">
        <v>33</v>
      </c>
      <c r="F818" s="11">
        <v>44</v>
      </c>
      <c r="G818" s="2" t="s">
        <v>72</v>
      </c>
      <c r="H818" s="2" t="s">
        <v>29</v>
      </c>
      <c r="I818" s="5">
        <v>55108</v>
      </c>
      <c r="J818" s="11">
        <v>33</v>
      </c>
      <c r="K818" s="11">
        <v>2</v>
      </c>
      <c r="L818" s="2">
        <v>0</v>
      </c>
      <c r="M818" s="2" t="s">
        <v>25</v>
      </c>
      <c r="N818" s="2" t="s">
        <v>41</v>
      </c>
      <c r="O818" s="8">
        <v>2.331984071014797</v>
      </c>
      <c r="P818" t="str">
        <f>_xlfn.IFS(Analysis167[[#This Row],[Performance_Score]]&lt;=2, "Poor", Analysis167[[#This Row],[Performance_Score]]&gt;2, "Good", Analysis167[[#This Row],[Performance_Score]]&gt;4, "Excellent")</f>
        <v>Poor</v>
      </c>
      <c r="Q818" t="str">
        <f>LEFT(Analysis167[[#This Row],[Name]],FIND(" ",Analysis167[[#This Row],[Name]], 1))</f>
        <v xml:space="preserve">Mary </v>
      </c>
    </row>
    <row r="819" spans="3:17" x14ac:dyDescent="0.35">
      <c r="C819" s="1" t="s">
        <v>1658</v>
      </c>
      <c r="D819" s="1" t="s">
        <v>1659</v>
      </c>
      <c r="E819" s="1" t="s">
        <v>15</v>
      </c>
      <c r="F819" s="10">
        <v>30</v>
      </c>
      <c r="G819" s="1" t="s">
        <v>16</v>
      </c>
      <c r="H819" s="1" t="s">
        <v>17</v>
      </c>
      <c r="I819" s="4">
        <v>91885</v>
      </c>
      <c r="J819" s="10">
        <v>20</v>
      </c>
      <c r="K819" s="10">
        <v>4</v>
      </c>
      <c r="L819" s="1">
        <v>0</v>
      </c>
      <c r="M819" s="1" t="s">
        <v>25</v>
      </c>
      <c r="N819" s="1" t="s">
        <v>26</v>
      </c>
      <c r="O819" s="7">
        <v>2.0398651173231839</v>
      </c>
      <c r="P819" t="str">
        <f>_xlfn.IFS(Analysis167[[#This Row],[Performance_Score]]&lt;=2, "Poor", Analysis167[[#This Row],[Performance_Score]]&gt;2, "Good", Analysis167[[#This Row],[Performance_Score]]&gt;4, "Excellent")</f>
        <v>Good</v>
      </c>
      <c r="Q819" t="str">
        <f>LEFT(Analysis167[[#This Row],[Name]],FIND(" ",Analysis167[[#This Row],[Name]], 1))</f>
        <v xml:space="preserve">Christopher </v>
      </c>
    </row>
    <row r="820" spans="3:17" x14ac:dyDescent="0.35">
      <c r="C820" s="2" t="s">
        <v>1660</v>
      </c>
      <c r="D820" s="2" t="s">
        <v>1661</v>
      </c>
      <c r="E820" s="2" t="s">
        <v>80</v>
      </c>
      <c r="F820" s="11">
        <v>30</v>
      </c>
      <c r="G820" s="2" t="s">
        <v>23</v>
      </c>
      <c r="H820" s="2" t="s">
        <v>63</v>
      </c>
      <c r="I820" s="5">
        <v>79073</v>
      </c>
      <c r="J820" s="11">
        <v>28</v>
      </c>
      <c r="K820" s="11">
        <v>5</v>
      </c>
      <c r="L820" s="2">
        <v>2024</v>
      </c>
      <c r="M820" s="2" t="s">
        <v>51</v>
      </c>
      <c r="N820" s="2" t="s">
        <v>141</v>
      </c>
      <c r="O820" s="8">
        <v>3.0735448355511803</v>
      </c>
      <c r="P820" t="str">
        <f>_xlfn.IFS(Analysis167[[#This Row],[Performance_Score]]&lt;=2, "Poor", Analysis167[[#This Row],[Performance_Score]]&gt;2, "Good", Analysis167[[#This Row],[Performance_Score]]&gt;4, "Excellent")</f>
        <v>Good</v>
      </c>
      <c r="Q820" t="str">
        <f>LEFT(Analysis167[[#This Row],[Name]],FIND(" ",Analysis167[[#This Row],[Name]], 1))</f>
        <v xml:space="preserve">Sheila </v>
      </c>
    </row>
    <row r="821" spans="3:17" x14ac:dyDescent="0.35">
      <c r="C821" s="1" t="s">
        <v>1662</v>
      </c>
      <c r="D821" s="1" t="s">
        <v>1663</v>
      </c>
      <c r="E821" s="1" t="s">
        <v>22</v>
      </c>
      <c r="F821" s="10">
        <v>23</v>
      </c>
      <c r="G821" s="1" t="s">
        <v>23</v>
      </c>
      <c r="H821" s="1" t="s">
        <v>63</v>
      </c>
      <c r="I821" s="4">
        <v>34212</v>
      </c>
      <c r="J821" s="10">
        <v>2</v>
      </c>
      <c r="K821" s="10">
        <v>3</v>
      </c>
      <c r="L821" s="1">
        <v>2015</v>
      </c>
      <c r="M821" s="1" t="s">
        <v>25</v>
      </c>
      <c r="N821" s="1" t="s">
        <v>41</v>
      </c>
      <c r="O821" s="7">
        <v>3.6107806668732709</v>
      </c>
      <c r="P821" t="str">
        <f>_xlfn.IFS(Analysis167[[#This Row],[Performance_Score]]&lt;=2, "Poor", Analysis167[[#This Row],[Performance_Score]]&gt;2, "Good", Analysis167[[#This Row],[Performance_Score]]&gt;4, "Excellent")</f>
        <v>Good</v>
      </c>
      <c r="Q821" t="str">
        <f>LEFT(Analysis167[[#This Row],[Name]],FIND(" ",Analysis167[[#This Row],[Name]], 1))</f>
        <v xml:space="preserve">Jackson </v>
      </c>
    </row>
    <row r="822" spans="3:17" x14ac:dyDescent="0.35">
      <c r="C822" s="2" t="s">
        <v>1664</v>
      </c>
      <c r="D822" s="2" t="s">
        <v>1665</v>
      </c>
      <c r="E822" s="2" t="s">
        <v>58</v>
      </c>
      <c r="F822" s="11">
        <v>34</v>
      </c>
      <c r="G822" s="2" t="s">
        <v>23</v>
      </c>
      <c r="H822" s="2" t="s">
        <v>17</v>
      </c>
      <c r="I822" s="5">
        <v>100619</v>
      </c>
      <c r="J822" s="11">
        <v>32</v>
      </c>
      <c r="K822" s="11">
        <v>1</v>
      </c>
      <c r="L822" s="2">
        <v>2015</v>
      </c>
      <c r="M822" s="2" t="s">
        <v>18</v>
      </c>
      <c r="N822" s="2" t="s">
        <v>41</v>
      </c>
      <c r="O822" s="8">
        <v>3.5180939947729515</v>
      </c>
      <c r="P822" t="str">
        <f>_xlfn.IFS(Analysis167[[#This Row],[Performance_Score]]&lt;=2, "Poor", Analysis167[[#This Row],[Performance_Score]]&gt;2, "Good", Analysis167[[#This Row],[Performance_Score]]&gt;4, "Excellent")</f>
        <v>Poor</v>
      </c>
      <c r="Q822" t="str">
        <f>LEFT(Analysis167[[#This Row],[Name]],FIND(" ",Analysis167[[#This Row],[Name]], 1))</f>
        <v xml:space="preserve">George </v>
      </c>
    </row>
    <row r="823" spans="3:17" x14ac:dyDescent="0.35">
      <c r="C823" s="1" t="s">
        <v>1666</v>
      </c>
      <c r="D823" s="1" t="s">
        <v>1667</v>
      </c>
      <c r="E823" s="1" t="s">
        <v>80</v>
      </c>
      <c r="F823" s="10">
        <v>37</v>
      </c>
      <c r="G823" s="1" t="s">
        <v>16</v>
      </c>
      <c r="H823" s="1" t="s">
        <v>29</v>
      </c>
      <c r="I823" s="4">
        <v>57626</v>
      </c>
      <c r="J823" s="10">
        <v>17</v>
      </c>
      <c r="K823" s="10">
        <v>3</v>
      </c>
      <c r="L823" s="1">
        <v>0</v>
      </c>
      <c r="M823" s="1" t="s">
        <v>18</v>
      </c>
      <c r="N823" s="1" t="s">
        <v>26</v>
      </c>
      <c r="O823" s="7">
        <v>3.7568244465736265</v>
      </c>
      <c r="P823" t="str">
        <f>_xlfn.IFS(Analysis167[[#This Row],[Performance_Score]]&lt;=2, "Poor", Analysis167[[#This Row],[Performance_Score]]&gt;2, "Good", Analysis167[[#This Row],[Performance_Score]]&gt;4, "Excellent")</f>
        <v>Good</v>
      </c>
      <c r="Q823" t="str">
        <f>LEFT(Analysis167[[#This Row],[Name]],FIND(" ",Analysis167[[#This Row],[Name]], 1))</f>
        <v xml:space="preserve">Andre </v>
      </c>
    </row>
    <row r="824" spans="3:17" x14ac:dyDescent="0.35">
      <c r="C824" s="2" t="s">
        <v>1668</v>
      </c>
      <c r="D824" s="2" t="s">
        <v>1669</v>
      </c>
      <c r="E824" s="2" t="s">
        <v>22</v>
      </c>
      <c r="F824" s="11">
        <v>43</v>
      </c>
      <c r="G824" s="2" t="s">
        <v>16</v>
      </c>
      <c r="H824" s="2" t="s">
        <v>63</v>
      </c>
      <c r="I824" s="5">
        <v>30704</v>
      </c>
      <c r="J824" s="11">
        <v>29</v>
      </c>
      <c r="K824" s="11">
        <v>5</v>
      </c>
      <c r="L824" s="2">
        <v>2020</v>
      </c>
      <c r="M824" s="2" t="s">
        <v>34</v>
      </c>
      <c r="N824" s="2" t="s">
        <v>26</v>
      </c>
      <c r="O824" s="8">
        <v>1.6330053014361221</v>
      </c>
      <c r="P824" t="str">
        <f>_xlfn.IFS(Analysis167[[#This Row],[Performance_Score]]&lt;=2, "Poor", Analysis167[[#This Row],[Performance_Score]]&gt;2, "Good", Analysis167[[#This Row],[Performance_Score]]&gt;4, "Excellent")</f>
        <v>Good</v>
      </c>
      <c r="Q824" t="str">
        <f>LEFT(Analysis167[[#This Row],[Name]],FIND(" ",Analysis167[[#This Row],[Name]], 1))</f>
        <v xml:space="preserve">Robert </v>
      </c>
    </row>
    <row r="825" spans="3:17" x14ac:dyDescent="0.35">
      <c r="C825" s="1" t="s">
        <v>1670</v>
      </c>
      <c r="D825" s="1" t="s">
        <v>1671</v>
      </c>
      <c r="E825" s="1" t="s">
        <v>22</v>
      </c>
      <c r="F825" s="10">
        <v>60</v>
      </c>
      <c r="G825" s="1" t="s">
        <v>16</v>
      </c>
      <c r="H825" s="1" t="s">
        <v>24</v>
      </c>
      <c r="I825" s="4">
        <v>87390</v>
      </c>
      <c r="J825" s="10">
        <v>16</v>
      </c>
      <c r="K825" s="10">
        <v>4</v>
      </c>
      <c r="L825" s="1">
        <v>0</v>
      </c>
      <c r="M825" s="1" t="s">
        <v>40</v>
      </c>
      <c r="N825" s="1" t="s">
        <v>26</v>
      </c>
      <c r="O825" s="7">
        <v>1.646261361809954</v>
      </c>
      <c r="P825" t="str">
        <f>_xlfn.IFS(Analysis167[[#This Row],[Performance_Score]]&lt;=2, "Poor", Analysis167[[#This Row],[Performance_Score]]&gt;2, "Good", Analysis167[[#This Row],[Performance_Score]]&gt;4, "Excellent")</f>
        <v>Good</v>
      </c>
      <c r="Q825" t="str">
        <f>LEFT(Analysis167[[#This Row],[Name]],FIND(" ",Analysis167[[#This Row],[Name]], 1))</f>
        <v xml:space="preserve">Micheal </v>
      </c>
    </row>
    <row r="826" spans="3:17" x14ac:dyDescent="0.35">
      <c r="C826" s="2" t="s">
        <v>1672</v>
      </c>
      <c r="D826" s="2" t="s">
        <v>1673</v>
      </c>
      <c r="E826" s="2" t="s">
        <v>22</v>
      </c>
      <c r="F826" s="11">
        <v>44</v>
      </c>
      <c r="G826" s="2" t="s">
        <v>16</v>
      </c>
      <c r="H826" s="2" t="s">
        <v>17</v>
      </c>
      <c r="I826" s="5">
        <v>33771</v>
      </c>
      <c r="J826" s="11">
        <v>21</v>
      </c>
      <c r="K826" s="11">
        <v>4</v>
      </c>
      <c r="L826" s="2">
        <v>2024</v>
      </c>
      <c r="M826" s="2" t="s">
        <v>30</v>
      </c>
      <c r="N826" s="2" t="s">
        <v>41</v>
      </c>
      <c r="O826" s="8">
        <v>2.0111955391545804</v>
      </c>
      <c r="P826" t="str">
        <f>_xlfn.IFS(Analysis167[[#This Row],[Performance_Score]]&lt;=2, "Poor", Analysis167[[#This Row],[Performance_Score]]&gt;2, "Good", Analysis167[[#This Row],[Performance_Score]]&gt;4, "Excellent")</f>
        <v>Good</v>
      </c>
      <c r="Q826" t="str">
        <f>LEFT(Analysis167[[#This Row],[Name]],FIND(" ",Analysis167[[#This Row],[Name]], 1))</f>
        <v xml:space="preserve">Justin </v>
      </c>
    </row>
    <row r="827" spans="3:17" x14ac:dyDescent="0.35">
      <c r="C827" s="1" t="s">
        <v>1674</v>
      </c>
      <c r="D827" s="1" t="s">
        <v>1675</v>
      </c>
      <c r="E827" s="1" t="s">
        <v>80</v>
      </c>
      <c r="F827" s="10">
        <v>23</v>
      </c>
      <c r="G827" s="1" t="s">
        <v>23</v>
      </c>
      <c r="H827" s="1" t="s">
        <v>77</v>
      </c>
      <c r="I827" s="4">
        <v>49561</v>
      </c>
      <c r="J827" s="10">
        <v>20</v>
      </c>
      <c r="K827" s="10">
        <v>5</v>
      </c>
      <c r="L827" s="1">
        <v>2015</v>
      </c>
      <c r="M827" s="1" t="s">
        <v>30</v>
      </c>
      <c r="N827" s="1" t="s">
        <v>19</v>
      </c>
      <c r="O827" s="7">
        <v>1.9701461205182231</v>
      </c>
      <c r="P827" t="str">
        <f>_xlfn.IFS(Analysis167[[#This Row],[Performance_Score]]&lt;=2, "Poor", Analysis167[[#This Row],[Performance_Score]]&gt;2, "Good", Analysis167[[#This Row],[Performance_Score]]&gt;4, "Excellent")</f>
        <v>Good</v>
      </c>
      <c r="Q827" t="str">
        <f>LEFT(Analysis167[[#This Row],[Name]],FIND(" ",Analysis167[[#This Row],[Name]], 1))</f>
        <v xml:space="preserve">Shelby </v>
      </c>
    </row>
    <row r="828" spans="3:17" x14ac:dyDescent="0.35">
      <c r="C828" s="2" t="s">
        <v>1676</v>
      </c>
      <c r="D828" s="2" t="s">
        <v>1677</v>
      </c>
      <c r="E828" s="2" t="s">
        <v>46</v>
      </c>
      <c r="F828" s="11">
        <v>54</v>
      </c>
      <c r="G828" s="2" t="s">
        <v>16</v>
      </c>
      <c r="H828" s="2" t="s">
        <v>29</v>
      </c>
      <c r="I828" s="5">
        <v>84444</v>
      </c>
      <c r="J828" s="11">
        <v>24</v>
      </c>
      <c r="K828" s="11">
        <v>1</v>
      </c>
      <c r="L828" s="2">
        <v>2021</v>
      </c>
      <c r="M828" s="2" t="s">
        <v>25</v>
      </c>
      <c r="N828" s="2" t="s">
        <v>26</v>
      </c>
      <c r="O828" s="8">
        <v>2.1038346308475027</v>
      </c>
      <c r="P828" t="str">
        <f>_xlfn.IFS(Analysis167[[#This Row],[Performance_Score]]&lt;=2, "Poor", Analysis167[[#This Row],[Performance_Score]]&gt;2, "Good", Analysis167[[#This Row],[Performance_Score]]&gt;4, "Excellent")</f>
        <v>Poor</v>
      </c>
      <c r="Q828" t="str">
        <f>LEFT(Analysis167[[#This Row],[Name]],FIND(" ",Analysis167[[#This Row],[Name]], 1))</f>
        <v xml:space="preserve">Brandi </v>
      </c>
    </row>
    <row r="829" spans="3:17" x14ac:dyDescent="0.35">
      <c r="C829" s="1" t="s">
        <v>1678</v>
      </c>
      <c r="D829" s="1" t="s">
        <v>1679</v>
      </c>
      <c r="E829" s="1" t="s">
        <v>22</v>
      </c>
      <c r="F829" s="10">
        <v>55</v>
      </c>
      <c r="G829" s="1" t="s">
        <v>23</v>
      </c>
      <c r="H829" s="1" t="s">
        <v>39</v>
      </c>
      <c r="I829" s="4">
        <v>117940</v>
      </c>
      <c r="J829" s="10">
        <v>34</v>
      </c>
      <c r="K829" s="10">
        <v>3</v>
      </c>
      <c r="L829" s="1">
        <v>2015</v>
      </c>
      <c r="M829" s="1" t="s">
        <v>40</v>
      </c>
      <c r="N829" s="1" t="s">
        <v>19</v>
      </c>
      <c r="O829" s="7">
        <v>1.5228113175910529</v>
      </c>
      <c r="P829" t="str">
        <f>_xlfn.IFS(Analysis167[[#This Row],[Performance_Score]]&lt;=2, "Poor", Analysis167[[#This Row],[Performance_Score]]&gt;2, "Good", Analysis167[[#This Row],[Performance_Score]]&gt;4, "Excellent")</f>
        <v>Good</v>
      </c>
      <c r="Q829" t="str">
        <f>LEFT(Analysis167[[#This Row],[Name]],FIND(" ",Analysis167[[#This Row],[Name]], 1))</f>
        <v xml:space="preserve">Janet </v>
      </c>
    </row>
    <row r="830" spans="3:17" x14ac:dyDescent="0.35">
      <c r="C830" s="2" t="s">
        <v>1680</v>
      </c>
      <c r="D830" s="2" t="s">
        <v>1681</v>
      </c>
      <c r="E830" s="2" t="s">
        <v>46</v>
      </c>
      <c r="F830" s="11">
        <v>25</v>
      </c>
      <c r="G830" s="2" t="s">
        <v>16</v>
      </c>
      <c r="H830" s="2" t="s">
        <v>29</v>
      </c>
      <c r="I830" s="5">
        <v>114853</v>
      </c>
      <c r="J830" s="11">
        <v>14</v>
      </c>
      <c r="K830" s="11">
        <v>5</v>
      </c>
      <c r="L830" s="2">
        <v>2023</v>
      </c>
      <c r="M830" s="2" t="s">
        <v>18</v>
      </c>
      <c r="N830" s="2" t="s">
        <v>26</v>
      </c>
      <c r="O830" s="8">
        <v>3.9896772896563362</v>
      </c>
      <c r="P830" t="str">
        <f>_xlfn.IFS(Analysis167[[#This Row],[Performance_Score]]&lt;=2, "Poor", Analysis167[[#This Row],[Performance_Score]]&gt;2, "Good", Analysis167[[#This Row],[Performance_Score]]&gt;4, "Excellent")</f>
        <v>Good</v>
      </c>
      <c r="Q830" t="str">
        <f>LEFT(Analysis167[[#This Row],[Name]],FIND(" ",Analysis167[[#This Row],[Name]], 1))</f>
        <v xml:space="preserve">Jose </v>
      </c>
    </row>
    <row r="831" spans="3:17" x14ac:dyDescent="0.35">
      <c r="C831" s="1" t="s">
        <v>1682</v>
      </c>
      <c r="D831" s="1" t="s">
        <v>1683</v>
      </c>
      <c r="E831" s="1" t="s">
        <v>58</v>
      </c>
      <c r="F831" s="10">
        <v>41</v>
      </c>
      <c r="G831" s="1" t="s">
        <v>16</v>
      </c>
      <c r="H831" s="1" t="s">
        <v>39</v>
      </c>
      <c r="I831" s="4">
        <v>78899</v>
      </c>
      <c r="J831" s="10">
        <v>3</v>
      </c>
      <c r="K831" s="10">
        <v>2</v>
      </c>
      <c r="L831" s="1">
        <v>2022</v>
      </c>
      <c r="M831" s="1" t="s">
        <v>34</v>
      </c>
      <c r="N831" s="1" t="s">
        <v>41</v>
      </c>
      <c r="O831" s="7">
        <v>3.0917488225623928</v>
      </c>
      <c r="P831" t="str">
        <f>_xlfn.IFS(Analysis167[[#This Row],[Performance_Score]]&lt;=2, "Poor", Analysis167[[#This Row],[Performance_Score]]&gt;2, "Good", Analysis167[[#This Row],[Performance_Score]]&gt;4, "Excellent")</f>
        <v>Poor</v>
      </c>
      <c r="Q831" t="str">
        <f>LEFT(Analysis167[[#This Row],[Name]],FIND(" ",Analysis167[[#This Row],[Name]], 1))</f>
        <v xml:space="preserve">Courtney </v>
      </c>
    </row>
    <row r="832" spans="3:17" x14ac:dyDescent="0.35">
      <c r="C832" s="2" t="s">
        <v>1684</v>
      </c>
      <c r="D832" s="2" t="s">
        <v>1685</v>
      </c>
      <c r="E832" s="2" t="s">
        <v>46</v>
      </c>
      <c r="F832" s="11">
        <v>26</v>
      </c>
      <c r="G832" s="2" t="s">
        <v>23</v>
      </c>
      <c r="H832" s="2" t="s">
        <v>63</v>
      </c>
      <c r="I832" s="5">
        <v>103964</v>
      </c>
      <c r="J832" s="11">
        <v>26</v>
      </c>
      <c r="K832" s="11">
        <v>5</v>
      </c>
      <c r="L832" s="2">
        <v>2016</v>
      </c>
      <c r="M832" s="2" t="s">
        <v>30</v>
      </c>
      <c r="N832" s="2" t="s">
        <v>26</v>
      </c>
      <c r="O832" s="8">
        <v>4.7042585429015826</v>
      </c>
      <c r="P832" t="str">
        <f>_xlfn.IFS(Analysis167[[#This Row],[Performance_Score]]&lt;=2, "Poor", Analysis167[[#This Row],[Performance_Score]]&gt;2, "Good", Analysis167[[#This Row],[Performance_Score]]&gt;4, "Excellent")</f>
        <v>Good</v>
      </c>
      <c r="Q832" t="str">
        <f>LEFT(Analysis167[[#This Row],[Name]],FIND(" ",Analysis167[[#This Row],[Name]], 1))</f>
        <v xml:space="preserve">Lawrence </v>
      </c>
    </row>
    <row r="833" spans="3:17" x14ac:dyDescent="0.35">
      <c r="C833" s="1" t="s">
        <v>1686</v>
      </c>
      <c r="D833" s="1" t="s">
        <v>1687</v>
      </c>
      <c r="E833" s="1" t="s">
        <v>80</v>
      </c>
      <c r="F833" s="10">
        <v>54</v>
      </c>
      <c r="G833" s="1" t="s">
        <v>16</v>
      </c>
      <c r="H833" s="1" t="s">
        <v>63</v>
      </c>
      <c r="I833" s="4">
        <v>112196</v>
      </c>
      <c r="J833" s="10">
        <v>35</v>
      </c>
      <c r="K833" s="10">
        <v>2</v>
      </c>
      <c r="L833" s="1">
        <v>2022</v>
      </c>
      <c r="M833" s="1" t="s">
        <v>25</v>
      </c>
      <c r="N833" s="1" t="s">
        <v>41</v>
      </c>
      <c r="O833" s="7">
        <v>4.5312657294707392</v>
      </c>
      <c r="P833" t="str">
        <f>_xlfn.IFS(Analysis167[[#This Row],[Performance_Score]]&lt;=2, "Poor", Analysis167[[#This Row],[Performance_Score]]&gt;2, "Good", Analysis167[[#This Row],[Performance_Score]]&gt;4, "Excellent")</f>
        <v>Poor</v>
      </c>
      <c r="Q833" t="str">
        <f>LEFT(Analysis167[[#This Row],[Name]],FIND(" ",Analysis167[[#This Row],[Name]], 1))</f>
        <v xml:space="preserve">Joel </v>
      </c>
    </row>
    <row r="834" spans="3:17" x14ac:dyDescent="0.35">
      <c r="C834" s="2" t="s">
        <v>1688</v>
      </c>
      <c r="D834" s="2" t="s">
        <v>1689</v>
      </c>
      <c r="E834" s="2" t="s">
        <v>80</v>
      </c>
      <c r="F834" s="11">
        <v>44</v>
      </c>
      <c r="G834" s="2" t="s">
        <v>23</v>
      </c>
      <c r="H834" s="2" t="s">
        <v>24</v>
      </c>
      <c r="I834" s="5">
        <v>112371</v>
      </c>
      <c r="J834" s="11">
        <v>21</v>
      </c>
      <c r="K834" s="11">
        <v>3</v>
      </c>
      <c r="L834" s="2">
        <v>2019</v>
      </c>
      <c r="M834" s="2" t="s">
        <v>18</v>
      </c>
      <c r="N834" s="2" t="s">
        <v>41</v>
      </c>
      <c r="O834" s="8">
        <v>3.850382685864469</v>
      </c>
      <c r="P834" t="str">
        <f>_xlfn.IFS(Analysis167[[#This Row],[Performance_Score]]&lt;=2, "Poor", Analysis167[[#This Row],[Performance_Score]]&gt;2, "Good", Analysis167[[#This Row],[Performance_Score]]&gt;4, "Excellent")</f>
        <v>Good</v>
      </c>
      <c r="Q834" t="str">
        <f>LEFT(Analysis167[[#This Row],[Name]],FIND(" ",Analysis167[[#This Row],[Name]], 1))</f>
        <v xml:space="preserve">Brandon </v>
      </c>
    </row>
    <row r="835" spans="3:17" x14ac:dyDescent="0.35">
      <c r="C835" s="1" t="s">
        <v>1690</v>
      </c>
      <c r="D835" s="1" t="s">
        <v>1691</v>
      </c>
      <c r="E835" s="1" t="s">
        <v>58</v>
      </c>
      <c r="F835" s="10">
        <v>41</v>
      </c>
      <c r="G835" s="1" t="s">
        <v>23</v>
      </c>
      <c r="H835" s="1" t="s">
        <v>17</v>
      </c>
      <c r="I835" s="4">
        <v>59862</v>
      </c>
      <c r="J835" s="10">
        <v>13</v>
      </c>
      <c r="K835" s="10">
        <v>1</v>
      </c>
      <c r="L835" s="1">
        <v>2019</v>
      </c>
      <c r="M835" s="1" t="s">
        <v>34</v>
      </c>
      <c r="N835" s="1" t="s">
        <v>26</v>
      </c>
      <c r="O835" s="7">
        <v>1.6926761527894287</v>
      </c>
      <c r="P835" t="str">
        <f>_xlfn.IFS(Analysis167[[#This Row],[Performance_Score]]&lt;=2, "Poor", Analysis167[[#This Row],[Performance_Score]]&gt;2, "Good", Analysis167[[#This Row],[Performance_Score]]&gt;4, "Excellent")</f>
        <v>Poor</v>
      </c>
      <c r="Q835" t="str">
        <f>LEFT(Analysis167[[#This Row],[Name]],FIND(" ",Analysis167[[#This Row],[Name]], 1))</f>
        <v xml:space="preserve">Terry </v>
      </c>
    </row>
    <row r="836" spans="3:17" x14ac:dyDescent="0.35">
      <c r="C836" s="2" t="s">
        <v>1692</v>
      </c>
      <c r="D836" s="2" t="s">
        <v>1693</v>
      </c>
      <c r="E836" s="2" t="s">
        <v>46</v>
      </c>
      <c r="F836" s="11">
        <v>41</v>
      </c>
      <c r="G836" s="2" t="s">
        <v>16</v>
      </c>
      <c r="H836" s="2" t="s">
        <v>24</v>
      </c>
      <c r="I836" s="5">
        <v>118648</v>
      </c>
      <c r="J836" s="11">
        <v>25</v>
      </c>
      <c r="K836" s="11">
        <v>5</v>
      </c>
      <c r="L836" s="2">
        <v>2018</v>
      </c>
      <c r="M836" s="2" t="s">
        <v>51</v>
      </c>
      <c r="N836" s="2" t="s">
        <v>141</v>
      </c>
      <c r="O836" s="8">
        <v>1.8507419705047323</v>
      </c>
      <c r="P836" t="str">
        <f>_xlfn.IFS(Analysis167[[#This Row],[Performance_Score]]&lt;=2, "Poor", Analysis167[[#This Row],[Performance_Score]]&gt;2, "Good", Analysis167[[#This Row],[Performance_Score]]&gt;4, "Excellent")</f>
        <v>Good</v>
      </c>
      <c r="Q836" t="str">
        <f>LEFT(Analysis167[[#This Row],[Name]],FIND(" ",Analysis167[[#This Row],[Name]], 1))</f>
        <v xml:space="preserve">Shawn </v>
      </c>
    </row>
    <row r="837" spans="3:17" x14ac:dyDescent="0.35">
      <c r="C837" s="1" t="s">
        <v>1694</v>
      </c>
      <c r="D837" s="1" t="s">
        <v>1695</v>
      </c>
      <c r="E837" s="1" t="s">
        <v>46</v>
      </c>
      <c r="F837" s="10">
        <v>23</v>
      </c>
      <c r="G837" s="1" t="s">
        <v>23</v>
      </c>
      <c r="H837" s="1" t="s">
        <v>29</v>
      </c>
      <c r="I837" s="4">
        <v>37083</v>
      </c>
      <c r="J837" s="10">
        <v>11</v>
      </c>
      <c r="K837" s="10">
        <v>2</v>
      </c>
      <c r="L837" s="1">
        <v>2018</v>
      </c>
      <c r="M837" s="1" t="s">
        <v>51</v>
      </c>
      <c r="N837" s="1" t="s">
        <v>19</v>
      </c>
      <c r="O837" s="7">
        <v>4.9735028094340183</v>
      </c>
      <c r="P837" t="str">
        <f>_xlfn.IFS(Analysis167[[#This Row],[Performance_Score]]&lt;=2, "Poor", Analysis167[[#This Row],[Performance_Score]]&gt;2, "Good", Analysis167[[#This Row],[Performance_Score]]&gt;4, "Excellent")</f>
        <v>Poor</v>
      </c>
      <c r="Q837" t="str">
        <f>LEFT(Analysis167[[#This Row],[Name]],FIND(" ",Analysis167[[#This Row],[Name]], 1))</f>
        <v xml:space="preserve">Victor </v>
      </c>
    </row>
    <row r="838" spans="3:17" x14ac:dyDescent="0.35">
      <c r="C838" s="2" t="s">
        <v>1696</v>
      </c>
      <c r="D838" s="2" t="s">
        <v>1697</v>
      </c>
      <c r="E838" s="2" t="s">
        <v>22</v>
      </c>
      <c r="F838" s="11">
        <v>50</v>
      </c>
      <c r="G838" s="2" t="s">
        <v>23</v>
      </c>
      <c r="H838" s="2" t="s">
        <v>39</v>
      </c>
      <c r="I838" s="5">
        <v>118801</v>
      </c>
      <c r="J838" s="11">
        <v>18</v>
      </c>
      <c r="K838" s="11">
        <v>5</v>
      </c>
      <c r="L838" s="2">
        <v>2023</v>
      </c>
      <c r="M838" s="2" t="s">
        <v>51</v>
      </c>
      <c r="N838" s="2" t="s">
        <v>41</v>
      </c>
      <c r="O838" s="8">
        <v>4.4706310529981312</v>
      </c>
      <c r="P838" t="str">
        <f>_xlfn.IFS(Analysis167[[#This Row],[Performance_Score]]&lt;=2, "Poor", Analysis167[[#This Row],[Performance_Score]]&gt;2, "Good", Analysis167[[#This Row],[Performance_Score]]&gt;4, "Excellent")</f>
        <v>Good</v>
      </c>
      <c r="Q838" t="str">
        <f>LEFT(Analysis167[[#This Row],[Name]],FIND(" ",Analysis167[[#This Row],[Name]], 1))</f>
        <v xml:space="preserve">Jessica </v>
      </c>
    </row>
    <row r="839" spans="3:17" x14ac:dyDescent="0.35">
      <c r="C839" s="1" t="s">
        <v>1698</v>
      </c>
      <c r="D839" s="1" t="s">
        <v>1699</v>
      </c>
      <c r="E839" s="1" t="s">
        <v>15</v>
      </c>
      <c r="F839" s="10">
        <v>30</v>
      </c>
      <c r="G839" s="1" t="s">
        <v>23</v>
      </c>
      <c r="H839" s="1" t="s">
        <v>77</v>
      </c>
      <c r="I839" s="4">
        <v>85507</v>
      </c>
      <c r="J839" s="10">
        <v>33</v>
      </c>
      <c r="K839" s="10">
        <v>5</v>
      </c>
      <c r="L839" s="1">
        <v>2017</v>
      </c>
      <c r="M839" s="1" t="s">
        <v>25</v>
      </c>
      <c r="N839" s="1" t="s">
        <v>19</v>
      </c>
      <c r="O839" s="7">
        <v>1.4985201117313935</v>
      </c>
      <c r="P839" t="str">
        <f>_xlfn.IFS(Analysis167[[#This Row],[Performance_Score]]&lt;=2, "Poor", Analysis167[[#This Row],[Performance_Score]]&gt;2, "Good", Analysis167[[#This Row],[Performance_Score]]&gt;4, "Excellent")</f>
        <v>Good</v>
      </c>
      <c r="Q839" t="str">
        <f>LEFT(Analysis167[[#This Row],[Name]],FIND(" ",Analysis167[[#This Row],[Name]], 1))</f>
        <v xml:space="preserve">Rhonda </v>
      </c>
    </row>
    <row r="840" spans="3:17" x14ac:dyDescent="0.35">
      <c r="C840" s="2" t="s">
        <v>1700</v>
      </c>
      <c r="D840" s="2" t="s">
        <v>221</v>
      </c>
      <c r="E840" s="2" t="s">
        <v>58</v>
      </c>
      <c r="F840" s="11">
        <v>38</v>
      </c>
      <c r="G840" s="2" t="s">
        <v>23</v>
      </c>
      <c r="H840" s="2" t="s">
        <v>24</v>
      </c>
      <c r="I840" s="5">
        <v>34452</v>
      </c>
      <c r="J840" s="11">
        <v>10</v>
      </c>
      <c r="K840" s="11">
        <v>4</v>
      </c>
      <c r="L840" s="2">
        <v>2019</v>
      </c>
      <c r="M840" s="2" t="s">
        <v>30</v>
      </c>
      <c r="N840" s="2" t="s">
        <v>26</v>
      </c>
      <c r="O840" s="8">
        <v>3.5342512044596543</v>
      </c>
      <c r="P840" t="str">
        <f>_xlfn.IFS(Analysis167[[#This Row],[Performance_Score]]&lt;=2, "Poor", Analysis167[[#This Row],[Performance_Score]]&gt;2, "Good", Analysis167[[#This Row],[Performance_Score]]&gt;4, "Excellent")</f>
        <v>Good</v>
      </c>
      <c r="Q840" t="str">
        <f>LEFT(Analysis167[[#This Row],[Name]],FIND(" ",Analysis167[[#This Row],[Name]], 1))</f>
        <v xml:space="preserve">Brian </v>
      </c>
    </row>
    <row r="841" spans="3:17" x14ac:dyDescent="0.35">
      <c r="C841" s="1" t="s">
        <v>1701</v>
      </c>
      <c r="D841" s="1" t="s">
        <v>1702</v>
      </c>
      <c r="E841" s="1" t="s">
        <v>58</v>
      </c>
      <c r="F841" s="10">
        <v>49</v>
      </c>
      <c r="G841" s="1" t="s">
        <v>16</v>
      </c>
      <c r="H841" s="1" t="s">
        <v>39</v>
      </c>
      <c r="I841" s="4">
        <v>108182</v>
      </c>
      <c r="J841" s="10">
        <v>27</v>
      </c>
      <c r="K841" s="10">
        <v>4</v>
      </c>
      <c r="L841" s="1">
        <v>2023</v>
      </c>
      <c r="M841" s="1" t="s">
        <v>34</v>
      </c>
      <c r="N841" s="1" t="s">
        <v>26</v>
      </c>
      <c r="O841" s="7">
        <v>4.9619541132023635</v>
      </c>
      <c r="P841" t="str">
        <f>_xlfn.IFS(Analysis167[[#This Row],[Performance_Score]]&lt;=2, "Poor", Analysis167[[#This Row],[Performance_Score]]&gt;2, "Good", Analysis167[[#This Row],[Performance_Score]]&gt;4, "Excellent")</f>
        <v>Good</v>
      </c>
      <c r="Q841" t="str">
        <f>LEFT(Analysis167[[#This Row],[Name]],FIND(" ",Analysis167[[#This Row],[Name]], 1))</f>
        <v xml:space="preserve">Jose </v>
      </c>
    </row>
    <row r="842" spans="3:17" x14ac:dyDescent="0.35">
      <c r="C842" s="2" t="s">
        <v>1703</v>
      </c>
      <c r="D842" s="2" t="s">
        <v>1704</v>
      </c>
      <c r="E842" s="2" t="s">
        <v>15</v>
      </c>
      <c r="F842" s="11">
        <v>44</v>
      </c>
      <c r="G842" s="2" t="s">
        <v>23</v>
      </c>
      <c r="H842" s="2" t="s">
        <v>39</v>
      </c>
      <c r="I842" s="5">
        <v>54349</v>
      </c>
      <c r="J842" s="11">
        <v>24</v>
      </c>
      <c r="K842" s="11">
        <v>4</v>
      </c>
      <c r="L842" s="2">
        <v>2021</v>
      </c>
      <c r="M842" s="2" t="s">
        <v>34</v>
      </c>
      <c r="N842" s="2" t="s">
        <v>41</v>
      </c>
      <c r="O842" s="8">
        <v>2.7358043902582891</v>
      </c>
      <c r="P842" t="str">
        <f>_xlfn.IFS(Analysis167[[#This Row],[Performance_Score]]&lt;=2, "Poor", Analysis167[[#This Row],[Performance_Score]]&gt;2, "Good", Analysis167[[#This Row],[Performance_Score]]&gt;4, "Excellent")</f>
        <v>Good</v>
      </c>
      <c r="Q842" t="str">
        <f>LEFT(Analysis167[[#This Row],[Name]],FIND(" ",Analysis167[[#This Row],[Name]], 1))</f>
        <v xml:space="preserve">Douglas </v>
      </c>
    </row>
    <row r="843" spans="3:17" x14ac:dyDescent="0.35">
      <c r="C843" s="1" t="s">
        <v>1705</v>
      </c>
      <c r="D843" s="1" t="s">
        <v>1706</v>
      </c>
      <c r="E843" s="1" t="s">
        <v>22</v>
      </c>
      <c r="F843" s="10">
        <v>25</v>
      </c>
      <c r="G843" s="1" t="s">
        <v>23</v>
      </c>
      <c r="H843" s="1" t="s">
        <v>29</v>
      </c>
      <c r="I843" s="4">
        <v>33473</v>
      </c>
      <c r="J843" s="10">
        <v>4</v>
      </c>
      <c r="K843" s="10">
        <v>2</v>
      </c>
      <c r="L843" s="1">
        <v>0</v>
      </c>
      <c r="M843" s="1" t="s">
        <v>51</v>
      </c>
      <c r="N843" s="1" t="s">
        <v>26</v>
      </c>
      <c r="O843" s="7">
        <v>3.8129397730314323</v>
      </c>
      <c r="P843" t="str">
        <f>_xlfn.IFS(Analysis167[[#This Row],[Performance_Score]]&lt;=2, "Poor", Analysis167[[#This Row],[Performance_Score]]&gt;2, "Good", Analysis167[[#This Row],[Performance_Score]]&gt;4, "Excellent")</f>
        <v>Poor</v>
      </c>
      <c r="Q843" t="str">
        <f>LEFT(Analysis167[[#This Row],[Name]],FIND(" ",Analysis167[[#This Row],[Name]], 1))</f>
        <v xml:space="preserve">Vanessa </v>
      </c>
    </row>
    <row r="844" spans="3:17" x14ac:dyDescent="0.35">
      <c r="C844" s="2" t="s">
        <v>1707</v>
      </c>
      <c r="D844" s="2" t="s">
        <v>1708</v>
      </c>
      <c r="E844" s="2" t="s">
        <v>80</v>
      </c>
      <c r="F844" s="11">
        <v>33</v>
      </c>
      <c r="G844" s="2" t="s">
        <v>16</v>
      </c>
      <c r="H844" s="2" t="s">
        <v>39</v>
      </c>
      <c r="I844" s="5">
        <v>70471</v>
      </c>
      <c r="J844" s="11">
        <v>33</v>
      </c>
      <c r="K844" s="11">
        <v>1</v>
      </c>
      <c r="L844" s="2">
        <v>2019</v>
      </c>
      <c r="M844" s="2" t="s">
        <v>25</v>
      </c>
      <c r="N844" s="2" t="s">
        <v>19</v>
      </c>
      <c r="O844" s="8">
        <v>2.816310644265017</v>
      </c>
      <c r="P844" t="str">
        <f>_xlfn.IFS(Analysis167[[#This Row],[Performance_Score]]&lt;=2, "Poor", Analysis167[[#This Row],[Performance_Score]]&gt;2, "Good", Analysis167[[#This Row],[Performance_Score]]&gt;4, "Excellent")</f>
        <v>Poor</v>
      </c>
      <c r="Q844" t="str">
        <f>LEFT(Analysis167[[#This Row],[Name]],FIND(" ",Analysis167[[#This Row],[Name]], 1))</f>
        <v xml:space="preserve">Deborah </v>
      </c>
    </row>
    <row r="845" spans="3:17" x14ac:dyDescent="0.35">
      <c r="C845" s="1" t="s">
        <v>1709</v>
      </c>
      <c r="D845" s="1" t="s">
        <v>1710</v>
      </c>
      <c r="E845" s="1" t="s">
        <v>46</v>
      </c>
      <c r="F845" s="10">
        <v>31</v>
      </c>
      <c r="G845" s="1" t="s">
        <v>16</v>
      </c>
      <c r="H845" s="1" t="s">
        <v>17</v>
      </c>
      <c r="I845" s="4">
        <v>116089</v>
      </c>
      <c r="J845" s="10">
        <v>15</v>
      </c>
      <c r="K845" s="10">
        <v>3</v>
      </c>
      <c r="L845" s="1">
        <v>0</v>
      </c>
      <c r="M845" s="1" t="s">
        <v>51</v>
      </c>
      <c r="N845" s="1" t="s">
        <v>141</v>
      </c>
      <c r="O845" s="7">
        <v>1.583970491846201</v>
      </c>
      <c r="P845" t="str">
        <f>_xlfn.IFS(Analysis167[[#This Row],[Performance_Score]]&lt;=2, "Poor", Analysis167[[#This Row],[Performance_Score]]&gt;2, "Good", Analysis167[[#This Row],[Performance_Score]]&gt;4, "Excellent")</f>
        <v>Good</v>
      </c>
      <c r="Q845" t="str">
        <f>LEFT(Analysis167[[#This Row],[Name]],FIND(" ",Analysis167[[#This Row],[Name]], 1))</f>
        <v xml:space="preserve">Lori </v>
      </c>
    </row>
    <row r="846" spans="3:17" x14ac:dyDescent="0.35">
      <c r="C846" s="2" t="s">
        <v>1711</v>
      </c>
      <c r="D846" s="2" t="s">
        <v>1712</v>
      </c>
      <c r="E846" s="2" t="s">
        <v>22</v>
      </c>
      <c r="F846" s="11">
        <v>40</v>
      </c>
      <c r="G846" s="2" t="s">
        <v>23</v>
      </c>
      <c r="H846" s="2" t="s">
        <v>39</v>
      </c>
      <c r="I846" s="5">
        <v>76700</v>
      </c>
      <c r="J846" s="11">
        <v>1</v>
      </c>
      <c r="K846" s="11">
        <v>3</v>
      </c>
      <c r="L846" s="2">
        <v>2020</v>
      </c>
      <c r="M846" s="2" t="s">
        <v>18</v>
      </c>
      <c r="N846" s="2" t="s">
        <v>26</v>
      </c>
      <c r="O846" s="8">
        <v>1.0127108288883258</v>
      </c>
      <c r="P846" t="str">
        <f>_xlfn.IFS(Analysis167[[#This Row],[Performance_Score]]&lt;=2, "Poor", Analysis167[[#This Row],[Performance_Score]]&gt;2, "Good", Analysis167[[#This Row],[Performance_Score]]&gt;4, "Excellent")</f>
        <v>Good</v>
      </c>
      <c r="Q846" t="str">
        <f>LEFT(Analysis167[[#This Row],[Name]],FIND(" ",Analysis167[[#This Row],[Name]], 1))</f>
        <v xml:space="preserve">Krystal </v>
      </c>
    </row>
    <row r="847" spans="3:17" x14ac:dyDescent="0.35">
      <c r="C847" s="1" t="s">
        <v>1713</v>
      </c>
      <c r="D847" s="1" t="s">
        <v>1714</v>
      </c>
      <c r="E847" s="1" t="s">
        <v>58</v>
      </c>
      <c r="F847" s="10">
        <v>43</v>
      </c>
      <c r="G847" s="1" t="s">
        <v>16</v>
      </c>
      <c r="H847" s="1" t="s">
        <v>17</v>
      </c>
      <c r="I847" s="4">
        <v>113398</v>
      </c>
      <c r="J847" s="10">
        <v>5</v>
      </c>
      <c r="K847" s="10">
        <v>4</v>
      </c>
      <c r="L847" s="1">
        <v>2023</v>
      </c>
      <c r="M847" s="1" t="s">
        <v>25</v>
      </c>
      <c r="N847" s="1" t="s">
        <v>41</v>
      </c>
      <c r="O847" s="7">
        <v>4.9098475953346519</v>
      </c>
      <c r="P847" t="str">
        <f>_xlfn.IFS(Analysis167[[#This Row],[Performance_Score]]&lt;=2, "Poor", Analysis167[[#This Row],[Performance_Score]]&gt;2, "Good", Analysis167[[#This Row],[Performance_Score]]&gt;4, "Excellent")</f>
        <v>Good</v>
      </c>
      <c r="Q847" t="str">
        <f>LEFT(Analysis167[[#This Row],[Name]],FIND(" ",Analysis167[[#This Row],[Name]], 1))</f>
        <v xml:space="preserve">Amber </v>
      </c>
    </row>
    <row r="848" spans="3:17" x14ac:dyDescent="0.35">
      <c r="C848" s="2" t="s">
        <v>1715</v>
      </c>
      <c r="D848" s="2" t="s">
        <v>1716</v>
      </c>
      <c r="E848" s="2" t="s">
        <v>80</v>
      </c>
      <c r="F848" s="11">
        <v>40</v>
      </c>
      <c r="G848" s="2" t="s">
        <v>23</v>
      </c>
      <c r="H848" s="2" t="s">
        <v>77</v>
      </c>
      <c r="I848" s="5">
        <v>97747</v>
      </c>
      <c r="J848" s="11">
        <v>19</v>
      </c>
      <c r="K848" s="11">
        <v>3</v>
      </c>
      <c r="L848" s="2">
        <v>0</v>
      </c>
      <c r="M848" s="2" t="s">
        <v>40</v>
      </c>
      <c r="N848" s="2" t="s">
        <v>41</v>
      </c>
      <c r="O848" s="8">
        <v>1.1279788664543973</v>
      </c>
      <c r="P848" t="str">
        <f>_xlfn.IFS(Analysis167[[#This Row],[Performance_Score]]&lt;=2, "Poor", Analysis167[[#This Row],[Performance_Score]]&gt;2, "Good", Analysis167[[#This Row],[Performance_Score]]&gt;4, "Excellent")</f>
        <v>Good</v>
      </c>
      <c r="Q848" t="str">
        <f>LEFT(Analysis167[[#This Row],[Name]],FIND(" ",Analysis167[[#This Row],[Name]], 1))</f>
        <v xml:space="preserve">Jordan </v>
      </c>
    </row>
    <row r="849" spans="3:17" x14ac:dyDescent="0.35">
      <c r="C849" s="1" t="s">
        <v>1717</v>
      </c>
      <c r="D849" s="1" t="s">
        <v>1718</v>
      </c>
      <c r="E849" s="1" t="s">
        <v>46</v>
      </c>
      <c r="F849" s="10">
        <v>46</v>
      </c>
      <c r="G849" s="1" t="s">
        <v>16</v>
      </c>
      <c r="H849" s="1" t="s">
        <v>63</v>
      </c>
      <c r="I849" s="4">
        <v>119337</v>
      </c>
      <c r="J849" s="10">
        <v>17</v>
      </c>
      <c r="K849" s="10">
        <v>2</v>
      </c>
      <c r="L849" s="1">
        <v>2024</v>
      </c>
      <c r="M849" s="1" t="s">
        <v>18</v>
      </c>
      <c r="N849" s="1" t="s">
        <v>41</v>
      </c>
      <c r="O849" s="7">
        <v>2.3702961845747272</v>
      </c>
      <c r="P849" t="str">
        <f>_xlfn.IFS(Analysis167[[#This Row],[Performance_Score]]&lt;=2, "Poor", Analysis167[[#This Row],[Performance_Score]]&gt;2, "Good", Analysis167[[#This Row],[Performance_Score]]&gt;4, "Excellent")</f>
        <v>Poor</v>
      </c>
      <c r="Q849" t="str">
        <f>LEFT(Analysis167[[#This Row],[Name]],FIND(" ",Analysis167[[#This Row],[Name]], 1))</f>
        <v xml:space="preserve">Thomas </v>
      </c>
    </row>
    <row r="850" spans="3:17" x14ac:dyDescent="0.35">
      <c r="C850" s="2" t="s">
        <v>1719</v>
      </c>
      <c r="D850" s="2" t="s">
        <v>1720</v>
      </c>
      <c r="E850" s="2" t="s">
        <v>80</v>
      </c>
      <c r="F850" s="11">
        <v>38</v>
      </c>
      <c r="G850" s="2" t="s">
        <v>72</v>
      </c>
      <c r="H850" s="2" t="s">
        <v>77</v>
      </c>
      <c r="I850" s="5">
        <v>107310</v>
      </c>
      <c r="J850" s="11">
        <v>5</v>
      </c>
      <c r="K850" s="11">
        <v>4</v>
      </c>
      <c r="L850" s="2">
        <v>0</v>
      </c>
      <c r="M850" s="2" t="s">
        <v>25</v>
      </c>
      <c r="N850" s="2" t="s">
        <v>26</v>
      </c>
      <c r="O850" s="8">
        <v>3.9046977058004724</v>
      </c>
      <c r="P850" t="str">
        <f>_xlfn.IFS(Analysis167[[#This Row],[Performance_Score]]&lt;=2, "Poor", Analysis167[[#This Row],[Performance_Score]]&gt;2, "Good", Analysis167[[#This Row],[Performance_Score]]&gt;4, "Excellent")</f>
        <v>Good</v>
      </c>
      <c r="Q850" t="str">
        <f>LEFT(Analysis167[[#This Row],[Name]],FIND(" ",Analysis167[[#This Row],[Name]], 1))</f>
        <v xml:space="preserve">Kirk </v>
      </c>
    </row>
    <row r="851" spans="3:17" x14ac:dyDescent="0.35">
      <c r="C851" s="1" t="s">
        <v>1721</v>
      </c>
      <c r="D851" s="1" t="s">
        <v>1722</v>
      </c>
      <c r="E851" s="1" t="s">
        <v>15</v>
      </c>
      <c r="F851" s="10">
        <v>50</v>
      </c>
      <c r="G851" s="1" t="s">
        <v>23</v>
      </c>
      <c r="H851" s="1" t="s">
        <v>77</v>
      </c>
      <c r="I851" s="4">
        <v>57949</v>
      </c>
      <c r="J851" s="10">
        <v>11</v>
      </c>
      <c r="K851" s="10">
        <v>3</v>
      </c>
      <c r="L851" s="1">
        <v>2024</v>
      </c>
      <c r="M851" s="1" t="s">
        <v>34</v>
      </c>
      <c r="N851" s="1" t="s">
        <v>41</v>
      </c>
      <c r="O851" s="7">
        <v>4.1435089291030103</v>
      </c>
      <c r="P851" t="str">
        <f>_xlfn.IFS(Analysis167[[#This Row],[Performance_Score]]&lt;=2, "Poor", Analysis167[[#This Row],[Performance_Score]]&gt;2, "Good", Analysis167[[#This Row],[Performance_Score]]&gt;4, "Excellent")</f>
        <v>Good</v>
      </c>
      <c r="Q851" t="str">
        <f>LEFT(Analysis167[[#This Row],[Name]],FIND(" ",Analysis167[[#This Row],[Name]], 1))</f>
        <v xml:space="preserve">Samantha </v>
      </c>
    </row>
    <row r="852" spans="3:17" x14ac:dyDescent="0.35">
      <c r="C852" s="2" t="s">
        <v>1723</v>
      </c>
      <c r="D852" s="2" t="s">
        <v>1724</v>
      </c>
      <c r="E852" s="2" t="s">
        <v>33</v>
      </c>
      <c r="F852" s="11">
        <v>27</v>
      </c>
      <c r="G852" s="2" t="s">
        <v>23</v>
      </c>
      <c r="H852" s="2" t="s">
        <v>39</v>
      </c>
      <c r="I852" s="5">
        <v>95444</v>
      </c>
      <c r="J852" s="11">
        <v>29</v>
      </c>
      <c r="K852" s="11">
        <v>4</v>
      </c>
      <c r="L852" s="2">
        <v>2021</v>
      </c>
      <c r="M852" s="2" t="s">
        <v>34</v>
      </c>
      <c r="N852" s="2" t="s">
        <v>141</v>
      </c>
      <c r="O852" s="8">
        <v>3.4860041335173224</v>
      </c>
      <c r="P852" t="str">
        <f>_xlfn.IFS(Analysis167[[#This Row],[Performance_Score]]&lt;=2, "Poor", Analysis167[[#This Row],[Performance_Score]]&gt;2, "Good", Analysis167[[#This Row],[Performance_Score]]&gt;4, "Excellent")</f>
        <v>Good</v>
      </c>
      <c r="Q852" t="str">
        <f>LEFT(Analysis167[[#This Row],[Name]],FIND(" ",Analysis167[[#This Row],[Name]], 1))</f>
        <v xml:space="preserve">Travis </v>
      </c>
    </row>
    <row r="853" spans="3:17" x14ac:dyDescent="0.35">
      <c r="C853" s="1" t="s">
        <v>1725</v>
      </c>
      <c r="D853" s="1" t="s">
        <v>1726</v>
      </c>
      <c r="E853" s="1" t="s">
        <v>58</v>
      </c>
      <c r="F853" s="10">
        <v>57</v>
      </c>
      <c r="G853" s="1" t="s">
        <v>23</v>
      </c>
      <c r="H853" s="1" t="s">
        <v>24</v>
      </c>
      <c r="I853" s="4">
        <v>52467</v>
      </c>
      <c r="J853" s="10">
        <v>27</v>
      </c>
      <c r="K853" s="10">
        <v>2</v>
      </c>
      <c r="L853" s="1">
        <v>2016</v>
      </c>
      <c r="M853" s="1" t="s">
        <v>25</v>
      </c>
      <c r="N853" s="1" t="s">
        <v>26</v>
      </c>
      <c r="O853" s="7">
        <v>2.0649956666297693</v>
      </c>
      <c r="P853" t="str">
        <f>_xlfn.IFS(Analysis167[[#This Row],[Performance_Score]]&lt;=2, "Poor", Analysis167[[#This Row],[Performance_Score]]&gt;2, "Good", Analysis167[[#This Row],[Performance_Score]]&gt;4, "Excellent")</f>
        <v>Poor</v>
      </c>
      <c r="Q853" t="str">
        <f>LEFT(Analysis167[[#This Row],[Name]],FIND(" ",Analysis167[[#This Row],[Name]], 1))</f>
        <v xml:space="preserve">Joyce </v>
      </c>
    </row>
    <row r="854" spans="3:17" x14ac:dyDescent="0.35">
      <c r="C854" s="2" t="s">
        <v>1727</v>
      </c>
      <c r="D854" s="2" t="s">
        <v>1728</v>
      </c>
      <c r="E854" s="2" t="s">
        <v>22</v>
      </c>
      <c r="F854" s="11">
        <v>48</v>
      </c>
      <c r="G854" s="2" t="s">
        <v>16</v>
      </c>
      <c r="H854" s="2" t="s">
        <v>77</v>
      </c>
      <c r="I854" s="5">
        <v>85614</v>
      </c>
      <c r="J854" s="11">
        <v>20</v>
      </c>
      <c r="K854" s="11">
        <v>1</v>
      </c>
      <c r="L854" s="2">
        <v>0</v>
      </c>
      <c r="M854" s="2" t="s">
        <v>25</v>
      </c>
      <c r="N854" s="2" t="s">
        <v>26</v>
      </c>
      <c r="O854" s="8">
        <v>3.17987403252988</v>
      </c>
      <c r="P854" t="str">
        <f>_xlfn.IFS(Analysis167[[#This Row],[Performance_Score]]&lt;=2, "Poor", Analysis167[[#This Row],[Performance_Score]]&gt;2, "Good", Analysis167[[#This Row],[Performance_Score]]&gt;4, "Excellent")</f>
        <v>Poor</v>
      </c>
      <c r="Q854" t="str">
        <f>LEFT(Analysis167[[#This Row],[Name]],FIND(" ",Analysis167[[#This Row],[Name]], 1))</f>
        <v xml:space="preserve">Mitchell </v>
      </c>
    </row>
    <row r="855" spans="3:17" x14ac:dyDescent="0.35">
      <c r="C855" s="1" t="s">
        <v>1729</v>
      </c>
      <c r="D855" s="1" t="s">
        <v>1730</v>
      </c>
      <c r="E855" s="1" t="s">
        <v>80</v>
      </c>
      <c r="F855" s="10">
        <v>48</v>
      </c>
      <c r="G855" s="1" t="s">
        <v>23</v>
      </c>
      <c r="H855" s="1" t="s">
        <v>24</v>
      </c>
      <c r="I855" s="4">
        <v>77190</v>
      </c>
      <c r="J855" s="10">
        <v>15</v>
      </c>
      <c r="K855" s="10">
        <v>5</v>
      </c>
      <c r="L855" s="1">
        <v>2017</v>
      </c>
      <c r="M855" s="1" t="s">
        <v>30</v>
      </c>
      <c r="N855" s="1" t="s">
        <v>41</v>
      </c>
      <c r="O855" s="7">
        <v>2.9748562881128189</v>
      </c>
      <c r="P855" t="str">
        <f>_xlfn.IFS(Analysis167[[#This Row],[Performance_Score]]&lt;=2, "Poor", Analysis167[[#This Row],[Performance_Score]]&gt;2, "Good", Analysis167[[#This Row],[Performance_Score]]&gt;4, "Excellent")</f>
        <v>Good</v>
      </c>
      <c r="Q855" t="str">
        <f>LEFT(Analysis167[[#This Row],[Name]],FIND(" ",Analysis167[[#This Row],[Name]], 1))</f>
        <v xml:space="preserve">Wendy </v>
      </c>
    </row>
    <row r="856" spans="3:17" x14ac:dyDescent="0.35">
      <c r="C856" s="2" t="s">
        <v>1731</v>
      </c>
      <c r="D856" s="2" t="s">
        <v>1732</v>
      </c>
      <c r="E856" s="2" t="s">
        <v>58</v>
      </c>
      <c r="F856" s="11">
        <v>32</v>
      </c>
      <c r="G856" s="2" t="s">
        <v>16</v>
      </c>
      <c r="H856" s="2" t="s">
        <v>63</v>
      </c>
      <c r="I856" s="5">
        <v>47622</v>
      </c>
      <c r="J856" s="11">
        <v>22</v>
      </c>
      <c r="K856" s="11">
        <v>5</v>
      </c>
      <c r="L856" s="2">
        <v>2016</v>
      </c>
      <c r="M856" s="2" t="s">
        <v>51</v>
      </c>
      <c r="N856" s="2" t="s">
        <v>26</v>
      </c>
      <c r="O856" s="8">
        <v>2.7683462958444869</v>
      </c>
      <c r="P856" t="str">
        <f>_xlfn.IFS(Analysis167[[#This Row],[Performance_Score]]&lt;=2, "Poor", Analysis167[[#This Row],[Performance_Score]]&gt;2, "Good", Analysis167[[#This Row],[Performance_Score]]&gt;4, "Excellent")</f>
        <v>Good</v>
      </c>
      <c r="Q856" t="str">
        <f>LEFT(Analysis167[[#This Row],[Name]],FIND(" ",Analysis167[[#This Row],[Name]], 1))</f>
        <v xml:space="preserve">Ashley </v>
      </c>
    </row>
    <row r="857" spans="3:17" x14ac:dyDescent="0.35">
      <c r="C857" s="1" t="s">
        <v>1733</v>
      </c>
      <c r="D857" s="1" t="s">
        <v>1734</v>
      </c>
      <c r="E857" s="1" t="s">
        <v>58</v>
      </c>
      <c r="F857" s="10">
        <v>45</v>
      </c>
      <c r="G857" s="1" t="s">
        <v>23</v>
      </c>
      <c r="H857" s="1" t="s">
        <v>39</v>
      </c>
      <c r="I857" s="4">
        <v>35932</v>
      </c>
      <c r="J857" s="10">
        <v>9</v>
      </c>
      <c r="K857" s="10">
        <v>2</v>
      </c>
      <c r="L857" s="1">
        <v>0</v>
      </c>
      <c r="M857" s="1" t="s">
        <v>51</v>
      </c>
      <c r="N857" s="1" t="s">
        <v>41</v>
      </c>
      <c r="O857" s="7">
        <v>3.2410274276783801</v>
      </c>
      <c r="P857" t="str">
        <f>_xlfn.IFS(Analysis167[[#This Row],[Performance_Score]]&lt;=2, "Poor", Analysis167[[#This Row],[Performance_Score]]&gt;2, "Good", Analysis167[[#This Row],[Performance_Score]]&gt;4, "Excellent")</f>
        <v>Poor</v>
      </c>
      <c r="Q857" t="str">
        <f>LEFT(Analysis167[[#This Row],[Name]],FIND(" ",Analysis167[[#This Row],[Name]], 1))</f>
        <v xml:space="preserve">Amy </v>
      </c>
    </row>
    <row r="858" spans="3:17" x14ac:dyDescent="0.35">
      <c r="C858" s="2" t="s">
        <v>1735</v>
      </c>
      <c r="D858" s="2" t="s">
        <v>1736</v>
      </c>
      <c r="E858" s="2" t="s">
        <v>22</v>
      </c>
      <c r="F858" s="11">
        <v>58</v>
      </c>
      <c r="G858" s="2" t="s">
        <v>23</v>
      </c>
      <c r="H858" s="2" t="s">
        <v>77</v>
      </c>
      <c r="I858" s="5">
        <v>98150</v>
      </c>
      <c r="J858" s="11">
        <v>21</v>
      </c>
      <c r="K858" s="11">
        <v>3</v>
      </c>
      <c r="L858" s="2">
        <v>2024</v>
      </c>
      <c r="M858" s="2" t="s">
        <v>40</v>
      </c>
      <c r="N858" s="2" t="s">
        <v>141</v>
      </c>
      <c r="O858" s="8">
        <v>3.0394877687497965</v>
      </c>
      <c r="P858" t="str">
        <f>_xlfn.IFS(Analysis167[[#This Row],[Performance_Score]]&lt;=2, "Poor", Analysis167[[#This Row],[Performance_Score]]&gt;2, "Good", Analysis167[[#This Row],[Performance_Score]]&gt;4, "Excellent")</f>
        <v>Good</v>
      </c>
      <c r="Q858" t="str">
        <f>LEFT(Analysis167[[#This Row],[Name]],FIND(" ",Analysis167[[#This Row],[Name]], 1))</f>
        <v xml:space="preserve">Danielle </v>
      </c>
    </row>
    <row r="859" spans="3:17" x14ac:dyDescent="0.35">
      <c r="C859" s="1" t="s">
        <v>1737</v>
      </c>
      <c r="D859" s="1" t="s">
        <v>1738</v>
      </c>
      <c r="E859" s="1" t="s">
        <v>33</v>
      </c>
      <c r="F859" s="10">
        <v>58</v>
      </c>
      <c r="G859" s="1" t="s">
        <v>16</v>
      </c>
      <c r="H859" s="1" t="s">
        <v>24</v>
      </c>
      <c r="I859" s="4">
        <v>107393</v>
      </c>
      <c r="J859" s="10">
        <v>9</v>
      </c>
      <c r="K859" s="10">
        <v>4</v>
      </c>
      <c r="L859" s="1">
        <v>2021</v>
      </c>
      <c r="M859" s="1" t="s">
        <v>18</v>
      </c>
      <c r="N859" s="1" t="s">
        <v>141</v>
      </c>
      <c r="O859" s="7">
        <v>3.8605268216588886</v>
      </c>
      <c r="P859" t="str">
        <f>_xlfn.IFS(Analysis167[[#This Row],[Performance_Score]]&lt;=2, "Poor", Analysis167[[#This Row],[Performance_Score]]&gt;2, "Good", Analysis167[[#This Row],[Performance_Score]]&gt;4, "Excellent")</f>
        <v>Good</v>
      </c>
      <c r="Q859" t="str">
        <f>LEFT(Analysis167[[#This Row],[Name]],FIND(" ",Analysis167[[#This Row],[Name]], 1))</f>
        <v xml:space="preserve">Frank </v>
      </c>
    </row>
    <row r="860" spans="3:17" x14ac:dyDescent="0.35">
      <c r="C860" s="2" t="s">
        <v>1739</v>
      </c>
      <c r="D860" s="2" t="s">
        <v>1740</v>
      </c>
      <c r="E860" s="2" t="s">
        <v>58</v>
      </c>
      <c r="F860" s="11">
        <v>50</v>
      </c>
      <c r="G860" s="2" t="s">
        <v>23</v>
      </c>
      <c r="H860" s="2" t="s">
        <v>24</v>
      </c>
      <c r="I860" s="5">
        <v>75445</v>
      </c>
      <c r="J860" s="11">
        <v>20</v>
      </c>
      <c r="K860" s="11">
        <v>4</v>
      </c>
      <c r="L860" s="2">
        <v>0</v>
      </c>
      <c r="M860" s="2" t="s">
        <v>18</v>
      </c>
      <c r="N860" s="2" t="s">
        <v>26</v>
      </c>
      <c r="O860" s="8">
        <v>2.8972216073032269</v>
      </c>
      <c r="P860" t="str">
        <f>_xlfn.IFS(Analysis167[[#This Row],[Performance_Score]]&lt;=2, "Poor", Analysis167[[#This Row],[Performance_Score]]&gt;2, "Good", Analysis167[[#This Row],[Performance_Score]]&gt;4, "Excellent")</f>
        <v>Good</v>
      </c>
      <c r="Q860" t="str">
        <f>LEFT(Analysis167[[#This Row],[Name]],FIND(" ",Analysis167[[#This Row],[Name]], 1))</f>
        <v xml:space="preserve">Randy </v>
      </c>
    </row>
    <row r="861" spans="3:17" x14ac:dyDescent="0.35">
      <c r="C861" s="1" t="s">
        <v>1741</v>
      </c>
      <c r="D861" s="1" t="s">
        <v>1742</v>
      </c>
      <c r="E861" s="1" t="s">
        <v>58</v>
      </c>
      <c r="F861" s="10">
        <v>44</v>
      </c>
      <c r="G861" s="1" t="s">
        <v>16</v>
      </c>
      <c r="H861" s="1" t="s">
        <v>24</v>
      </c>
      <c r="I861" s="4">
        <v>79416</v>
      </c>
      <c r="J861" s="10">
        <v>2</v>
      </c>
      <c r="K861" s="10">
        <v>3</v>
      </c>
      <c r="L861" s="1">
        <v>2019</v>
      </c>
      <c r="M861" s="1" t="s">
        <v>30</v>
      </c>
      <c r="N861" s="1" t="s">
        <v>41</v>
      </c>
      <c r="O861" s="7">
        <v>1.5455832249900254</v>
      </c>
      <c r="P861" t="str">
        <f>_xlfn.IFS(Analysis167[[#This Row],[Performance_Score]]&lt;=2, "Poor", Analysis167[[#This Row],[Performance_Score]]&gt;2, "Good", Analysis167[[#This Row],[Performance_Score]]&gt;4, "Excellent")</f>
        <v>Good</v>
      </c>
      <c r="Q861" t="str">
        <f>LEFT(Analysis167[[#This Row],[Name]],FIND(" ",Analysis167[[#This Row],[Name]], 1))</f>
        <v xml:space="preserve">Henry </v>
      </c>
    </row>
    <row r="862" spans="3:17" x14ac:dyDescent="0.35">
      <c r="C862" s="2" t="s">
        <v>1743</v>
      </c>
      <c r="D862" s="2" t="s">
        <v>1744</v>
      </c>
      <c r="E862" s="2" t="s">
        <v>22</v>
      </c>
      <c r="F862" s="11">
        <v>24</v>
      </c>
      <c r="G862" s="2" t="s">
        <v>23</v>
      </c>
      <c r="H862" s="2" t="s">
        <v>77</v>
      </c>
      <c r="I862" s="5">
        <v>78453</v>
      </c>
      <c r="J862" s="11">
        <v>2</v>
      </c>
      <c r="K862" s="11">
        <v>5</v>
      </c>
      <c r="L862" s="2">
        <v>2020</v>
      </c>
      <c r="M862" s="2" t="s">
        <v>30</v>
      </c>
      <c r="N862" s="2" t="s">
        <v>26</v>
      </c>
      <c r="O862" s="8">
        <v>3.365440212866103</v>
      </c>
      <c r="P862" t="str">
        <f>_xlfn.IFS(Analysis167[[#This Row],[Performance_Score]]&lt;=2, "Poor", Analysis167[[#This Row],[Performance_Score]]&gt;2, "Good", Analysis167[[#This Row],[Performance_Score]]&gt;4, "Excellent")</f>
        <v>Good</v>
      </c>
      <c r="Q862" t="str">
        <f>LEFT(Analysis167[[#This Row],[Name]],FIND(" ",Analysis167[[#This Row],[Name]], 1))</f>
        <v xml:space="preserve">Curtis </v>
      </c>
    </row>
    <row r="863" spans="3:17" x14ac:dyDescent="0.35">
      <c r="C863" s="1" t="s">
        <v>1745</v>
      </c>
      <c r="D863" s="1" t="s">
        <v>1746</v>
      </c>
      <c r="E863" s="1" t="s">
        <v>80</v>
      </c>
      <c r="F863" s="10">
        <v>44</v>
      </c>
      <c r="G863" s="1" t="s">
        <v>16</v>
      </c>
      <c r="H863" s="1" t="s">
        <v>39</v>
      </c>
      <c r="I863" s="4">
        <v>96441</v>
      </c>
      <c r="J863" s="10">
        <v>15</v>
      </c>
      <c r="K863" s="10">
        <v>2</v>
      </c>
      <c r="L863" s="1">
        <v>0</v>
      </c>
      <c r="M863" s="1" t="s">
        <v>40</v>
      </c>
      <c r="N863" s="1" t="s">
        <v>41</v>
      </c>
      <c r="O863" s="7">
        <v>1.1803647498963219</v>
      </c>
      <c r="P863" t="str">
        <f>_xlfn.IFS(Analysis167[[#This Row],[Performance_Score]]&lt;=2, "Poor", Analysis167[[#This Row],[Performance_Score]]&gt;2, "Good", Analysis167[[#This Row],[Performance_Score]]&gt;4, "Excellent")</f>
        <v>Poor</v>
      </c>
      <c r="Q863" t="str">
        <f>LEFT(Analysis167[[#This Row],[Name]],FIND(" ",Analysis167[[#This Row],[Name]], 1))</f>
        <v xml:space="preserve">James </v>
      </c>
    </row>
    <row r="864" spans="3:17" x14ac:dyDescent="0.35">
      <c r="C864" s="2" t="s">
        <v>1747</v>
      </c>
      <c r="D864" s="2" t="s">
        <v>1748</v>
      </c>
      <c r="E864" s="2" t="s">
        <v>80</v>
      </c>
      <c r="F864" s="11">
        <v>46</v>
      </c>
      <c r="G864" s="2" t="s">
        <v>23</v>
      </c>
      <c r="H864" s="2" t="s">
        <v>29</v>
      </c>
      <c r="I864" s="5">
        <v>80594</v>
      </c>
      <c r="J864" s="11">
        <v>13</v>
      </c>
      <c r="K864" s="11">
        <v>1</v>
      </c>
      <c r="L864" s="2">
        <v>2024</v>
      </c>
      <c r="M864" s="2" t="s">
        <v>40</v>
      </c>
      <c r="N864" s="2" t="s">
        <v>26</v>
      </c>
      <c r="O864" s="8">
        <v>4.2861899096680958</v>
      </c>
      <c r="P864" t="str">
        <f>_xlfn.IFS(Analysis167[[#This Row],[Performance_Score]]&lt;=2, "Poor", Analysis167[[#This Row],[Performance_Score]]&gt;2, "Good", Analysis167[[#This Row],[Performance_Score]]&gt;4, "Excellent")</f>
        <v>Poor</v>
      </c>
      <c r="Q864" t="str">
        <f>LEFT(Analysis167[[#This Row],[Name]],FIND(" ",Analysis167[[#This Row],[Name]], 1))</f>
        <v xml:space="preserve">Jared </v>
      </c>
    </row>
    <row r="865" spans="3:17" x14ac:dyDescent="0.35">
      <c r="C865" s="1" t="s">
        <v>1749</v>
      </c>
      <c r="D865" s="1" t="s">
        <v>1750</v>
      </c>
      <c r="E865" s="1" t="s">
        <v>80</v>
      </c>
      <c r="F865" s="10">
        <v>48</v>
      </c>
      <c r="G865" s="1" t="s">
        <v>16</v>
      </c>
      <c r="H865" s="1" t="s">
        <v>39</v>
      </c>
      <c r="I865" s="4">
        <v>97505</v>
      </c>
      <c r="J865" s="10">
        <v>19</v>
      </c>
      <c r="K865" s="10">
        <v>3</v>
      </c>
      <c r="L865" s="1">
        <v>2015</v>
      </c>
      <c r="M865" s="1" t="s">
        <v>18</v>
      </c>
      <c r="N865" s="1" t="s">
        <v>26</v>
      </c>
      <c r="O865" s="7">
        <v>2.3125532776743953</v>
      </c>
      <c r="P865" t="str">
        <f>_xlfn.IFS(Analysis167[[#This Row],[Performance_Score]]&lt;=2, "Poor", Analysis167[[#This Row],[Performance_Score]]&gt;2, "Good", Analysis167[[#This Row],[Performance_Score]]&gt;4, "Excellent")</f>
        <v>Good</v>
      </c>
      <c r="Q865" t="str">
        <f>LEFT(Analysis167[[#This Row],[Name]],FIND(" ",Analysis167[[#This Row],[Name]], 1))</f>
        <v xml:space="preserve">Elizabeth </v>
      </c>
    </row>
    <row r="866" spans="3:17" x14ac:dyDescent="0.35">
      <c r="C866" s="2" t="s">
        <v>1751</v>
      </c>
      <c r="D866" s="2" t="s">
        <v>1752</v>
      </c>
      <c r="E866" s="2" t="s">
        <v>46</v>
      </c>
      <c r="F866" s="11">
        <v>46</v>
      </c>
      <c r="G866" s="2" t="s">
        <v>23</v>
      </c>
      <c r="H866" s="2" t="s">
        <v>63</v>
      </c>
      <c r="I866" s="5">
        <v>57609</v>
      </c>
      <c r="J866" s="11">
        <v>35</v>
      </c>
      <c r="K866" s="11">
        <v>4</v>
      </c>
      <c r="L866" s="2">
        <v>0</v>
      </c>
      <c r="M866" s="2" t="s">
        <v>34</v>
      </c>
      <c r="N866" s="2" t="s">
        <v>26</v>
      </c>
      <c r="O866" s="8">
        <v>2.6057064497188169</v>
      </c>
      <c r="P866" t="str">
        <f>_xlfn.IFS(Analysis167[[#This Row],[Performance_Score]]&lt;=2, "Poor", Analysis167[[#This Row],[Performance_Score]]&gt;2, "Good", Analysis167[[#This Row],[Performance_Score]]&gt;4, "Excellent")</f>
        <v>Good</v>
      </c>
      <c r="Q866" t="str">
        <f>LEFT(Analysis167[[#This Row],[Name]],FIND(" ",Analysis167[[#This Row],[Name]], 1))</f>
        <v xml:space="preserve">Laura </v>
      </c>
    </row>
    <row r="867" spans="3:17" x14ac:dyDescent="0.35">
      <c r="C867" s="1" t="s">
        <v>1753</v>
      </c>
      <c r="D867" s="1" t="s">
        <v>1754</v>
      </c>
      <c r="E867" s="1" t="s">
        <v>58</v>
      </c>
      <c r="F867" s="10">
        <v>46</v>
      </c>
      <c r="G867" s="1" t="s">
        <v>23</v>
      </c>
      <c r="H867" s="1" t="s">
        <v>77</v>
      </c>
      <c r="I867" s="4">
        <v>30234</v>
      </c>
      <c r="J867" s="10">
        <v>12</v>
      </c>
      <c r="K867" s="10">
        <v>3</v>
      </c>
      <c r="L867" s="1">
        <v>2022</v>
      </c>
      <c r="M867" s="1" t="s">
        <v>25</v>
      </c>
      <c r="N867" s="1" t="s">
        <v>141</v>
      </c>
      <c r="O867" s="7">
        <v>4.3600553287684507</v>
      </c>
      <c r="P867" t="str">
        <f>_xlfn.IFS(Analysis167[[#This Row],[Performance_Score]]&lt;=2, "Poor", Analysis167[[#This Row],[Performance_Score]]&gt;2, "Good", Analysis167[[#This Row],[Performance_Score]]&gt;4, "Excellent")</f>
        <v>Good</v>
      </c>
      <c r="Q867" t="str">
        <f>LEFT(Analysis167[[#This Row],[Name]],FIND(" ",Analysis167[[#This Row],[Name]], 1))</f>
        <v xml:space="preserve">Cindy </v>
      </c>
    </row>
    <row r="868" spans="3:17" x14ac:dyDescent="0.35">
      <c r="C868" s="2" t="s">
        <v>1755</v>
      </c>
      <c r="D868" s="2" t="s">
        <v>1756</v>
      </c>
      <c r="E868" s="2" t="s">
        <v>46</v>
      </c>
      <c r="F868" s="11">
        <v>50</v>
      </c>
      <c r="G868" s="2" t="s">
        <v>16</v>
      </c>
      <c r="H868" s="2" t="s">
        <v>29</v>
      </c>
      <c r="I868" s="5">
        <v>102135</v>
      </c>
      <c r="J868" s="11">
        <v>24</v>
      </c>
      <c r="K868" s="11">
        <v>1</v>
      </c>
      <c r="L868" s="2">
        <v>0</v>
      </c>
      <c r="M868" s="2" t="s">
        <v>25</v>
      </c>
      <c r="N868" s="2" t="s">
        <v>26</v>
      </c>
      <c r="O868" s="8">
        <v>3.2758063707198417</v>
      </c>
      <c r="P868" t="str">
        <f>_xlfn.IFS(Analysis167[[#This Row],[Performance_Score]]&lt;=2, "Poor", Analysis167[[#This Row],[Performance_Score]]&gt;2, "Good", Analysis167[[#This Row],[Performance_Score]]&gt;4, "Excellent")</f>
        <v>Poor</v>
      </c>
      <c r="Q868" t="str">
        <f>LEFT(Analysis167[[#This Row],[Name]],FIND(" ",Analysis167[[#This Row],[Name]], 1))</f>
        <v xml:space="preserve">William </v>
      </c>
    </row>
    <row r="869" spans="3:17" x14ac:dyDescent="0.35">
      <c r="C869" s="1" t="s">
        <v>1757</v>
      </c>
      <c r="D869" s="1" t="s">
        <v>1758</v>
      </c>
      <c r="E869" s="1" t="s">
        <v>15</v>
      </c>
      <c r="F869" s="10">
        <v>51</v>
      </c>
      <c r="G869" s="1" t="s">
        <v>23</v>
      </c>
      <c r="H869" s="1" t="s">
        <v>17</v>
      </c>
      <c r="I869" s="4">
        <v>87573</v>
      </c>
      <c r="J869" s="10">
        <v>30</v>
      </c>
      <c r="K869" s="10">
        <v>3</v>
      </c>
      <c r="L869" s="1">
        <v>2020</v>
      </c>
      <c r="M869" s="1" t="s">
        <v>30</v>
      </c>
      <c r="N869" s="1" t="s">
        <v>26</v>
      </c>
      <c r="O869" s="7">
        <v>1.5630765058763849</v>
      </c>
      <c r="P869" t="str">
        <f>_xlfn.IFS(Analysis167[[#This Row],[Performance_Score]]&lt;=2, "Poor", Analysis167[[#This Row],[Performance_Score]]&gt;2, "Good", Analysis167[[#This Row],[Performance_Score]]&gt;4, "Excellent")</f>
        <v>Good</v>
      </c>
      <c r="Q869" t="str">
        <f>LEFT(Analysis167[[#This Row],[Name]],FIND(" ",Analysis167[[#This Row],[Name]], 1))</f>
        <v xml:space="preserve">James </v>
      </c>
    </row>
    <row r="870" spans="3:17" x14ac:dyDescent="0.35">
      <c r="C870" s="2" t="s">
        <v>1759</v>
      </c>
      <c r="D870" s="2" t="s">
        <v>1760</v>
      </c>
      <c r="E870" s="2" t="s">
        <v>46</v>
      </c>
      <c r="F870" s="11">
        <v>57</v>
      </c>
      <c r="G870" s="2" t="s">
        <v>16</v>
      </c>
      <c r="H870" s="2" t="s">
        <v>77</v>
      </c>
      <c r="I870" s="5">
        <v>81010</v>
      </c>
      <c r="J870" s="11">
        <v>1</v>
      </c>
      <c r="K870" s="11">
        <v>1</v>
      </c>
      <c r="L870" s="2">
        <v>2018</v>
      </c>
      <c r="M870" s="2" t="s">
        <v>30</v>
      </c>
      <c r="N870" s="2" t="s">
        <v>26</v>
      </c>
      <c r="O870" s="8">
        <v>2.268212031594715</v>
      </c>
      <c r="P870" t="str">
        <f>_xlfn.IFS(Analysis167[[#This Row],[Performance_Score]]&lt;=2, "Poor", Analysis167[[#This Row],[Performance_Score]]&gt;2, "Good", Analysis167[[#This Row],[Performance_Score]]&gt;4, "Excellent")</f>
        <v>Poor</v>
      </c>
      <c r="Q870" t="str">
        <f>LEFT(Analysis167[[#This Row],[Name]],FIND(" ",Analysis167[[#This Row],[Name]], 1))</f>
        <v xml:space="preserve">Robert </v>
      </c>
    </row>
    <row r="871" spans="3:17" x14ac:dyDescent="0.35">
      <c r="C871" s="1" t="s">
        <v>1761</v>
      </c>
      <c r="D871" s="1" t="s">
        <v>1762</v>
      </c>
      <c r="E871" s="1" t="s">
        <v>33</v>
      </c>
      <c r="F871" s="10">
        <v>31</v>
      </c>
      <c r="G871" s="1" t="s">
        <v>16</v>
      </c>
      <c r="H871" s="1" t="s">
        <v>39</v>
      </c>
      <c r="I871" s="4">
        <v>83127</v>
      </c>
      <c r="J871" s="10">
        <v>13</v>
      </c>
      <c r="K871" s="10">
        <v>4</v>
      </c>
      <c r="L871" s="1">
        <v>2020</v>
      </c>
      <c r="M871" s="1" t="s">
        <v>30</v>
      </c>
      <c r="N871" s="1" t="s">
        <v>26</v>
      </c>
      <c r="O871" s="7">
        <v>1.8533887896135601</v>
      </c>
      <c r="P871" t="str">
        <f>_xlfn.IFS(Analysis167[[#This Row],[Performance_Score]]&lt;=2, "Poor", Analysis167[[#This Row],[Performance_Score]]&gt;2, "Good", Analysis167[[#This Row],[Performance_Score]]&gt;4, "Excellent")</f>
        <v>Good</v>
      </c>
      <c r="Q871" t="str">
        <f>LEFT(Analysis167[[#This Row],[Name]],FIND(" ",Analysis167[[#This Row],[Name]], 1))</f>
        <v xml:space="preserve">Jeffrey </v>
      </c>
    </row>
    <row r="872" spans="3:17" x14ac:dyDescent="0.35">
      <c r="C872" s="2" t="s">
        <v>1763</v>
      </c>
      <c r="D872" s="2" t="s">
        <v>1764</v>
      </c>
      <c r="E872" s="2" t="s">
        <v>33</v>
      </c>
      <c r="F872" s="11">
        <v>45</v>
      </c>
      <c r="G872" s="2" t="s">
        <v>16</v>
      </c>
      <c r="H872" s="2" t="s">
        <v>29</v>
      </c>
      <c r="I872" s="5">
        <v>106105</v>
      </c>
      <c r="J872" s="11">
        <v>35</v>
      </c>
      <c r="K872" s="11">
        <v>2</v>
      </c>
      <c r="L872" s="2">
        <v>2021</v>
      </c>
      <c r="M872" s="2" t="s">
        <v>34</v>
      </c>
      <c r="N872" s="2" t="s">
        <v>26</v>
      </c>
      <c r="O872" s="8">
        <v>1.4455781116144695</v>
      </c>
      <c r="P872" t="str">
        <f>_xlfn.IFS(Analysis167[[#This Row],[Performance_Score]]&lt;=2, "Poor", Analysis167[[#This Row],[Performance_Score]]&gt;2, "Good", Analysis167[[#This Row],[Performance_Score]]&gt;4, "Excellent")</f>
        <v>Poor</v>
      </c>
      <c r="Q872" t="str">
        <f>LEFT(Analysis167[[#This Row],[Name]],FIND(" ",Analysis167[[#This Row],[Name]], 1))</f>
        <v xml:space="preserve">Marcia </v>
      </c>
    </row>
    <row r="873" spans="3:17" x14ac:dyDescent="0.35">
      <c r="C873" s="1" t="s">
        <v>1765</v>
      </c>
      <c r="D873" s="1" t="s">
        <v>1766</v>
      </c>
      <c r="E873" s="1" t="s">
        <v>46</v>
      </c>
      <c r="F873" s="10">
        <v>60</v>
      </c>
      <c r="G873" s="1" t="s">
        <v>16</v>
      </c>
      <c r="H873" s="1" t="s">
        <v>63</v>
      </c>
      <c r="I873" s="4">
        <v>52214</v>
      </c>
      <c r="J873" s="10">
        <v>17</v>
      </c>
      <c r="K873" s="10">
        <v>2</v>
      </c>
      <c r="L873" s="1">
        <v>0</v>
      </c>
      <c r="M873" s="1" t="s">
        <v>40</v>
      </c>
      <c r="N873" s="1" t="s">
        <v>41</v>
      </c>
      <c r="O873" s="7">
        <v>2.4862856639652211</v>
      </c>
      <c r="P873" t="str">
        <f>_xlfn.IFS(Analysis167[[#This Row],[Performance_Score]]&lt;=2, "Poor", Analysis167[[#This Row],[Performance_Score]]&gt;2, "Good", Analysis167[[#This Row],[Performance_Score]]&gt;4, "Excellent")</f>
        <v>Poor</v>
      </c>
      <c r="Q873" t="str">
        <f>LEFT(Analysis167[[#This Row],[Name]],FIND(" ",Analysis167[[#This Row],[Name]], 1))</f>
        <v xml:space="preserve">Mark </v>
      </c>
    </row>
    <row r="874" spans="3:17" x14ac:dyDescent="0.35">
      <c r="C874" s="2" t="s">
        <v>1767</v>
      </c>
      <c r="D874" s="2" t="s">
        <v>1768</v>
      </c>
      <c r="E874" s="2" t="s">
        <v>58</v>
      </c>
      <c r="F874" s="11">
        <v>59</v>
      </c>
      <c r="G874" s="2" t="s">
        <v>16</v>
      </c>
      <c r="H874" s="2" t="s">
        <v>17</v>
      </c>
      <c r="I874" s="5">
        <v>83006</v>
      </c>
      <c r="J874" s="11">
        <v>18</v>
      </c>
      <c r="K874" s="11">
        <v>2</v>
      </c>
      <c r="L874" s="2">
        <v>2019</v>
      </c>
      <c r="M874" s="2" t="s">
        <v>40</v>
      </c>
      <c r="N874" s="2" t="s">
        <v>41</v>
      </c>
      <c r="O874" s="8">
        <v>4.4589304748547445</v>
      </c>
      <c r="P874" t="str">
        <f>_xlfn.IFS(Analysis167[[#This Row],[Performance_Score]]&lt;=2, "Poor", Analysis167[[#This Row],[Performance_Score]]&gt;2, "Good", Analysis167[[#This Row],[Performance_Score]]&gt;4, "Excellent")</f>
        <v>Poor</v>
      </c>
      <c r="Q874" t="str">
        <f>LEFT(Analysis167[[#This Row],[Name]],FIND(" ",Analysis167[[#This Row],[Name]], 1))</f>
        <v xml:space="preserve">Victoria </v>
      </c>
    </row>
    <row r="875" spans="3:17" x14ac:dyDescent="0.35">
      <c r="C875" s="1" t="s">
        <v>1769</v>
      </c>
      <c r="D875" s="1" t="s">
        <v>1770</v>
      </c>
      <c r="E875" s="1" t="s">
        <v>80</v>
      </c>
      <c r="F875" s="10">
        <v>53</v>
      </c>
      <c r="G875" s="1" t="s">
        <v>16</v>
      </c>
      <c r="H875" s="1" t="s">
        <v>17</v>
      </c>
      <c r="I875" s="4">
        <v>101953</v>
      </c>
      <c r="J875" s="10">
        <v>8</v>
      </c>
      <c r="K875" s="10">
        <v>4</v>
      </c>
      <c r="L875" s="1">
        <v>2022</v>
      </c>
      <c r="M875" s="1" t="s">
        <v>51</v>
      </c>
      <c r="N875" s="1" t="s">
        <v>26</v>
      </c>
      <c r="O875" s="7">
        <v>3.3935877501593765</v>
      </c>
      <c r="P875" t="str">
        <f>_xlfn.IFS(Analysis167[[#This Row],[Performance_Score]]&lt;=2, "Poor", Analysis167[[#This Row],[Performance_Score]]&gt;2, "Good", Analysis167[[#This Row],[Performance_Score]]&gt;4, "Excellent")</f>
        <v>Good</v>
      </c>
      <c r="Q875" t="str">
        <f>LEFT(Analysis167[[#This Row],[Name]],FIND(" ",Analysis167[[#This Row],[Name]], 1))</f>
        <v xml:space="preserve">Carolyn </v>
      </c>
    </row>
    <row r="876" spans="3:17" x14ac:dyDescent="0.35">
      <c r="C876" s="2" t="s">
        <v>1771</v>
      </c>
      <c r="D876" s="2" t="s">
        <v>1772</v>
      </c>
      <c r="E876" s="2" t="s">
        <v>58</v>
      </c>
      <c r="F876" s="11">
        <v>42</v>
      </c>
      <c r="G876" s="2" t="s">
        <v>16</v>
      </c>
      <c r="H876" s="2" t="s">
        <v>29</v>
      </c>
      <c r="I876" s="5">
        <v>86889</v>
      </c>
      <c r="J876" s="11">
        <v>32</v>
      </c>
      <c r="K876" s="11">
        <v>5</v>
      </c>
      <c r="L876" s="2">
        <v>2021</v>
      </c>
      <c r="M876" s="2" t="s">
        <v>34</v>
      </c>
      <c r="N876" s="2" t="s">
        <v>26</v>
      </c>
      <c r="O876" s="8">
        <v>4.201092276768426</v>
      </c>
      <c r="P876" t="str">
        <f>_xlfn.IFS(Analysis167[[#This Row],[Performance_Score]]&lt;=2, "Poor", Analysis167[[#This Row],[Performance_Score]]&gt;2, "Good", Analysis167[[#This Row],[Performance_Score]]&gt;4, "Excellent")</f>
        <v>Good</v>
      </c>
      <c r="Q876" t="str">
        <f>LEFT(Analysis167[[#This Row],[Name]],FIND(" ",Analysis167[[#This Row],[Name]], 1))</f>
        <v xml:space="preserve">Kelly </v>
      </c>
    </row>
    <row r="877" spans="3:17" x14ac:dyDescent="0.35">
      <c r="C877" s="1" t="s">
        <v>1773</v>
      </c>
      <c r="D877" s="1" t="s">
        <v>1774</v>
      </c>
      <c r="E877" s="1" t="s">
        <v>58</v>
      </c>
      <c r="F877" s="10">
        <v>38</v>
      </c>
      <c r="G877" s="1" t="s">
        <v>16</v>
      </c>
      <c r="H877" s="1" t="s">
        <v>63</v>
      </c>
      <c r="I877" s="4">
        <v>97166</v>
      </c>
      <c r="J877" s="10">
        <v>35</v>
      </c>
      <c r="K877" s="10">
        <v>4</v>
      </c>
      <c r="L877" s="1">
        <v>2017</v>
      </c>
      <c r="M877" s="1" t="s">
        <v>30</v>
      </c>
      <c r="N877" s="1" t="s">
        <v>141</v>
      </c>
      <c r="O877" s="7">
        <v>2.9484164151385861</v>
      </c>
      <c r="P877" t="str">
        <f>_xlfn.IFS(Analysis167[[#This Row],[Performance_Score]]&lt;=2, "Poor", Analysis167[[#This Row],[Performance_Score]]&gt;2, "Good", Analysis167[[#This Row],[Performance_Score]]&gt;4, "Excellent")</f>
        <v>Good</v>
      </c>
      <c r="Q877" t="str">
        <f>LEFT(Analysis167[[#This Row],[Name]],FIND(" ",Analysis167[[#This Row],[Name]], 1))</f>
        <v xml:space="preserve">Patrick </v>
      </c>
    </row>
    <row r="878" spans="3:17" x14ac:dyDescent="0.35">
      <c r="C878" s="2" t="s">
        <v>1775</v>
      </c>
      <c r="D878" s="2" t="s">
        <v>1776</v>
      </c>
      <c r="E878" s="2" t="s">
        <v>80</v>
      </c>
      <c r="F878" s="11">
        <v>24</v>
      </c>
      <c r="G878" s="2" t="s">
        <v>23</v>
      </c>
      <c r="H878" s="2" t="s">
        <v>24</v>
      </c>
      <c r="I878" s="5">
        <v>86320</v>
      </c>
      <c r="J878" s="11">
        <v>33</v>
      </c>
      <c r="K878" s="11">
        <v>4</v>
      </c>
      <c r="L878" s="2">
        <v>2019</v>
      </c>
      <c r="M878" s="2" t="s">
        <v>25</v>
      </c>
      <c r="N878" s="2" t="s">
        <v>26</v>
      </c>
      <c r="O878" s="8">
        <v>2.8569857994054204</v>
      </c>
      <c r="P878" t="str">
        <f>_xlfn.IFS(Analysis167[[#This Row],[Performance_Score]]&lt;=2, "Poor", Analysis167[[#This Row],[Performance_Score]]&gt;2, "Good", Analysis167[[#This Row],[Performance_Score]]&gt;4, "Excellent")</f>
        <v>Good</v>
      </c>
      <c r="Q878" t="str">
        <f>LEFT(Analysis167[[#This Row],[Name]],FIND(" ",Analysis167[[#This Row],[Name]], 1))</f>
        <v xml:space="preserve">Matthew </v>
      </c>
    </row>
    <row r="879" spans="3:17" x14ac:dyDescent="0.35">
      <c r="C879" s="1" t="s">
        <v>1777</v>
      </c>
      <c r="D879" s="1" t="s">
        <v>1778</v>
      </c>
      <c r="E879" s="1" t="s">
        <v>80</v>
      </c>
      <c r="F879" s="10">
        <v>53</v>
      </c>
      <c r="G879" s="1" t="s">
        <v>16</v>
      </c>
      <c r="H879" s="1" t="s">
        <v>39</v>
      </c>
      <c r="I879" s="4">
        <v>34295</v>
      </c>
      <c r="J879" s="10">
        <v>20</v>
      </c>
      <c r="K879" s="10">
        <v>2</v>
      </c>
      <c r="L879" s="1">
        <v>2022</v>
      </c>
      <c r="M879" s="1" t="s">
        <v>25</v>
      </c>
      <c r="N879" s="1" t="s">
        <v>26</v>
      </c>
      <c r="O879" s="7">
        <v>2.9016002324369148</v>
      </c>
      <c r="P879" t="str">
        <f>_xlfn.IFS(Analysis167[[#This Row],[Performance_Score]]&lt;=2, "Poor", Analysis167[[#This Row],[Performance_Score]]&gt;2, "Good", Analysis167[[#This Row],[Performance_Score]]&gt;4, "Excellent")</f>
        <v>Poor</v>
      </c>
      <c r="Q879" t="str">
        <f>LEFT(Analysis167[[#This Row],[Name]],FIND(" ",Analysis167[[#This Row],[Name]], 1))</f>
        <v xml:space="preserve">Judy </v>
      </c>
    </row>
    <row r="880" spans="3:17" x14ac:dyDescent="0.35">
      <c r="C880" s="2" t="s">
        <v>1779</v>
      </c>
      <c r="D880" s="2" t="s">
        <v>1780</v>
      </c>
      <c r="E880" s="2" t="s">
        <v>80</v>
      </c>
      <c r="F880" s="11">
        <v>40</v>
      </c>
      <c r="G880" s="2" t="s">
        <v>23</v>
      </c>
      <c r="H880" s="2" t="s">
        <v>63</v>
      </c>
      <c r="I880" s="5">
        <v>48559</v>
      </c>
      <c r="J880" s="11">
        <v>2</v>
      </c>
      <c r="K880" s="11">
        <v>3</v>
      </c>
      <c r="L880" s="2">
        <v>2018</v>
      </c>
      <c r="M880" s="2" t="s">
        <v>30</v>
      </c>
      <c r="N880" s="2" t="s">
        <v>41</v>
      </c>
      <c r="O880" s="8">
        <v>4.840053510812405</v>
      </c>
      <c r="P880" t="str">
        <f>_xlfn.IFS(Analysis167[[#This Row],[Performance_Score]]&lt;=2, "Poor", Analysis167[[#This Row],[Performance_Score]]&gt;2, "Good", Analysis167[[#This Row],[Performance_Score]]&gt;4, "Excellent")</f>
        <v>Good</v>
      </c>
      <c r="Q880" t="str">
        <f>LEFT(Analysis167[[#This Row],[Name]],FIND(" ",Analysis167[[#This Row],[Name]], 1))</f>
        <v xml:space="preserve">Tracy </v>
      </c>
    </row>
    <row r="881" spans="3:17" x14ac:dyDescent="0.35">
      <c r="C881" s="1" t="s">
        <v>1781</v>
      </c>
      <c r="D881" s="1" t="s">
        <v>1782</v>
      </c>
      <c r="E881" s="1" t="s">
        <v>33</v>
      </c>
      <c r="F881" s="10">
        <v>29</v>
      </c>
      <c r="G881" s="1" t="s">
        <v>16</v>
      </c>
      <c r="H881" s="1" t="s">
        <v>39</v>
      </c>
      <c r="I881" s="4">
        <v>82314</v>
      </c>
      <c r="J881" s="10">
        <v>16</v>
      </c>
      <c r="K881" s="10">
        <v>2</v>
      </c>
      <c r="L881" s="1">
        <v>0</v>
      </c>
      <c r="M881" s="1" t="s">
        <v>30</v>
      </c>
      <c r="N881" s="1" t="s">
        <v>26</v>
      </c>
      <c r="O881" s="7">
        <v>4.402356575801587</v>
      </c>
      <c r="P881" t="str">
        <f>_xlfn.IFS(Analysis167[[#This Row],[Performance_Score]]&lt;=2, "Poor", Analysis167[[#This Row],[Performance_Score]]&gt;2, "Good", Analysis167[[#This Row],[Performance_Score]]&gt;4, "Excellent")</f>
        <v>Poor</v>
      </c>
      <c r="Q881" t="str">
        <f>LEFT(Analysis167[[#This Row],[Name]],FIND(" ",Analysis167[[#This Row],[Name]], 1))</f>
        <v xml:space="preserve">Nicholas </v>
      </c>
    </row>
    <row r="882" spans="3:17" x14ac:dyDescent="0.35">
      <c r="C882" s="2" t="s">
        <v>1783</v>
      </c>
      <c r="D882" s="2" t="s">
        <v>1784</v>
      </c>
      <c r="E882" s="2" t="s">
        <v>33</v>
      </c>
      <c r="F882" s="11">
        <v>58</v>
      </c>
      <c r="G882" s="2" t="s">
        <v>16</v>
      </c>
      <c r="H882" s="2" t="s">
        <v>77</v>
      </c>
      <c r="I882" s="5">
        <v>53819</v>
      </c>
      <c r="J882" s="11">
        <v>20</v>
      </c>
      <c r="K882" s="11">
        <v>2</v>
      </c>
      <c r="L882" s="2">
        <v>2015</v>
      </c>
      <c r="M882" s="2" t="s">
        <v>40</v>
      </c>
      <c r="N882" s="2" t="s">
        <v>141</v>
      </c>
      <c r="O882" s="8">
        <v>1.0178588966669699</v>
      </c>
      <c r="P882" t="str">
        <f>_xlfn.IFS(Analysis167[[#This Row],[Performance_Score]]&lt;=2, "Poor", Analysis167[[#This Row],[Performance_Score]]&gt;2, "Good", Analysis167[[#This Row],[Performance_Score]]&gt;4, "Excellent")</f>
        <v>Poor</v>
      </c>
      <c r="Q882" t="str">
        <f>LEFT(Analysis167[[#This Row],[Name]],FIND(" ",Analysis167[[#This Row],[Name]], 1))</f>
        <v xml:space="preserve">Michael </v>
      </c>
    </row>
    <row r="883" spans="3:17" x14ac:dyDescent="0.35">
      <c r="C883" s="1" t="s">
        <v>1785</v>
      </c>
      <c r="D883" s="1" t="s">
        <v>1786</v>
      </c>
      <c r="E883" s="1" t="s">
        <v>46</v>
      </c>
      <c r="F883" s="10">
        <v>55</v>
      </c>
      <c r="G883" s="1" t="s">
        <v>23</v>
      </c>
      <c r="H883" s="1" t="s">
        <v>17</v>
      </c>
      <c r="I883" s="4">
        <v>55481</v>
      </c>
      <c r="J883" s="10">
        <v>27</v>
      </c>
      <c r="K883" s="10">
        <v>3</v>
      </c>
      <c r="L883" s="1">
        <v>2016</v>
      </c>
      <c r="M883" s="1" t="s">
        <v>51</v>
      </c>
      <c r="N883" s="1" t="s">
        <v>26</v>
      </c>
      <c r="O883" s="7">
        <v>4.4939616729195953</v>
      </c>
      <c r="P883" t="str">
        <f>_xlfn.IFS(Analysis167[[#This Row],[Performance_Score]]&lt;=2, "Poor", Analysis167[[#This Row],[Performance_Score]]&gt;2, "Good", Analysis167[[#This Row],[Performance_Score]]&gt;4, "Excellent")</f>
        <v>Good</v>
      </c>
      <c r="Q883" t="str">
        <f>LEFT(Analysis167[[#This Row],[Name]],FIND(" ",Analysis167[[#This Row],[Name]], 1))</f>
        <v xml:space="preserve">Kristina </v>
      </c>
    </row>
    <row r="884" spans="3:17" x14ac:dyDescent="0.35">
      <c r="C884" s="2" t="s">
        <v>1787</v>
      </c>
      <c r="D884" s="2" t="s">
        <v>1788</v>
      </c>
      <c r="E884" s="2" t="s">
        <v>15</v>
      </c>
      <c r="F884" s="11">
        <v>31</v>
      </c>
      <c r="G884" s="2" t="s">
        <v>23</v>
      </c>
      <c r="H884" s="2" t="s">
        <v>39</v>
      </c>
      <c r="I884" s="5">
        <v>68223</v>
      </c>
      <c r="J884" s="11">
        <v>26</v>
      </c>
      <c r="K884" s="11">
        <v>1</v>
      </c>
      <c r="L884" s="2">
        <v>2020</v>
      </c>
      <c r="M884" s="2" t="s">
        <v>18</v>
      </c>
      <c r="N884" s="2" t="s">
        <v>141</v>
      </c>
      <c r="O884" s="8">
        <v>1.7953056272674677</v>
      </c>
      <c r="P884" t="str">
        <f>_xlfn.IFS(Analysis167[[#This Row],[Performance_Score]]&lt;=2, "Poor", Analysis167[[#This Row],[Performance_Score]]&gt;2, "Good", Analysis167[[#This Row],[Performance_Score]]&gt;4, "Excellent")</f>
        <v>Poor</v>
      </c>
      <c r="Q884" t="str">
        <f>LEFT(Analysis167[[#This Row],[Name]],FIND(" ",Analysis167[[#This Row],[Name]], 1))</f>
        <v xml:space="preserve">Teresa </v>
      </c>
    </row>
    <row r="885" spans="3:17" x14ac:dyDescent="0.35">
      <c r="C885" s="1" t="s">
        <v>1789</v>
      </c>
      <c r="D885" s="1" t="s">
        <v>1790</v>
      </c>
      <c r="E885" s="1" t="s">
        <v>33</v>
      </c>
      <c r="F885" s="10">
        <v>38</v>
      </c>
      <c r="G885" s="1" t="s">
        <v>23</v>
      </c>
      <c r="H885" s="1" t="s">
        <v>77</v>
      </c>
      <c r="I885" s="4">
        <v>98777</v>
      </c>
      <c r="J885" s="10">
        <v>3</v>
      </c>
      <c r="K885" s="10">
        <v>5</v>
      </c>
      <c r="L885" s="1">
        <v>2022</v>
      </c>
      <c r="M885" s="1" t="s">
        <v>34</v>
      </c>
      <c r="N885" s="1" t="s">
        <v>41</v>
      </c>
      <c r="O885" s="7">
        <v>4.9833792188179213</v>
      </c>
      <c r="P885" t="str">
        <f>_xlfn.IFS(Analysis167[[#This Row],[Performance_Score]]&lt;=2, "Poor", Analysis167[[#This Row],[Performance_Score]]&gt;2, "Good", Analysis167[[#This Row],[Performance_Score]]&gt;4, "Excellent")</f>
        <v>Good</v>
      </c>
      <c r="Q885" t="str">
        <f>LEFT(Analysis167[[#This Row],[Name]],FIND(" ",Analysis167[[#This Row],[Name]], 1))</f>
        <v xml:space="preserve">William </v>
      </c>
    </row>
    <row r="886" spans="3:17" x14ac:dyDescent="0.35">
      <c r="C886" s="2" t="s">
        <v>1791</v>
      </c>
      <c r="D886" s="2" t="s">
        <v>1792</v>
      </c>
      <c r="E886" s="2" t="s">
        <v>58</v>
      </c>
      <c r="F886" s="11">
        <v>41</v>
      </c>
      <c r="G886" s="2" t="s">
        <v>16</v>
      </c>
      <c r="H886" s="2" t="s">
        <v>29</v>
      </c>
      <c r="I886" s="5">
        <v>40526</v>
      </c>
      <c r="J886" s="11">
        <v>6</v>
      </c>
      <c r="K886" s="11">
        <v>4</v>
      </c>
      <c r="L886" s="2">
        <v>2023</v>
      </c>
      <c r="M886" s="2" t="s">
        <v>34</v>
      </c>
      <c r="N886" s="2" t="s">
        <v>26</v>
      </c>
      <c r="O886" s="8">
        <v>3.7036556177788333</v>
      </c>
      <c r="P886" t="str">
        <f>_xlfn.IFS(Analysis167[[#This Row],[Performance_Score]]&lt;=2, "Poor", Analysis167[[#This Row],[Performance_Score]]&gt;2, "Good", Analysis167[[#This Row],[Performance_Score]]&gt;4, "Excellent")</f>
        <v>Good</v>
      </c>
      <c r="Q886" t="str">
        <f>LEFT(Analysis167[[#This Row],[Name]],FIND(" ",Analysis167[[#This Row],[Name]], 1))</f>
        <v xml:space="preserve">Christina </v>
      </c>
    </row>
    <row r="887" spans="3:17" x14ac:dyDescent="0.35">
      <c r="C887" s="1" t="s">
        <v>1793</v>
      </c>
      <c r="D887" s="1" t="s">
        <v>1794</v>
      </c>
      <c r="E887" s="1" t="s">
        <v>33</v>
      </c>
      <c r="F887" s="10">
        <v>50</v>
      </c>
      <c r="G887" s="1" t="s">
        <v>16</v>
      </c>
      <c r="H887" s="1" t="s">
        <v>24</v>
      </c>
      <c r="I887" s="4">
        <v>73365</v>
      </c>
      <c r="J887" s="10">
        <v>9</v>
      </c>
      <c r="K887" s="10">
        <v>5</v>
      </c>
      <c r="L887" s="1">
        <v>0</v>
      </c>
      <c r="M887" s="1" t="s">
        <v>18</v>
      </c>
      <c r="N887" s="1" t="s">
        <v>26</v>
      </c>
      <c r="O887" s="7">
        <v>4.6812116576583005</v>
      </c>
      <c r="P887" t="str">
        <f>_xlfn.IFS(Analysis167[[#This Row],[Performance_Score]]&lt;=2, "Poor", Analysis167[[#This Row],[Performance_Score]]&gt;2, "Good", Analysis167[[#This Row],[Performance_Score]]&gt;4, "Excellent")</f>
        <v>Good</v>
      </c>
      <c r="Q887" t="str">
        <f>LEFT(Analysis167[[#This Row],[Name]],FIND(" ",Analysis167[[#This Row],[Name]], 1))</f>
        <v xml:space="preserve">Michael </v>
      </c>
    </row>
    <row r="888" spans="3:17" x14ac:dyDescent="0.35">
      <c r="C888" s="2" t="s">
        <v>1795</v>
      </c>
      <c r="D888" s="2" t="s">
        <v>1796</v>
      </c>
      <c r="E888" s="2" t="s">
        <v>15</v>
      </c>
      <c r="F888" s="11">
        <v>32</v>
      </c>
      <c r="G888" s="2" t="s">
        <v>23</v>
      </c>
      <c r="H888" s="2" t="s">
        <v>39</v>
      </c>
      <c r="I888" s="5">
        <v>43823</v>
      </c>
      <c r="J888" s="11">
        <v>12</v>
      </c>
      <c r="K888" s="11">
        <v>5</v>
      </c>
      <c r="L888" s="2">
        <v>2020</v>
      </c>
      <c r="M888" s="2" t="s">
        <v>40</v>
      </c>
      <c r="N888" s="2" t="s">
        <v>26</v>
      </c>
      <c r="O888" s="8">
        <v>3.3938811946371312</v>
      </c>
      <c r="P888" t="str">
        <f>_xlfn.IFS(Analysis167[[#This Row],[Performance_Score]]&lt;=2, "Poor", Analysis167[[#This Row],[Performance_Score]]&gt;2, "Good", Analysis167[[#This Row],[Performance_Score]]&gt;4, "Excellent")</f>
        <v>Good</v>
      </c>
      <c r="Q888" t="str">
        <f>LEFT(Analysis167[[#This Row],[Name]],FIND(" ",Analysis167[[#This Row],[Name]], 1))</f>
        <v xml:space="preserve">Eric </v>
      </c>
    </row>
    <row r="889" spans="3:17" x14ac:dyDescent="0.35">
      <c r="C889" s="1" t="s">
        <v>1797</v>
      </c>
      <c r="D889" s="1" t="s">
        <v>1798</v>
      </c>
      <c r="E889" s="1" t="s">
        <v>58</v>
      </c>
      <c r="F889" s="10">
        <v>24</v>
      </c>
      <c r="G889" s="1" t="s">
        <v>23</v>
      </c>
      <c r="H889" s="1" t="s">
        <v>17</v>
      </c>
      <c r="I889" s="4">
        <v>82277</v>
      </c>
      <c r="J889" s="10">
        <v>15</v>
      </c>
      <c r="K889" s="10">
        <v>3</v>
      </c>
      <c r="L889" s="1">
        <v>2017</v>
      </c>
      <c r="M889" s="1" t="s">
        <v>18</v>
      </c>
      <c r="N889" s="1" t="s">
        <v>26</v>
      </c>
      <c r="O889" s="7">
        <v>3.6791636350713359</v>
      </c>
      <c r="P889" t="str">
        <f>_xlfn.IFS(Analysis167[[#This Row],[Performance_Score]]&lt;=2, "Poor", Analysis167[[#This Row],[Performance_Score]]&gt;2, "Good", Analysis167[[#This Row],[Performance_Score]]&gt;4, "Excellent")</f>
        <v>Good</v>
      </c>
      <c r="Q889" t="str">
        <f>LEFT(Analysis167[[#This Row],[Name]],FIND(" ",Analysis167[[#This Row],[Name]], 1))</f>
        <v xml:space="preserve">Christine </v>
      </c>
    </row>
    <row r="890" spans="3:17" x14ac:dyDescent="0.35">
      <c r="C890" s="2" t="s">
        <v>1799</v>
      </c>
      <c r="D890" s="2" t="s">
        <v>1559</v>
      </c>
      <c r="E890" s="2" t="s">
        <v>46</v>
      </c>
      <c r="F890" s="11">
        <v>46</v>
      </c>
      <c r="G890" s="2" t="s">
        <v>16</v>
      </c>
      <c r="H890" s="2" t="s">
        <v>39</v>
      </c>
      <c r="I890" s="5">
        <v>81958</v>
      </c>
      <c r="J890" s="11">
        <v>21</v>
      </c>
      <c r="K890" s="11">
        <v>4</v>
      </c>
      <c r="L890" s="2">
        <v>2017</v>
      </c>
      <c r="M890" s="2" t="s">
        <v>34</v>
      </c>
      <c r="N890" s="2" t="s">
        <v>41</v>
      </c>
      <c r="O890" s="8">
        <v>4.2965230416790519</v>
      </c>
      <c r="P890" t="str">
        <f>_xlfn.IFS(Analysis167[[#This Row],[Performance_Score]]&lt;=2, "Poor", Analysis167[[#This Row],[Performance_Score]]&gt;2, "Good", Analysis167[[#This Row],[Performance_Score]]&gt;4, "Excellent")</f>
        <v>Good</v>
      </c>
      <c r="Q890" t="str">
        <f>LEFT(Analysis167[[#This Row],[Name]],FIND(" ",Analysis167[[#This Row],[Name]], 1))</f>
        <v xml:space="preserve">Jessica </v>
      </c>
    </row>
    <row r="891" spans="3:17" x14ac:dyDescent="0.35">
      <c r="C891" s="1" t="s">
        <v>1800</v>
      </c>
      <c r="D891" s="1" t="s">
        <v>1801</v>
      </c>
      <c r="E891" s="1" t="s">
        <v>46</v>
      </c>
      <c r="F891" s="10">
        <v>25</v>
      </c>
      <c r="G891" s="1" t="s">
        <v>23</v>
      </c>
      <c r="H891" s="1" t="s">
        <v>24</v>
      </c>
      <c r="I891" s="4">
        <v>100513</v>
      </c>
      <c r="J891" s="10">
        <v>5</v>
      </c>
      <c r="K891" s="10">
        <v>4</v>
      </c>
      <c r="L891" s="1">
        <v>2024</v>
      </c>
      <c r="M891" s="1" t="s">
        <v>30</v>
      </c>
      <c r="N891" s="1" t="s">
        <v>141</v>
      </c>
      <c r="O891" s="7">
        <v>3.3598122099447219</v>
      </c>
      <c r="P891" t="str">
        <f>_xlfn.IFS(Analysis167[[#This Row],[Performance_Score]]&lt;=2, "Poor", Analysis167[[#This Row],[Performance_Score]]&gt;2, "Good", Analysis167[[#This Row],[Performance_Score]]&gt;4, "Excellent")</f>
        <v>Good</v>
      </c>
      <c r="Q891" t="str">
        <f>LEFT(Analysis167[[#This Row],[Name]],FIND(" ",Analysis167[[#This Row],[Name]], 1))</f>
        <v xml:space="preserve">Ryan </v>
      </c>
    </row>
    <row r="892" spans="3:17" x14ac:dyDescent="0.35">
      <c r="C892" s="2" t="s">
        <v>1802</v>
      </c>
      <c r="D892" s="2" t="s">
        <v>1803</v>
      </c>
      <c r="E892" s="2" t="s">
        <v>15</v>
      </c>
      <c r="F892" s="11">
        <v>32</v>
      </c>
      <c r="G892" s="2" t="s">
        <v>23</v>
      </c>
      <c r="H892" s="2" t="s">
        <v>24</v>
      </c>
      <c r="I892" s="5">
        <v>97474</v>
      </c>
      <c r="J892" s="11">
        <v>12</v>
      </c>
      <c r="K892" s="11">
        <v>3</v>
      </c>
      <c r="L892" s="2">
        <v>0</v>
      </c>
      <c r="M892" s="2" t="s">
        <v>40</v>
      </c>
      <c r="N892" s="2" t="s">
        <v>141</v>
      </c>
      <c r="O892" s="8">
        <v>3.5412607052474705</v>
      </c>
      <c r="P892" t="str">
        <f>_xlfn.IFS(Analysis167[[#This Row],[Performance_Score]]&lt;=2, "Poor", Analysis167[[#This Row],[Performance_Score]]&gt;2, "Good", Analysis167[[#This Row],[Performance_Score]]&gt;4, "Excellent")</f>
        <v>Good</v>
      </c>
      <c r="Q892" t="str">
        <f>LEFT(Analysis167[[#This Row],[Name]],FIND(" ",Analysis167[[#This Row],[Name]], 1))</f>
        <v xml:space="preserve">Courtney </v>
      </c>
    </row>
    <row r="893" spans="3:17" x14ac:dyDescent="0.35">
      <c r="C893" s="1" t="s">
        <v>1804</v>
      </c>
      <c r="D893" s="1" t="s">
        <v>1805</v>
      </c>
      <c r="E893" s="1" t="s">
        <v>33</v>
      </c>
      <c r="F893" s="10">
        <v>57</v>
      </c>
      <c r="G893" s="1" t="s">
        <v>23</v>
      </c>
      <c r="H893" s="1" t="s">
        <v>17</v>
      </c>
      <c r="I893" s="4">
        <v>73370</v>
      </c>
      <c r="J893" s="10">
        <v>23</v>
      </c>
      <c r="K893" s="10">
        <v>3</v>
      </c>
      <c r="L893" s="1">
        <v>2018</v>
      </c>
      <c r="M893" s="1" t="s">
        <v>40</v>
      </c>
      <c r="N893" s="1" t="s">
        <v>141</v>
      </c>
      <c r="O893" s="7">
        <v>4.6721282301491378</v>
      </c>
      <c r="P893" t="str">
        <f>_xlfn.IFS(Analysis167[[#This Row],[Performance_Score]]&lt;=2, "Poor", Analysis167[[#This Row],[Performance_Score]]&gt;2, "Good", Analysis167[[#This Row],[Performance_Score]]&gt;4, "Excellent")</f>
        <v>Good</v>
      </c>
      <c r="Q893" t="str">
        <f>LEFT(Analysis167[[#This Row],[Name]],FIND(" ",Analysis167[[#This Row],[Name]], 1))</f>
        <v xml:space="preserve">Christina </v>
      </c>
    </row>
    <row r="894" spans="3:17" x14ac:dyDescent="0.35">
      <c r="C894" s="2" t="s">
        <v>1806</v>
      </c>
      <c r="D894" s="2" t="s">
        <v>1807</v>
      </c>
      <c r="E894" s="2" t="s">
        <v>46</v>
      </c>
      <c r="F894" s="11">
        <v>57</v>
      </c>
      <c r="G894" s="2" t="s">
        <v>23</v>
      </c>
      <c r="H894" s="2" t="s">
        <v>24</v>
      </c>
      <c r="I894" s="5">
        <v>109836</v>
      </c>
      <c r="J894" s="11">
        <v>23</v>
      </c>
      <c r="K894" s="11">
        <v>3</v>
      </c>
      <c r="L894" s="2">
        <v>2022</v>
      </c>
      <c r="M894" s="2" t="s">
        <v>40</v>
      </c>
      <c r="N894" s="2" t="s">
        <v>26</v>
      </c>
      <c r="O894" s="8">
        <v>1.4739239771879773</v>
      </c>
      <c r="P894" t="str">
        <f>_xlfn.IFS(Analysis167[[#This Row],[Performance_Score]]&lt;=2, "Poor", Analysis167[[#This Row],[Performance_Score]]&gt;2, "Good", Analysis167[[#This Row],[Performance_Score]]&gt;4, "Excellent")</f>
        <v>Good</v>
      </c>
      <c r="Q894" t="str">
        <f>LEFT(Analysis167[[#This Row],[Name]],FIND(" ",Analysis167[[#This Row],[Name]], 1))</f>
        <v xml:space="preserve">Andrew </v>
      </c>
    </row>
    <row r="895" spans="3:17" x14ac:dyDescent="0.35">
      <c r="C895" s="1" t="s">
        <v>1808</v>
      </c>
      <c r="D895" s="1" t="s">
        <v>1809</v>
      </c>
      <c r="E895" s="1" t="s">
        <v>22</v>
      </c>
      <c r="F895" s="10">
        <v>55</v>
      </c>
      <c r="G895" s="1" t="s">
        <v>23</v>
      </c>
      <c r="H895" s="1" t="s">
        <v>63</v>
      </c>
      <c r="I895" s="4">
        <v>59850</v>
      </c>
      <c r="J895" s="10">
        <v>7</v>
      </c>
      <c r="K895" s="10">
        <v>4</v>
      </c>
      <c r="L895" s="1">
        <v>2017</v>
      </c>
      <c r="M895" s="1" t="s">
        <v>30</v>
      </c>
      <c r="N895" s="1" t="s">
        <v>41</v>
      </c>
      <c r="O895" s="7">
        <v>4.1827495023958186</v>
      </c>
      <c r="P895" t="str">
        <f>_xlfn.IFS(Analysis167[[#This Row],[Performance_Score]]&lt;=2, "Poor", Analysis167[[#This Row],[Performance_Score]]&gt;2, "Good", Analysis167[[#This Row],[Performance_Score]]&gt;4, "Excellent")</f>
        <v>Good</v>
      </c>
      <c r="Q895" t="str">
        <f>LEFT(Analysis167[[#This Row],[Name]],FIND(" ",Analysis167[[#This Row],[Name]], 1))</f>
        <v xml:space="preserve">Marie </v>
      </c>
    </row>
    <row r="896" spans="3:17" x14ac:dyDescent="0.35">
      <c r="C896" s="2" t="s">
        <v>1810</v>
      </c>
      <c r="D896" s="2" t="s">
        <v>1811</v>
      </c>
      <c r="E896" s="2" t="s">
        <v>22</v>
      </c>
      <c r="F896" s="11">
        <v>60</v>
      </c>
      <c r="G896" s="2" t="s">
        <v>23</v>
      </c>
      <c r="H896" s="2" t="s">
        <v>63</v>
      </c>
      <c r="I896" s="5">
        <v>61562</v>
      </c>
      <c r="J896" s="11">
        <v>24</v>
      </c>
      <c r="K896" s="11">
        <v>4</v>
      </c>
      <c r="L896" s="2">
        <v>0</v>
      </c>
      <c r="M896" s="2" t="s">
        <v>30</v>
      </c>
      <c r="N896" s="2" t="s">
        <v>41</v>
      </c>
      <c r="O896" s="8">
        <v>2.139031281413672</v>
      </c>
      <c r="P896" t="str">
        <f>_xlfn.IFS(Analysis167[[#This Row],[Performance_Score]]&lt;=2, "Poor", Analysis167[[#This Row],[Performance_Score]]&gt;2, "Good", Analysis167[[#This Row],[Performance_Score]]&gt;4, "Excellent")</f>
        <v>Good</v>
      </c>
      <c r="Q896" t="str">
        <f>LEFT(Analysis167[[#This Row],[Name]],FIND(" ",Analysis167[[#This Row],[Name]], 1))</f>
        <v xml:space="preserve">Angela </v>
      </c>
    </row>
    <row r="897" spans="3:17" x14ac:dyDescent="0.35">
      <c r="C897" s="1" t="s">
        <v>1812</v>
      </c>
      <c r="D897" s="1" t="s">
        <v>1813</v>
      </c>
      <c r="E897" s="1" t="s">
        <v>46</v>
      </c>
      <c r="F897" s="10">
        <v>38</v>
      </c>
      <c r="G897" s="1" t="s">
        <v>16</v>
      </c>
      <c r="H897" s="1" t="s">
        <v>17</v>
      </c>
      <c r="I897" s="4">
        <v>77716</v>
      </c>
      <c r="J897" s="10">
        <v>6</v>
      </c>
      <c r="K897" s="10">
        <v>3</v>
      </c>
      <c r="L897" s="1">
        <v>2023</v>
      </c>
      <c r="M897" s="1" t="s">
        <v>25</v>
      </c>
      <c r="N897" s="1" t="s">
        <v>26</v>
      </c>
      <c r="O897" s="7">
        <v>4.2244458155222482</v>
      </c>
      <c r="P897" t="str">
        <f>_xlfn.IFS(Analysis167[[#This Row],[Performance_Score]]&lt;=2, "Poor", Analysis167[[#This Row],[Performance_Score]]&gt;2, "Good", Analysis167[[#This Row],[Performance_Score]]&gt;4, "Excellent")</f>
        <v>Good</v>
      </c>
      <c r="Q897" t="str">
        <f>LEFT(Analysis167[[#This Row],[Name]],FIND(" ",Analysis167[[#This Row],[Name]], 1))</f>
        <v xml:space="preserve">Angela </v>
      </c>
    </row>
    <row r="898" spans="3:17" x14ac:dyDescent="0.35">
      <c r="C898" s="2" t="s">
        <v>1814</v>
      </c>
      <c r="D898" s="2" t="s">
        <v>1815</v>
      </c>
      <c r="E898" s="2" t="s">
        <v>58</v>
      </c>
      <c r="F898" s="11">
        <v>56</v>
      </c>
      <c r="G898" s="2" t="s">
        <v>16</v>
      </c>
      <c r="H898" s="2" t="s">
        <v>17</v>
      </c>
      <c r="I898" s="5">
        <v>59064</v>
      </c>
      <c r="J898" s="11">
        <v>25</v>
      </c>
      <c r="K898" s="11">
        <v>4</v>
      </c>
      <c r="L898" s="2">
        <v>2022</v>
      </c>
      <c r="M898" s="2" t="s">
        <v>34</v>
      </c>
      <c r="N898" s="2" t="s">
        <v>19</v>
      </c>
      <c r="O898" s="8">
        <v>4.764997340247751</v>
      </c>
      <c r="P898" t="str">
        <f>_xlfn.IFS(Analysis167[[#This Row],[Performance_Score]]&lt;=2, "Poor", Analysis167[[#This Row],[Performance_Score]]&gt;2, "Good", Analysis167[[#This Row],[Performance_Score]]&gt;4, "Excellent")</f>
        <v>Good</v>
      </c>
      <c r="Q898" t="str">
        <f>LEFT(Analysis167[[#This Row],[Name]],FIND(" ",Analysis167[[#This Row],[Name]], 1))</f>
        <v xml:space="preserve">Todd </v>
      </c>
    </row>
    <row r="899" spans="3:17" x14ac:dyDescent="0.35">
      <c r="C899" s="1" t="s">
        <v>1816</v>
      </c>
      <c r="D899" s="1" t="s">
        <v>1817</v>
      </c>
      <c r="E899" s="1" t="s">
        <v>80</v>
      </c>
      <c r="F899" s="10">
        <v>51</v>
      </c>
      <c r="G899" s="1" t="s">
        <v>23</v>
      </c>
      <c r="H899" s="1" t="s">
        <v>24</v>
      </c>
      <c r="I899" s="4">
        <v>108095</v>
      </c>
      <c r="J899" s="10">
        <v>12</v>
      </c>
      <c r="K899" s="10">
        <v>3</v>
      </c>
      <c r="L899" s="1">
        <v>2024</v>
      </c>
      <c r="M899" s="1" t="s">
        <v>25</v>
      </c>
      <c r="N899" s="1" t="s">
        <v>19</v>
      </c>
      <c r="O899" s="7">
        <v>2.35640185959614</v>
      </c>
      <c r="P899" t="str">
        <f>_xlfn.IFS(Analysis167[[#This Row],[Performance_Score]]&lt;=2, "Poor", Analysis167[[#This Row],[Performance_Score]]&gt;2, "Good", Analysis167[[#This Row],[Performance_Score]]&gt;4, "Excellent")</f>
        <v>Good</v>
      </c>
      <c r="Q899" t="str">
        <f>LEFT(Analysis167[[#This Row],[Name]],FIND(" ",Analysis167[[#This Row],[Name]], 1))</f>
        <v xml:space="preserve">Pamela </v>
      </c>
    </row>
    <row r="900" spans="3:17" x14ac:dyDescent="0.35">
      <c r="C900" s="2" t="s">
        <v>1818</v>
      </c>
      <c r="D900" s="2" t="s">
        <v>1819</v>
      </c>
      <c r="E900" s="2" t="s">
        <v>15</v>
      </c>
      <c r="F900" s="11">
        <v>56</v>
      </c>
      <c r="G900" s="2" t="s">
        <v>16</v>
      </c>
      <c r="H900" s="2" t="s">
        <v>24</v>
      </c>
      <c r="I900" s="5">
        <v>97776</v>
      </c>
      <c r="J900" s="11">
        <v>21</v>
      </c>
      <c r="K900" s="11">
        <v>1</v>
      </c>
      <c r="L900" s="2">
        <v>2018</v>
      </c>
      <c r="M900" s="2" t="s">
        <v>25</v>
      </c>
      <c r="N900" s="2" t="s">
        <v>41</v>
      </c>
      <c r="O900" s="8">
        <v>1.9716146630760703</v>
      </c>
      <c r="P900" t="str">
        <f>_xlfn.IFS(Analysis167[[#This Row],[Performance_Score]]&lt;=2, "Poor", Analysis167[[#This Row],[Performance_Score]]&gt;2, "Good", Analysis167[[#This Row],[Performance_Score]]&gt;4, "Excellent")</f>
        <v>Poor</v>
      </c>
      <c r="Q900" t="str">
        <f>LEFT(Analysis167[[#This Row],[Name]],FIND(" ",Analysis167[[#This Row],[Name]], 1))</f>
        <v xml:space="preserve">Casey </v>
      </c>
    </row>
    <row r="901" spans="3:17" x14ac:dyDescent="0.35">
      <c r="C901" s="1" t="s">
        <v>1820</v>
      </c>
      <c r="D901" s="1" t="s">
        <v>1821</v>
      </c>
      <c r="E901" s="1" t="s">
        <v>80</v>
      </c>
      <c r="F901" s="10">
        <v>47</v>
      </c>
      <c r="G901" s="1" t="s">
        <v>16</v>
      </c>
      <c r="H901" s="1" t="s">
        <v>77</v>
      </c>
      <c r="I901" s="4">
        <v>101806</v>
      </c>
      <c r="J901" s="10">
        <v>30</v>
      </c>
      <c r="K901" s="10">
        <v>5</v>
      </c>
      <c r="L901" s="1">
        <v>2021</v>
      </c>
      <c r="M901" s="1" t="s">
        <v>40</v>
      </c>
      <c r="N901" s="1" t="s">
        <v>26</v>
      </c>
      <c r="O901" s="7">
        <v>3.4007716088196549</v>
      </c>
      <c r="P901" t="str">
        <f>_xlfn.IFS(Analysis167[[#This Row],[Performance_Score]]&lt;=2, "Poor", Analysis167[[#This Row],[Performance_Score]]&gt;2, "Good", Analysis167[[#This Row],[Performance_Score]]&gt;4, "Excellent")</f>
        <v>Good</v>
      </c>
      <c r="Q901" t="str">
        <f>LEFT(Analysis167[[#This Row],[Name]],FIND(" ",Analysis167[[#This Row],[Name]], 1))</f>
        <v xml:space="preserve">Katie </v>
      </c>
    </row>
    <row r="902" spans="3:17" x14ac:dyDescent="0.35">
      <c r="C902" s="2" t="s">
        <v>1822</v>
      </c>
      <c r="D902" s="2" t="s">
        <v>1823</v>
      </c>
      <c r="E902" s="2" t="s">
        <v>33</v>
      </c>
      <c r="F902" s="11">
        <v>39</v>
      </c>
      <c r="G902" s="2" t="s">
        <v>16</v>
      </c>
      <c r="H902" s="2" t="s">
        <v>39</v>
      </c>
      <c r="I902" s="5">
        <v>60709</v>
      </c>
      <c r="J902" s="11">
        <v>2</v>
      </c>
      <c r="K902" s="11">
        <v>2</v>
      </c>
      <c r="L902" s="2">
        <v>0</v>
      </c>
      <c r="M902" s="2" t="s">
        <v>30</v>
      </c>
      <c r="N902" s="2" t="s">
        <v>41</v>
      </c>
      <c r="O902" s="8">
        <v>4.6314093912262209</v>
      </c>
      <c r="P902" t="str">
        <f>_xlfn.IFS(Analysis167[[#This Row],[Performance_Score]]&lt;=2, "Poor", Analysis167[[#This Row],[Performance_Score]]&gt;2, "Good", Analysis167[[#This Row],[Performance_Score]]&gt;4, "Excellent")</f>
        <v>Poor</v>
      </c>
      <c r="Q902" t="str">
        <f>LEFT(Analysis167[[#This Row],[Name]],FIND(" ",Analysis167[[#This Row],[Name]], 1))</f>
        <v xml:space="preserve">Jordan </v>
      </c>
    </row>
    <row r="903" spans="3:17" x14ac:dyDescent="0.35">
      <c r="C903" s="1" t="s">
        <v>1824</v>
      </c>
      <c r="D903" s="1" t="s">
        <v>1825</v>
      </c>
      <c r="E903" s="1" t="s">
        <v>58</v>
      </c>
      <c r="F903" s="10">
        <v>42</v>
      </c>
      <c r="G903" s="1" t="s">
        <v>16</v>
      </c>
      <c r="H903" s="1" t="s">
        <v>24</v>
      </c>
      <c r="I903" s="4">
        <v>45110</v>
      </c>
      <c r="J903" s="10">
        <v>17</v>
      </c>
      <c r="K903" s="10">
        <v>1</v>
      </c>
      <c r="L903" s="1">
        <v>2021</v>
      </c>
      <c r="M903" s="1" t="s">
        <v>51</v>
      </c>
      <c r="N903" s="1" t="s">
        <v>41</v>
      </c>
      <c r="O903" s="7">
        <v>2.2256781761691502</v>
      </c>
      <c r="P903" t="str">
        <f>_xlfn.IFS(Analysis167[[#This Row],[Performance_Score]]&lt;=2, "Poor", Analysis167[[#This Row],[Performance_Score]]&gt;2, "Good", Analysis167[[#This Row],[Performance_Score]]&gt;4, "Excellent")</f>
        <v>Poor</v>
      </c>
      <c r="Q903" t="str">
        <f>LEFT(Analysis167[[#This Row],[Name]],FIND(" ",Analysis167[[#This Row],[Name]], 1))</f>
        <v xml:space="preserve">Carl </v>
      </c>
    </row>
    <row r="904" spans="3:17" x14ac:dyDescent="0.35">
      <c r="C904" s="2" t="s">
        <v>1826</v>
      </c>
      <c r="D904" s="2" t="s">
        <v>1827</v>
      </c>
      <c r="E904" s="2" t="s">
        <v>33</v>
      </c>
      <c r="F904" s="11">
        <v>34</v>
      </c>
      <c r="G904" s="2" t="s">
        <v>23</v>
      </c>
      <c r="H904" s="2" t="s">
        <v>24</v>
      </c>
      <c r="I904" s="5">
        <v>111794</v>
      </c>
      <c r="J904" s="11">
        <v>21</v>
      </c>
      <c r="K904" s="11">
        <v>3</v>
      </c>
      <c r="L904" s="2">
        <v>2016</v>
      </c>
      <c r="M904" s="2" t="s">
        <v>34</v>
      </c>
      <c r="N904" s="2" t="s">
        <v>41</v>
      </c>
      <c r="O904" s="8">
        <v>1.0148680201737594</v>
      </c>
      <c r="P904" t="str">
        <f>_xlfn.IFS(Analysis167[[#This Row],[Performance_Score]]&lt;=2, "Poor", Analysis167[[#This Row],[Performance_Score]]&gt;2, "Good", Analysis167[[#This Row],[Performance_Score]]&gt;4, "Excellent")</f>
        <v>Good</v>
      </c>
      <c r="Q904" t="str">
        <f>LEFT(Analysis167[[#This Row],[Name]],FIND(" ",Analysis167[[#This Row],[Name]], 1))</f>
        <v xml:space="preserve">Martin </v>
      </c>
    </row>
    <row r="905" spans="3:17" x14ac:dyDescent="0.35">
      <c r="C905" s="1" t="s">
        <v>1828</v>
      </c>
      <c r="D905" s="1" t="s">
        <v>1829</v>
      </c>
      <c r="E905" s="1" t="s">
        <v>33</v>
      </c>
      <c r="F905" s="10">
        <v>32</v>
      </c>
      <c r="G905" s="1" t="s">
        <v>23</v>
      </c>
      <c r="H905" s="1" t="s">
        <v>17</v>
      </c>
      <c r="I905" s="4">
        <v>106285</v>
      </c>
      <c r="J905" s="10">
        <v>9</v>
      </c>
      <c r="K905" s="10">
        <v>5</v>
      </c>
      <c r="L905" s="1">
        <v>2020</v>
      </c>
      <c r="M905" s="1" t="s">
        <v>51</v>
      </c>
      <c r="N905" s="1" t="s">
        <v>19</v>
      </c>
      <c r="O905" s="7">
        <v>3.123028776725842</v>
      </c>
      <c r="P905" t="str">
        <f>_xlfn.IFS(Analysis167[[#This Row],[Performance_Score]]&lt;=2, "Poor", Analysis167[[#This Row],[Performance_Score]]&gt;2, "Good", Analysis167[[#This Row],[Performance_Score]]&gt;4, "Excellent")</f>
        <v>Good</v>
      </c>
      <c r="Q905" t="str">
        <f>LEFT(Analysis167[[#This Row],[Name]],FIND(" ",Analysis167[[#This Row],[Name]], 1))</f>
        <v xml:space="preserve">Melody </v>
      </c>
    </row>
    <row r="906" spans="3:17" x14ac:dyDescent="0.35">
      <c r="C906" s="2" t="s">
        <v>1830</v>
      </c>
      <c r="D906" s="2" t="s">
        <v>1831</v>
      </c>
      <c r="E906" s="2" t="s">
        <v>15</v>
      </c>
      <c r="F906" s="11">
        <v>44</v>
      </c>
      <c r="G906" s="2" t="s">
        <v>23</v>
      </c>
      <c r="H906" s="2" t="s">
        <v>24</v>
      </c>
      <c r="I906" s="5">
        <v>58279</v>
      </c>
      <c r="J906" s="11">
        <v>23</v>
      </c>
      <c r="K906" s="11">
        <v>4</v>
      </c>
      <c r="L906" s="2">
        <v>2023</v>
      </c>
      <c r="M906" s="2" t="s">
        <v>51</v>
      </c>
      <c r="N906" s="2" t="s">
        <v>26</v>
      </c>
      <c r="O906" s="8">
        <v>1.3169253663662461</v>
      </c>
      <c r="P906" t="str">
        <f>_xlfn.IFS(Analysis167[[#This Row],[Performance_Score]]&lt;=2, "Poor", Analysis167[[#This Row],[Performance_Score]]&gt;2, "Good", Analysis167[[#This Row],[Performance_Score]]&gt;4, "Excellent")</f>
        <v>Good</v>
      </c>
      <c r="Q906" t="str">
        <f>LEFT(Analysis167[[#This Row],[Name]],FIND(" ",Analysis167[[#This Row],[Name]], 1))</f>
        <v xml:space="preserve">Peter </v>
      </c>
    </row>
    <row r="907" spans="3:17" x14ac:dyDescent="0.35">
      <c r="C907" s="1" t="s">
        <v>1832</v>
      </c>
      <c r="D907" s="1" t="s">
        <v>1776</v>
      </c>
      <c r="E907" s="1" t="s">
        <v>58</v>
      </c>
      <c r="F907" s="10">
        <v>53</v>
      </c>
      <c r="G907" s="1" t="s">
        <v>23</v>
      </c>
      <c r="H907" s="1" t="s">
        <v>39</v>
      </c>
      <c r="I907" s="4">
        <v>102902</v>
      </c>
      <c r="J907" s="10">
        <v>21</v>
      </c>
      <c r="K907" s="10">
        <v>5</v>
      </c>
      <c r="L907" s="1">
        <v>0</v>
      </c>
      <c r="M907" s="1" t="s">
        <v>34</v>
      </c>
      <c r="N907" s="1" t="s">
        <v>26</v>
      </c>
      <c r="O907" s="7">
        <v>2.8726025308997807</v>
      </c>
      <c r="P907" t="str">
        <f>_xlfn.IFS(Analysis167[[#This Row],[Performance_Score]]&lt;=2, "Poor", Analysis167[[#This Row],[Performance_Score]]&gt;2, "Good", Analysis167[[#This Row],[Performance_Score]]&gt;4, "Excellent")</f>
        <v>Good</v>
      </c>
      <c r="Q907" t="str">
        <f>LEFT(Analysis167[[#This Row],[Name]],FIND(" ",Analysis167[[#This Row],[Name]], 1))</f>
        <v xml:space="preserve">Matthew </v>
      </c>
    </row>
    <row r="908" spans="3:17" x14ac:dyDescent="0.35">
      <c r="C908" s="2" t="s">
        <v>1833</v>
      </c>
      <c r="D908" s="2" t="s">
        <v>1834</v>
      </c>
      <c r="E908" s="2" t="s">
        <v>58</v>
      </c>
      <c r="F908" s="11">
        <v>23</v>
      </c>
      <c r="G908" s="2" t="s">
        <v>16</v>
      </c>
      <c r="H908" s="2" t="s">
        <v>29</v>
      </c>
      <c r="I908" s="5">
        <v>65663</v>
      </c>
      <c r="J908" s="11">
        <v>17</v>
      </c>
      <c r="K908" s="11">
        <v>5</v>
      </c>
      <c r="L908" s="2">
        <v>2019</v>
      </c>
      <c r="M908" s="2" t="s">
        <v>25</v>
      </c>
      <c r="N908" s="2" t="s">
        <v>26</v>
      </c>
      <c r="O908" s="8">
        <v>2.5097765238735557</v>
      </c>
      <c r="P908" t="str">
        <f>_xlfn.IFS(Analysis167[[#This Row],[Performance_Score]]&lt;=2, "Poor", Analysis167[[#This Row],[Performance_Score]]&gt;2, "Good", Analysis167[[#This Row],[Performance_Score]]&gt;4, "Excellent")</f>
        <v>Good</v>
      </c>
      <c r="Q908" t="str">
        <f>LEFT(Analysis167[[#This Row],[Name]],FIND(" ",Analysis167[[#This Row],[Name]], 1))</f>
        <v xml:space="preserve">Melvin </v>
      </c>
    </row>
    <row r="909" spans="3:17" x14ac:dyDescent="0.35">
      <c r="C909" s="1" t="s">
        <v>1835</v>
      </c>
      <c r="D909" s="1" t="s">
        <v>1836</v>
      </c>
      <c r="E909" s="1" t="s">
        <v>33</v>
      </c>
      <c r="F909" s="10">
        <v>51</v>
      </c>
      <c r="G909" s="1" t="s">
        <v>23</v>
      </c>
      <c r="H909" s="1" t="s">
        <v>17</v>
      </c>
      <c r="I909" s="4">
        <v>35651</v>
      </c>
      <c r="J909" s="10">
        <v>34</v>
      </c>
      <c r="K909" s="10">
        <v>5</v>
      </c>
      <c r="L909" s="1">
        <v>0</v>
      </c>
      <c r="M909" s="1" t="s">
        <v>30</v>
      </c>
      <c r="N909" s="1" t="s">
        <v>41</v>
      </c>
      <c r="O909" s="7">
        <v>3.6904425853129363</v>
      </c>
      <c r="P909" t="str">
        <f>_xlfn.IFS(Analysis167[[#This Row],[Performance_Score]]&lt;=2, "Poor", Analysis167[[#This Row],[Performance_Score]]&gt;2, "Good", Analysis167[[#This Row],[Performance_Score]]&gt;4, "Excellent")</f>
        <v>Good</v>
      </c>
      <c r="Q909" t="str">
        <f>LEFT(Analysis167[[#This Row],[Name]],FIND(" ",Analysis167[[#This Row],[Name]], 1))</f>
        <v xml:space="preserve">Kathy </v>
      </c>
    </row>
    <row r="910" spans="3:17" x14ac:dyDescent="0.35">
      <c r="C910" s="2" t="s">
        <v>1837</v>
      </c>
      <c r="D910" s="2" t="s">
        <v>1838</v>
      </c>
      <c r="E910" s="2" t="s">
        <v>15</v>
      </c>
      <c r="F910" s="11">
        <v>22</v>
      </c>
      <c r="G910" s="2" t="s">
        <v>23</v>
      </c>
      <c r="H910" s="2" t="s">
        <v>17</v>
      </c>
      <c r="I910" s="5">
        <v>40913</v>
      </c>
      <c r="J910" s="11">
        <v>8</v>
      </c>
      <c r="K910" s="11">
        <v>4</v>
      </c>
      <c r="L910" s="2">
        <v>2017</v>
      </c>
      <c r="M910" s="2" t="s">
        <v>34</v>
      </c>
      <c r="N910" s="2" t="s">
        <v>26</v>
      </c>
      <c r="O910" s="8">
        <v>2.7274601369245755</v>
      </c>
      <c r="P910" t="str">
        <f>_xlfn.IFS(Analysis167[[#This Row],[Performance_Score]]&lt;=2, "Poor", Analysis167[[#This Row],[Performance_Score]]&gt;2, "Good", Analysis167[[#This Row],[Performance_Score]]&gt;4, "Excellent")</f>
        <v>Good</v>
      </c>
      <c r="Q910" t="str">
        <f>LEFT(Analysis167[[#This Row],[Name]],FIND(" ",Analysis167[[#This Row],[Name]], 1))</f>
        <v xml:space="preserve">Kelli </v>
      </c>
    </row>
    <row r="911" spans="3:17" x14ac:dyDescent="0.35">
      <c r="C911" s="1" t="s">
        <v>1839</v>
      </c>
      <c r="D911" s="1" t="s">
        <v>1840</v>
      </c>
      <c r="E911" s="1" t="s">
        <v>33</v>
      </c>
      <c r="F911" s="10">
        <v>60</v>
      </c>
      <c r="G911" s="1" t="s">
        <v>23</v>
      </c>
      <c r="H911" s="1" t="s">
        <v>29</v>
      </c>
      <c r="I911" s="4">
        <v>62560</v>
      </c>
      <c r="J911" s="10">
        <v>21</v>
      </c>
      <c r="K911" s="10">
        <v>3</v>
      </c>
      <c r="L911" s="1">
        <v>0</v>
      </c>
      <c r="M911" s="1" t="s">
        <v>25</v>
      </c>
      <c r="N911" s="1" t="s">
        <v>26</v>
      </c>
      <c r="O911" s="7">
        <v>3.049694104936548</v>
      </c>
      <c r="P911" t="str">
        <f>_xlfn.IFS(Analysis167[[#This Row],[Performance_Score]]&lt;=2, "Poor", Analysis167[[#This Row],[Performance_Score]]&gt;2, "Good", Analysis167[[#This Row],[Performance_Score]]&gt;4, "Excellent")</f>
        <v>Good</v>
      </c>
      <c r="Q911" t="str">
        <f>LEFT(Analysis167[[#This Row],[Name]],FIND(" ",Analysis167[[#This Row],[Name]], 1))</f>
        <v xml:space="preserve">Jacob </v>
      </c>
    </row>
    <row r="912" spans="3:17" x14ac:dyDescent="0.35">
      <c r="C912" s="2" t="s">
        <v>1841</v>
      </c>
      <c r="D912" s="2" t="s">
        <v>1842</v>
      </c>
      <c r="E912" s="2" t="s">
        <v>58</v>
      </c>
      <c r="F912" s="11">
        <v>55</v>
      </c>
      <c r="G912" s="2" t="s">
        <v>16</v>
      </c>
      <c r="H912" s="2" t="s">
        <v>29</v>
      </c>
      <c r="I912" s="5">
        <v>77679</v>
      </c>
      <c r="J912" s="11">
        <v>25</v>
      </c>
      <c r="K912" s="11">
        <v>1</v>
      </c>
      <c r="L912" s="2">
        <v>2023</v>
      </c>
      <c r="M912" s="2" t="s">
        <v>34</v>
      </c>
      <c r="N912" s="2" t="s">
        <v>26</v>
      </c>
      <c r="O912" s="8">
        <v>3.5220379644090487</v>
      </c>
      <c r="P912" t="str">
        <f>_xlfn.IFS(Analysis167[[#This Row],[Performance_Score]]&lt;=2, "Poor", Analysis167[[#This Row],[Performance_Score]]&gt;2, "Good", Analysis167[[#This Row],[Performance_Score]]&gt;4, "Excellent")</f>
        <v>Poor</v>
      </c>
      <c r="Q912" t="str">
        <f>LEFT(Analysis167[[#This Row],[Name]],FIND(" ",Analysis167[[#This Row],[Name]], 1))</f>
        <v xml:space="preserve">Nicholas </v>
      </c>
    </row>
    <row r="913" spans="3:17" x14ac:dyDescent="0.35">
      <c r="C913" s="1" t="s">
        <v>1843</v>
      </c>
      <c r="D913" s="1" t="s">
        <v>1844</v>
      </c>
      <c r="E913" s="1" t="s">
        <v>15</v>
      </c>
      <c r="F913" s="10">
        <v>53</v>
      </c>
      <c r="G913" s="1" t="s">
        <v>23</v>
      </c>
      <c r="H913" s="1" t="s">
        <v>63</v>
      </c>
      <c r="I913" s="4">
        <v>77395</v>
      </c>
      <c r="J913" s="10">
        <v>32</v>
      </c>
      <c r="K913" s="10">
        <v>5</v>
      </c>
      <c r="L913" s="1">
        <v>2023</v>
      </c>
      <c r="M913" s="1" t="s">
        <v>18</v>
      </c>
      <c r="N913" s="1" t="s">
        <v>41</v>
      </c>
      <c r="O913" s="7">
        <v>4.2577210035635868</v>
      </c>
      <c r="P913" t="str">
        <f>_xlfn.IFS(Analysis167[[#This Row],[Performance_Score]]&lt;=2, "Poor", Analysis167[[#This Row],[Performance_Score]]&gt;2, "Good", Analysis167[[#This Row],[Performance_Score]]&gt;4, "Excellent")</f>
        <v>Good</v>
      </c>
      <c r="Q913" t="str">
        <f>LEFT(Analysis167[[#This Row],[Name]],FIND(" ",Analysis167[[#This Row],[Name]], 1))</f>
        <v xml:space="preserve">Patrick </v>
      </c>
    </row>
    <row r="914" spans="3:17" x14ac:dyDescent="0.35">
      <c r="C914" s="2" t="s">
        <v>1845</v>
      </c>
      <c r="D914" s="2" t="s">
        <v>1846</v>
      </c>
      <c r="E914" s="2" t="s">
        <v>22</v>
      </c>
      <c r="F914" s="11">
        <v>25</v>
      </c>
      <c r="G914" s="2" t="s">
        <v>23</v>
      </c>
      <c r="H914" s="2" t="s">
        <v>29</v>
      </c>
      <c r="I914" s="5">
        <v>91692</v>
      </c>
      <c r="J914" s="11">
        <v>22</v>
      </c>
      <c r="K914" s="11">
        <v>5</v>
      </c>
      <c r="L914" s="2">
        <v>2021</v>
      </c>
      <c r="M914" s="2" t="s">
        <v>25</v>
      </c>
      <c r="N914" s="2" t="s">
        <v>26</v>
      </c>
      <c r="O914" s="8">
        <v>4.2427739623839589</v>
      </c>
      <c r="P914" t="str">
        <f>_xlfn.IFS(Analysis167[[#This Row],[Performance_Score]]&lt;=2, "Poor", Analysis167[[#This Row],[Performance_Score]]&gt;2, "Good", Analysis167[[#This Row],[Performance_Score]]&gt;4, "Excellent")</f>
        <v>Good</v>
      </c>
      <c r="Q914" t="str">
        <f>LEFT(Analysis167[[#This Row],[Name]],FIND(" ",Analysis167[[#This Row],[Name]], 1))</f>
        <v xml:space="preserve">Andrea </v>
      </c>
    </row>
    <row r="915" spans="3:17" x14ac:dyDescent="0.35">
      <c r="C915" s="1" t="s">
        <v>1847</v>
      </c>
      <c r="D915" s="1" t="s">
        <v>1848</v>
      </c>
      <c r="E915" s="1" t="s">
        <v>80</v>
      </c>
      <c r="F915" s="10">
        <v>37</v>
      </c>
      <c r="G915" s="1" t="s">
        <v>16</v>
      </c>
      <c r="H915" s="1" t="s">
        <v>24</v>
      </c>
      <c r="I915" s="4">
        <v>65868</v>
      </c>
      <c r="J915" s="10">
        <v>29</v>
      </c>
      <c r="K915" s="10">
        <v>1</v>
      </c>
      <c r="L915" s="1">
        <v>2019</v>
      </c>
      <c r="M915" s="1" t="s">
        <v>40</v>
      </c>
      <c r="N915" s="1" t="s">
        <v>26</v>
      </c>
      <c r="O915" s="7">
        <v>4.9933956185188144</v>
      </c>
      <c r="P915" t="str">
        <f>_xlfn.IFS(Analysis167[[#This Row],[Performance_Score]]&lt;=2, "Poor", Analysis167[[#This Row],[Performance_Score]]&gt;2, "Good", Analysis167[[#This Row],[Performance_Score]]&gt;4, "Excellent")</f>
        <v>Poor</v>
      </c>
      <c r="Q915" t="str">
        <f>LEFT(Analysis167[[#This Row],[Name]],FIND(" ",Analysis167[[#This Row],[Name]], 1))</f>
        <v xml:space="preserve">Jessica </v>
      </c>
    </row>
    <row r="916" spans="3:17" x14ac:dyDescent="0.35">
      <c r="C916" s="2" t="s">
        <v>1849</v>
      </c>
      <c r="D916" s="2" t="s">
        <v>1850</v>
      </c>
      <c r="E916" s="2" t="s">
        <v>46</v>
      </c>
      <c r="F916" s="11">
        <v>24</v>
      </c>
      <c r="G916" s="2" t="s">
        <v>16</v>
      </c>
      <c r="H916" s="2" t="s">
        <v>24</v>
      </c>
      <c r="I916" s="5">
        <v>63656</v>
      </c>
      <c r="J916" s="11">
        <v>32</v>
      </c>
      <c r="K916" s="11">
        <v>4</v>
      </c>
      <c r="L916" s="2">
        <v>0</v>
      </c>
      <c r="M916" s="2" t="s">
        <v>40</v>
      </c>
      <c r="N916" s="2" t="s">
        <v>26</v>
      </c>
      <c r="O916" s="8">
        <v>2.993744646457416</v>
      </c>
      <c r="P916" t="str">
        <f>_xlfn.IFS(Analysis167[[#This Row],[Performance_Score]]&lt;=2, "Poor", Analysis167[[#This Row],[Performance_Score]]&gt;2, "Good", Analysis167[[#This Row],[Performance_Score]]&gt;4, "Excellent")</f>
        <v>Good</v>
      </c>
      <c r="Q916" t="str">
        <f>LEFT(Analysis167[[#This Row],[Name]],FIND(" ",Analysis167[[#This Row],[Name]], 1))</f>
        <v xml:space="preserve">Michael </v>
      </c>
    </row>
    <row r="917" spans="3:17" x14ac:dyDescent="0.35">
      <c r="C917" s="1" t="s">
        <v>1851</v>
      </c>
      <c r="D917" s="1" t="s">
        <v>1852</v>
      </c>
      <c r="E917" s="1" t="s">
        <v>46</v>
      </c>
      <c r="F917" s="10">
        <v>45</v>
      </c>
      <c r="G917" s="1" t="s">
        <v>23</v>
      </c>
      <c r="H917" s="1" t="s">
        <v>39</v>
      </c>
      <c r="I917" s="4">
        <v>59865</v>
      </c>
      <c r="J917" s="10">
        <v>3</v>
      </c>
      <c r="K917" s="10">
        <v>4</v>
      </c>
      <c r="L917" s="1">
        <v>2019</v>
      </c>
      <c r="M917" s="1" t="s">
        <v>30</v>
      </c>
      <c r="N917" s="1" t="s">
        <v>26</v>
      </c>
      <c r="O917" s="7">
        <v>3.6800883401711388</v>
      </c>
      <c r="P917" t="str">
        <f>_xlfn.IFS(Analysis167[[#This Row],[Performance_Score]]&lt;=2, "Poor", Analysis167[[#This Row],[Performance_Score]]&gt;2, "Good", Analysis167[[#This Row],[Performance_Score]]&gt;4, "Excellent")</f>
        <v>Good</v>
      </c>
      <c r="Q917" t="str">
        <f>LEFT(Analysis167[[#This Row],[Name]],FIND(" ",Analysis167[[#This Row],[Name]], 1))</f>
        <v xml:space="preserve">Carlos </v>
      </c>
    </row>
    <row r="918" spans="3:17" x14ac:dyDescent="0.35">
      <c r="C918" s="2" t="s">
        <v>1853</v>
      </c>
      <c r="D918" s="2" t="s">
        <v>1854</v>
      </c>
      <c r="E918" s="2" t="s">
        <v>58</v>
      </c>
      <c r="F918" s="11">
        <v>42</v>
      </c>
      <c r="G918" s="2" t="s">
        <v>72</v>
      </c>
      <c r="H918" s="2" t="s">
        <v>39</v>
      </c>
      <c r="I918" s="5">
        <v>108276</v>
      </c>
      <c r="J918" s="11">
        <v>32</v>
      </c>
      <c r="K918" s="11">
        <v>2</v>
      </c>
      <c r="L918" s="2">
        <v>2020</v>
      </c>
      <c r="M918" s="2" t="s">
        <v>30</v>
      </c>
      <c r="N918" s="2" t="s">
        <v>26</v>
      </c>
      <c r="O918" s="8">
        <v>3.7444616888240074</v>
      </c>
      <c r="P918" t="str">
        <f>_xlfn.IFS(Analysis167[[#This Row],[Performance_Score]]&lt;=2, "Poor", Analysis167[[#This Row],[Performance_Score]]&gt;2, "Good", Analysis167[[#This Row],[Performance_Score]]&gt;4, "Excellent")</f>
        <v>Poor</v>
      </c>
      <c r="Q918" t="str">
        <f>LEFT(Analysis167[[#This Row],[Name]],FIND(" ",Analysis167[[#This Row],[Name]], 1))</f>
        <v xml:space="preserve">Christopher </v>
      </c>
    </row>
    <row r="919" spans="3:17" x14ac:dyDescent="0.35">
      <c r="C919" s="1" t="s">
        <v>1855</v>
      </c>
      <c r="D919" s="1" t="s">
        <v>1856</v>
      </c>
      <c r="E919" s="1" t="s">
        <v>22</v>
      </c>
      <c r="F919" s="10">
        <v>40</v>
      </c>
      <c r="G919" s="1" t="s">
        <v>16</v>
      </c>
      <c r="H919" s="1" t="s">
        <v>63</v>
      </c>
      <c r="I919" s="4">
        <v>32025</v>
      </c>
      <c r="J919" s="10">
        <v>34</v>
      </c>
      <c r="K919" s="10">
        <v>2</v>
      </c>
      <c r="L919" s="1">
        <v>2019</v>
      </c>
      <c r="M919" s="1" t="s">
        <v>30</v>
      </c>
      <c r="N919" s="1" t="s">
        <v>41</v>
      </c>
      <c r="O919" s="7">
        <v>2.8815726748609563</v>
      </c>
      <c r="P919" t="str">
        <f>_xlfn.IFS(Analysis167[[#This Row],[Performance_Score]]&lt;=2, "Poor", Analysis167[[#This Row],[Performance_Score]]&gt;2, "Good", Analysis167[[#This Row],[Performance_Score]]&gt;4, "Excellent")</f>
        <v>Poor</v>
      </c>
      <c r="Q919" t="str">
        <f>LEFT(Analysis167[[#This Row],[Name]],FIND(" ",Analysis167[[#This Row],[Name]], 1))</f>
        <v xml:space="preserve">Michelle </v>
      </c>
    </row>
    <row r="920" spans="3:17" x14ac:dyDescent="0.35">
      <c r="C920" s="2" t="s">
        <v>1857</v>
      </c>
      <c r="D920" s="2" t="s">
        <v>1858</v>
      </c>
      <c r="E920" s="2" t="s">
        <v>22</v>
      </c>
      <c r="F920" s="11">
        <v>37</v>
      </c>
      <c r="G920" s="2" t="s">
        <v>23</v>
      </c>
      <c r="H920" s="2" t="s">
        <v>17</v>
      </c>
      <c r="I920" s="5">
        <v>45633</v>
      </c>
      <c r="J920" s="11">
        <v>23</v>
      </c>
      <c r="K920" s="11">
        <v>1</v>
      </c>
      <c r="L920" s="2">
        <v>2017</v>
      </c>
      <c r="M920" s="2" t="s">
        <v>51</v>
      </c>
      <c r="N920" s="2" t="s">
        <v>41</v>
      </c>
      <c r="O920" s="8">
        <v>3.3825647607528371</v>
      </c>
      <c r="P920" t="str">
        <f>_xlfn.IFS(Analysis167[[#This Row],[Performance_Score]]&lt;=2, "Poor", Analysis167[[#This Row],[Performance_Score]]&gt;2, "Good", Analysis167[[#This Row],[Performance_Score]]&gt;4, "Excellent")</f>
        <v>Poor</v>
      </c>
      <c r="Q920" t="str">
        <f>LEFT(Analysis167[[#This Row],[Name]],FIND(" ",Analysis167[[#This Row],[Name]], 1))</f>
        <v xml:space="preserve">Michael </v>
      </c>
    </row>
    <row r="921" spans="3:17" x14ac:dyDescent="0.35">
      <c r="C921" s="1" t="s">
        <v>1859</v>
      </c>
      <c r="D921" s="1" t="s">
        <v>1860</v>
      </c>
      <c r="E921" s="1" t="s">
        <v>22</v>
      </c>
      <c r="F921" s="10">
        <v>27</v>
      </c>
      <c r="G921" s="1" t="s">
        <v>16</v>
      </c>
      <c r="H921" s="1" t="s">
        <v>24</v>
      </c>
      <c r="I921" s="4">
        <v>46747</v>
      </c>
      <c r="J921" s="10">
        <v>10</v>
      </c>
      <c r="K921" s="10">
        <v>1</v>
      </c>
      <c r="L921" s="1">
        <v>2020</v>
      </c>
      <c r="M921" s="1" t="s">
        <v>34</v>
      </c>
      <c r="N921" s="1" t="s">
        <v>41</v>
      </c>
      <c r="O921" s="7">
        <v>2.5106352366393376</v>
      </c>
      <c r="P921" t="str">
        <f>_xlfn.IFS(Analysis167[[#This Row],[Performance_Score]]&lt;=2, "Poor", Analysis167[[#This Row],[Performance_Score]]&gt;2, "Good", Analysis167[[#This Row],[Performance_Score]]&gt;4, "Excellent")</f>
        <v>Poor</v>
      </c>
      <c r="Q921" t="str">
        <f>LEFT(Analysis167[[#This Row],[Name]],FIND(" ",Analysis167[[#This Row],[Name]], 1))</f>
        <v xml:space="preserve">Stacy </v>
      </c>
    </row>
    <row r="922" spans="3:17" x14ac:dyDescent="0.35">
      <c r="C922" s="2" t="s">
        <v>1861</v>
      </c>
      <c r="D922" s="2" t="s">
        <v>1862</v>
      </c>
      <c r="E922" s="2" t="s">
        <v>22</v>
      </c>
      <c r="F922" s="11">
        <v>28</v>
      </c>
      <c r="G922" s="2" t="s">
        <v>23</v>
      </c>
      <c r="H922" s="2" t="s">
        <v>17</v>
      </c>
      <c r="I922" s="5">
        <v>82621</v>
      </c>
      <c r="J922" s="11">
        <v>12</v>
      </c>
      <c r="K922" s="11">
        <v>4</v>
      </c>
      <c r="L922" s="2">
        <v>2018</v>
      </c>
      <c r="M922" s="2" t="s">
        <v>34</v>
      </c>
      <c r="N922" s="2" t="s">
        <v>19</v>
      </c>
      <c r="O922" s="8">
        <v>1.3010703251699045</v>
      </c>
      <c r="P922" t="str">
        <f>_xlfn.IFS(Analysis167[[#This Row],[Performance_Score]]&lt;=2, "Poor", Analysis167[[#This Row],[Performance_Score]]&gt;2, "Good", Analysis167[[#This Row],[Performance_Score]]&gt;4, "Excellent")</f>
        <v>Good</v>
      </c>
      <c r="Q922" t="str">
        <f>LEFT(Analysis167[[#This Row],[Name]],FIND(" ",Analysis167[[#This Row],[Name]], 1))</f>
        <v xml:space="preserve">Caitlin </v>
      </c>
    </row>
    <row r="923" spans="3:17" x14ac:dyDescent="0.35">
      <c r="C923" s="1" t="s">
        <v>1863</v>
      </c>
      <c r="D923" s="1" t="s">
        <v>1864</v>
      </c>
      <c r="E923" s="1" t="s">
        <v>80</v>
      </c>
      <c r="F923" s="10">
        <v>53</v>
      </c>
      <c r="G923" s="1" t="s">
        <v>23</v>
      </c>
      <c r="H923" s="1" t="s">
        <v>63</v>
      </c>
      <c r="I923" s="4">
        <v>76619</v>
      </c>
      <c r="J923" s="10">
        <v>27</v>
      </c>
      <c r="K923" s="10">
        <v>5</v>
      </c>
      <c r="L923" s="1">
        <v>2019</v>
      </c>
      <c r="M923" s="1" t="s">
        <v>25</v>
      </c>
      <c r="N923" s="1" t="s">
        <v>26</v>
      </c>
      <c r="O923" s="7">
        <v>1.8141853566606589</v>
      </c>
      <c r="P923" t="str">
        <f>_xlfn.IFS(Analysis167[[#This Row],[Performance_Score]]&lt;=2, "Poor", Analysis167[[#This Row],[Performance_Score]]&gt;2, "Good", Analysis167[[#This Row],[Performance_Score]]&gt;4, "Excellent")</f>
        <v>Good</v>
      </c>
      <c r="Q923" t="str">
        <f>LEFT(Analysis167[[#This Row],[Name]],FIND(" ",Analysis167[[#This Row],[Name]], 1))</f>
        <v xml:space="preserve">Daniel </v>
      </c>
    </row>
    <row r="924" spans="3:17" x14ac:dyDescent="0.35">
      <c r="C924" s="2" t="s">
        <v>1865</v>
      </c>
      <c r="D924" s="2" t="s">
        <v>1866</v>
      </c>
      <c r="E924" s="2" t="s">
        <v>80</v>
      </c>
      <c r="F924" s="11">
        <v>36</v>
      </c>
      <c r="G924" s="2" t="s">
        <v>23</v>
      </c>
      <c r="H924" s="2" t="s">
        <v>24</v>
      </c>
      <c r="I924" s="5">
        <v>76798</v>
      </c>
      <c r="J924" s="11">
        <v>4</v>
      </c>
      <c r="K924" s="11">
        <v>4</v>
      </c>
      <c r="L924" s="2">
        <v>2021</v>
      </c>
      <c r="M924" s="2" t="s">
        <v>34</v>
      </c>
      <c r="N924" s="2" t="s">
        <v>26</v>
      </c>
      <c r="O924" s="8">
        <v>2.5873747938081935</v>
      </c>
      <c r="P924" t="str">
        <f>_xlfn.IFS(Analysis167[[#This Row],[Performance_Score]]&lt;=2, "Poor", Analysis167[[#This Row],[Performance_Score]]&gt;2, "Good", Analysis167[[#This Row],[Performance_Score]]&gt;4, "Excellent")</f>
        <v>Good</v>
      </c>
      <c r="Q924" t="str">
        <f>LEFT(Analysis167[[#This Row],[Name]],FIND(" ",Analysis167[[#This Row],[Name]], 1))</f>
        <v xml:space="preserve">Lance </v>
      </c>
    </row>
    <row r="925" spans="3:17" x14ac:dyDescent="0.35">
      <c r="C925" s="1" t="s">
        <v>1867</v>
      </c>
      <c r="D925" s="1" t="s">
        <v>1868</v>
      </c>
      <c r="E925" s="1" t="s">
        <v>58</v>
      </c>
      <c r="F925" s="10">
        <v>25</v>
      </c>
      <c r="G925" s="1" t="s">
        <v>23</v>
      </c>
      <c r="H925" s="1" t="s">
        <v>17</v>
      </c>
      <c r="I925" s="4">
        <v>105869</v>
      </c>
      <c r="J925" s="10">
        <v>19</v>
      </c>
      <c r="K925" s="10">
        <v>3</v>
      </c>
      <c r="L925" s="1">
        <v>0</v>
      </c>
      <c r="M925" s="1" t="s">
        <v>18</v>
      </c>
      <c r="N925" s="1" t="s">
        <v>26</v>
      </c>
      <c r="O925" s="7">
        <v>2.6418569339841347</v>
      </c>
      <c r="P925" t="str">
        <f>_xlfn.IFS(Analysis167[[#This Row],[Performance_Score]]&lt;=2, "Poor", Analysis167[[#This Row],[Performance_Score]]&gt;2, "Good", Analysis167[[#This Row],[Performance_Score]]&gt;4, "Excellent")</f>
        <v>Good</v>
      </c>
      <c r="Q925" t="str">
        <f>LEFT(Analysis167[[#This Row],[Name]],FIND(" ",Analysis167[[#This Row],[Name]], 1))</f>
        <v xml:space="preserve">Mike </v>
      </c>
    </row>
    <row r="926" spans="3:17" x14ac:dyDescent="0.35">
      <c r="C926" s="2" t="s">
        <v>1869</v>
      </c>
      <c r="D926" s="2" t="s">
        <v>1870</v>
      </c>
      <c r="E926" s="2" t="s">
        <v>80</v>
      </c>
      <c r="F926" s="11">
        <v>35</v>
      </c>
      <c r="G926" s="2" t="s">
        <v>23</v>
      </c>
      <c r="H926" s="2" t="s">
        <v>39</v>
      </c>
      <c r="I926" s="5">
        <v>95632</v>
      </c>
      <c r="J926" s="11">
        <v>16</v>
      </c>
      <c r="K926" s="11">
        <v>1</v>
      </c>
      <c r="L926" s="2">
        <v>2022</v>
      </c>
      <c r="M926" s="2" t="s">
        <v>25</v>
      </c>
      <c r="N926" s="2" t="s">
        <v>26</v>
      </c>
      <c r="O926" s="8">
        <v>2.7636343551999021</v>
      </c>
      <c r="P926" t="str">
        <f>_xlfn.IFS(Analysis167[[#This Row],[Performance_Score]]&lt;=2, "Poor", Analysis167[[#This Row],[Performance_Score]]&gt;2, "Good", Analysis167[[#This Row],[Performance_Score]]&gt;4, "Excellent")</f>
        <v>Poor</v>
      </c>
      <c r="Q926" t="str">
        <f>LEFT(Analysis167[[#This Row],[Name]],FIND(" ",Analysis167[[#This Row],[Name]], 1))</f>
        <v xml:space="preserve">Christina </v>
      </c>
    </row>
    <row r="927" spans="3:17" x14ac:dyDescent="0.35">
      <c r="C927" s="1" t="s">
        <v>1871</v>
      </c>
      <c r="D927" s="1" t="s">
        <v>1872</v>
      </c>
      <c r="E927" s="1" t="s">
        <v>46</v>
      </c>
      <c r="F927" s="10">
        <v>59</v>
      </c>
      <c r="G927" s="1" t="s">
        <v>16</v>
      </c>
      <c r="H927" s="1" t="s">
        <v>39</v>
      </c>
      <c r="I927" s="4">
        <v>30217</v>
      </c>
      <c r="J927" s="10">
        <v>29</v>
      </c>
      <c r="K927" s="10">
        <v>1</v>
      </c>
      <c r="L927" s="1">
        <v>0</v>
      </c>
      <c r="M927" s="1" t="s">
        <v>34</v>
      </c>
      <c r="N927" s="1" t="s">
        <v>41</v>
      </c>
      <c r="O927" s="7">
        <v>2.5241945748485741</v>
      </c>
      <c r="P927" t="str">
        <f>_xlfn.IFS(Analysis167[[#This Row],[Performance_Score]]&lt;=2, "Poor", Analysis167[[#This Row],[Performance_Score]]&gt;2, "Good", Analysis167[[#This Row],[Performance_Score]]&gt;4, "Excellent")</f>
        <v>Poor</v>
      </c>
      <c r="Q927" t="str">
        <f>LEFT(Analysis167[[#This Row],[Name]],FIND(" ",Analysis167[[#This Row],[Name]], 1))</f>
        <v xml:space="preserve">Breanna </v>
      </c>
    </row>
    <row r="928" spans="3:17" x14ac:dyDescent="0.35">
      <c r="C928" s="2" t="s">
        <v>1873</v>
      </c>
      <c r="D928" s="2" t="s">
        <v>1874</v>
      </c>
      <c r="E928" s="2" t="s">
        <v>80</v>
      </c>
      <c r="F928" s="11">
        <v>49</v>
      </c>
      <c r="G928" s="2" t="s">
        <v>16</v>
      </c>
      <c r="H928" s="2" t="s">
        <v>39</v>
      </c>
      <c r="I928" s="5">
        <v>92762</v>
      </c>
      <c r="J928" s="11">
        <v>30</v>
      </c>
      <c r="K928" s="11">
        <v>2</v>
      </c>
      <c r="L928" s="2">
        <v>2022</v>
      </c>
      <c r="M928" s="2" t="s">
        <v>34</v>
      </c>
      <c r="N928" s="2" t="s">
        <v>19</v>
      </c>
      <c r="O928" s="8">
        <v>3.9046142849282774</v>
      </c>
      <c r="P928" t="str">
        <f>_xlfn.IFS(Analysis167[[#This Row],[Performance_Score]]&lt;=2, "Poor", Analysis167[[#This Row],[Performance_Score]]&gt;2, "Good", Analysis167[[#This Row],[Performance_Score]]&gt;4, "Excellent")</f>
        <v>Poor</v>
      </c>
      <c r="Q928" t="str">
        <f>LEFT(Analysis167[[#This Row],[Name]],FIND(" ",Analysis167[[#This Row],[Name]], 1))</f>
        <v xml:space="preserve">Richard </v>
      </c>
    </row>
    <row r="929" spans="3:17" x14ac:dyDescent="0.35">
      <c r="C929" s="1" t="s">
        <v>1875</v>
      </c>
      <c r="D929" s="1" t="s">
        <v>1876</v>
      </c>
      <c r="E929" s="1" t="s">
        <v>80</v>
      </c>
      <c r="F929" s="10">
        <v>28</v>
      </c>
      <c r="G929" s="1" t="s">
        <v>16</v>
      </c>
      <c r="H929" s="1" t="s">
        <v>63</v>
      </c>
      <c r="I929" s="4">
        <v>112122</v>
      </c>
      <c r="J929" s="10">
        <v>4</v>
      </c>
      <c r="K929" s="10">
        <v>1</v>
      </c>
      <c r="L929" s="1">
        <v>2020</v>
      </c>
      <c r="M929" s="1" t="s">
        <v>40</v>
      </c>
      <c r="N929" s="1" t="s">
        <v>19</v>
      </c>
      <c r="O929" s="7">
        <v>3.4866873322567269</v>
      </c>
      <c r="P929" t="str">
        <f>_xlfn.IFS(Analysis167[[#This Row],[Performance_Score]]&lt;=2, "Poor", Analysis167[[#This Row],[Performance_Score]]&gt;2, "Good", Analysis167[[#This Row],[Performance_Score]]&gt;4, "Excellent")</f>
        <v>Poor</v>
      </c>
      <c r="Q929" t="str">
        <f>LEFT(Analysis167[[#This Row],[Name]],FIND(" ",Analysis167[[#This Row],[Name]], 1))</f>
        <v xml:space="preserve">Greg </v>
      </c>
    </row>
    <row r="930" spans="3:17" x14ac:dyDescent="0.35">
      <c r="C930" s="2" t="s">
        <v>1877</v>
      </c>
      <c r="D930" s="2" t="s">
        <v>1878</v>
      </c>
      <c r="E930" s="2" t="s">
        <v>22</v>
      </c>
      <c r="F930" s="11">
        <v>48</v>
      </c>
      <c r="G930" s="2" t="s">
        <v>72</v>
      </c>
      <c r="H930" s="2" t="s">
        <v>39</v>
      </c>
      <c r="I930" s="5">
        <v>59286</v>
      </c>
      <c r="J930" s="11">
        <v>9</v>
      </c>
      <c r="K930" s="11">
        <v>5</v>
      </c>
      <c r="L930" s="2">
        <v>0</v>
      </c>
      <c r="M930" s="2" t="s">
        <v>25</v>
      </c>
      <c r="N930" s="2" t="s">
        <v>26</v>
      </c>
      <c r="O930" s="8">
        <v>3.2045259309445098</v>
      </c>
      <c r="P930" t="str">
        <f>_xlfn.IFS(Analysis167[[#This Row],[Performance_Score]]&lt;=2, "Poor", Analysis167[[#This Row],[Performance_Score]]&gt;2, "Good", Analysis167[[#This Row],[Performance_Score]]&gt;4, "Excellent")</f>
        <v>Good</v>
      </c>
      <c r="Q930" t="str">
        <f>LEFT(Analysis167[[#This Row],[Name]],FIND(" ",Analysis167[[#This Row],[Name]], 1))</f>
        <v xml:space="preserve">Kimberly </v>
      </c>
    </row>
    <row r="931" spans="3:17" x14ac:dyDescent="0.35">
      <c r="C931" s="1" t="s">
        <v>1879</v>
      </c>
      <c r="D931" s="1" t="s">
        <v>1880</v>
      </c>
      <c r="E931" s="1" t="s">
        <v>80</v>
      </c>
      <c r="F931" s="10">
        <v>52</v>
      </c>
      <c r="G931" s="1" t="s">
        <v>16</v>
      </c>
      <c r="H931" s="1" t="s">
        <v>29</v>
      </c>
      <c r="I931" s="4">
        <v>33299</v>
      </c>
      <c r="J931" s="10">
        <v>21</v>
      </c>
      <c r="K931" s="10">
        <v>2</v>
      </c>
      <c r="L931" s="1">
        <v>2015</v>
      </c>
      <c r="M931" s="1" t="s">
        <v>34</v>
      </c>
      <c r="N931" s="1" t="s">
        <v>19</v>
      </c>
      <c r="O931" s="7">
        <v>4.4531901142586019</v>
      </c>
      <c r="P931" t="str">
        <f>_xlfn.IFS(Analysis167[[#This Row],[Performance_Score]]&lt;=2, "Poor", Analysis167[[#This Row],[Performance_Score]]&gt;2, "Good", Analysis167[[#This Row],[Performance_Score]]&gt;4, "Excellent")</f>
        <v>Poor</v>
      </c>
      <c r="Q931" t="str">
        <f>LEFT(Analysis167[[#This Row],[Name]],FIND(" ",Analysis167[[#This Row],[Name]], 1))</f>
        <v xml:space="preserve">Dana </v>
      </c>
    </row>
    <row r="932" spans="3:17" x14ac:dyDescent="0.35">
      <c r="C932" s="2" t="s">
        <v>1881</v>
      </c>
      <c r="D932" s="2" t="s">
        <v>1882</v>
      </c>
      <c r="E932" s="2" t="s">
        <v>46</v>
      </c>
      <c r="F932" s="11">
        <v>27</v>
      </c>
      <c r="G932" s="2" t="s">
        <v>16</v>
      </c>
      <c r="H932" s="2" t="s">
        <v>77</v>
      </c>
      <c r="I932" s="5">
        <v>76939</v>
      </c>
      <c r="J932" s="11">
        <v>19</v>
      </c>
      <c r="K932" s="11">
        <v>2</v>
      </c>
      <c r="L932" s="2">
        <v>2020</v>
      </c>
      <c r="M932" s="2" t="s">
        <v>34</v>
      </c>
      <c r="N932" s="2" t="s">
        <v>41</v>
      </c>
      <c r="O932" s="8">
        <v>3.2784624559852085</v>
      </c>
      <c r="P932" t="str">
        <f>_xlfn.IFS(Analysis167[[#This Row],[Performance_Score]]&lt;=2, "Poor", Analysis167[[#This Row],[Performance_Score]]&gt;2, "Good", Analysis167[[#This Row],[Performance_Score]]&gt;4, "Excellent")</f>
        <v>Poor</v>
      </c>
      <c r="Q932" t="str">
        <f>LEFT(Analysis167[[#This Row],[Name]],FIND(" ",Analysis167[[#This Row],[Name]], 1))</f>
        <v xml:space="preserve">Brian </v>
      </c>
    </row>
    <row r="933" spans="3:17" x14ac:dyDescent="0.35">
      <c r="C933" s="1" t="s">
        <v>1883</v>
      </c>
      <c r="D933" s="1" t="s">
        <v>1884</v>
      </c>
      <c r="E933" s="1" t="s">
        <v>15</v>
      </c>
      <c r="F933" s="10">
        <v>50</v>
      </c>
      <c r="G933" s="1" t="s">
        <v>23</v>
      </c>
      <c r="H933" s="1" t="s">
        <v>77</v>
      </c>
      <c r="I933" s="4">
        <v>35857</v>
      </c>
      <c r="J933" s="10">
        <v>11</v>
      </c>
      <c r="K933" s="10">
        <v>2</v>
      </c>
      <c r="L933" s="1">
        <v>0</v>
      </c>
      <c r="M933" s="1" t="s">
        <v>51</v>
      </c>
      <c r="N933" s="1" t="s">
        <v>26</v>
      </c>
      <c r="O933" s="7">
        <v>4.3361844637423586</v>
      </c>
      <c r="P933" t="str">
        <f>_xlfn.IFS(Analysis167[[#This Row],[Performance_Score]]&lt;=2, "Poor", Analysis167[[#This Row],[Performance_Score]]&gt;2, "Good", Analysis167[[#This Row],[Performance_Score]]&gt;4, "Excellent")</f>
        <v>Poor</v>
      </c>
      <c r="Q933" t="str">
        <f>LEFT(Analysis167[[#This Row],[Name]],FIND(" ",Analysis167[[#This Row],[Name]], 1))</f>
        <v xml:space="preserve">Mrs. </v>
      </c>
    </row>
    <row r="934" spans="3:17" x14ac:dyDescent="0.35">
      <c r="C934" s="2" t="s">
        <v>1885</v>
      </c>
      <c r="D934" s="2" t="s">
        <v>1886</v>
      </c>
      <c r="E934" s="2" t="s">
        <v>33</v>
      </c>
      <c r="F934" s="11">
        <v>56</v>
      </c>
      <c r="G934" s="2" t="s">
        <v>23</v>
      </c>
      <c r="H934" s="2" t="s">
        <v>39</v>
      </c>
      <c r="I934" s="5">
        <v>85114</v>
      </c>
      <c r="J934" s="11">
        <v>34</v>
      </c>
      <c r="K934" s="11">
        <v>1</v>
      </c>
      <c r="L934" s="2">
        <v>2023</v>
      </c>
      <c r="M934" s="2" t="s">
        <v>25</v>
      </c>
      <c r="N934" s="2" t="s">
        <v>41</v>
      </c>
      <c r="O934" s="8">
        <v>3.1595724436359354</v>
      </c>
      <c r="P934" t="str">
        <f>_xlfn.IFS(Analysis167[[#This Row],[Performance_Score]]&lt;=2, "Poor", Analysis167[[#This Row],[Performance_Score]]&gt;2, "Good", Analysis167[[#This Row],[Performance_Score]]&gt;4, "Excellent")</f>
        <v>Poor</v>
      </c>
      <c r="Q934" t="str">
        <f>LEFT(Analysis167[[#This Row],[Name]],FIND(" ",Analysis167[[#This Row],[Name]], 1))</f>
        <v xml:space="preserve">Daniel </v>
      </c>
    </row>
    <row r="935" spans="3:17" x14ac:dyDescent="0.35">
      <c r="C935" s="1" t="s">
        <v>1887</v>
      </c>
      <c r="D935" s="1" t="s">
        <v>1888</v>
      </c>
      <c r="E935" s="1" t="s">
        <v>22</v>
      </c>
      <c r="F935" s="10">
        <v>24</v>
      </c>
      <c r="G935" s="1" t="s">
        <v>16</v>
      </c>
      <c r="H935" s="1" t="s">
        <v>77</v>
      </c>
      <c r="I935" s="4">
        <v>70615</v>
      </c>
      <c r="J935" s="10">
        <v>26</v>
      </c>
      <c r="K935" s="10">
        <v>3</v>
      </c>
      <c r="L935" s="1">
        <v>2015</v>
      </c>
      <c r="M935" s="1" t="s">
        <v>25</v>
      </c>
      <c r="N935" s="1" t="s">
        <v>26</v>
      </c>
      <c r="O935" s="7">
        <v>2.3453497199921971</v>
      </c>
      <c r="P935" t="str">
        <f>_xlfn.IFS(Analysis167[[#This Row],[Performance_Score]]&lt;=2, "Poor", Analysis167[[#This Row],[Performance_Score]]&gt;2, "Good", Analysis167[[#This Row],[Performance_Score]]&gt;4, "Excellent")</f>
        <v>Good</v>
      </c>
      <c r="Q935" t="str">
        <f>LEFT(Analysis167[[#This Row],[Name]],FIND(" ",Analysis167[[#This Row],[Name]], 1))</f>
        <v xml:space="preserve">Kevin </v>
      </c>
    </row>
    <row r="936" spans="3:17" x14ac:dyDescent="0.35">
      <c r="C936" s="2" t="s">
        <v>1889</v>
      </c>
      <c r="D936" s="2" t="s">
        <v>1890</v>
      </c>
      <c r="E936" s="2" t="s">
        <v>80</v>
      </c>
      <c r="F936" s="11">
        <v>49</v>
      </c>
      <c r="G936" s="2" t="s">
        <v>23</v>
      </c>
      <c r="H936" s="2" t="s">
        <v>29</v>
      </c>
      <c r="I936" s="5">
        <v>93945</v>
      </c>
      <c r="J936" s="11">
        <v>29</v>
      </c>
      <c r="K936" s="11">
        <v>4</v>
      </c>
      <c r="L936" s="2">
        <v>2015</v>
      </c>
      <c r="M936" s="2" t="s">
        <v>18</v>
      </c>
      <c r="N936" s="2" t="s">
        <v>19</v>
      </c>
      <c r="O936" s="8">
        <v>3.7656469923025551</v>
      </c>
      <c r="P936" t="str">
        <f>_xlfn.IFS(Analysis167[[#This Row],[Performance_Score]]&lt;=2, "Poor", Analysis167[[#This Row],[Performance_Score]]&gt;2, "Good", Analysis167[[#This Row],[Performance_Score]]&gt;4, "Excellent")</f>
        <v>Good</v>
      </c>
      <c r="Q936" t="str">
        <f>LEFT(Analysis167[[#This Row],[Name]],FIND(" ",Analysis167[[#This Row],[Name]], 1))</f>
        <v xml:space="preserve">Kimberly </v>
      </c>
    </row>
    <row r="937" spans="3:17" x14ac:dyDescent="0.35">
      <c r="C937" s="1" t="s">
        <v>1891</v>
      </c>
      <c r="D937" s="1" t="s">
        <v>1892</v>
      </c>
      <c r="E937" s="1" t="s">
        <v>15</v>
      </c>
      <c r="F937" s="10">
        <v>53</v>
      </c>
      <c r="G937" s="1" t="s">
        <v>23</v>
      </c>
      <c r="H937" s="1" t="s">
        <v>39</v>
      </c>
      <c r="I937" s="4">
        <v>114619</v>
      </c>
      <c r="J937" s="10">
        <v>5</v>
      </c>
      <c r="K937" s="10">
        <v>4</v>
      </c>
      <c r="L937" s="1">
        <v>2022</v>
      </c>
      <c r="M937" s="1" t="s">
        <v>40</v>
      </c>
      <c r="N937" s="1" t="s">
        <v>41</v>
      </c>
      <c r="O937" s="7">
        <v>1.9457290405678869</v>
      </c>
      <c r="P937" t="str">
        <f>_xlfn.IFS(Analysis167[[#This Row],[Performance_Score]]&lt;=2, "Poor", Analysis167[[#This Row],[Performance_Score]]&gt;2, "Good", Analysis167[[#This Row],[Performance_Score]]&gt;4, "Excellent")</f>
        <v>Good</v>
      </c>
      <c r="Q937" t="str">
        <f>LEFT(Analysis167[[#This Row],[Name]],FIND(" ",Analysis167[[#This Row],[Name]], 1))</f>
        <v xml:space="preserve">Mindy </v>
      </c>
    </row>
    <row r="938" spans="3:17" x14ac:dyDescent="0.35">
      <c r="C938" s="2" t="s">
        <v>1893</v>
      </c>
      <c r="D938" s="2" t="s">
        <v>1894</v>
      </c>
      <c r="E938" s="2" t="s">
        <v>22</v>
      </c>
      <c r="F938" s="11">
        <v>60</v>
      </c>
      <c r="G938" s="2" t="s">
        <v>16</v>
      </c>
      <c r="H938" s="2" t="s">
        <v>39</v>
      </c>
      <c r="I938" s="5">
        <v>54085</v>
      </c>
      <c r="J938" s="11">
        <v>1</v>
      </c>
      <c r="K938" s="11">
        <v>2</v>
      </c>
      <c r="L938" s="2">
        <v>0</v>
      </c>
      <c r="M938" s="2" t="s">
        <v>40</v>
      </c>
      <c r="N938" s="2" t="s">
        <v>26</v>
      </c>
      <c r="O938" s="8">
        <v>3.8731786351179665</v>
      </c>
      <c r="P938" t="str">
        <f>_xlfn.IFS(Analysis167[[#This Row],[Performance_Score]]&lt;=2, "Poor", Analysis167[[#This Row],[Performance_Score]]&gt;2, "Good", Analysis167[[#This Row],[Performance_Score]]&gt;4, "Excellent")</f>
        <v>Poor</v>
      </c>
      <c r="Q938" t="str">
        <f>LEFT(Analysis167[[#This Row],[Name]],FIND(" ",Analysis167[[#This Row],[Name]], 1))</f>
        <v xml:space="preserve">Gregory </v>
      </c>
    </row>
    <row r="939" spans="3:17" x14ac:dyDescent="0.35">
      <c r="C939" s="1" t="s">
        <v>1895</v>
      </c>
      <c r="D939" s="1" t="s">
        <v>1896</v>
      </c>
      <c r="E939" s="1" t="s">
        <v>33</v>
      </c>
      <c r="F939" s="10">
        <v>36</v>
      </c>
      <c r="G939" s="1" t="s">
        <v>23</v>
      </c>
      <c r="H939" s="1" t="s">
        <v>24</v>
      </c>
      <c r="I939" s="4">
        <v>93660</v>
      </c>
      <c r="J939" s="10">
        <v>2</v>
      </c>
      <c r="K939" s="10">
        <v>3</v>
      </c>
      <c r="L939" s="1">
        <v>0</v>
      </c>
      <c r="M939" s="1" t="s">
        <v>40</v>
      </c>
      <c r="N939" s="1" t="s">
        <v>26</v>
      </c>
      <c r="O939" s="7">
        <v>2.3363084709784068</v>
      </c>
      <c r="P939" t="str">
        <f>_xlfn.IFS(Analysis167[[#This Row],[Performance_Score]]&lt;=2, "Poor", Analysis167[[#This Row],[Performance_Score]]&gt;2, "Good", Analysis167[[#This Row],[Performance_Score]]&gt;4, "Excellent")</f>
        <v>Good</v>
      </c>
      <c r="Q939" t="str">
        <f>LEFT(Analysis167[[#This Row],[Name]],FIND(" ",Analysis167[[#This Row],[Name]], 1))</f>
        <v xml:space="preserve">Michele </v>
      </c>
    </row>
    <row r="940" spans="3:17" x14ac:dyDescent="0.35">
      <c r="C940" s="2" t="s">
        <v>1897</v>
      </c>
      <c r="D940" s="2" t="s">
        <v>1898</v>
      </c>
      <c r="E940" s="2" t="s">
        <v>80</v>
      </c>
      <c r="F940" s="11">
        <v>60</v>
      </c>
      <c r="G940" s="2" t="s">
        <v>16</v>
      </c>
      <c r="H940" s="2" t="s">
        <v>24</v>
      </c>
      <c r="I940" s="5">
        <v>41828</v>
      </c>
      <c r="J940" s="11">
        <v>17</v>
      </c>
      <c r="K940" s="11">
        <v>3</v>
      </c>
      <c r="L940" s="2">
        <v>2015</v>
      </c>
      <c r="M940" s="2" t="s">
        <v>34</v>
      </c>
      <c r="N940" s="2" t="s">
        <v>19</v>
      </c>
      <c r="O940" s="8">
        <v>1.0331621677910845</v>
      </c>
      <c r="P940" t="str">
        <f>_xlfn.IFS(Analysis167[[#This Row],[Performance_Score]]&lt;=2, "Poor", Analysis167[[#This Row],[Performance_Score]]&gt;2, "Good", Analysis167[[#This Row],[Performance_Score]]&gt;4, "Excellent")</f>
        <v>Good</v>
      </c>
      <c r="Q940" t="str">
        <f>LEFT(Analysis167[[#This Row],[Name]],FIND(" ",Analysis167[[#This Row],[Name]], 1))</f>
        <v xml:space="preserve">Olivia </v>
      </c>
    </row>
    <row r="941" spans="3:17" x14ac:dyDescent="0.35">
      <c r="C941" s="1" t="s">
        <v>1899</v>
      </c>
      <c r="D941" s="1" t="s">
        <v>1900</v>
      </c>
      <c r="E941" s="1" t="s">
        <v>46</v>
      </c>
      <c r="F941" s="10">
        <v>41</v>
      </c>
      <c r="G941" s="1" t="s">
        <v>16</v>
      </c>
      <c r="H941" s="1" t="s">
        <v>77</v>
      </c>
      <c r="I941" s="4">
        <v>78611</v>
      </c>
      <c r="J941" s="10">
        <v>33</v>
      </c>
      <c r="K941" s="10">
        <v>4</v>
      </c>
      <c r="L941" s="1">
        <v>2017</v>
      </c>
      <c r="M941" s="1" t="s">
        <v>18</v>
      </c>
      <c r="N941" s="1" t="s">
        <v>41</v>
      </c>
      <c r="O941" s="7">
        <v>1.4129052583831205</v>
      </c>
      <c r="P941" t="str">
        <f>_xlfn.IFS(Analysis167[[#This Row],[Performance_Score]]&lt;=2, "Poor", Analysis167[[#This Row],[Performance_Score]]&gt;2, "Good", Analysis167[[#This Row],[Performance_Score]]&gt;4, "Excellent")</f>
        <v>Good</v>
      </c>
      <c r="Q941" t="str">
        <f>LEFT(Analysis167[[#This Row],[Name]],FIND(" ",Analysis167[[#This Row],[Name]], 1))</f>
        <v xml:space="preserve">Johnathan </v>
      </c>
    </row>
    <row r="942" spans="3:17" x14ac:dyDescent="0.35">
      <c r="C942" s="2" t="s">
        <v>1901</v>
      </c>
      <c r="D942" s="2" t="s">
        <v>1902</v>
      </c>
      <c r="E942" s="2" t="s">
        <v>33</v>
      </c>
      <c r="F942" s="11">
        <v>37</v>
      </c>
      <c r="G942" s="2" t="s">
        <v>23</v>
      </c>
      <c r="H942" s="2" t="s">
        <v>77</v>
      </c>
      <c r="I942" s="5">
        <v>114087</v>
      </c>
      <c r="J942" s="11">
        <v>5</v>
      </c>
      <c r="K942" s="11">
        <v>5</v>
      </c>
      <c r="L942" s="2">
        <v>2021</v>
      </c>
      <c r="M942" s="2" t="s">
        <v>25</v>
      </c>
      <c r="N942" s="2" t="s">
        <v>41</v>
      </c>
      <c r="O942" s="8">
        <v>4.2470078540723772</v>
      </c>
      <c r="P942" t="str">
        <f>_xlfn.IFS(Analysis167[[#This Row],[Performance_Score]]&lt;=2, "Poor", Analysis167[[#This Row],[Performance_Score]]&gt;2, "Good", Analysis167[[#This Row],[Performance_Score]]&gt;4, "Excellent")</f>
        <v>Good</v>
      </c>
      <c r="Q942" t="str">
        <f>LEFT(Analysis167[[#This Row],[Name]],FIND(" ",Analysis167[[#This Row],[Name]], 1))</f>
        <v xml:space="preserve">Alexander </v>
      </c>
    </row>
    <row r="943" spans="3:17" x14ac:dyDescent="0.35">
      <c r="C943" s="1" t="s">
        <v>1903</v>
      </c>
      <c r="D943" s="1" t="s">
        <v>1904</v>
      </c>
      <c r="E943" s="1" t="s">
        <v>80</v>
      </c>
      <c r="F943" s="10">
        <v>54</v>
      </c>
      <c r="G943" s="1" t="s">
        <v>23</v>
      </c>
      <c r="H943" s="1" t="s">
        <v>39</v>
      </c>
      <c r="I943" s="4">
        <v>98306</v>
      </c>
      <c r="J943" s="10">
        <v>14</v>
      </c>
      <c r="K943" s="10">
        <v>5</v>
      </c>
      <c r="L943" s="1">
        <v>2020</v>
      </c>
      <c r="M943" s="1" t="s">
        <v>40</v>
      </c>
      <c r="N943" s="1" t="s">
        <v>41</v>
      </c>
      <c r="O943" s="7">
        <v>3.3554782536227279</v>
      </c>
      <c r="P943" t="str">
        <f>_xlfn.IFS(Analysis167[[#This Row],[Performance_Score]]&lt;=2, "Poor", Analysis167[[#This Row],[Performance_Score]]&gt;2, "Good", Analysis167[[#This Row],[Performance_Score]]&gt;4, "Excellent")</f>
        <v>Good</v>
      </c>
      <c r="Q943" t="str">
        <f>LEFT(Analysis167[[#This Row],[Name]],FIND(" ",Analysis167[[#This Row],[Name]], 1))</f>
        <v xml:space="preserve">Joseph </v>
      </c>
    </row>
    <row r="944" spans="3:17" x14ac:dyDescent="0.35">
      <c r="C944" s="2" t="s">
        <v>1905</v>
      </c>
      <c r="D944" s="2" t="s">
        <v>1906</v>
      </c>
      <c r="E944" s="2" t="s">
        <v>46</v>
      </c>
      <c r="F944" s="11">
        <v>37</v>
      </c>
      <c r="G944" s="2" t="s">
        <v>16</v>
      </c>
      <c r="H944" s="2" t="s">
        <v>39</v>
      </c>
      <c r="I944" s="5">
        <v>71654</v>
      </c>
      <c r="J944" s="11">
        <v>19</v>
      </c>
      <c r="K944" s="11">
        <v>5</v>
      </c>
      <c r="L944" s="2">
        <v>2023</v>
      </c>
      <c r="M944" s="2" t="s">
        <v>34</v>
      </c>
      <c r="N944" s="2" t="s">
        <v>26</v>
      </c>
      <c r="O944" s="8">
        <v>2.2503216729894819</v>
      </c>
      <c r="P944" t="str">
        <f>_xlfn.IFS(Analysis167[[#This Row],[Performance_Score]]&lt;=2, "Poor", Analysis167[[#This Row],[Performance_Score]]&gt;2, "Good", Analysis167[[#This Row],[Performance_Score]]&gt;4, "Excellent")</f>
        <v>Good</v>
      </c>
      <c r="Q944" t="str">
        <f>LEFT(Analysis167[[#This Row],[Name]],FIND(" ",Analysis167[[#This Row],[Name]], 1))</f>
        <v xml:space="preserve">Sally </v>
      </c>
    </row>
    <row r="945" spans="3:17" x14ac:dyDescent="0.35">
      <c r="C945" s="1" t="s">
        <v>1907</v>
      </c>
      <c r="D945" s="1" t="s">
        <v>1908</v>
      </c>
      <c r="E945" s="1" t="s">
        <v>46</v>
      </c>
      <c r="F945" s="10">
        <v>39</v>
      </c>
      <c r="G945" s="1" t="s">
        <v>23</v>
      </c>
      <c r="H945" s="1" t="s">
        <v>17</v>
      </c>
      <c r="I945" s="4">
        <v>84178</v>
      </c>
      <c r="J945" s="10">
        <v>1</v>
      </c>
      <c r="K945" s="10">
        <v>4</v>
      </c>
      <c r="L945" s="1">
        <v>2021</v>
      </c>
      <c r="M945" s="1" t="s">
        <v>18</v>
      </c>
      <c r="N945" s="1" t="s">
        <v>26</v>
      </c>
      <c r="O945" s="7">
        <v>4.4377023294794107</v>
      </c>
      <c r="P945" t="str">
        <f>_xlfn.IFS(Analysis167[[#This Row],[Performance_Score]]&lt;=2, "Poor", Analysis167[[#This Row],[Performance_Score]]&gt;2, "Good", Analysis167[[#This Row],[Performance_Score]]&gt;4, "Excellent")</f>
        <v>Good</v>
      </c>
      <c r="Q945" t="str">
        <f>LEFT(Analysis167[[#This Row],[Name]],FIND(" ",Analysis167[[#This Row],[Name]], 1))</f>
        <v xml:space="preserve">Debra </v>
      </c>
    </row>
    <row r="946" spans="3:17" x14ac:dyDescent="0.35">
      <c r="C946" s="2" t="s">
        <v>1909</v>
      </c>
      <c r="D946" s="2" t="s">
        <v>1910</v>
      </c>
      <c r="E946" s="2" t="s">
        <v>22</v>
      </c>
      <c r="F946" s="11">
        <v>52</v>
      </c>
      <c r="G946" s="2" t="s">
        <v>23</v>
      </c>
      <c r="H946" s="2" t="s">
        <v>24</v>
      </c>
      <c r="I946" s="5">
        <v>86537</v>
      </c>
      <c r="J946" s="11">
        <v>19</v>
      </c>
      <c r="K946" s="11">
        <v>1</v>
      </c>
      <c r="L946" s="2">
        <v>2024</v>
      </c>
      <c r="M946" s="2" t="s">
        <v>25</v>
      </c>
      <c r="N946" s="2" t="s">
        <v>26</v>
      </c>
      <c r="O946" s="8">
        <v>2.0524371708897085</v>
      </c>
      <c r="P946" t="str">
        <f>_xlfn.IFS(Analysis167[[#This Row],[Performance_Score]]&lt;=2, "Poor", Analysis167[[#This Row],[Performance_Score]]&gt;2, "Good", Analysis167[[#This Row],[Performance_Score]]&gt;4, "Excellent")</f>
        <v>Poor</v>
      </c>
      <c r="Q946" t="str">
        <f>LEFT(Analysis167[[#This Row],[Name]],FIND(" ",Analysis167[[#This Row],[Name]], 1))</f>
        <v xml:space="preserve">Allison </v>
      </c>
    </row>
    <row r="947" spans="3:17" x14ac:dyDescent="0.35">
      <c r="C947" s="1" t="s">
        <v>1911</v>
      </c>
      <c r="D947" s="1" t="s">
        <v>1912</v>
      </c>
      <c r="E947" s="1" t="s">
        <v>80</v>
      </c>
      <c r="F947" s="10">
        <v>49</v>
      </c>
      <c r="G947" s="1" t="s">
        <v>23</v>
      </c>
      <c r="H947" s="1" t="s">
        <v>17</v>
      </c>
      <c r="I947" s="4">
        <v>112617</v>
      </c>
      <c r="J947" s="10">
        <v>9</v>
      </c>
      <c r="K947" s="10">
        <v>2</v>
      </c>
      <c r="L947" s="1">
        <v>2023</v>
      </c>
      <c r="M947" s="1" t="s">
        <v>30</v>
      </c>
      <c r="N947" s="1" t="s">
        <v>41</v>
      </c>
      <c r="O947" s="7">
        <v>4.9148350130205252</v>
      </c>
      <c r="P947" t="str">
        <f>_xlfn.IFS(Analysis167[[#This Row],[Performance_Score]]&lt;=2, "Poor", Analysis167[[#This Row],[Performance_Score]]&gt;2, "Good", Analysis167[[#This Row],[Performance_Score]]&gt;4, "Excellent")</f>
        <v>Poor</v>
      </c>
      <c r="Q947" t="str">
        <f>LEFT(Analysis167[[#This Row],[Name]],FIND(" ",Analysis167[[#This Row],[Name]], 1))</f>
        <v xml:space="preserve">Henry </v>
      </c>
    </row>
    <row r="948" spans="3:17" x14ac:dyDescent="0.35">
      <c r="C948" s="2" t="s">
        <v>1913</v>
      </c>
      <c r="D948" s="2" t="s">
        <v>1914</v>
      </c>
      <c r="E948" s="2" t="s">
        <v>15</v>
      </c>
      <c r="F948" s="11">
        <v>44</v>
      </c>
      <c r="G948" s="2" t="s">
        <v>16</v>
      </c>
      <c r="H948" s="2" t="s">
        <v>63</v>
      </c>
      <c r="I948" s="5">
        <v>33008</v>
      </c>
      <c r="J948" s="11">
        <v>5</v>
      </c>
      <c r="K948" s="11">
        <v>2</v>
      </c>
      <c r="L948" s="2">
        <v>2022</v>
      </c>
      <c r="M948" s="2" t="s">
        <v>34</v>
      </c>
      <c r="N948" s="2" t="s">
        <v>26</v>
      </c>
      <c r="O948" s="8">
        <v>4.1776919980837075</v>
      </c>
      <c r="P948" t="str">
        <f>_xlfn.IFS(Analysis167[[#This Row],[Performance_Score]]&lt;=2, "Poor", Analysis167[[#This Row],[Performance_Score]]&gt;2, "Good", Analysis167[[#This Row],[Performance_Score]]&gt;4, "Excellent")</f>
        <v>Poor</v>
      </c>
      <c r="Q948" t="str">
        <f>LEFT(Analysis167[[#This Row],[Name]],FIND(" ",Analysis167[[#This Row],[Name]], 1))</f>
        <v xml:space="preserve">Ryan </v>
      </c>
    </row>
    <row r="949" spans="3:17" x14ac:dyDescent="0.35">
      <c r="C949" s="1" t="s">
        <v>1915</v>
      </c>
      <c r="D949" s="1" t="s">
        <v>1916</v>
      </c>
      <c r="E949" s="1" t="s">
        <v>80</v>
      </c>
      <c r="F949" s="10">
        <v>29</v>
      </c>
      <c r="G949" s="1" t="s">
        <v>16</v>
      </c>
      <c r="H949" s="1" t="s">
        <v>29</v>
      </c>
      <c r="I949" s="4">
        <v>119318</v>
      </c>
      <c r="J949" s="10">
        <v>27</v>
      </c>
      <c r="K949" s="10">
        <v>1</v>
      </c>
      <c r="L949" s="1">
        <v>0</v>
      </c>
      <c r="M949" s="1" t="s">
        <v>40</v>
      </c>
      <c r="N949" s="1" t="s">
        <v>41</v>
      </c>
      <c r="O949" s="7">
        <v>1.3791191503958289</v>
      </c>
      <c r="P949" t="str">
        <f>_xlfn.IFS(Analysis167[[#This Row],[Performance_Score]]&lt;=2, "Poor", Analysis167[[#This Row],[Performance_Score]]&gt;2, "Good", Analysis167[[#This Row],[Performance_Score]]&gt;4, "Excellent")</f>
        <v>Poor</v>
      </c>
      <c r="Q949" t="str">
        <f>LEFT(Analysis167[[#This Row],[Name]],FIND(" ",Analysis167[[#This Row],[Name]], 1))</f>
        <v xml:space="preserve">Kayla </v>
      </c>
    </row>
    <row r="950" spans="3:17" x14ac:dyDescent="0.35">
      <c r="C950" s="2" t="s">
        <v>1917</v>
      </c>
      <c r="D950" s="2" t="s">
        <v>1918</v>
      </c>
      <c r="E950" s="2" t="s">
        <v>58</v>
      </c>
      <c r="F950" s="11">
        <v>39</v>
      </c>
      <c r="G950" s="2" t="s">
        <v>16</v>
      </c>
      <c r="H950" s="2" t="s">
        <v>17</v>
      </c>
      <c r="I950" s="5">
        <v>110245</v>
      </c>
      <c r="J950" s="11">
        <v>16</v>
      </c>
      <c r="K950" s="11">
        <v>1</v>
      </c>
      <c r="L950" s="2">
        <v>2018</v>
      </c>
      <c r="M950" s="2" t="s">
        <v>25</v>
      </c>
      <c r="N950" s="2" t="s">
        <v>26</v>
      </c>
      <c r="O950" s="8">
        <v>2.7343197992965571</v>
      </c>
      <c r="P950" t="str">
        <f>_xlfn.IFS(Analysis167[[#This Row],[Performance_Score]]&lt;=2, "Poor", Analysis167[[#This Row],[Performance_Score]]&gt;2, "Good", Analysis167[[#This Row],[Performance_Score]]&gt;4, "Excellent")</f>
        <v>Poor</v>
      </c>
      <c r="Q950" t="str">
        <f>LEFT(Analysis167[[#This Row],[Name]],FIND(" ",Analysis167[[#This Row],[Name]], 1))</f>
        <v xml:space="preserve">Tammie </v>
      </c>
    </row>
    <row r="951" spans="3:17" x14ac:dyDescent="0.35">
      <c r="C951" s="1" t="s">
        <v>1919</v>
      </c>
      <c r="D951" s="1" t="s">
        <v>1920</v>
      </c>
      <c r="E951" s="1" t="s">
        <v>15</v>
      </c>
      <c r="F951" s="10">
        <v>49</v>
      </c>
      <c r="G951" s="1" t="s">
        <v>23</v>
      </c>
      <c r="H951" s="1" t="s">
        <v>77</v>
      </c>
      <c r="I951" s="4">
        <v>40981</v>
      </c>
      <c r="J951" s="10">
        <v>19</v>
      </c>
      <c r="K951" s="10">
        <v>4</v>
      </c>
      <c r="L951" s="1">
        <v>2016</v>
      </c>
      <c r="M951" s="1" t="s">
        <v>51</v>
      </c>
      <c r="N951" s="1" t="s">
        <v>26</v>
      </c>
      <c r="O951" s="7">
        <v>3.0821133533466174</v>
      </c>
      <c r="P951" t="str">
        <f>_xlfn.IFS(Analysis167[[#This Row],[Performance_Score]]&lt;=2, "Poor", Analysis167[[#This Row],[Performance_Score]]&gt;2, "Good", Analysis167[[#This Row],[Performance_Score]]&gt;4, "Excellent")</f>
        <v>Good</v>
      </c>
      <c r="Q951" t="str">
        <f>LEFT(Analysis167[[#This Row],[Name]],FIND(" ",Analysis167[[#This Row],[Name]], 1))</f>
        <v xml:space="preserve">Shelly </v>
      </c>
    </row>
    <row r="952" spans="3:17" x14ac:dyDescent="0.35">
      <c r="C952" s="2" t="s">
        <v>1921</v>
      </c>
      <c r="D952" s="2" t="s">
        <v>1922</v>
      </c>
      <c r="E952" s="2" t="s">
        <v>15</v>
      </c>
      <c r="F952" s="11">
        <v>31</v>
      </c>
      <c r="G952" s="2" t="s">
        <v>16</v>
      </c>
      <c r="H952" s="2" t="s">
        <v>63</v>
      </c>
      <c r="I952" s="5">
        <v>67375</v>
      </c>
      <c r="J952" s="11">
        <v>18</v>
      </c>
      <c r="K952" s="11">
        <v>4</v>
      </c>
      <c r="L952" s="2">
        <v>2019</v>
      </c>
      <c r="M952" s="2" t="s">
        <v>34</v>
      </c>
      <c r="N952" s="2" t="s">
        <v>141</v>
      </c>
      <c r="O952" s="8">
        <v>3.0120920989047657</v>
      </c>
      <c r="P952" t="str">
        <f>_xlfn.IFS(Analysis167[[#This Row],[Performance_Score]]&lt;=2, "Poor", Analysis167[[#This Row],[Performance_Score]]&gt;2, "Good", Analysis167[[#This Row],[Performance_Score]]&gt;4, "Excellent")</f>
        <v>Good</v>
      </c>
      <c r="Q952" t="str">
        <f>LEFT(Analysis167[[#This Row],[Name]],FIND(" ",Analysis167[[#This Row],[Name]], 1))</f>
        <v xml:space="preserve">Angela </v>
      </c>
    </row>
    <row r="953" spans="3:17" x14ac:dyDescent="0.35">
      <c r="C953" s="1" t="s">
        <v>1923</v>
      </c>
      <c r="D953" s="1" t="s">
        <v>1924</v>
      </c>
      <c r="E953" s="1" t="s">
        <v>58</v>
      </c>
      <c r="F953" s="10">
        <v>32</v>
      </c>
      <c r="G953" s="1" t="s">
        <v>16</v>
      </c>
      <c r="H953" s="1" t="s">
        <v>24</v>
      </c>
      <c r="I953" s="4">
        <v>118561</v>
      </c>
      <c r="J953" s="10">
        <v>10</v>
      </c>
      <c r="K953" s="10">
        <v>4</v>
      </c>
      <c r="L953" s="1">
        <v>2022</v>
      </c>
      <c r="M953" s="1" t="s">
        <v>25</v>
      </c>
      <c r="N953" s="1" t="s">
        <v>41</v>
      </c>
      <c r="O953" s="7">
        <v>4.0803145081325871</v>
      </c>
      <c r="P953" t="str">
        <f>_xlfn.IFS(Analysis167[[#This Row],[Performance_Score]]&lt;=2, "Poor", Analysis167[[#This Row],[Performance_Score]]&gt;2, "Good", Analysis167[[#This Row],[Performance_Score]]&gt;4, "Excellent")</f>
        <v>Good</v>
      </c>
      <c r="Q953" t="str">
        <f>LEFT(Analysis167[[#This Row],[Name]],FIND(" ",Analysis167[[#This Row],[Name]], 1))</f>
        <v xml:space="preserve">Anthony </v>
      </c>
    </row>
    <row r="954" spans="3:17" x14ac:dyDescent="0.35">
      <c r="C954" s="2" t="s">
        <v>1925</v>
      </c>
      <c r="D954" s="2" t="s">
        <v>1926</v>
      </c>
      <c r="E954" s="2" t="s">
        <v>58</v>
      </c>
      <c r="F954" s="11">
        <v>33</v>
      </c>
      <c r="G954" s="2" t="s">
        <v>23</v>
      </c>
      <c r="H954" s="2" t="s">
        <v>77</v>
      </c>
      <c r="I954" s="5">
        <v>118570</v>
      </c>
      <c r="J954" s="11">
        <v>28</v>
      </c>
      <c r="K954" s="11">
        <v>5</v>
      </c>
      <c r="L954" s="2">
        <v>0</v>
      </c>
      <c r="M954" s="2" t="s">
        <v>18</v>
      </c>
      <c r="N954" s="2" t="s">
        <v>26</v>
      </c>
      <c r="O954" s="8">
        <v>3.4742501828779497</v>
      </c>
      <c r="P954" t="str">
        <f>_xlfn.IFS(Analysis167[[#This Row],[Performance_Score]]&lt;=2, "Poor", Analysis167[[#This Row],[Performance_Score]]&gt;2, "Good", Analysis167[[#This Row],[Performance_Score]]&gt;4, "Excellent")</f>
        <v>Good</v>
      </c>
      <c r="Q954" t="str">
        <f>LEFT(Analysis167[[#This Row],[Name]],FIND(" ",Analysis167[[#This Row],[Name]], 1))</f>
        <v xml:space="preserve">Mary </v>
      </c>
    </row>
    <row r="955" spans="3:17" x14ac:dyDescent="0.35">
      <c r="C955" s="1" t="s">
        <v>1927</v>
      </c>
      <c r="D955" s="1" t="s">
        <v>1928</v>
      </c>
      <c r="E955" s="1" t="s">
        <v>22</v>
      </c>
      <c r="F955" s="10">
        <v>46</v>
      </c>
      <c r="G955" s="1" t="s">
        <v>16</v>
      </c>
      <c r="H955" s="1" t="s">
        <v>63</v>
      </c>
      <c r="I955" s="4">
        <v>66639</v>
      </c>
      <c r="J955" s="10">
        <v>2</v>
      </c>
      <c r="K955" s="10">
        <v>3</v>
      </c>
      <c r="L955" s="1">
        <v>2019</v>
      </c>
      <c r="M955" s="1" t="s">
        <v>18</v>
      </c>
      <c r="N955" s="1" t="s">
        <v>41</v>
      </c>
      <c r="O955" s="7">
        <v>2.2898702872303085</v>
      </c>
      <c r="P955" t="str">
        <f>_xlfn.IFS(Analysis167[[#This Row],[Performance_Score]]&lt;=2, "Poor", Analysis167[[#This Row],[Performance_Score]]&gt;2, "Good", Analysis167[[#This Row],[Performance_Score]]&gt;4, "Excellent")</f>
        <v>Good</v>
      </c>
      <c r="Q955" t="str">
        <f>LEFT(Analysis167[[#This Row],[Name]],FIND(" ",Analysis167[[#This Row],[Name]], 1))</f>
        <v xml:space="preserve">Jose </v>
      </c>
    </row>
    <row r="956" spans="3:17" x14ac:dyDescent="0.35">
      <c r="C956" s="2" t="s">
        <v>1929</v>
      </c>
      <c r="D956" s="2" t="s">
        <v>1930</v>
      </c>
      <c r="E956" s="2" t="s">
        <v>22</v>
      </c>
      <c r="F956" s="11">
        <v>22</v>
      </c>
      <c r="G956" s="2" t="s">
        <v>16</v>
      </c>
      <c r="H956" s="2" t="s">
        <v>17</v>
      </c>
      <c r="I956" s="5">
        <v>39665</v>
      </c>
      <c r="J956" s="11">
        <v>6</v>
      </c>
      <c r="K956" s="11">
        <v>3</v>
      </c>
      <c r="L956" s="2">
        <v>2020</v>
      </c>
      <c r="M956" s="2" t="s">
        <v>25</v>
      </c>
      <c r="N956" s="2" t="s">
        <v>41</v>
      </c>
      <c r="O956" s="8">
        <v>4.1914595743689613</v>
      </c>
      <c r="P956" t="str">
        <f>_xlfn.IFS(Analysis167[[#This Row],[Performance_Score]]&lt;=2, "Poor", Analysis167[[#This Row],[Performance_Score]]&gt;2, "Good", Analysis167[[#This Row],[Performance_Score]]&gt;4, "Excellent")</f>
        <v>Good</v>
      </c>
      <c r="Q956" t="str">
        <f>LEFT(Analysis167[[#This Row],[Name]],FIND(" ",Analysis167[[#This Row],[Name]], 1))</f>
        <v xml:space="preserve">Kyle </v>
      </c>
    </row>
    <row r="957" spans="3:17" x14ac:dyDescent="0.35">
      <c r="C957" s="1" t="s">
        <v>1931</v>
      </c>
      <c r="D957" s="1" t="s">
        <v>1932</v>
      </c>
      <c r="E957" s="1" t="s">
        <v>15</v>
      </c>
      <c r="F957" s="10">
        <v>37</v>
      </c>
      <c r="G957" s="1" t="s">
        <v>23</v>
      </c>
      <c r="H957" s="1" t="s">
        <v>39</v>
      </c>
      <c r="I957" s="4">
        <v>102415</v>
      </c>
      <c r="J957" s="10">
        <v>34</v>
      </c>
      <c r="K957" s="10">
        <v>1</v>
      </c>
      <c r="L957" s="1">
        <v>2016</v>
      </c>
      <c r="M957" s="1" t="s">
        <v>51</v>
      </c>
      <c r="N957" s="1" t="s">
        <v>26</v>
      </c>
      <c r="O957" s="7">
        <v>4.7358794559121113</v>
      </c>
      <c r="P957" t="str">
        <f>_xlfn.IFS(Analysis167[[#This Row],[Performance_Score]]&lt;=2, "Poor", Analysis167[[#This Row],[Performance_Score]]&gt;2, "Good", Analysis167[[#This Row],[Performance_Score]]&gt;4, "Excellent")</f>
        <v>Poor</v>
      </c>
      <c r="Q957" t="str">
        <f>LEFT(Analysis167[[#This Row],[Name]],FIND(" ",Analysis167[[#This Row],[Name]], 1))</f>
        <v xml:space="preserve">Rebecca </v>
      </c>
    </row>
    <row r="958" spans="3:17" x14ac:dyDescent="0.35">
      <c r="C958" s="2" t="s">
        <v>1933</v>
      </c>
      <c r="D958" s="2" t="s">
        <v>1934</v>
      </c>
      <c r="E958" s="2" t="s">
        <v>80</v>
      </c>
      <c r="F958" s="11">
        <v>55</v>
      </c>
      <c r="G958" s="2" t="s">
        <v>16</v>
      </c>
      <c r="H958" s="2" t="s">
        <v>63</v>
      </c>
      <c r="I958" s="5">
        <v>106377</v>
      </c>
      <c r="J958" s="11">
        <v>7</v>
      </c>
      <c r="K958" s="11">
        <v>5</v>
      </c>
      <c r="L958" s="2">
        <v>0</v>
      </c>
      <c r="M958" s="2" t="s">
        <v>18</v>
      </c>
      <c r="N958" s="2" t="s">
        <v>141</v>
      </c>
      <c r="O958" s="8">
        <v>3.517584302379734</v>
      </c>
      <c r="P958" t="str">
        <f>_xlfn.IFS(Analysis167[[#This Row],[Performance_Score]]&lt;=2, "Poor", Analysis167[[#This Row],[Performance_Score]]&gt;2, "Good", Analysis167[[#This Row],[Performance_Score]]&gt;4, "Excellent")</f>
        <v>Good</v>
      </c>
      <c r="Q958" t="str">
        <f>LEFT(Analysis167[[#This Row],[Name]],FIND(" ",Analysis167[[#This Row],[Name]], 1))</f>
        <v xml:space="preserve">Vanessa </v>
      </c>
    </row>
    <row r="959" spans="3:17" x14ac:dyDescent="0.35">
      <c r="C959" s="1" t="s">
        <v>1935</v>
      </c>
      <c r="D959" s="1" t="s">
        <v>1936</v>
      </c>
      <c r="E959" s="1" t="s">
        <v>58</v>
      </c>
      <c r="F959" s="10">
        <v>44</v>
      </c>
      <c r="G959" s="1" t="s">
        <v>16</v>
      </c>
      <c r="H959" s="1" t="s">
        <v>77</v>
      </c>
      <c r="I959" s="4">
        <v>33222</v>
      </c>
      <c r="J959" s="10">
        <v>22</v>
      </c>
      <c r="K959" s="10">
        <v>4</v>
      </c>
      <c r="L959" s="1">
        <v>2021</v>
      </c>
      <c r="M959" s="1" t="s">
        <v>30</v>
      </c>
      <c r="N959" s="1" t="s">
        <v>41</v>
      </c>
      <c r="O959" s="7">
        <v>2.6949021198894823</v>
      </c>
      <c r="P959" t="str">
        <f>_xlfn.IFS(Analysis167[[#This Row],[Performance_Score]]&lt;=2, "Poor", Analysis167[[#This Row],[Performance_Score]]&gt;2, "Good", Analysis167[[#This Row],[Performance_Score]]&gt;4, "Excellent")</f>
        <v>Good</v>
      </c>
      <c r="Q959" t="str">
        <f>LEFT(Analysis167[[#This Row],[Name]],FIND(" ",Analysis167[[#This Row],[Name]], 1))</f>
        <v xml:space="preserve">Matthew </v>
      </c>
    </row>
    <row r="960" spans="3:17" x14ac:dyDescent="0.35">
      <c r="C960" s="2" t="s">
        <v>1937</v>
      </c>
      <c r="D960" s="2" t="s">
        <v>1938</v>
      </c>
      <c r="E960" s="2" t="s">
        <v>80</v>
      </c>
      <c r="F960" s="11">
        <v>51</v>
      </c>
      <c r="G960" s="2" t="s">
        <v>23</v>
      </c>
      <c r="H960" s="2" t="s">
        <v>77</v>
      </c>
      <c r="I960" s="5">
        <v>64861</v>
      </c>
      <c r="J960" s="11">
        <v>23</v>
      </c>
      <c r="K960" s="11">
        <v>5</v>
      </c>
      <c r="L960" s="2">
        <v>2020</v>
      </c>
      <c r="M960" s="2" t="s">
        <v>34</v>
      </c>
      <c r="N960" s="2" t="s">
        <v>41</v>
      </c>
      <c r="O960" s="8">
        <v>1.1471158325905018</v>
      </c>
      <c r="P960" t="str">
        <f>_xlfn.IFS(Analysis167[[#This Row],[Performance_Score]]&lt;=2, "Poor", Analysis167[[#This Row],[Performance_Score]]&gt;2, "Good", Analysis167[[#This Row],[Performance_Score]]&gt;4, "Excellent")</f>
        <v>Good</v>
      </c>
      <c r="Q960" t="str">
        <f>LEFT(Analysis167[[#This Row],[Name]],FIND(" ",Analysis167[[#This Row],[Name]], 1))</f>
        <v xml:space="preserve">Gabriel </v>
      </c>
    </row>
    <row r="961" spans="3:17" x14ac:dyDescent="0.35">
      <c r="C961" s="1" t="s">
        <v>1939</v>
      </c>
      <c r="D961" s="1" t="s">
        <v>1940</v>
      </c>
      <c r="E961" s="1" t="s">
        <v>80</v>
      </c>
      <c r="F961" s="10">
        <v>35</v>
      </c>
      <c r="G961" s="1" t="s">
        <v>72</v>
      </c>
      <c r="H961" s="1" t="s">
        <v>29</v>
      </c>
      <c r="I961" s="4">
        <v>51902</v>
      </c>
      <c r="J961" s="10">
        <v>23</v>
      </c>
      <c r="K961" s="10">
        <v>3</v>
      </c>
      <c r="L961" s="1">
        <v>2021</v>
      </c>
      <c r="M961" s="1" t="s">
        <v>34</v>
      </c>
      <c r="N961" s="1" t="s">
        <v>19</v>
      </c>
      <c r="O961" s="7">
        <v>3.2000836670301291</v>
      </c>
      <c r="P961" t="str">
        <f>_xlfn.IFS(Analysis167[[#This Row],[Performance_Score]]&lt;=2, "Poor", Analysis167[[#This Row],[Performance_Score]]&gt;2, "Good", Analysis167[[#This Row],[Performance_Score]]&gt;4, "Excellent")</f>
        <v>Good</v>
      </c>
      <c r="Q961" t="str">
        <f>LEFT(Analysis167[[#This Row],[Name]],FIND(" ",Analysis167[[#This Row],[Name]], 1))</f>
        <v xml:space="preserve">Carrie </v>
      </c>
    </row>
    <row r="962" spans="3:17" x14ac:dyDescent="0.35">
      <c r="C962" s="2" t="s">
        <v>1941</v>
      </c>
      <c r="D962" s="2" t="s">
        <v>1942</v>
      </c>
      <c r="E962" s="2" t="s">
        <v>58</v>
      </c>
      <c r="F962" s="11">
        <v>45</v>
      </c>
      <c r="G962" s="2" t="s">
        <v>16</v>
      </c>
      <c r="H962" s="2" t="s">
        <v>39</v>
      </c>
      <c r="I962" s="5">
        <v>32115</v>
      </c>
      <c r="J962" s="11">
        <v>3</v>
      </c>
      <c r="K962" s="11">
        <v>1</v>
      </c>
      <c r="L962" s="2">
        <v>0</v>
      </c>
      <c r="M962" s="2" t="s">
        <v>40</v>
      </c>
      <c r="N962" s="2" t="s">
        <v>19</v>
      </c>
      <c r="O962" s="8">
        <v>1.898388693710209</v>
      </c>
      <c r="P962" t="str">
        <f>_xlfn.IFS(Analysis167[[#This Row],[Performance_Score]]&lt;=2, "Poor", Analysis167[[#This Row],[Performance_Score]]&gt;2, "Good", Analysis167[[#This Row],[Performance_Score]]&gt;4, "Excellent")</f>
        <v>Poor</v>
      </c>
      <c r="Q962" t="str">
        <f>LEFT(Analysis167[[#This Row],[Name]],FIND(" ",Analysis167[[#This Row],[Name]], 1))</f>
        <v xml:space="preserve">Ashley </v>
      </c>
    </row>
    <row r="963" spans="3:17" x14ac:dyDescent="0.35">
      <c r="C963" s="1" t="s">
        <v>1943</v>
      </c>
      <c r="D963" s="1" t="s">
        <v>1944</v>
      </c>
      <c r="E963" s="1" t="s">
        <v>15</v>
      </c>
      <c r="F963" s="10">
        <v>33</v>
      </c>
      <c r="G963" s="1" t="s">
        <v>16</v>
      </c>
      <c r="H963" s="1" t="s">
        <v>29</v>
      </c>
      <c r="I963" s="4">
        <v>88604</v>
      </c>
      <c r="J963" s="10">
        <v>9</v>
      </c>
      <c r="K963" s="10">
        <v>1</v>
      </c>
      <c r="L963" s="1">
        <v>2018</v>
      </c>
      <c r="M963" s="1" t="s">
        <v>18</v>
      </c>
      <c r="N963" s="1" t="s">
        <v>26</v>
      </c>
      <c r="O963" s="7">
        <v>1.7997298119637373</v>
      </c>
      <c r="P963" t="str">
        <f>_xlfn.IFS(Analysis167[[#This Row],[Performance_Score]]&lt;=2, "Poor", Analysis167[[#This Row],[Performance_Score]]&gt;2, "Good", Analysis167[[#This Row],[Performance_Score]]&gt;4, "Excellent")</f>
        <v>Poor</v>
      </c>
      <c r="Q963" t="str">
        <f>LEFT(Analysis167[[#This Row],[Name]],FIND(" ",Analysis167[[#This Row],[Name]], 1))</f>
        <v xml:space="preserve">Victoria </v>
      </c>
    </row>
    <row r="964" spans="3:17" x14ac:dyDescent="0.35">
      <c r="C964" s="2" t="s">
        <v>1945</v>
      </c>
      <c r="D964" s="2" t="s">
        <v>1946</v>
      </c>
      <c r="E964" s="2" t="s">
        <v>33</v>
      </c>
      <c r="F964" s="11">
        <v>34</v>
      </c>
      <c r="G964" s="2" t="s">
        <v>23</v>
      </c>
      <c r="H964" s="2" t="s">
        <v>77</v>
      </c>
      <c r="I964" s="5">
        <v>73018</v>
      </c>
      <c r="J964" s="11">
        <v>6</v>
      </c>
      <c r="K964" s="11">
        <v>5</v>
      </c>
      <c r="L964" s="2">
        <v>2024</v>
      </c>
      <c r="M964" s="2" t="s">
        <v>18</v>
      </c>
      <c r="N964" s="2" t="s">
        <v>26</v>
      </c>
      <c r="O964" s="8">
        <v>2.5105675124785507</v>
      </c>
      <c r="P964" t="str">
        <f>_xlfn.IFS(Analysis167[[#This Row],[Performance_Score]]&lt;=2, "Poor", Analysis167[[#This Row],[Performance_Score]]&gt;2, "Good", Analysis167[[#This Row],[Performance_Score]]&gt;4, "Excellent")</f>
        <v>Good</v>
      </c>
      <c r="Q964" t="str">
        <f>LEFT(Analysis167[[#This Row],[Name]],FIND(" ",Analysis167[[#This Row],[Name]], 1))</f>
        <v xml:space="preserve">Phillip </v>
      </c>
    </row>
    <row r="965" spans="3:17" x14ac:dyDescent="0.35">
      <c r="C965" s="1" t="s">
        <v>1947</v>
      </c>
      <c r="D965" s="1" t="s">
        <v>1948</v>
      </c>
      <c r="E965" s="1" t="s">
        <v>46</v>
      </c>
      <c r="F965" s="10">
        <v>25</v>
      </c>
      <c r="G965" s="1" t="s">
        <v>23</v>
      </c>
      <c r="H965" s="1" t="s">
        <v>29</v>
      </c>
      <c r="I965" s="4">
        <v>115209</v>
      </c>
      <c r="J965" s="10">
        <v>28</v>
      </c>
      <c r="K965" s="10">
        <v>5</v>
      </c>
      <c r="L965" s="1">
        <v>2018</v>
      </c>
      <c r="M965" s="1" t="s">
        <v>40</v>
      </c>
      <c r="N965" s="1" t="s">
        <v>41</v>
      </c>
      <c r="O965" s="7">
        <v>4.5692502343183037</v>
      </c>
      <c r="P965" t="str">
        <f>_xlfn.IFS(Analysis167[[#This Row],[Performance_Score]]&lt;=2, "Poor", Analysis167[[#This Row],[Performance_Score]]&gt;2, "Good", Analysis167[[#This Row],[Performance_Score]]&gt;4, "Excellent")</f>
        <v>Good</v>
      </c>
      <c r="Q965" t="str">
        <f>LEFT(Analysis167[[#This Row],[Name]],FIND(" ",Analysis167[[#This Row],[Name]], 1))</f>
        <v xml:space="preserve">Larry </v>
      </c>
    </row>
    <row r="966" spans="3:17" x14ac:dyDescent="0.35">
      <c r="C966" s="2" t="s">
        <v>1949</v>
      </c>
      <c r="D966" s="2" t="s">
        <v>1950</v>
      </c>
      <c r="E966" s="2" t="s">
        <v>46</v>
      </c>
      <c r="F966" s="11">
        <v>52</v>
      </c>
      <c r="G966" s="2" t="s">
        <v>16</v>
      </c>
      <c r="H966" s="2" t="s">
        <v>63</v>
      </c>
      <c r="I966" s="5">
        <v>72176</v>
      </c>
      <c r="J966" s="11">
        <v>22</v>
      </c>
      <c r="K966" s="11">
        <v>5</v>
      </c>
      <c r="L966" s="2">
        <v>0</v>
      </c>
      <c r="M966" s="2" t="s">
        <v>40</v>
      </c>
      <c r="N966" s="2" t="s">
        <v>26</v>
      </c>
      <c r="O966" s="8">
        <v>3.724807282936812</v>
      </c>
      <c r="P966" t="str">
        <f>_xlfn.IFS(Analysis167[[#This Row],[Performance_Score]]&lt;=2, "Poor", Analysis167[[#This Row],[Performance_Score]]&gt;2, "Good", Analysis167[[#This Row],[Performance_Score]]&gt;4, "Excellent")</f>
        <v>Good</v>
      </c>
      <c r="Q966" t="str">
        <f>LEFT(Analysis167[[#This Row],[Name]],FIND(" ",Analysis167[[#This Row],[Name]], 1))</f>
        <v xml:space="preserve">Jerry </v>
      </c>
    </row>
    <row r="967" spans="3:17" x14ac:dyDescent="0.35">
      <c r="C967" s="1" t="s">
        <v>1951</v>
      </c>
      <c r="D967" s="1" t="s">
        <v>1952</v>
      </c>
      <c r="E967" s="1" t="s">
        <v>46</v>
      </c>
      <c r="F967" s="10">
        <v>36</v>
      </c>
      <c r="G967" s="1" t="s">
        <v>23</v>
      </c>
      <c r="H967" s="1" t="s">
        <v>39</v>
      </c>
      <c r="I967" s="4">
        <v>91022</v>
      </c>
      <c r="J967" s="10">
        <v>21</v>
      </c>
      <c r="K967" s="10">
        <v>1</v>
      </c>
      <c r="L967" s="1">
        <v>2018</v>
      </c>
      <c r="M967" s="1" t="s">
        <v>34</v>
      </c>
      <c r="N967" s="1" t="s">
        <v>41</v>
      </c>
      <c r="O967" s="7">
        <v>3.3143829369407438</v>
      </c>
      <c r="P967" t="str">
        <f>_xlfn.IFS(Analysis167[[#This Row],[Performance_Score]]&lt;=2, "Poor", Analysis167[[#This Row],[Performance_Score]]&gt;2, "Good", Analysis167[[#This Row],[Performance_Score]]&gt;4, "Excellent")</f>
        <v>Poor</v>
      </c>
      <c r="Q967" t="str">
        <f>LEFT(Analysis167[[#This Row],[Name]],FIND(" ",Analysis167[[#This Row],[Name]], 1))</f>
        <v xml:space="preserve">Dennis </v>
      </c>
    </row>
    <row r="968" spans="3:17" x14ac:dyDescent="0.35">
      <c r="C968" s="2" t="s">
        <v>1953</v>
      </c>
      <c r="D968" s="2" t="s">
        <v>1954</v>
      </c>
      <c r="E968" s="2" t="s">
        <v>22</v>
      </c>
      <c r="F968" s="11">
        <v>43</v>
      </c>
      <c r="G968" s="2" t="s">
        <v>16</v>
      </c>
      <c r="H968" s="2" t="s">
        <v>17</v>
      </c>
      <c r="I968" s="5">
        <v>47907</v>
      </c>
      <c r="J968" s="11">
        <v>1</v>
      </c>
      <c r="K968" s="11">
        <v>5</v>
      </c>
      <c r="L968" s="2">
        <v>2022</v>
      </c>
      <c r="M968" s="2" t="s">
        <v>51</v>
      </c>
      <c r="N968" s="2" t="s">
        <v>41</v>
      </c>
      <c r="O968" s="8">
        <v>1.1158467390931013</v>
      </c>
      <c r="P968" t="str">
        <f>_xlfn.IFS(Analysis167[[#This Row],[Performance_Score]]&lt;=2, "Poor", Analysis167[[#This Row],[Performance_Score]]&gt;2, "Good", Analysis167[[#This Row],[Performance_Score]]&gt;4, "Excellent")</f>
        <v>Good</v>
      </c>
      <c r="Q968" t="str">
        <f>LEFT(Analysis167[[#This Row],[Name]],FIND(" ",Analysis167[[#This Row],[Name]], 1))</f>
        <v xml:space="preserve">Alexa </v>
      </c>
    </row>
    <row r="969" spans="3:17" x14ac:dyDescent="0.35">
      <c r="C969" s="1" t="s">
        <v>1955</v>
      </c>
      <c r="D969" s="1" t="s">
        <v>1956</v>
      </c>
      <c r="E969" s="1" t="s">
        <v>58</v>
      </c>
      <c r="F969" s="10">
        <v>29</v>
      </c>
      <c r="G969" s="1" t="s">
        <v>72</v>
      </c>
      <c r="H969" s="1" t="s">
        <v>29</v>
      </c>
      <c r="I969" s="4">
        <v>47733</v>
      </c>
      <c r="J969" s="10">
        <v>30</v>
      </c>
      <c r="K969" s="10">
        <v>3</v>
      </c>
      <c r="L969" s="1">
        <v>2022</v>
      </c>
      <c r="M969" s="1" t="s">
        <v>40</v>
      </c>
      <c r="N969" s="1" t="s">
        <v>19</v>
      </c>
      <c r="O969" s="7">
        <v>4.3870079308535113</v>
      </c>
      <c r="P969" t="str">
        <f>_xlfn.IFS(Analysis167[[#This Row],[Performance_Score]]&lt;=2, "Poor", Analysis167[[#This Row],[Performance_Score]]&gt;2, "Good", Analysis167[[#This Row],[Performance_Score]]&gt;4, "Excellent")</f>
        <v>Good</v>
      </c>
      <c r="Q969" t="str">
        <f>LEFT(Analysis167[[#This Row],[Name]],FIND(" ",Analysis167[[#This Row],[Name]], 1))</f>
        <v xml:space="preserve">Ronald </v>
      </c>
    </row>
    <row r="970" spans="3:17" x14ac:dyDescent="0.35">
      <c r="C970" s="2" t="s">
        <v>1957</v>
      </c>
      <c r="D970" s="2" t="s">
        <v>1958</v>
      </c>
      <c r="E970" s="2" t="s">
        <v>80</v>
      </c>
      <c r="F970" s="11">
        <v>42</v>
      </c>
      <c r="G970" s="2" t="s">
        <v>23</v>
      </c>
      <c r="H970" s="2" t="s">
        <v>24</v>
      </c>
      <c r="I970" s="5">
        <v>61586</v>
      </c>
      <c r="J970" s="11">
        <v>26</v>
      </c>
      <c r="K970" s="11">
        <v>4</v>
      </c>
      <c r="L970" s="2">
        <v>2019</v>
      </c>
      <c r="M970" s="2" t="s">
        <v>25</v>
      </c>
      <c r="N970" s="2" t="s">
        <v>26</v>
      </c>
      <c r="O970" s="8">
        <v>2.5864992427589737</v>
      </c>
      <c r="P970" t="str">
        <f>_xlfn.IFS(Analysis167[[#This Row],[Performance_Score]]&lt;=2, "Poor", Analysis167[[#This Row],[Performance_Score]]&gt;2, "Good", Analysis167[[#This Row],[Performance_Score]]&gt;4, "Excellent")</f>
        <v>Good</v>
      </c>
      <c r="Q970" t="str">
        <f>LEFT(Analysis167[[#This Row],[Name]],FIND(" ",Analysis167[[#This Row],[Name]], 1))</f>
        <v xml:space="preserve">Nicholas </v>
      </c>
    </row>
    <row r="971" spans="3:17" x14ac:dyDescent="0.35">
      <c r="C971" s="1" t="s">
        <v>1959</v>
      </c>
      <c r="D971" s="1" t="s">
        <v>1960</v>
      </c>
      <c r="E971" s="1" t="s">
        <v>80</v>
      </c>
      <c r="F971" s="10">
        <v>59</v>
      </c>
      <c r="G971" s="1" t="s">
        <v>23</v>
      </c>
      <c r="H971" s="1" t="s">
        <v>17</v>
      </c>
      <c r="I971" s="4">
        <v>57146</v>
      </c>
      <c r="J971" s="10">
        <v>27</v>
      </c>
      <c r="K971" s="10">
        <v>2</v>
      </c>
      <c r="L971" s="1">
        <v>2022</v>
      </c>
      <c r="M971" s="1" t="s">
        <v>40</v>
      </c>
      <c r="N971" s="1" t="s">
        <v>41</v>
      </c>
      <c r="O971" s="7">
        <v>2.1133733213644668</v>
      </c>
      <c r="P971" t="str">
        <f>_xlfn.IFS(Analysis167[[#This Row],[Performance_Score]]&lt;=2, "Poor", Analysis167[[#This Row],[Performance_Score]]&gt;2, "Good", Analysis167[[#This Row],[Performance_Score]]&gt;4, "Excellent")</f>
        <v>Poor</v>
      </c>
      <c r="Q971" t="str">
        <f>LEFT(Analysis167[[#This Row],[Name]],FIND(" ",Analysis167[[#This Row],[Name]], 1))</f>
        <v xml:space="preserve">Steven </v>
      </c>
    </row>
    <row r="972" spans="3:17" x14ac:dyDescent="0.35">
      <c r="C972" s="2" t="s">
        <v>1961</v>
      </c>
      <c r="D972" s="2" t="s">
        <v>1962</v>
      </c>
      <c r="E972" s="2" t="s">
        <v>46</v>
      </c>
      <c r="F972" s="11">
        <v>27</v>
      </c>
      <c r="G972" s="2" t="s">
        <v>23</v>
      </c>
      <c r="H972" s="2" t="s">
        <v>77</v>
      </c>
      <c r="I972" s="5">
        <v>44674</v>
      </c>
      <c r="J972" s="11">
        <v>3</v>
      </c>
      <c r="K972" s="11">
        <v>2</v>
      </c>
      <c r="L972" s="2">
        <v>2018</v>
      </c>
      <c r="M972" s="2" t="s">
        <v>18</v>
      </c>
      <c r="N972" s="2" t="s">
        <v>41</v>
      </c>
      <c r="O972" s="8">
        <v>2.4155636391249335</v>
      </c>
      <c r="P972" t="str">
        <f>_xlfn.IFS(Analysis167[[#This Row],[Performance_Score]]&lt;=2, "Poor", Analysis167[[#This Row],[Performance_Score]]&gt;2, "Good", Analysis167[[#This Row],[Performance_Score]]&gt;4, "Excellent")</f>
        <v>Poor</v>
      </c>
      <c r="Q972" t="str">
        <f>LEFT(Analysis167[[#This Row],[Name]],FIND(" ",Analysis167[[#This Row],[Name]], 1))</f>
        <v xml:space="preserve">Matthew </v>
      </c>
    </row>
    <row r="973" spans="3:17" x14ac:dyDescent="0.35">
      <c r="C973" s="1" t="s">
        <v>1963</v>
      </c>
      <c r="D973" s="1" t="s">
        <v>1964</v>
      </c>
      <c r="E973" s="1" t="s">
        <v>15</v>
      </c>
      <c r="F973" s="10">
        <v>39</v>
      </c>
      <c r="G973" s="1" t="s">
        <v>72</v>
      </c>
      <c r="H973" s="1" t="s">
        <v>39</v>
      </c>
      <c r="I973" s="4">
        <v>70332</v>
      </c>
      <c r="J973" s="10">
        <v>9</v>
      </c>
      <c r="K973" s="10">
        <v>3</v>
      </c>
      <c r="L973" s="1">
        <v>0</v>
      </c>
      <c r="M973" s="1" t="s">
        <v>40</v>
      </c>
      <c r="N973" s="1" t="s">
        <v>141</v>
      </c>
      <c r="O973" s="7">
        <v>3.9912405131082713</v>
      </c>
      <c r="P973" t="str">
        <f>_xlfn.IFS(Analysis167[[#This Row],[Performance_Score]]&lt;=2, "Poor", Analysis167[[#This Row],[Performance_Score]]&gt;2, "Good", Analysis167[[#This Row],[Performance_Score]]&gt;4, "Excellent")</f>
        <v>Good</v>
      </c>
      <c r="Q973" t="str">
        <f>LEFT(Analysis167[[#This Row],[Name]],FIND(" ",Analysis167[[#This Row],[Name]], 1))</f>
        <v xml:space="preserve">Kendra </v>
      </c>
    </row>
    <row r="974" spans="3:17" x14ac:dyDescent="0.35">
      <c r="C974" s="2" t="s">
        <v>1965</v>
      </c>
      <c r="D974" s="2" t="s">
        <v>1966</v>
      </c>
      <c r="E974" s="2" t="s">
        <v>80</v>
      </c>
      <c r="F974" s="11">
        <v>59</v>
      </c>
      <c r="G974" s="2" t="s">
        <v>16</v>
      </c>
      <c r="H974" s="2" t="s">
        <v>39</v>
      </c>
      <c r="I974" s="5">
        <v>107278</v>
      </c>
      <c r="J974" s="11">
        <v>20</v>
      </c>
      <c r="K974" s="11">
        <v>5</v>
      </c>
      <c r="L974" s="2">
        <v>2024</v>
      </c>
      <c r="M974" s="2" t="s">
        <v>40</v>
      </c>
      <c r="N974" s="2" t="s">
        <v>41</v>
      </c>
      <c r="O974" s="8">
        <v>2.7469642440274926</v>
      </c>
      <c r="P974" t="str">
        <f>_xlfn.IFS(Analysis167[[#This Row],[Performance_Score]]&lt;=2, "Poor", Analysis167[[#This Row],[Performance_Score]]&gt;2, "Good", Analysis167[[#This Row],[Performance_Score]]&gt;4, "Excellent")</f>
        <v>Good</v>
      </c>
      <c r="Q974" t="str">
        <f>LEFT(Analysis167[[#This Row],[Name]],FIND(" ",Analysis167[[#This Row],[Name]], 1))</f>
        <v xml:space="preserve">John </v>
      </c>
    </row>
    <row r="975" spans="3:17" x14ac:dyDescent="0.35">
      <c r="C975" s="1" t="s">
        <v>1967</v>
      </c>
      <c r="D975" s="1" t="s">
        <v>1968</v>
      </c>
      <c r="E975" s="1" t="s">
        <v>22</v>
      </c>
      <c r="F975" s="10">
        <v>43</v>
      </c>
      <c r="G975" s="1" t="s">
        <v>16</v>
      </c>
      <c r="H975" s="1" t="s">
        <v>24</v>
      </c>
      <c r="I975" s="4">
        <v>85796</v>
      </c>
      <c r="J975" s="10">
        <v>9</v>
      </c>
      <c r="K975" s="10">
        <v>1</v>
      </c>
      <c r="L975" s="1">
        <v>2017</v>
      </c>
      <c r="M975" s="1" t="s">
        <v>30</v>
      </c>
      <c r="N975" s="1" t="s">
        <v>26</v>
      </c>
      <c r="O975" s="7">
        <v>4.8869277451918016</v>
      </c>
      <c r="P975" t="str">
        <f>_xlfn.IFS(Analysis167[[#This Row],[Performance_Score]]&lt;=2, "Poor", Analysis167[[#This Row],[Performance_Score]]&gt;2, "Good", Analysis167[[#This Row],[Performance_Score]]&gt;4, "Excellent")</f>
        <v>Poor</v>
      </c>
      <c r="Q975" t="str">
        <f>LEFT(Analysis167[[#This Row],[Name]],FIND(" ",Analysis167[[#This Row],[Name]], 1))</f>
        <v xml:space="preserve">Angela </v>
      </c>
    </row>
    <row r="976" spans="3:17" x14ac:dyDescent="0.35">
      <c r="C976" s="2" t="s">
        <v>1969</v>
      </c>
      <c r="D976" s="2" t="s">
        <v>1970</v>
      </c>
      <c r="E976" s="2" t="s">
        <v>80</v>
      </c>
      <c r="F976" s="11">
        <v>53</v>
      </c>
      <c r="G976" s="2" t="s">
        <v>23</v>
      </c>
      <c r="H976" s="2" t="s">
        <v>63</v>
      </c>
      <c r="I976" s="5">
        <v>76118</v>
      </c>
      <c r="J976" s="11">
        <v>34</v>
      </c>
      <c r="K976" s="11">
        <v>4</v>
      </c>
      <c r="L976" s="2">
        <v>2020</v>
      </c>
      <c r="M976" s="2" t="s">
        <v>34</v>
      </c>
      <c r="N976" s="2" t="s">
        <v>41</v>
      </c>
      <c r="O976" s="8">
        <v>4.8459196456475535</v>
      </c>
      <c r="P976" t="str">
        <f>_xlfn.IFS(Analysis167[[#This Row],[Performance_Score]]&lt;=2, "Poor", Analysis167[[#This Row],[Performance_Score]]&gt;2, "Good", Analysis167[[#This Row],[Performance_Score]]&gt;4, "Excellent")</f>
        <v>Good</v>
      </c>
      <c r="Q976" t="str">
        <f>LEFT(Analysis167[[#This Row],[Name]],FIND(" ",Analysis167[[#This Row],[Name]], 1))</f>
        <v xml:space="preserve">Penny </v>
      </c>
    </row>
    <row r="977" spans="3:17" x14ac:dyDescent="0.35">
      <c r="C977" s="1" t="s">
        <v>1971</v>
      </c>
      <c r="D977" s="1" t="s">
        <v>1972</v>
      </c>
      <c r="E977" s="1" t="s">
        <v>33</v>
      </c>
      <c r="F977" s="10">
        <v>31</v>
      </c>
      <c r="G977" s="1" t="s">
        <v>16</v>
      </c>
      <c r="H977" s="1" t="s">
        <v>17</v>
      </c>
      <c r="I977" s="4">
        <v>30753</v>
      </c>
      <c r="J977" s="10">
        <v>9</v>
      </c>
      <c r="K977" s="10">
        <v>3</v>
      </c>
      <c r="L977" s="1">
        <v>0</v>
      </c>
      <c r="M977" s="1" t="s">
        <v>18</v>
      </c>
      <c r="N977" s="1" t="s">
        <v>19</v>
      </c>
      <c r="O977" s="7">
        <v>2.7935781659775558</v>
      </c>
      <c r="P977" t="str">
        <f>_xlfn.IFS(Analysis167[[#This Row],[Performance_Score]]&lt;=2, "Poor", Analysis167[[#This Row],[Performance_Score]]&gt;2, "Good", Analysis167[[#This Row],[Performance_Score]]&gt;4, "Excellent")</f>
        <v>Good</v>
      </c>
      <c r="Q977" t="str">
        <f>LEFT(Analysis167[[#This Row],[Name]],FIND(" ",Analysis167[[#This Row],[Name]], 1))</f>
        <v xml:space="preserve">Ann </v>
      </c>
    </row>
    <row r="978" spans="3:17" x14ac:dyDescent="0.35">
      <c r="C978" s="2" t="s">
        <v>1973</v>
      </c>
      <c r="D978" s="2" t="s">
        <v>1974</v>
      </c>
      <c r="E978" s="2" t="s">
        <v>22</v>
      </c>
      <c r="F978" s="11">
        <v>57</v>
      </c>
      <c r="G978" s="2" t="s">
        <v>16</v>
      </c>
      <c r="H978" s="2" t="s">
        <v>24</v>
      </c>
      <c r="I978" s="5">
        <v>94870</v>
      </c>
      <c r="J978" s="11">
        <v>22</v>
      </c>
      <c r="K978" s="11">
        <v>2</v>
      </c>
      <c r="L978" s="2">
        <v>0</v>
      </c>
      <c r="M978" s="2" t="s">
        <v>25</v>
      </c>
      <c r="N978" s="2" t="s">
        <v>41</v>
      </c>
      <c r="O978" s="8">
        <v>4.1044719360213948</v>
      </c>
      <c r="P978" t="str">
        <f>_xlfn.IFS(Analysis167[[#This Row],[Performance_Score]]&lt;=2, "Poor", Analysis167[[#This Row],[Performance_Score]]&gt;2, "Good", Analysis167[[#This Row],[Performance_Score]]&gt;4, "Excellent")</f>
        <v>Poor</v>
      </c>
      <c r="Q978" t="str">
        <f>LEFT(Analysis167[[#This Row],[Name]],FIND(" ",Analysis167[[#This Row],[Name]], 1))</f>
        <v xml:space="preserve">Morgan </v>
      </c>
    </row>
    <row r="979" spans="3:17" x14ac:dyDescent="0.35">
      <c r="C979" s="1" t="s">
        <v>1975</v>
      </c>
      <c r="D979" s="1" t="s">
        <v>1976</v>
      </c>
      <c r="E979" s="1" t="s">
        <v>58</v>
      </c>
      <c r="F979" s="10">
        <v>33</v>
      </c>
      <c r="G979" s="1" t="s">
        <v>16</v>
      </c>
      <c r="H979" s="1" t="s">
        <v>24</v>
      </c>
      <c r="I979" s="4">
        <v>81559</v>
      </c>
      <c r="J979" s="10">
        <v>25</v>
      </c>
      <c r="K979" s="10">
        <v>1</v>
      </c>
      <c r="L979" s="1">
        <v>2015</v>
      </c>
      <c r="M979" s="1" t="s">
        <v>30</v>
      </c>
      <c r="N979" s="1" t="s">
        <v>41</v>
      </c>
      <c r="O979" s="7">
        <v>2.3271903092817112</v>
      </c>
      <c r="P979" t="str">
        <f>_xlfn.IFS(Analysis167[[#This Row],[Performance_Score]]&lt;=2, "Poor", Analysis167[[#This Row],[Performance_Score]]&gt;2, "Good", Analysis167[[#This Row],[Performance_Score]]&gt;4, "Excellent")</f>
        <v>Poor</v>
      </c>
      <c r="Q979" t="str">
        <f>LEFT(Analysis167[[#This Row],[Name]],FIND(" ",Analysis167[[#This Row],[Name]], 1))</f>
        <v xml:space="preserve">Patricia </v>
      </c>
    </row>
    <row r="980" spans="3:17" x14ac:dyDescent="0.35">
      <c r="C980" s="2" t="s">
        <v>1977</v>
      </c>
      <c r="D980" s="2" t="s">
        <v>1978</v>
      </c>
      <c r="E980" s="2" t="s">
        <v>80</v>
      </c>
      <c r="F980" s="11">
        <v>28</v>
      </c>
      <c r="G980" s="2" t="s">
        <v>16</v>
      </c>
      <c r="H980" s="2" t="s">
        <v>63</v>
      </c>
      <c r="I980" s="5">
        <v>43077</v>
      </c>
      <c r="J980" s="11">
        <v>11</v>
      </c>
      <c r="K980" s="11">
        <v>5</v>
      </c>
      <c r="L980" s="2">
        <v>2015</v>
      </c>
      <c r="M980" s="2" t="s">
        <v>30</v>
      </c>
      <c r="N980" s="2" t="s">
        <v>26</v>
      </c>
      <c r="O980" s="8">
        <v>3.2259788950669899</v>
      </c>
      <c r="P980" t="str">
        <f>_xlfn.IFS(Analysis167[[#This Row],[Performance_Score]]&lt;=2, "Poor", Analysis167[[#This Row],[Performance_Score]]&gt;2, "Good", Analysis167[[#This Row],[Performance_Score]]&gt;4, "Excellent")</f>
        <v>Good</v>
      </c>
      <c r="Q980" t="str">
        <f>LEFT(Analysis167[[#This Row],[Name]],FIND(" ",Analysis167[[#This Row],[Name]], 1))</f>
        <v xml:space="preserve">Matthew </v>
      </c>
    </row>
    <row r="981" spans="3:17" x14ac:dyDescent="0.35">
      <c r="C981" s="1" t="s">
        <v>1979</v>
      </c>
      <c r="D981" s="1" t="s">
        <v>1980</v>
      </c>
      <c r="E981" s="1" t="s">
        <v>46</v>
      </c>
      <c r="F981" s="10">
        <v>27</v>
      </c>
      <c r="G981" s="1" t="s">
        <v>23</v>
      </c>
      <c r="H981" s="1" t="s">
        <v>77</v>
      </c>
      <c r="I981" s="4">
        <v>70865</v>
      </c>
      <c r="J981" s="10">
        <v>17</v>
      </c>
      <c r="K981" s="10">
        <v>5</v>
      </c>
      <c r="L981" s="1">
        <v>2015</v>
      </c>
      <c r="M981" s="1" t="s">
        <v>25</v>
      </c>
      <c r="N981" s="1" t="s">
        <v>41</v>
      </c>
      <c r="O981" s="7">
        <v>1.0231900532316436</v>
      </c>
      <c r="P981" t="str">
        <f>_xlfn.IFS(Analysis167[[#This Row],[Performance_Score]]&lt;=2, "Poor", Analysis167[[#This Row],[Performance_Score]]&gt;2, "Good", Analysis167[[#This Row],[Performance_Score]]&gt;4, "Excellent")</f>
        <v>Good</v>
      </c>
      <c r="Q981" t="str">
        <f>LEFT(Analysis167[[#This Row],[Name]],FIND(" ",Analysis167[[#This Row],[Name]], 1))</f>
        <v xml:space="preserve">Mary </v>
      </c>
    </row>
    <row r="982" spans="3:17" x14ac:dyDescent="0.35">
      <c r="C982" s="2" t="s">
        <v>1981</v>
      </c>
      <c r="D982" s="2" t="s">
        <v>1982</v>
      </c>
      <c r="E982" s="2" t="s">
        <v>33</v>
      </c>
      <c r="F982" s="11">
        <v>55</v>
      </c>
      <c r="G982" s="2" t="s">
        <v>23</v>
      </c>
      <c r="H982" s="2" t="s">
        <v>77</v>
      </c>
      <c r="I982" s="5">
        <v>89796</v>
      </c>
      <c r="J982" s="11">
        <v>15</v>
      </c>
      <c r="K982" s="11">
        <v>5</v>
      </c>
      <c r="L982" s="2">
        <v>2020</v>
      </c>
      <c r="M982" s="2" t="s">
        <v>30</v>
      </c>
      <c r="N982" s="2" t="s">
        <v>19</v>
      </c>
      <c r="O982" s="8">
        <v>2.2816378637182622</v>
      </c>
      <c r="P982" t="str">
        <f>_xlfn.IFS(Analysis167[[#This Row],[Performance_Score]]&lt;=2, "Poor", Analysis167[[#This Row],[Performance_Score]]&gt;2, "Good", Analysis167[[#This Row],[Performance_Score]]&gt;4, "Excellent")</f>
        <v>Good</v>
      </c>
      <c r="Q982" t="str">
        <f>LEFT(Analysis167[[#This Row],[Name]],FIND(" ",Analysis167[[#This Row],[Name]], 1))</f>
        <v xml:space="preserve">Robert </v>
      </c>
    </row>
    <row r="983" spans="3:17" x14ac:dyDescent="0.35">
      <c r="C983" s="1" t="s">
        <v>1983</v>
      </c>
      <c r="D983" s="1" t="s">
        <v>1984</v>
      </c>
      <c r="E983" s="1" t="s">
        <v>15</v>
      </c>
      <c r="F983" s="10">
        <v>51</v>
      </c>
      <c r="G983" s="1" t="s">
        <v>16</v>
      </c>
      <c r="H983" s="1" t="s">
        <v>29</v>
      </c>
      <c r="I983" s="4">
        <v>110555</v>
      </c>
      <c r="J983" s="10">
        <v>1</v>
      </c>
      <c r="K983" s="10">
        <v>3</v>
      </c>
      <c r="L983" s="1">
        <v>0</v>
      </c>
      <c r="M983" s="1" t="s">
        <v>40</v>
      </c>
      <c r="N983" s="1" t="s">
        <v>19</v>
      </c>
      <c r="O983" s="7">
        <v>1.6712078957186116</v>
      </c>
      <c r="P983" t="str">
        <f>_xlfn.IFS(Analysis167[[#This Row],[Performance_Score]]&lt;=2, "Poor", Analysis167[[#This Row],[Performance_Score]]&gt;2, "Good", Analysis167[[#This Row],[Performance_Score]]&gt;4, "Excellent")</f>
        <v>Good</v>
      </c>
      <c r="Q983" t="str">
        <f>LEFT(Analysis167[[#This Row],[Name]],FIND(" ",Analysis167[[#This Row],[Name]], 1))</f>
        <v xml:space="preserve">Aaron </v>
      </c>
    </row>
    <row r="984" spans="3:17" x14ac:dyDescent="0.35">
      <c r="C984" s="2" t="s">
        <v>1985</v>
      </c>
      <c r="D984" s="2" t="s">
        <v>1986</v>
      </c>
      <c r="E984" s="2" t="s">
        <v>15</v>
      </c>
      <c r="F984" s="11">
        <v>44</v>
      </c>
      <c r="G984" s="2" t="s">
        <v>23</v>
      </c>
      <c r="H984" s="2" t="s">
        <v>77</v>
      </c>
      <c r="I984" s="5">
        <v>119298</v>
      </c>
      <c r="J984" s="11">
        <v>4</v>
      </c>
      <c r="K984" s="11">
        <v>3</v>
      </c>
      <c r="L984" s="2">
        <v>2024</v>
      </c>
      <c r="M984" s="2" t="s">
        <v>30</v>
      </c>
      <c r="N984" s="2" t="s">
        <v>41</v>
      </c>
      <c r="O984" s="8">
        <v>3.1620948385947849</v>
      </c>
      <c r="P984" t="str">
        <f>_xlfn.IFS(Analysis167[[#This Row],[Performance_Score]]&lt;=2, "Poor", Analysis167[[#This Row],[Performance_Score]]&gt;2, "Good", Analysis167[[#This Row],[Performance_Score]]&gt;4, "Excellent")</f>
        <v>Good</v>
      </c>
      <c r="Q984" t="str">
        <f>LEFT(Analysis167[[#This Row],[Name]],FIND(" ",Analysis167[[#This Row],[Name]], 1))</f>
        <v xml:space="preserve">Angela </v>
      </c>
    </row>
    <row r="985" spans="3:17" x14ac:dyDescent="0.35">
      <c r="C985" s="1" t="s">
        <v>1987</v>
      </c>
      <c r="D985" s="1" t="s">
        <v>1988</v>
      </c>
      <c r="E985" s="1" t="s">
        <v>46</v>
      </c>
      <c r="F985" s="10">
        <v>35</v>
      </c>
      <c r="G985" s="1" t="s">
        <v>23</v>
      </c>
      <c r="H985" s="1" t="s">
        <v>29</v>
      </c>
      <c r="I985" s="4">
        <v>100038</v>
      </c>
      <c r="J985" s="10">
        <v>27</v>
      </c>
      <c r="K985" s="10">
        <v>3</v>
      </c>
      <c r="L985" s="1">
        <v>2022</v>
      </c>
      <c r="M985" s="1" t="s">
        <v>34</v>
      </c>
      <c r="N985" s="1" t="s">
        <v>26</v>
      </c>
      <c r="O985" s="7">
        <v>2.8151390739265176</v>
      </c>
      <c r="P985" t="str">
        <f>_xlfn.IFS(Analysis167[[#This Row],[Performance_Score]]&lt;=2, "Poor", Analysis167[[#This Row],[Performance_Score]]&gt;2, "Good", Analysis167[[#This Row],[Performance_Score]]&gt;4, "Excellent")</f>
        <v>Good</v>
      </c>
      <c r="Q985" t="str">
        <f>LEFT(Analysis167[[#This Row],[Name]],FIND(" ",Analysis167[[#This Row],[Name]], 1))</f>
        <v xml:space="preserve">Debra </v>
      </c>
    </row>
    <row r="986" spans="3:17" x14ac:dyDescent="0.35">
      <c r="C986" s="2" t="s">
        <v>1989</v>
      </c>
      <c r="D986" s="2" t="s">
        <v>1990</v>
      </c>
      <c r="E986" s="2" t="s">
        <v>22</v>
      </c>
      <c r="F986" s="11">
        <v>54</v>
      </c>
      <c r="G986" s="2" t="s">
        <v>23</v>
      </c>
      <c r="H986" s="2" t="s">
        <v>63</v>
      </c>
      <c r="I986" s="5">
        <v>58886</v>
      </c>
      <c r="J986" s="11">
        <v>20</v>
      </c>
      <c r="K986" s="11">
        <v>5</v>
      </c>
      <c r="L986" s="2">
        <v>2015</v>
      </c>
      <c r="M986" s="2" t="s">
        <v>30</v>
      </c>
      <c r="N986" s="2" t="s">
        <v>141</v>
      </c>
      <c r="O986" s="8">
        <v>2.2282090879049417</v>
      </c>
      <c r="P986" t="str">
        <f>_xlfn.IFS(Analysis167[[#This Row],[Performance_Score]]&lt;=2, "Poor", Analysis167[[#This Row],[Performance_Score]]&gt;2, "Good", Analysis167[[#This Row],[Performance_Score]]&gt;4, "Excellent")</f>
        <v>Good</v>
      </c>
      <c r="Q986" t="str">
        <f>LEFT(Analysis167[[#This Row],[Name]],FIND(" ",Analysis167[[#This Row],[Name]], 1))</f>
        <v xml:space="preserve">James </v>
      </c>
    </row>
    <row r="987" spans="3:17" x14ac:dyDescent="0.35">
      <c r="C987" s="1" t="s">
        <v>1991</v>
      </c>
      <c r="D987" s="1" t="s">
        <v>1992</v>
      </c>
      <c r="E987" s="1" t="s">
        <v>58</v>
      </c>
      <c r="F987" s="10">
        <v>52</v>
      </c>
      <c r="G987" s="1" t="s">
        <v>23</v>
      </c>
      <c r="H987" s="1" t="s">
        <v>63</v>
      </c>
      <c r="I987" s="4">
        <v>57555</v>
      </c>
      <c r="J987" s="10">
        <v>28</v>
      </c>
      <c r="K987" s="10">
        <v>2</v>
      </c>
      <c r="L987" s="1">
        <v>2017</v>
      </c>
      <c r="M987" s="1" t="s">
        <v>40</v>
      </c>
      <c r="N987" s="1" t="s">
        <v>141</v>
      </c>
      <c r="O987" s="7">
        <v>2.424706671316641</v>
      </c>
      <c r="P987" t="str">
        <f>_xlfn.IFS(Analysis167[[#This Row],[Performance_Score]]&lt;=2, "Poor", Analysis167[[#This Row],[Performance_Score]]&gt;2, "Good", Analysis167[[#This Row],[Performance_Score]]&gt;4, "Excellent")</f>
        <v>Poor</v>
      </c>
      <c r="Q987" t="str">
        <f>LEFT(Analysis167[[#This Row],[Name]],FIND(" ",Analysis167[[#This Row],[Name]], 1))</f>
        <v xml:space="preserve">Jennifer </v>
      </c>
    </row>
    <row r="988" spans="3:17" x14ac:dyDescent="0.35">
      <c r="C988" s="2" t="s">
        <v>1993</v>
      </c>
      <c r="D988" s="2" t="s">
        <v>1994</v>
      </c>
      <c r="E988" s="2" t="s">
        <v>58</v>
      </c>
      <c r="F988" s="11">
        <v>52</v>
      </c>
      <c r="G988" s="2" t="s">
        <v>16</v>
      </c>
      <c r="H988" s="2" t="s">
        <v>24</v>
      </c>
      <c r="I988" s="5">
        <v>77415</v>
      </c>
      <c r="J988" s="11">
        <v>23</v>
      </c>
      <c r="K988" s="11">
        <v>2</v>
      </c>
      <c r="L988" s="2">
        <v>2020</v>
      </c>
      <c r="M988" s="2" t="s">
        <v>25</v>
      </c>
      <c r="N988" s="2" t="s">
        <v>26</v>
      </c>
      <c r="O988" s="8">
        <v>1.9568683113631247</v>
      </c>
      <c r="P988" t="str">
        <f>_xlfn.IFS(Analysis167[[#This Row],[Performance_Score]]&lt;=2, "Poor", Analysis167[[#This Row],[Performance_Score]]&gt;2, "Good", Analysis167[[#This Row],[Performance_Score]]&gt;4, "Excellent")</f>
        <v>Poor</v>
      </c>
      <c r="Q988" t="str">
        <f>LEFT(Analysis167[[#This Row],[Name]],FIND(" ",Analysis167[[#This Row],[Name]], 1))</f>
        <v xml:space="preserve">Christian </v>
      </c>
    </row>
    <row r="989" spans="3:17" x14ac:dyDescent="0.35">
      <c r="C989" s="1" t="s">
        <v>1995</v>
      </c>
      <c r="D989" s="1" t="s">
        <v>1996</v>
      </c>
      <c r="E989" s="1" t="s">
        <v>58</v>
      </c>
      <c r="F989" s="10">
        <v>44</v>
      </c>
      <c r="G989" s="1" t="s">
        <v>16</v>
      </c>
      <c r="H989" s="1" t="s">
        <v>39</v>
      </c>
      <c r="I989" s="4">
        <v>70064</v>
      </c>
      <c r="J989" s="10">
        <v>8</v>
      </c>
      <c r="K989" s="10">
        <v>1</v>
      </c>
      <c r="L989" s="1">
        <v>2017</v>
      </c>
      <c r="M989" s="1" t="s">
        <v>30</v>
      </c>
      <c r="N989" s="1" t="s">
        <v>141</v>
      </c>
      <c r="O989" s="7">
        <v>2.7018148493015293</v>
      </c>
      <c r="P989" t="str">
        <f>_xlfn.IFS(Analysis167[[#This Row],[Performance_Score]]&lt;=2, "Poor", Analysis167[[#This Row],[Performance_Score]]&gt;2, "Good", Analysis167[[#This Row],[Performance_Score]]&gt;4, "Excellent")</f>
        <v>Poor</v>
      </c>
      <c r="Q989" t="str">
        <f>LEFT(Analysis167[[#This Row],[Name]],FIND(" ",Analysis167[[#This Row],[Name]], 1))</f>
        <v xml:space="preserve">Michael </v>
      </c>
    </row>
    <row r="990" spans="3:17" x14ac:dyDescent="0.35">
      <c r="C990" s="2" t="s">
        <v>1997</v>
      </c>
      <c r="D990" s="2" t="s">
        <v>1998</v>
      </c>
      <c r="E990" s="2" t="s">
        <v>22</v>
      </c>
      <c r="F990" s="11">
        <v>27</v>
      </c>
      <c r="G990" s="2" t="s">
        <v>16</v>
      </c>
      <c r="H990" s="2" t="s">
        <v>39</v>
      </c>
      <c r="I990" s="5">
        <v>76092</v>
      </c>
      <c r="J990" s="11">
        <v>19</v>
      </c>
      <c r="K990" s="11">
        <v>3</v>
      </c>
      <c r="L990" s="2">
        <v>2022</v>
      </c>
      <c r="M990" s="2" t="s">
        <v>30</v>
      </c>
      <c r="N990" s="2" t="s">
        <v>26</v>
      </c>
      <c r="O990" s="8">
        <v>3.7814996028904404</v>
      </c>
      <c r="P990" t="str">
        <f>_xlfn.IFS(Analysis167[[#This Row],[Performance_Score]]&lt;=2, "Poor", Analysis167[[#This Row],[Performance_Score]]&gt;2, "Good", Analysis167[[#This Row],[Performance_Score]]&gt;4, "Excellent")</f>
        <v>Good</v>
      </c>
      <c r="Q990" t="str">
        <f>LEFT(Analysis167[[#This Row],[Name]],FIND(" ",Analysis167[[#This Row],[Name]], 1))</f>
        <v xml:space="preserve">Denise </v>
      </c>
    </row>
    <row r="991" spans="3:17" x14ac:dyDescent="0.35">
      <c r="C991" s="1" t="s">
        <v>1999</v>
      </c>
      <c r="D991" s="1" t="s">
        <v>2000</v>
      </c>
      <c r="E991" s="1" t="s">
        <v>33</v>
      </c>
      <c r="F991" s="10">
        <v>50</v>
      </c>
      <c r="G991" s="1" t="s">
        <v>16</v>
      </c>
      <c r="H991" s="1" t="s">
        <v>39</v>
      </c>
      <c r="I991" s="4">
        <v>119821</v>
      </c>
      <c r="J991" s="10">
        <v>2</v>
      </c>
      <c r="K991" s="10">
        <v>3</v>
      </c>
      <c r="L991" s="1">
        <v>2021</v>
      </c>
      <c r="M991" s="1" t="s">
        <v>18</v>
      </c>
      <c r="N991" s="1" t="s">
        <v>41</v>
      </c>
      <c r="O991" s="7">
        <v>2.6934905706795447</v>
      </c>
      <c r="P991" t="str">
        <f>_xlfn.IFS(Analysis167[[#This Row],[Performance_Score]]&lt;=2, "Poor", Analysis167[[#This Row],[Performance_Score]]&gt;2, "Good", Analysis167[[#This Row],[Performance_Score]]&gt;4, "Excellent")</f>
        <v>Good</v>
      </c>
      <c r="Q991" t="str">
        <f>LEFT(Analysis167[[#This Row],[Name]],FIND(" ",Analysis167[[#This Row],[Name]], 1))</f>
        <v xml:space="preserve">Robert </v>
      </c>
    </row>
    <row r="992" spans="3:17" x14ac:dyDescent="0.35">
      <c r="C992" s="2" t="s">
        <v>2001</v>
      </c>
      <c r="D992" s="2" t="s">
        <v>2002</v>
      </c>
      <c r="E992" s="2" t="s">
        <v>33</v>
      </c>
      <c r="F992" s="11">
        <v>31</v>
      </c>
      <c r="G992" s="2" t="s">
        <v>16</v>
      </c>
      <c r="H992" s="2" t="s">
        <v>63</v>
      </c>
      <c r="I992" s="5">
        <v>61185</v>
      </c>
      <c r="J992" s="11">
        <v>31</v>
      </c>
      <c r="K992" s="11">
        <v>5</v>
      </c>
      <c r="L992" s="2">
        <v>2017</v>
      </c>
      <c r="M992" s="2" t="s">
        <v>30</v>
      </c>
      <c r="N992" s="2" t="s">
        <v>26</v>
      </c>
      <c r="O992" s="8">
        <v>1.4247936032543271</v>
      </c>
      <c r="P992" t="str">
        <f>_xlfn.IFS(Analysis167[[#This Row],[Performance_Score]]&lt;=2, "Poor", Analysis167[[#This Row],[Performance_Score]]&gt;2, "Good", Analysis167[[#This Row],[Performance_Score]]&gt;4, "Excellent")</f>
        <v>Good</v>
      </c>
      <c r="Q992" t="str">
        <f>LEFT(Analysis167[[#This Row],[Name]],FIND(" ",Analysis167[[#This Row],[Name]], 1))</f>
        <v xml:space="preserve">Natalie </v>
      </c>
    </row>
    <row r="993" spans="3:17" x14ac:dyDescent="0.35">
      <c r="C993" s="1" t="s">
        <v>2003</v>
      </c>
      <c r="D993" s="1" t="s">
        <v>2004</v>
      </c>
      <c r="E993" s="1" t="s">
        <v>46</v>
      </c>
      <c r="F993" s="10">
        <v>42</v>
      </c>
      <c r="G993" s="1" t="s">
        <v>16</v>
      </c>
      <c r="H993" s="1" t="s">
        <v>29</v>
      </c>
      <c r="I993" s="4">
        <v>34629</v>
      </c>
      <c r="J993" s="10">
        <v>35</v>
      </c>
      <c r="K993" s="10">
        <v>5</v>
      </c>
      <c r="L993" s="1">
        <v>2023</v>
      </c>
      <c r="M993" s="1" t="s">
        <v>34</v>
      </c>
      <c r="N993" s="1" t="s">
        <v>26</v>
      </c>
      <c r="O993" s="7">
        <v>2.3825398236995885</v>
      </c>
      <c r="P993" t="str">
        <f>_xlfn.IFS(Analysis167[[#This Row],[Performance_Score]]&lt;=2, "Poor", Analysis167[[#This Row],[Performance_Score]]&gt;2, "Good", Analysis167[[#This Row],[Performance_Score]]&gt;4, "Excellent")</f>
        <v>Good</v>
      </c>
      <c r="Q993" t="str">
        <f>LEFT(Analysis167[[#This Row],[Name]],FIND(" ",Analysis167[[#This Row],[Name]], 1))</f>
        <v xml:space="preserve">Crystal </v>
      </c>
    </row>
    <row r="994" spans="3:17" x14ac:dyDescent="0.35">
      <c r="C994" s="2" t="s">
        <v>2005</v>
      </c>
      <c r="D994" s="2" t="s">
        <v>2006</v>
      </c>
      <c r="E994" s="2" t="s">
        <v>22</v>
      </c>
      <c r="F994" s="11">
        <v>58</v>
      </c>
      <c r="G994" s="2" t="s">
        <v>16</v>
      </c>
      <c r="H994" s="2" t="s">
        <v>24</v>
      </c>
      <c r="I994" s="5">
        <v>109518</v>
      </c>
      <c r="J994" s="11">
        <v>11</v>
      </c>
      <c r="K994" s="11">
        <v>4</v>
      </c>
      <c r="L994" s="2">
        <v>2017</v>
      </c>
      <c r="M994" s="2" t="s">
        <v>51</v>
      </c>
      <c r="N994" s="2" t="s">
        <v>41</v>
      </c>
      <c r="O994" s="8">
        <v>4.2522600033471196</v>
      </c>
      <c r="P994" t="str">
        <f>_xlfn.IFS(Analysis167[[#This Row],[Performance_Score]]&lt;=2, "Poor", Analysis167[[#This Row],[Performance_Score]]&gt;2, "Good", Analysis167[[#This Row],[Performance_Score]]&gt;4, "Excellent")</f>
        <v>Good</v>
      </c>
      <c r="Q994" t="str">
        <f>LEFT(Analysis167[[#This Row],[Name]],FIND(" ",Analysis167[[#This Row],[Name]], 1))</f>
        <v xml:space="preserve">Micheal </v>
      </c>
    </row>
    <row r="995" spans="3:17" x14ac:dyDescent="0.35">
      <c r="C995" s="1" t="s">
        <v>2007</v>
      </c>
      <c r="D995" s="1" t="s">
        <v>2008</v>
      </c>
      <c r="E995" s="1" t="s">
        <v>58</v>
      </c>
      <c r="F995" s="10">
        <v>35</v>
      </c>
      <c r="G995" s="1" t="s">
        <v>16</v>
      </c>
      <c r="H995" s="1" t="s">
        <v>63</v>
      </c>
      <c r="I995" s="4">
        <v>44616</v>
      </c>
      <c r="J995" s="10">
        <v>25</v>
      </c>
      <c r="K995" s="10">
        <v>1</v>
      </c>
      <c r="L995" s="1">
        <v>2018</v>
      </c>
      <c r="M995" s="1" t="s">
        <v>25</v>
      </c>
      <c r="N995" s="1" t="s">
        <v>41</v>
      </c>
      <c r="O995" s="7">
        <v>2.518997806418493</v>
      </c>
      <c r="P995" t="str">
        <f>_xlfn.IFS(Analysis167[[#This Row],[Performance_Score]]&lt;=2, "Poor", Analysis167[[#This Row],[Performance_Score]]&gt;2, "Good", Analysis167[[#This Row],[Performance_Score]]&gt;4, "Excellent")</f>
        <v>Poor</v>
      </c>
      <c r="Q995" t="str">
        <f>LEFT(Analysis167[[#This Row],[Name]],FIND(" ",Analysis167[[#This Row],[Name]], 1))</f>
        <v xml:space="preserve">Christina </v>
      </c>
    </row>
    <row r="996" spans="3:17" x14ac:dyDescent="0.35">
      <c r="C996" s="2" t="s">
        <v>2009</v>
      </c>
      <c r="D996" s="2" t="s">
        <v>2010</v>
      </c>
      <c r="E996" s="2" t="s">
        <v>15</v>
      </c>
      <c r="F996" s="11">
        <v>51</v>
      </c>
      <c r="G996" s="2" t="s">
        <v>23</v>
      </c>
      <c r="H996" s="2" t="s">
        <v>17</v>
      </c>
      <c r="I996" s="5">
        <v>62408</v>
      </c>
      <c r="J996" s="11">
        <v>25</v>
      </c>
      <c r="K996" s="11">
        <v>3</v>
      </c>
      <c r="L996" s="2">
        <v>2021</v>
      </c>
      <c r="M996" s="2" t="s">
        <v>51</v>
      </c>
      <c r="N996" s="2" t="s">
        <v>41</v>
      </c>
      <c r="O996" s="8">
        <v>2.2148605371780583</v>
      </c>
      <c r="P996" t="str">
        <f>_xlfn.IFS(Analysis167[[#This Row],[Performance_Score]]&lt;=2, "Poor", Analysis167[[#This Row],[Performance_Score]]&gt;2, "Good", Analysis167[[#This Row],[Performance_Score]]&gt;4, "Excellent")</f>
        <v>Good</v>
      </c>
      <c r="Q996" t="str">
        <f>LEFT(Analysis167[[#This Row],[Name]],FIND(" ",Analysis167[[#This Row],[Name]], 1))</f>
        <v xml:space="preserve">Kevin </v>
      </c>
    </row>
    <row r="997" spans="3:17" x14ac:dyDescent="0.35">
      <c r="C997" s="1" t="s">
        <v>2011</v>
      </c>
      <c r="D997" s="1" t="s">
        <v>2012</v>
      </c>
      <c r="E997" s="1" t="s">
        <v>33</v>
      </c>
      <c r="F997" s="10">
        <v>59</v>
      </c>
      <c r="G997" s="1" t="s">
        <v>23</v>
      </c>
      <c r="H997" s="1" t="s">
        <v>63</v>
      </c>
      <c r="I997" s="4">
        <v>69281</v>
      </c>
      <c r="J997" s="10">
        <v>25</v>
      </c>
      <c r="K997" s="10">
        <v>1</v>
      </c>
      <c r="L997" s="1">
        <v>2015</v>
      </c>
      <c r="M997" s="1" t="s">
        <v>25</v>
      </c>
      <c r="N997" s="1" t="s">
        <v>41</v>
      </c>
      <c r="O997" s="7">
        <v>3.7953392950482581</v>
      </c>
      <c r="P997" t="str">
        <f>_xlfn.IFS(Analysis167[[#This Row],[Performance_Score]]&lt;=2, "Poor", Analysis167[[#This Row],[Performance_Score]]&gt;2, "Good", Analysis167[[#This Row],[Performance_Score]]&gt;4, "Excellent")</f>
        <v>Poor</v>
      </c>
      <c r="Q997" t="str">
        <f>LEFT(Analysis167[[#This Row],[Name]],FIND(" ",Analysis167[[#This Row],[Name]], 1))</f>
        <v xml:space="preserve">Lori </v>
      </c>
    </row>
    <row r="998" spans="3:17" x14ac:dyDescent="0.35">
      <c r="C998" s="2" t="s">
        <v>2013</v>
      </c>
      <c r="D998" s="2" t="s">
        <v>2014</v>
      </c>
      <c r="E998" s="2" t="s">
        <v>46</v>
      </c>
      <c r="F998" s="11">
        <v>27</v>
      </c>
      <c r="G998" s="2" t="s">
        <v>16</v>
      </c>
      <c r="H998" s="2" t="s">
        <v>24</v>
      </c>
      <c r="I998" s="5">
        <v>33915</v>
      </c>
      <c r="J998" s="11">
        <v>18</v>
      </c>
      <c r="K998" s="11">
        <v>4</v>
      </c>
      <c r="L998" s="2">
        <v>2024</v>
      </c>
      <c r="M998" s="2" t="s">
        <v>34</v>
      </c>
      <c r="N998" s="2" t="s">
        <v>26</v>
      </c>
      <c r="O998" s="8">
        <v>1.3236216649943637</v>
      </c>
      <c r="P998" t="str">
        <f>_xlfn.IFS(Analysis167[[#This Row],[Performance_Score]]&lt;=2, "Poor", Analysis167[[#This Row],[Performance_Score]]&gt;2, "Good", Analysis167[[#This Row],[Performance_Score]]&gt;4, "Excellent")</f>
        <v>Good</v>
      </c>
      <c r="Q998" t="str">
        <f>LEFT(Analysis167[[#This Row],[Name]],FIND(" ",Analysis167[[#This Row],[Name]], 1))</f>
        <v xml:space="preserve">Glenn </v>
      </c>
    </row>
    <row r="999" spans="3:17" x14ac:dyDescent="0.35">
      <c r="C999" s="1" t="s">
        <v>2015</v>
      </c>
      <c r="D999" s="1" t="s">
        <v>2016</v>
      </c>
      <c r="E999" s="1" t="s">
        <v>58</v>
      </c>
      <c r="F999" s="10">
        <v>22</v>
      </c>
      <c r="G999" s="1" t="s">
        <v>16</v>
      </c>
      <c r="H999" s="1" t="s">
        <v>77</v>
      </c>
      <c r="I999" s="4">
        <v>35738</v>
      </c>
      <c r="J999" s="10">
        <v>33</v>
      </c>
      <c r="K999" s="10">
        <v>3</v>
      </c>
      <c r="L999" s="1">
        <v>2015</v>
      </c>
      <c r="M999" s="1" t="s">
        <v>18</v>
      </c>
      <c r="N999" s="1" t="s">
        <v>141</v>
      </c>
      <c r="O999" s="7">
        <v>1.0405411366629274</v>
      </c>
      <c r="P999" t="str">
        <f>_xlfn.IFS(Analysis167[[#This Row],[Performance_Score]]&lt;=2, "Poor", Analysis167[[#This Row],[Performance_Score]]&gt;2, "Good", Analysis167[[#This Row],[Performance_Score]]&gt;4, "Excellent")</f>
        <v>Good</v>
      </c>
      <c r="Q999" t="str">
        <f>LEFT(Analysis167[[#This Row],[Name]],FIND(" ",Analysis167[[#This Row],[Name]], 1))</f>
        <v xml:space="preserve">Wanda </v>
      </c>
    </row>
    <row r="1000" spans="3:17" x14ac:dyDescent="0.35">
      <c r="C1000" s="2" t="s">
        <v>2017</v>
      </c>
      <c r="D1000" s="2" t="s">
        <v>2018</v>
      </c>
      <c r="E1000" s="2" t="s">
        <v>22</v>
      </c>
      <c r="F1000" s="11">
        <v>58</v>
      </c>
      <c r="G1000" s="2" t="s">
        <v>23</v>
      </c>
      <c r="H1000" s="2" t="s">
        <v>39</v>
      </c>
      <c r="I1000" s="5">
        <v>54461</v>
      </c>
      <c r="J1000" s="11">
        <v>14</v>
      </c>
      <c r="K1000" s="11">
        <v>1</v>
      </c>
      <c r="L1000" s="2">
        <v>2015</v>
      </c>
      <c r="M1000" s="2" t="s">
        <v>51</v>
      </c>
      <c r="N1000" s="2" t="s">
        <v>26</v>
      </c>
      <c r="O1000" s="8">
        <v>2.0785593570447576</v>
      </c>
      <c r="P1000" t="str">
        <f>_xlfn.IFS(Analysis167[[#This Row],[Performance_Score]]&lt;=2, "Poor", Analysis167[[#This Row],[Performance_Score]]&gt;2, "Good", Analysis167[[#This Row],[Performance_Score]]&gt;4, "Excellent")</f>
        <v>Poor</v>
      </c>
      <c r="Q1000" t="str">
        <f>LEFT(Analysis167[[#This Row],[Name]],FIND(" ",Analysis167[[#This Row],[Name]], 1))</f>
        <v xml:space="preserve">Isaac </v>
      </c>
    </row>
    <row r="1001" spans="3:17" x14ac:dyDescent="0.35">
      <c r="C1001" s="1" t="s">
        <v>2019</v>
      </c>
      <c r="D1001" s="1" t="s">
        <v>2020</v>
      </c>
      <c r="E1001" s="1" t="s">
        <v>46</v>
      </c>
      <c r="F1001" s="10">
        <v>38</v>
      </c>
      <c r="G1001" s="1" t="s">
        <v>23</v>
      </c>
      <c r="H1001" s="1" t="s">
        <v>24</v>
      </c>
      <c r="I1001" s="4">
        <v>116815</v>
      </c>
      <c r="J1001" s="10">
        <v>22</v>
      </c>
      <c r="K1001" s="10">
        <v>2</v>
      </c>
      <c r="L1001" s="1">
        <v>2015</v>
      </c>
      <c r="M1001" s="1" t="s">
        <v>18</v>
      </c>
      <c r="N1001" s="1" t="s">
        <v>41</v>
      </c>
      <c r="O1001" s="7">
        <v>1.7015224575356318</v>
      </c>
      <c r="P1001" t="str">
        <f>_xlfn.IFS(Analysis167[[#This Row],[Performance_Score]]&lt;=2, "Poor", Analysis167[[#This Row],[Performance_Score]]&gt;2, "Good", Analysis167[[#This Row],[Performance_Score]]&gt;4, "Excellent")</f>
        <v>Poor</v>
      </c>
      <c r="Q1001" t="str">
        <f>LEFT(Analysis167[[#This Row],[Name]],FIND(" ",Analysis167[[#This Row],[Name]], 1))</f>
        <v xml:space="preserve">Carol </v>
      </c>
    </row>
    <row r="1002" spans="3:17" x14ac:dyDescent="0.35">
      <c r="C1002" s="2" t="s">
        <v>2021</v>
      </c>
      <c r="D1002" s="2" t="s">
        <v>2022</v>
      </c>
      <c r="E1002" s="2" t="s">
        <v>15</v>
      </c>
      <c r="F1002" s="11">
        <v>43</v>
      </c>
      <c r="G1002" s="2" t="s">
        <v>23</v>
      </c>
      <c r="H1002" s="2" t="s">
        <v>77</v>
      </c>
      <c r="I1002" s="5">
        <v>75651</v>
      </c>
      <c r="J1002" s="11">
        <v>4</v>
      </c>
      <c r="K1002" s="11">
        <v>2</v>
      </c>
      <c r="L1002" s="2">
        <v>2023</v>
      </c>
      <c r="M1002" s="2" t="s">
        <v>51</v>
      </c>
      <c r="N1002" s="2" t="s">
        <v>26</v>
      </c>
      <c r="O1002" s="8">
        <v>4.7818260127389074</v>
      </c>
      <c r="P1002" t="str">
        <f>_xlfn.IFS(Analysis167[[#This Row],[Performance_Score]]&lt;=2, "Poor", Analysis167[[#This Row],[Performance_Score]]&gt;2, "Good", Analysis167[[#This Row],[Performance_Score]]&gt;4, "Excellent")</f>
        <v>Poor</v>
      </c>
      <c r="Q1002" t="str">
        <f>LEFT(Analysis167[[#This Row],[Name]],FIND(" ",Analysis167[[#This Row],[Name]], 1))</f>
        <v xml:space="preserve">Michael </v>
      </c>
    </row>
    <row r="1003" spans="3:17" x14ac:dyDescent="0.35">
      <c r="C1003" s="1" t="s">
        <v>2023</v>
      </c>
      <c r="D1003" s="1" t="s">
        <v>2024</v>
      </c>
      <c r="E1003" s="1" t="s">
        <v>22</v>
      </c>
      <c r="F1003" s="10">
        <v>38</v>
      </c>
      <c r="G1003" s="1" t="s">
        <v>72</v>
      </c>
      <c r="H1003" s="1" t="s">
        <v>29</v>
      </c>
      <c r="I1003" s="4">
        <v>64463</v>
      </c>
      <c r="J1003" s="10">
        <v>32</v>
      </c>
      <c r="K1003" s="10">
        <v>1</v>
      </c>
      <c r="L1003" s="1">
        <v>2021</v>
      </c>
      <c r="M1003" s="1" t="s">
        <v>18</v>
      </c>
      <c r="N1003" s="1" t="s">
        <v>41</v>
      </c>
      <c r="O1003" s="7">
        <v>4.5264545305743447</v>
      </c>
      <c r="P1003" t="str">
        <f>_xlfn.IFS(Analysis167[[#This Row],[Performance_Score]]&lt;=2, "Poor", Analysis167[[#This Row],[Performance_Score]]&gt;2, "Good", Analysis167[[#This Row],[Performance_Score]]&gt;4, "Excellent")</f>
        <v>Poor</v>
      </c>
      <c r="Q1003" t="str">
        <f>LEFT(Analysis167[[#This Row],[Name]],FIND(" ",Analysis167[[#This Row],[Name]], 1))</f>
        <v xml:space="preserve">Jennifer </v>
      </c>
    </row>
    <row r="1004" spans="3:17" x14ac:dyDescent="0.35">
      <c r="C1004" s="17" t="s">
        <v>2025</v>
      </c>
      <c r="D1004" s="17" t="s">
        <v>2026</v>
      </c>
      <c r="E1004" s="17" t="s">
        <v>46</v>
      </c>
      <c r="F1004" s="18">
        <v>51</v>
      </c>
      <c r="G1004" s="17" t="s">
        <v>16</v>
      </c>
      <c r="H1004" s="17" t="s">
        <v>17</v>
      </c>
      <c r="I1004" s="19">
        <v>37345</v>
      </c>
      <c r="J1004" s="18">
        <v>11</v>
      </c>
      <c r="K1004" s="18">
        <v>1</v>
      </c>
      <c r="L1004" s="17">
        <v>0</v>
      </c>
      <c r="M1004" s="17" t="s">
        <v>34</v>
      </c>
      <c r="N1004" s="17" t="s">
        <v>41</v>
      </c>
      <c r="O1004" s="20">
        <v>1.6010184126834068</v>
      </c>
      <c r="P1004" t="str">
        <f>_xlfn.IFS(Analysis167[[#This Row],[Performance_Score]]&lt;=2, "Poor", Analysis167[[#This Row],[Performance_Score]]&gt;2, "Good", Analysis167[[#This Row],[Performance_Score]]&gt;4, "Excellent")</f>
        <v>Poor</v>
      </c>
      <c r="Q1004" t="str">
        <f>LEFT(Analysis167[[#This Row],[Name]],FIND(" ",Analysis167[[#This Row],[Name]], 1))</f>
        <v xml:space="preserve">Eric </v>
      </c>
    </row>
  </sheetData>
  <conditionalFormatting sqref="K5:K1004">
    <cfRule type="cellIs" dxfId="3" priority="1" operator="lessThan">
      <formula>3</formula>
    </cfRule>
    <cfRule type="cellIs" dxfId="2" priority="2" operator="equal">
      <formula>3</formula>
    </cfRule>
    <cfRule type="cellIs" dxfId="1" priority="3" operator="equal">
      <formula>4</formula>
    </cfRule>
    <cfRule type="cellIs" dxfId="0" priority="4" operator="greaterThan">
      <formula>4</formula>
    </cfRule>
  </conditionalFormatting>
  <hyperlinks>
    <hyperlink ref="C2" location="analysis!A1" display="Analysis" xr:uid="{E494B37D-227C-4339-8A65-E5C5746CB4E3}"/>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8C7F-292A-4D82-AD07-337B5394AB0F}">
  <dimension ref="A1:N104"/>
  <sheetViews>
    <sheetView zoomScale="69" zoomScaleNormal="69" workbookViewId="0">
      <selection activeCell="L35" sqref="L35"/>
    </sheetView>
  </sheetViews>
  <sheetFormatPr defaultRowHeight="14.5" x14ac:dyDescent="0.35"/>
  <cols>
    <col min="2" max="2" width="13.26953125" bestFit="1" customWidth="1"/>
    <col min="3" max="3" width="20.36328125" bestFit="1" customWidth="1"/>
    <col min="4" max="4" width="19.7265625" bestFit="1" customWidth="1"/>
    <col min="5" max="5" width="19.453125" bestFit="1" customWidth="1"/>
    <col min="11" max="11" width="20.36328125" bestFit="1" customWidth="1"/>
    <col min="12" max="12" width="25.54296875" bestFit="1" customWidth="1"/>
    <col min="13" max="13" width="14" bestFit="1" customWidth="1"/>
    <col min="14" max="14" width="12.7265625" bestFit="1" customWidth="1"/>
    <col min="15" max="15" width="10.36328125" bestFit="1" customWidth="1"/>
    <col min="16" max="16" width="9.54296875" bestFit="1" customWidth="1"/>
    <col min="17" max="17" width="12.7265625" bestFit="1" customWidth="1"/>
    <col min="18" max="18" width="11.7265625" bestFit="1" customWidth="1"/>
    <col min="19" max="19" width="15.1796875" bestFit="1" customWidth="1"/>
    <col min="20" max="20" width="11" bestFit="1" customWidth="1"/>
    <col min="21" max="21" width="14.6328125" bestFit="1" customWidth="1"/>
    <col min="22" max="22" width="12.7265625" bestFit="1" customWidth="1"/>
    <col min="23" max="23" width="15.36328125" bestFit="1" customWidth="1"/>
    <col min="24" max="24" width="16.36328125" bestFit="1" customWidth="1"/>
    <col min="25" max="25" width="16.7265625" bestFit="1" customWidth="1"/>
    <col min="26" max="26" width="10.7265625" bestFit="1" customWidth="1"/>
    <col min="27" max="27" width="12.36328125" bestFit="1" customWidth="1"/>
    <col min="28" max="28" width="12.6328125" bestFit="1" customWidth="1"/>
    <col min="29" max="29" width="11.81640625" bestFit="1" customWidth="1"/>
    <col min="30" max="30" width="11.26953125" bestFit="1" customWidth="1"/>
    <col min="31" max="31" width="14.1796875" bestFit="1" customWidth="1"/>
    <col min="32" max="32" width="14.453125" bestFit="1" customWidth="1"/>
    <col min="33" max="33" width="13.08984375" bestFit="1" customWidth="1"/>
    <col min="34" max="34" width="17.54296875" bestFit="1" customWidth="1"/>
    <col min="35" max="35" width="15.26953125" bestFit="1" customWidth="1"/>
    <col min="36" max="36" width="14.54296875" bestFit="1" customWidth="1"/>
    <col min="37" max="37" width="13.90625" bestFit="1" customWidth="1"/>
    <col min="38" max="38" width="14.81640625" bestFit="1" customWidth="1"/>
    <col min="39" max="39" width="15.453125" bestFit="1" customWidth="1"/>
    <col min="40" max="40" width="14.6328125" bestFit="1" customWidth="1"/>
    <col min="41" max="41" width="11.08984375" bestFit="1" customWidth="1"/>
    <col min="42" max="42" width="10.7265625" bestFit="1" customWidth="1"/>
    <col min="43" max="43" width="11.453125" bestFit="1" customWidth="1"/>
    <col min="44" max="44" width="13.26953125" bestFit="1" customWidth="1"/>
    <col min="45" max="45" width="10.54296875" bestFit="1" customWidth="1"/>
    <col min="46" max="46" width="12.6328125" bestFit="1" customWidth="1"/>
    <col min="47" max="47" width="8.90625" bestFit="1" customWidth="1"/>
    <col min="48" max="48" width="13.90625" bestFit="1" customWidth="1"/>
    <col min="49" max="49" width="10.7265625" bestFit="1" customWidth="1"/>
    <col min="50" max="50" width="11.1796875" bestFit="1" customWidth="1"/>
    <col min="51" max="51" width="9.26953125" bestFit="1" customWidth="1"/>
    <col min="52" max="52" width="12.1796875" bestFit="1" customWidth="1"/>
    <col min="53" max="53" width="11.7265625" bestFit="1" customWidth="1"/>
    <col min="54" max="54" width="13.1796875" bestFit="1" customWidth="1"/>
    <col min="55" max="55" width="12" bestFit="1" customWidth="1"/>
    <col min="56" max="56" width="11.81640625" bestFit="1" customWidth="1"/>
    <col min="57" max="57" width="13.6328125" bestFit="1" customWidth="1"/>
    <col min="58" max="58" width="16" bestFit="1" customWidth="1"/>
    <col min="59" max="59" width="11.54296875" bestFit="1" customWidth="1"/>
    <col min="60" max="60" width="12.6328125" bestFit="1" customWidth="1"/>
    <col min="61" max="61" width="15.08984375" bestFit="1" customWidth="1"/>
    <col min="62" max="62" width="13.81640625" bestFit="1" customWidth="1"/>
    <col min="63" max="63" width="13.08984375" bestFit="1" customWidth="1"/>
    <col min="64" max="64" width="12.6328125" bestFit="1" customWidth="1"/>
    <col min="65" max="65" width="12.1796875" bestFit="1" customWidth="1"/>
    <col min="66" max="66" width="12.7265625" bestFit="1" customWidth="1"/>
    <col min="67" max="67" width="11.1796875" bestFit="1" customWidth="1"/>
    <col min="68" max="68" width="12.90625" bestFit="1" customWidth="1"/>
    <col min="69" max="69" width="13.90625" bestFit="1" customWidth="1"/>
    <col min="70" max="70" width="15.26953125" bestFit="1" customWidth="1"/>
    <col min="71" max="71" width="11.54296875" bestFit="1" customWidth="1"/>
    <col min="72" max="72" width="10.26953125" bestFit="1" customWidth="1"/>
    <col min="73" max="73" width="12.90625" bestFit="1" customWidth="1"/>
    <col min="74" max="74" width="9.1796875" bestFit="1" customWidth="1"/>
    <col min="75" max="75" width="12.36328125" bestFit="1" customWidth="1"/>
    <col min="76" max="76" width="11.90625" bestFit="1" customWidth="1"/>
    <col min="77" max="77" width="13.54296875" bestFit="1" customWidth="1"/>
    <col min="78" max="78" width="12.6328125" bestFit="1" customWidth="1"/>
    <col min="79" max="79" width="13.90625" bestFit="1" customWidth="1"/>
    <col min="80" max="80" width="14.1796875" bestFit="1" customWidth="1"/>
    <col min="81" max="81" width="13.7265625" bestFit="1" customWidth="1"/>
    <col min="82" max="82" width="16" bestFit="1" customWidth="1"/>
    <col min="83" max="83" width="16.81640625" bestFit="1" customWidth="1"/>
    <col min="84" max="84" width="14.26953125" bestFit="1" customWidth="1"/>
    <col min="85" max="85" width="11" bestFit="1" customWidth="1"/>
    <col min="86" max="86" width="11.7265625" bestFit="1" customWidth="1"/>
    <col min="87" max="87" width="10.7265625" bestFit="1" customWidth="1"/>
    <col min="88" max="88" width="11.26953125" bestFit="1" customWidth="1"/>
    <col min="89" max="89" width="12.1796875" bestFit="1" customWidth="1"/>
    <col min="90" max="90" width="14.7265625" bestFit="1" customWidth="1"/>
    <col min="91" max="91" width="13.36328125" bestFit="1" customWidth="1"/>
    <col min="92" max="92" width="10.90625" bestFit="1" customWidth="1"/>
    <col min="93" max="93" width="12.453125" bestFit="1" customWidth="1"/>
    <col min="94" max="94" width="11" bestFit="1" customWidth="1"/>
    <col min="95" max="95" width="13.453125" bestFit="1" customWidth="1"/>
    <col min="96" max="96" width="13.1796875" bestFit="1" customWidth="1"/>
    <col min="97" max="97" width="12.7265625" bestFit="1" customWidth="1"/>
    <col min="98" max="98" width="11.90625" bestFit="1" customWidth="1"/>
    <col min="99" max="99" width="13.453125" bestFit="1" customWidth="1"/>
    <col min="100" max="100" width="11.453125" bestFit="1" customWidth="1"/>
    <col min="101" max="101" width="15.08984375" bestFit="1" customWidth="1"/>
    <col min="102" max="102" width="16.453125" bestFit="1" customWidth="1"/>
    <col min="103" max="103" width="13.08984375" bestFit="1" customWidth="1"/>
    <col min="104" max="104" width="14.453125" bestFit="1" customWidth="1"/>
    <col min="105" max="105" width="16.26953125" bestFit="1" customWidth="1"/>
    <col min="106" max="106" width="17.6328125" bestFit="1" customWidth="1"/>
    <col min="107" max="107" width="15.6328125" bestFit="1" customWidth="1"/>
    <col min="108" max="108" width="17" bestFit="1" customWidth="1"/>
    <col min="109" max="109" width="15" bestFit="1" customWidth="1"/>
    <col min="110" max="110" width="16" bestFit="1" customWidth="1"/>
    <col min="111" max="111" width="11.26953125" bestFit="1" customWidth="1"/>
    <col min="112" max="112" width="9.36328125" bestFit="1" customWidth="1"/>
    <col min="113" max="113" width="10" bestFit="1" customWidth="1"/>
    <col min="114" max="114" width="15.81640625" bestFit="1" customWidth="1"/>
    <col min="115" max="115" width="13.54296875" bestFit="1" customWidth="1"/>
    <col min="116" max="116" width="10.6328125" bestFit="1" customWidth="1"/>
    <col min="117" max="117" width="11.453125" bestFit="1" customWidth="1"/>
    <col min="118" max="118" width="13.54296875" bestFit="1" customWidth="1"/>
    <col min="119" max="119" width="12.90625" bestFit="1" customWidth="1"/>
    <col min="120" max="120" width="13" bestFit="1" customWidth="1"/>
    <col min="121" max="121" width="14.08984375" bestFit="1" customWidth="1"/>
    <col min="122" max="122" width="15.90625" bestFit="1" customWidth="1"/>
    <col min="123" max="123" width="10.90625" bestFit="1" customWidth="1"/>
    <col min="124" max="124" width="11.1796875" bestFit="1" customWidth="1"/>
    <col min="125" max="125" width="12" bestFit="1" customWidth="1"/>
    <col min="126" max="126" width="13.90625" bestFit="1" customWidth="1"/>
    <col min="127" max="127" width="13.453125" bestFit="1" customWidth="1"/>
    <col min="128" max="128" width="14.81640625" bestFit="1" customWidth="1"/>
    <col min="129" max="129" width="13.26953125" bestFit="1" customWidth="1"/>
    <col min="130" max="130" width="15.26953125" bestFit="1" customWidth="1"/>
    <col min="131" max="131" width="16.1796875" bestFit="1" customWidth="1"/>
    <col min="132" max="132" width="14.90625" bestFit="1" customWidth="1"/>
    <col min="133" max="133" width="13.81640625" bestFit="1" customWidth="1"/>
    <col min="134" max="134" width="14.08984375" bestFit="1" customWidth="1"/>
    <col min="135" max="135" width="13.90625" bestFit="1" customWidth="1"/>
    <col min="136" max="136" width="14.1796875" bestFit="1" customWidth="1"/>
    <col min="137" max="137" width="13.54296875" bestFit="1" customWidth="1"/>
    <col min="138" max="138" width="14.54296875" bestFit="1" customWidth="1"/>
    <col min="139" max="139" width="12.453125" bestFit="1" customWidth="1"/>
    <col min="140" max="140" width="12.26953125" bestFit="1" customWidth="1"/>
    <col min="141" max="141" width="11.54296875" bestFit="1" customWidth="1"/>
    <col min="142" max="142" width="13.81640625" bestFit="1" customWidth="1"/>
    <col min="143" max="143" width="13.26953125" bestFit="1" customWidth="1"/>
    <col min="144" max="144" width="11.453125" bestFit="1" customWidth="1"/>
    <col min="145" max="145" width="8.453125" bestFit="1" customWidth="1"/>
    <col min="146" max="146" width="9.54296875" bestFit="1" customWidth="1"/>
    <col min="147" max="147" width="11.26953125" bestFit="1" customWidth="1"/>
    <col min="148" max="148" width="9.453125" bestFit="1" customWidth="1"/>
    <col min="149" max="149" width="12.1796875" bestFit="1" customWidth="1"/>
    <col min="150" max="150" width="11.6328125" bestFit="1" customWidth="1"/>
    <col min="151" max="151" width="10.7265625" bestFit="1" customWidth="1"/>
    <col min="152" max="152" width="13.54296875" bestFit="1" customWidth="1"/>
    <col min="153" max="153" width="14.36328125" bestFit="1" customWidth="1"/>
    <col min="154" max="154" width="13.54296875" bestFit="1" customWidth="1"/>
    <col min="155" max="155" width="11.90625" bestFit="1" customWidth="1"/>
    <col min="156" max="156" width="12.90625" bestFit="1" customWidth="1"/>
    <col min="157" max="157" width="14.08984375" bestFit="1" customWidth="1"/>
    <col min="158" max="158" width="12.08984375" bestFit="1" customWidth="1"/>
    <col min="159" max="159" width="10" bestFit="1" customWidth="1"/>
    <col min="160" max="160" width="13.26953125" bestFit="1" customWidth="1"/>
    <col min="161" max="161" width="10.90625" bestFit="1" customWidth="1"/>
    <col min="162" max="162" width="11.26953125" bestFit="1" customWidth="1"/>
    <col min="163" max="163" width="13.36328125" bestFit="1" customWidth="1"/>
    <col min="164" max="164" width="13" bestFit="1" customWidth="1"/>
    <col min="165" max="165" width="12.7265625" bestFit="1" customWidth="1"/>
    <col min="166" max="166" width="14.54296875" bestFit="1" customWidth="1"/>
    <col min="167" max="167" width="14" bestFit="1" customWidth="1"/>
    <col min="168" max="168" width="13.36328125" bestFit="1" customWidth="1"/>
    <col min="169" max="169" width="9.453125" bestFit="1" customWidth="1"/>
    <col min="170" max="170" width="12.36328125" bestFit="1" customWidth="1"/>
    <col min="171" max="171" width="13.90625" bestFit="1" customWidth="1"/>
    <col min="172" max="172" width="10" bestFit="1" customWidth="1"/>
    <col min="173" max="173" width="14.08984375" bestFit="1" customWidth="1"/>
    <col min="174" max="174" width="12.08984375" bestFit="1" customWidth="1"/>
    <col min="175" max="175" width="14.453125" bestFit="1" customWidth="1"/>
    <col min="176" max="176" width="10.26953125" bestFit="1" customWidth="1"/>
    <col min="177" max="177" width="9.453125" bestFit="1" customWidth="1"/>
    <col min="178" max="178" width="16.453125" bestFit="1" customWidth="1"/>
    <col min="179" max="179" width="18" bestFit="1" customWidth="1"/>
    <col min="180" max="180" width="10.54296875" bestFit="1" customWidth="1"/>
    <col min="181" max="181" width="11.453125" bestFit="1" customWidth="1"/>
    <col min="182" max="182" width="10.90625" bestFit="1" customWidth="1"/>
    <col min="183" max="183" width="12.26953125" bestFit="1" customWidth="1"/>
    <col min="184" max="184" width="14.54296875" bestFit="1" customWidth="1"/>
    <col min="185" max="185" width="14.453125" bestFit="1" customWidth="1"/>
    <col min="186" max="186" width="16.54296875" bestFit="1" customWidth="1"/>
    <col min="187" max="187" width="15.26953125" bestFit="1" customWidth="1"/>
    <col min="188" max="188" width="10.1796875" bestFit="1" customWidth="1"/>
    <col min="189" max="189" width="15.7265625" bestFit="1" customWidth="1"/>
    <col min="190" max="190" width="12.6328125" bestFit="1" customWidth="1"/>
    <col min="191" max="191" width="14.26953125" bestFit="1" customWidth="1"/>
    <col min="192" max="192" width="12.1796875" bestFit="1" customWidth="1"/>
    <col min="193" max="193" width="12.453125" bestFit="1" customWidth="1"/>
    <col min="194" max="194" width="14" bestFit="1" customWidth="1"/>
    <col min="195" max="195" width="13.54296875" bestFit="1" customWidth="1"/>
    <col min="196" max="196" width="14.36328125" bestFit="1" customWidth="1"/>
    <col min="197" max="197" width="17" bestFit="1" customWidth="1"/>
    <col min="198" max="198" width="12.90625" bestFit="1" customWidth="1"/>
    <col min="199" max="199" width="13.08984375" bestFit="1" customWidth="1"/>
    <col min="200" max="200" width="15.453125" bestFit="1" customWidth="1"/>
    <col min="201" max="201" width="15.6328125" bestFit="1" customWidth="1"/>
    <col min="202" max="202" width="18.26953125" bestFit="1" customWidth="1"/>
    <col min="203" max="203" width="14.54296875" bestFit="1" customWidth="1"/>
    <col min="204" max="204" width="18.1796875" bestFit="1" customWidth="1"/>
    <col min="205" max="206" width="15.54296875" bestFit="1" customWidth="1"/>
    <col min="207" max="207" width="14.1796875" bestFit="1" customWidth="1"/>
    <col min="208" max="208" width="14.453125" bestFit="1" customWidth="1"/>
    <col min="209" max="209" width="14" bestFit="1" customWidth="1"/>
    <col min="210" max="211" width="13" bestFit="1" customWidth="1"/>
    <col min="212" max="212" width="16.36328125" bestFit="1" customWidth="1"/>
    <col min="213" max="213" width="14.453125" bestFit="1" customWidth="1"/>
    <col min="214" max="214" width="18.08984375" bestFit="1" customWidth="1"/>
    <col min="215" max="215" width="15" bestFit="1" customWidth="1"/>
    <col min="216" max="216" width="19.6328125" bestFit="1" customWidth="1"/>
    <col min="217" max="217" width="20.36328125" bestFit="1" customWidth="1"/>
    <col min="218" max="218" width="18.7265625" bestFit="1" customWidth="1"/>
    <col min="219" max="219" width="17.453125" bestFit="1" customWidth="1"/>
    <col min="220" max="220" width="14.81640625" bestFit="1" customWidth="1"/>
    <col min="221" max="221" width="18.90625" bestFit="1" customWidth="1"/>
    <col min="222" max="222" width="19.7265625" bestFit="1" customWidth="1"/>
    <col min="223" max="223" width="15.1796875" bestFit="1" customWidth="1"/>
    <col min="224" max="224" width="17" bestFit="1" customWidth="1"/>
    <col min="225" max="225" width="18" bestFit="1" customWidth="1"/>
    <col min="226" max="226" width="17.36328125" bestFit="1" customWidth="1"/>
    <col min="227" max="227" width="15.90625" bestFit="1" customWidth="1"/>
    <col min="228" max="228" width="18" bestFit="1" customWidth="1"/>
    <col min="229" max="229" width="18.08984375" bestFit="1" customWidth="1"/>
    <col min="230" max="230" width="17.26953125" bestFit="1" customWidth="1"/>
    <col min="231" max="231" width="16.08984375" bestFit="1" customWidth="1"/>
    <col min="232" max="232" width="12.90625" bestFit="1" customWidth="1"/>
    <col min="233" max="233" width="13.6328125" bestFit="1" customWidth="1"/>
    <col min="234" max="234" width="12.6328125" bestFit="1" customWidth="1"/>
    <col min="235" max="235" width="9" bestFit="1" customWidth="1"/>
    <col min="236" max="236" width="8.90625" bestFit="1" customWidth="1"/>
    <col min="237" max="237" width="11.08984375" bestFit="1" customWidth="1"/>
    <col min="238" max="238" width="13.26953125" bestFit="1" customWidth="1"/>
    <col min="239" max="239" width="17.81640625" bestFit="1" customWidth="1"/>
    <col min="240" max="240" width="15.90625" bestFit="1" customWidth="1"/>
    <col min="241" max="241" width="13.36328125" bestFit="1" customWidth="1"/>
    <col min="242" max="242" width="12.6328125" bestFit="1" customWidth="1"/>
    <col min="243" max="243" width="13.36328125" bestFit="1" customWidth="1"/>
    <col min="244" max="244" width="14.81640625" bestFit="1" customWidth="1"/>
    <col min="245" max="246" width="15" bestFit="1" customWidth="1"/>
    <col min="247" max="247" width="13.90625" bestFit="1" customWidth="1"/>
    <col min="248" max="248" width="13.54296875" bestFit="1" customWidth="1"/>
    <col min="249" max="249" width="13" bestFit="1" customWidth="1"/>
    <col min="250" max="250" width="14.6328125" bestFit="1" customWidth="1"/>
    <col min="251" max="252" width="13.81640625" bestFit="1" customWidth="1"/>
    <col min="253" max="253" width="16.453125" bestFit="1" customWidth="1"/>
    <col min="254" max="254" width="16.08984375" bestFit="1" customWidth="1"/>
    <col min="255" max="255" width="13.453125" bestFit="1" customWidth="1"/>
    <col min="256" max="256" width="14" bestFit="1" customWidth="1"/>
    <col min="257" max="257" width="12.7265625" bestFit="1" customWidth="1"/>
    <col min="258" max="258" width="15.26953125" bestFit="1" customWidth="1"/>
    <col min="259" max="259" width="10.6328125" bestFit="1" customWidth="1"/>
    <col min="260" max="260" width="10.54296875" bestFit="1" customWidth="1"/>
    <col min="261" max="261" width="10.1796875" bestFit="1" customWidth="1"/>
    <col min="262" max="262" width="11.6328125" bestFit="1" customWidth="1"/>
    <col min="263" max="263" width="9.7265625" bestFit="1" customWidth="1"/>
    <col min="264" max="264" width="11.36328125" bestFit="1" customWidth="1"/>
    <col min="265" max="265" width="12.453125" bestFit="1" customWidth="1"/>
    <col min="266" max="266" width="16.453125" bestFit="1" customWidth="1"/>
    <col min="267" max="267" width="12.08984375" bestFit="1" customWidth="1"/>
    <col min="268" max="268" width="12.1796875" bestFit="1" customWidth="1"/>
    <col min="269" max="269" width="11.7265625" bestFit="1" customWidth="1"/>
    <col min="270" max="270" width="14.36328125" bestFit="1" customWidth="1"/>
    <col min="271" max="271" width="14.1796875" bestFit="1" customWidth="1"/>
    <col min="272" max="272" width="11.1796875" bestFit="1" customWidth="1"/>
    <col min="273" max="273" width="13" bestFit="1" customWidth="1"/>
    <col min="274" max="274" width="11.36328125" bestFit="1" customWidth="1"/>
    <col min="275" max="275" width="14.1796875" bestFit="1" customWidth="1"/>
    <col min="276" max="276" width="14.54296875" bestFit="1" customWidth="1"/>
    <col min="277" max="277" width="11.6328125" bestFit="1" customWidth="1"/>
    <col min="278" max="278" width="15.26953125" bestFit="1" customWidth="1"/>
    <col min="279" max="279" width="15.1796875" bestFit="1" customWidth="1"/>
    <col min="280" max="280" width="10.6328125" bestFit="1" customWidth="1"/>
    <col min="281" max="281" width="11.54296875" bestFit="1" customWidth="1"/>
    <col min="282" max="283" width="13.90625" bestFit="1" customWidth="1"/>
    <col min="284" max="284" width="10.81640625" bestFit="1" customWidth="1"/>
    <col min="285" max="285" width="11.1796875" bestFit="1" customWidth="1"/>
    <col min="286" max="287" width="11.08984375" bestFit="1" customWidth="1"/>
    <col min="288" max="288" width="11.36328125" bestFit="1" customWidth="1"/>
    <col min="289" max="289" width="13.6328125" bestFit="1" customWidth="1"/>
    <col min="290" max="290" width="13.81640625" bestFit="1" customWidth="1"/>
    <col min="291" max="291" width="12.36328125" bestFit="1" customWidth="1"/>
    <col min="292" max="292" width="11" bestFit="1" customWidth="1"/>
    <col min="293" max="294" width="13.7265625" bestFit="1" customWidth="1"/>
    <col min="295" max="295" width="9.90625" bestFit="1" customWidth="1"/>
    <col min="296" max="296" width="12.453125" bestFit="1" customWidth="1"/>
    <col min="297" max="297" width="11.54296875" bestFit="1" customWidth="1"/>
    <col min="298" max="298" width="14.7265625" bestFit="1" customWidth="1"/>
    <col min="299" max="299" width="11.81640625" bestFit="1" customWidth="1"/>
    <col min="300" max="300" width="9.7265625" bestFit="1" customWidth="1"/>
    <col min="301" max="301" width="12.90625" bestFit="1" customWidth="1"/>
    <col min="302" max="302" width="11.08984375" bestFit="1" customWidth="1"/>
    <col min="303" max="303" width="13" bestFit="1" customWidth="1"/>
    <col min="304" max="304" width="13.08984375" bestFit="1" customWidth="1"/>
    <col min="305" max="305" width="14.08984375" bestFit="1" customWidth="1"/>
    <col min="306" max="306" width="11.81640625" bestFit="1" customWidth="1"/>
    <col min="307" max="307" width="11.54296875" bestFit="1" customWidth="1"/>
    <col min="308" max="308" width="13" bestFit="1" customWidth="1"/>
    <col min="309" max="309" width="13.54296875" bestFit="1" customWidth="1"/>
    <col min="310" max="310" width="12.453125" bestFit="1" customWidth="1"/>
    <col min="311" max="311" width="11.26953125" bestFit="1" customWidth="1"/>
    <col min="312" max="312" width="14.54296875" bestFit="1" customWidth="1"/>
    <col min="313" max="313" width="14.453125" bestFit="1" customWidth="1"/>
    <col min="314" max="314" width="15.1796875" bestFit="1" customWidth="1"/>
    <col min="315" max="315" width="13.453125" bestFit="1" customWidth="1"/>
    <col min="316" max="316" width="14.7265625" bestFit="1" customWidth="1"/>
    <col min="317" max="317" width="12.7265625" bestFit="1" customWidth="1"/>
    <col min="318" max="318" width="14.6328125" bestFit="1" customWidth="1"/>
    <col min="319" max="319" width="11.26953125" bestFit="1" customWidth="1"/>
    <col min="320" max="320" width="14.453125" bestFit="1" customWidth="1"/>
    <col min="321" max="321" width="15.90625" bestFit="1" customWidth="1"/>
    <col min="322" max="322" width="14" bestFit="1" customWidth="1"/>
    <col min="323" max="323" width="15.36328125" bestFit="1" customWidth="1"/>
    <col min="324" max="324" width="11.26953125" bestFit="1" customWidth="1"/>
    <col min="325" max="325" width="11.36328125" bestFit="1" customWidth="1"/>
    <col min="326" max="326" width="12.6328125" bestFit="1" customWidth="1"/>
    <col min="327" max="327" width="14.36328125" bestFit="1" customWidth="1"/>
    <col min="328" max="328" width="12.36328125" bestFit="1" customWidth="1"/>
    <col min="329" max="329" width="14.08984375" bestFit="1" customWidth="1"/>
    <col min="330" max="330" width="15.54296875" bestFit="1" customWidth="1"/>
    <col min="331" max="331" width="15.08984375" bestFit="1" customWidth="1"/>
    <col min="332" max="332" width="14.90625" bestFit="1" customWidth="1"/>
    <col min="333" max="333" width="12.453125" bestFit="1" customWidth="1"/>
    <col min="334" max="334" width="13.6328125" bestFit="1" customWidth="1"/>
    <col min="335" max="335" width="15.7265625" bestFit="1" customWidth="1"/>
    <col min="336" max="336" width="14.6328125" bestFit="1" customWidth="1"/>
    <col min="337" max="337" width="17.08984375" bestFit="1" customWidth="1"/>
    <col min="338" max="338" width="14.90625" bestFit="1" customWidth="1"/>
    <col min="339" max="339" width="11.26953125" bestFit="1" customWidth="1"/>
    <col min="340" max="340" width="12.26953125" bestFit="1" customWidth="1"/>
    <col min="341" max="341" width="11.6328125" bestFit="1" customWidth="1"/>
    <col min="342" max="342" width="9.26953125" bestFit="1" customWidth="1"/>
    <col min="343" max="343" width="8.453125" bestFit="1" customWidth="1"/>
    <col min="344" max="344" width="9.26953125" bestFit="1" customWidth="1"/>
    <col min="346" max="346" width="8.1796875" bestFit="1" customWidth="1"/>
    <col min="347" max="347" width="11.453125" bestFit="1" customWidth="1"/>
    <col min="348" max="348" width="10.08984375" bestFit="1" customWidth="1"/>
    <col min="349" max="349" width="10" bestFit="1" customWidth="1"/>
    <col min="350" max="350" width="14.54296875" bestFit="1" customWidth="1"/>
    <col min="351" max="351" width="8.36328125" bestFit="1" customWidth="1"/>
    <col min="352" max="352" width="13" bestFit="1" customWidth="1"/>
    <col min="353" max="353" width="13.90625" bestFit="1" customWidth="1"/>
    <col min="354" max="354" width="10.90625" bestFit="1" customWidth="1"/>
    <col min="355" max="355" width="11" bestFit="1" customWidth="1"/>
    <col min="356" max="356" width="14.81640625" bestFit="1" customWidth="1"/>
    <col min="357" max="357" width="16.81640625" bestFit="1" customWidth="1"/>
    <col min="358" max="358" width="14.81640625" bestFit="1" customWidth="1"/>
    <col min="359" max="359" width="10.26953125" bestFit="1" customWidth="1"/>
    <col min="360" max="360" width="11.54296875" bestFit="1" customWidth="1"/>
    <col min="361" max="361" width="13.7265625" bestFit="1" customWidth="1"/>
    <col min="362" max="362" width="10.54296875" bestFit="1" customWidth="1"/>
    <col min="363" max="363" width="13.08984375" bestFit="1" customWidth="1"/>
    <col min="364" max="364" width="11.08984375" bestFit="1" customWidth="1"/>
    <col min="365" max="365" width="12.453125" bestFit="1" customWidth="1"/>
    <col min="366" max="366" width="10.1796875" bestFit="1" customWidth="1"/>
    <col min="367" max="367" width="10.26953125" bestFit="1" customWidth="1"/>
    <col min="368" max="368" width="10.36328125" bestFit="1" customWidth="1"/>
    <col min="369" max="369" width="10.90625" bestFit="1" customWidth="1"/>
    <col min="370" max="370" width="15.26953125" bestFit="1" customWidth="1"/>
    <col min="371" max="371" width="13.6328125" bestFit="1" customWidth="1"/>
    <col min="372" max="372" width="15.36328125" bestFit="1" customWidth="1"/>
    <col min="373" max="373" width="11.08984375" bestFit="1" customWidth="1"/>
    <col min="374" max="374" width="17.08984375" bestFit="1" customWidth="1"/>
    <col min="375" max="375" width="14.08984375" bestFit="1" customWidth="1"/>
    <col min="376" max="376" width="13.08984375" bestFit="1" customWidth="1"/>
    <col min="377" max="377" width="16" bestFit="1" customWidth="1"/>
    <col min="378" max="378" width="17.26953125" bestFit="1" customWidth="1"/>
    <col min="379" max="379" width="14.08984375" bestFit="1" customWidth="1"/>
    <col min="380" max="380" width="11.1796875" bestFit="1" customWidth="1"/>
    <col min="381" max="381" width="12.08984375" bestFit="1" customWidth="1"/>
    <col min="382" max="382" width="14.81640625" bestFit="1" customWidth="1"/>
    <col min="383" max="383" width="12.7265625" bestFit="1" customWidth="1"/>
    <col min="384" max="384" width="10.453125" bestFit="1" customWidth="1"/>
    <col min="385" max="385" width="11.26953125" bestFit="1" customWidth="1"/>
    <col min="386" max="386" width="9.81640625" bestFit="1" customWidth="1"/>
    <col min="387" max="387" width="13.81640625" bestFit="1" customWidth="1"/>
    <col min="388" max="388" width="8.54296875" bestFit="1" customWidth="1"/>
    <col min="389" max="389" width="14.90625" bestFit="1" customWidth="1"/>
    <col min="390" max="390" width="9.90625" bestFit="1" customWidth="1"/>
    <col min="391" max="391" width="12.7265625" bestFit="1" customWidth="1"/>
    <col min="392" max="392" width="11.6328125" bestFit="1" customWidth="1"/>
    <col min="393" max="393" width="9.08984375" bestFit="1" customWidth="1"/>
    <col min="394" max="394" width="12.6328125" bestFit="1" customWidth="1"/>
    <col min="395" max="395" width="15.6328125" bestFit="1" customWidth="1"/>
    <col min="396" max="396" width="17.6328125" bestFit="1" customWidth="1"/>
    <col min="397" max="397" width="9.81640625" bestFit="1" customWidth="1"/>
    <col min="398" max="398" width="12.90625" bestFit="1" customWidth="1"/>
    <col min="399" max="399" width="15.1796875" bestFit="1" customWidth="1"/>
    <col min="400" max="400" width="13.54296875" bestFit="1" customWidth="1"/>
    <col min="401" max="401" width="13.36328125" bestFit="1" customWidth="1"/>
    <col min="402" max="402" width="9.54296875" bestFit="1" customWidth="1"/>
    <col min="403" max="403" width="10.90625" bestFit="1" customWidth="1"/>
    <col min="404" max="404" width="12.26953125" bestFit="1" customWidth="1"/>
    <col min="405" max="405" width="11.08984375" bestFit="1" customWidth="1"/>
    <col min="406" max="406" width="14.7265625" bestFit="1" customWidth="1"/>
    <col min="407" max="407" width="13.1796875" bestFit="1" customWidth="1"/>
    <col min="408" max="408" width="14.453125" bestFit="1" customWidth="1"/>
    <col min="409" max="409" width="11.1796875" bestFit="1" customWidth="1"/>
    <col min="410" max="410" width="11.54296875" bestFit="1" customWidth="1"/>
    <col min="411" max="411" width="13.81640625" bestFit="1" customWidth="1"/>
    <col min="412" max="412" width="10.36328125" bestFit="1" customWidth="1"/>
    <col min="413" max="413" width="14.36328125" bestFit="1" customWidth="1"/>
    <col min="414" max="414" width="11.54296875" bestFit="1" customWidth="1"/>
    <col min="415" max="415" width="10.36328125" bestFit="1" customWidth="1"/>
    <col min="416" max="416" width="10.90625" bestFit="1" customWidth="1"/>
    <col min="417" max="417" width="14.08984375" bestFit="1" customWidth="1"/>
    <col min="418" max="418" width="8.6328125" bestFit="1" customWidth="1"/>
    <col min="419" max="419" width="11.7265625" bestFit="1" customWidth="1"/>
    <col min="420" max="420" width="10.81640625" bestFit="1" customWidth="1"/>
    <col min="421" max="421" width="15.08984375" bestFit="1" customWidth="1"/>
    <col min="422" max="422" width="12.90625" bestFit="1" customWidth="1"/>
    <col min="423" max="423" width="10.7265625" bestFit="1" customWidth="1"/>
    <col min="424" max="424" width="13.7265625" bestFit="1" customWidth="1"/>
    <col min="425" max="425" width="11.54296875" bestFit="1" customWidth="1"/>
    <col min="426" max="426" width="8.54296875" bestFit="1" customWidth="1"/>
    <col min="427" max="427" width="15.26953125" bestFit="1" customWidth="1"/>
    <col min="428" max="428" width="12.08984375" bestFit="1" customWidth="1"/>
    <col min="429" max="429" width="12.453125" bestFit="1" customWidth="1"/>
    <col min="430" max="430" width="12.1796875" bestFit="1" customWidth="1"/>
    <col min="431" max="431" width="12.08984375" bestFit="1" customWidth="1"/>
    <col min="432" max="432" width="12.6328125" bestFit="1" customWidth="1"/>
    <col min="433" max="433" width="11.26953125" bestFit="1" customWidth="1"/>
    <col min="434" max="434" width="13.81640625" bestFit="1" customWidth="1"/>
    <col min="435" max="435" width="13" bestFit="1" customWidth="1"/>
    <col min="436" max="436" width="14.453125" bestFit="1" customWidth="1"/>
    <col min="437" max="437" width="15" bestFit="1" customWidth="1"/>
    <col min="438" max="438" width="12.453125" bestFit="1" customWidth="1"/>
    <col min="439" max="439" width="15.90625" bestFit="1" customWidth="1"/>
    <col min="440" max="440" width="13.6328125" bestFit="1" customWidth="1"/>
    <col min="441" max="441" width="15.1796875" bestFit="1" customWidth="1"/>
    <col min="442" max="442" width="13.1796875" bestFit="1" customWidth="1"/>
    <col min="443" max="443" width="18" bestFit="1" customWidth="1"/>
    <col min="444" max="444" width="14.54296875" bestFit="1" customWidth="1"/>
    <col min="445" max="445" width="10.36328125" bestFit="1" customWidth="1"/>
    <col min="446" max="446" width="14.08984375" bestFit="1" customWidth="1"/>
    <col min="447" max="447" width="12.90625" bestFit="1" customWidth="1"/>
    <col min="448" max="448" width="11.26953125" bestFit="1" customWidth="1"/>
    <col min="449" max="449" width="13.81640625" bestFit="1" customWidth="1"/>
    <col min="450" max="450" width="11.1796875" bestFit="1" customWidth="1"/>
    <col min="451" max="451" width="12.54296875" bestFit="1" customWidth="1"/>
    <col min="452" max="452" width="11.6328125" bestFit="1" customWidth="1"/>
    <col min="453" max="453" width="10.36328125" bestFit="1" customWidth="1"/>
    <col min="454" max="454" width="9.7265625" bestFit="1" customWidth="1"/>
    <col min="455" max="455" width="9.54296875" bestFit="1" customWidth="1"/>
    <col min="456" max="456" width="13.08984375" bestFit="1" customWidth="1"/>
    <col min="457" max="457" width="11.36328125" bestFit="1" customWidth="1"/>
    <col min="458" max="458" width="12.54296875" bestFit="1" customWidth="1"/>
    <col min="459" max="459" width="11.6328125" bestFit="1" customWidth="1"/>
    <col min="460" max="460" width="10.6328125" bestFit="1" customWidth="1"/>
    <col min="461" max="461" width="11.453125" bestFit="1" customWidth="1"/>
    <col min="462" max="462" width="14.1796875" bestFit="1" customWidth="1"/>
    <col min="463" max="463" width="9.1796875" bestFit="1" customWidth="1"/>
    <col min="464" max="464" width="11.26953125" bestFit="1" customWidth="1"/>
    <col min="465" max="465" width="10.6328125" bestFit="1" customWidth="1"/>
    <col min="466" max="466" width="9.54296875" bestFit="1" customWidth="1"/>
    <col min="467" max="467" width="10" bestFit="1" customWidth="1"/>
    <col min="468" max="468" width="11.54296875" bestFit="1" customWidth="1"/>
    <col min="469" max="469" width="9.453125" bestFit="1" customWidth="1"/>
    <col min="470" max="470" width="8.81640625" bestFit="1" customWidth="1"/>
    <col min="471" max="471" width="12.90625" bestFit="1" customWidth="1"/>
    <col min="472" max="472" width="11.453125" bestFit="1" customWidth="1"/>
    <col min="473" max="473" width="10.453125" bestFit="1" customWidth="1"/>
    <col min="474" max="474" width="9.1796875" bestFit="1" customWidth="1"/>
    <col min="475" max="475" width="10.453125" bestFit="1" customWidth="1"/>
    <col min="476" max="476" width="10.7265625" bestFit="1" customWidth="1"/>
    <col min="477" max="477" width="11" bestFit="1" customWidth="1"/>
    <col min="478" max="478" width="9.453125" bestFit="1" customWidth="1"/>
    <col min="479" max="479" width="10.453125" bestFit="1" customWidth="1"/>
    <col min="480" max="480" width="9.6328125" bestFit="1" customWidth="1"/>
    <col min="481" max="481" width="10.453125" bestFit="1" customWidth="1"/>
    <col min="482" max="482" width="10.6328125" bestFit="1" customWidth="1"/>
    <col min="483" max="483" width="11.6328125" bestFit="1" customWidth="1"/>
    <col min="484" max="484" width="9.36328125" bestFit="1" customWidth="1"/>
    <col min="485" max="485" width="12.08984375" bestFit="1" customWidth="1"/>
    <col min="486" max="486" width="10" bestFit="1" customWidth="1"/>
    <col min="487" max="487" width="15.90625" bestFit="1" customWidth="1"/>
    <col min="488" max="488" width="17.36328125" bestFit="1" customWidth="1"/>
    <col min="489" max="489" width="14.54296875" bestFit="1" customWidth="1"/>
    <col min="490" max="490" width="12.90625" bestFit="1" customWidth="1"/>
    <col min="491" max="491" width="14.7265625" bestFit="1" customWidth="1"/>
    <col min="492" max="492" width="14.453125" bestFit="1" customWidth="1"/>
    <col min="493" max="493" width="13.90625" bestFit="1" customWidth="1"/>
    <col min="494" max="494" width="15.36328125" bestFit="1" customWidth="1"/>
    <col min="495" max="495" width="15.6328125" bestFit="1" customWidth="1"/>
    <col min="496" max="496" width="18.453125" bestFit="1" customWidth="1"/>
    <col min="497" max="497" width="11.7265625" bestFit="1" customWidth="1"/>
    <col min="498" max="498" width="10.453125" bestFit="1" customWidth="1"/>
    <col min="499" max="499" width="12.453125" bestFit="1" customWidth="1"/>
    <col min="500" max="500" width="13.81640625" bestFit="1" customWidth="1"/>
    <col min="501" max="501" width="9.6328125" bestFit="1" customWidth="1"/>
    <col min="502" max="502" width="11.7265625" bestFit="1" customWidth="1"/>
    <col min="503" max="503" width="9.7265625" bestFit="1" customWidth="1"/>
    <col min="504" max="504" width="13.81640625" bestFit="1" customWidth="1"/>
    <col min="505" max="505" width="10" bestFit="1" customWidth="1"/>
    <col min="506" max="506" width="8.81640625" bestFit="1" customWidth="1"/>
    <col min="507" max="507" width="12.08984375" bestFit="1" customWidth="1"/>
    <col min="508" max="508" width="14.7265625" bestFit="1" customWidth="1"/>
    <col min="509" max="509" width="14.6328125" bestFit="1" customWidth="1"/>
    <col min="510" max="510" width="11.36328125" bestFit="1" customWidth="1"/>
    <col min="511" max="511" width="11.453125" bestFit="1" customWidth="1"/>
    <col min="512" max="512" width="11.81640625" bestFit="1" customWidth="1"/>
    <col min="513" max="513" width="13.7265625" bestFit="1" customWidth="1"/>
    <col min="514" max="514" width="14" bestFit="1" customWidth="1"/>
    <col min="515" max="516" width="11.36328125" bestFit="1" customWidth="1"/>
    <col min="517" max="517" width="10.7265625" bestFit="1" customWidth="1"/>
    <col min="518" max="518" width="13.7265625" bestFit="1" customWidth="1"/>
    <col min="519" max="520" width="14" bestFit="1" customWidth="1"/>
    <col min="521" max="521" width="14.90625" bestFit="1" customWidth="1"/>
    <col min="522" max="522" width="15.54296875" bestFit="1" customWidth="1"/>
    <col min="523" max="523" width="12.1796875" bestFit="1" customWidth="1"/>
    <col min="524" max="524" width="11.6328125" bestFit="1" customWidth="1"/>
    <col min="525" max="525" width="11.453125" bestFit="1" customWidth="1"/>
    <col min="526" max="526" width="9.08984375" bestFit="1" customWidth="1"/>
    <col min="527" max="527" width="12.08984375" bestFit="1" customWidth="1"/>
    <col min="528" max="528" width="14.7265625" bestFit="1" customWidth="1"/>
    <col min="529" max="529" width="12.90625" bestFit="1" customWidth="1"/>
    <col min="530" max="530" width="12.7265625" bestFit="1" customWidth="1"/>
    <col min="531" max="531" width="11.36328125" bestFit="1" customWidth="1"/>
    <col min="532" max="532" width="12.453125" bestFit="1" customWidth="1"/>
    <col min="533" max="533" width="9.6328125" bestFit="1" customWidth="1"/>
    <col min="534" max="534" width="12.453125" bestFit="1" customWidth="1"/>
    <col min="535" max="535" width="10.90625" bestFit="1" customWidth="1"/>
    <col min="536" max="536" width="13.36328125" bestFit="1" customWidth="1"/>
    <col min="537" max="537" width="11" bestFit="1" customWidth="1"/>
    <col min="538" max="538" width="13" bestFit="1" customWidth="1"/>
    <col min="539" max="539" width="11.36328125" bestFit="1" customWidth="1"/>
    <col min="540" max="540" width="12.36328125" bestFit="1" customWidth="1"/>
    <col min="541" max="541" width="10.36328125" bestFit="1" customWidth="1"/>
    <col min="542" max="542" width="14.36328125" bestFit="1" customWidth="1"/>
    <col min="543" max="543" width="16.7265625" bestFit="1" customWidth="1"/>
    <col min="544" max="544" width="14.36328125" bestFit="1" customWidth="1"/>
    <col min="545" max="545" width="14.7265625" bestFit="1" customWidth="1"/>
    <col min="546" max="547" width="15.1796875" bestFit="1" customWidth="1"/>
    <col min="548" max="548" width="14.6328125" bestFit="1" customWidth="1"/>
    <col min="549" max="549" width="13.6328125" bestFit="1" customWidth="1"/>
    <col min="550" max="550" width="13.54296875" bestFit="1" customWidth="1"/>
    <col min="551" max="551" width="13.36328125" bestFit="1" customWidth="1"/>
    <col min="552" max="552" width="13.6328125" bestFit="1" customWidth="1"/>
    <col min="553" max="553" width="12" bestFit="1" customWidth="1"/>
    <col min="554" max="554" width="15.453125" bestFit="1" customWidth="1"/>
    <col min="555" max="555" width="10.36328125" bestFit="1" customWidth="1"/>
    <col min="556" max="556" width="11.6328125" bestFit="1" customWidth="1"/>
    <col min="557" max="557" width="11.26953125" bestFit="1" customWidth="1"/>
    <col min="558" max="559" width="13.08984375" bestFit="1" customWidth="1"/>
    <col min="560" max="560" width="13.1796875" bestFit="1" customWidth="1"/>
    <col min="561" max="561" width="12.36328125" bestFit="1" customWidth="1"/>
    <col min="562" max="562" width="12.1796875" bestFit="1" customWidth="1"/>
    <col min="563" max="563" width="11.81640625" bestFit="1" customWidth="1"/>
    <col min="564" max="564" width="10.453125" bestFit="1" customWidth="1"/>
    <col min="565" max="565" width="7.90625" bestFit="1" customWidth="1"/>
    <col min="566" max="566" width="8.81640625" bestFit="1" customWidth="1"/>
    <col min="567" max="567" width="10.81640625" bestFit="1" customWidth="1"/>
    <col min="568" max="568" width="11.26953125" bestFit="1" customWidth="1"/>
    <col min="569" max="569" width="12.90625" bestFit="1" customWidth="1"/>
    <col min="570" max="570" width="12.54296875" bestFit="1" customWidth="1"/>
    <col min="571" max="571" width="13.6328125" bestFit="1" customWidth="1"/>
    <col min="572" max="572" width="10.08984375" bestFit="1" customWidth="1"/>
    <col min="573" max="573" width="14.54296875" bestFit="1" customWidth="1"/>
    <col min="574" max="574" width="13.90625" bestFit="1" customWidth="1"/>
    <col min="575" max="575" width="11.90625" bestFit="1" customWidth="1"/>
    <col min="576" max="576" width="18.1796875" bestFit="1" customWidth="1"/>
    <col min="577" max="577" width="14" bestFit="1" customWidth="1"/>
    <col min="578" max="578" width="15.36328125" bestFit="1" customWidth="1"/>
    <col min="579" max="579" width="10.7265625" bestFit="1" customWidth="1"/>
    <col min="580" max="580" width="9.08984375" bestFit="1" customWidth="1"/>
    <col min="581" max="581" width="12.90625" bestFit="1" customWidth="1"/>
    <col min="582" max="582" width="11.1796875" bestFit="1" customWidth="1"/>
    <col min="583" max="583" width="12.453125" bestFit="1" customWidth="1"/>
    <col min="584" max="584" width="13.26953125" bestFit="1" customWidth="1"/>
    <col min="585" max="585" width="9.7265625" bestFit="1" customWidth="1"/>
    <col min="586" max="586" width="14.36328125" bestFit="1" customWidth="1"/>
    <col min="587" max="587" width="15.08984375" bestFit="1" customWidth="1"/>
    <col min="588" max="588" width="15.1796875" bestFit="1" customWidth="1"/>
    <col min="589" max="589" width="15.453125" bestFit="1" customWidth="1"/>
    <col min="590" max="590" width="13.90625" bestFit="1" customWidth="1"/>
    <col min="591" max="591" width="14.7265625" bestFit="1" customWidth="1"/>
    <col min="592" max="592" width="9.36328125" bestFit="1" customWidth="1"/>
    <col min="593" max="593" width="10.453125" bestFit="1" customWidth="1"/>
    <col min="594" max="594" width="12.6328125" bestFit="1" customWidth="1"/>
    <col min="595" max="595" width="10.36328125" bestFit="1" customWidth="1"/>
    <col min="596" max="596" width="11.453125" bestFit="1" customWidth="1"/>
    <col min="597" max="597" width="12.26953125" bestFit="1" customWidth="1"/>
    <col min="598" max="598" width="9.453125" bestFit="1" customWidth="1"/>
    <col min="599" max="599" width="10.7265625" bestFit="1" customWidth="1"/>
    <col min="600" max="600" width="13.90625" bestFit="1" customWidth="1"/>
    <col min="601" max="601" width="13.453125" bestFit="1" customWidth="1"/>
    <col min="602" max="602" width="11.54296875" bestFit="1" customWidth="1"/>
    <col min="603" max="603" width="14.453125" bestFit="1" customWidth="1"/>
    <col min="604" max="604" width="11.81640625" bestFit="1" customWidth="1"/>
    <col min="605" max="605" width="8.54296875" bestFit="1" customWidth="1"/>
    <col min="606" max="606" width="10.36328125" bestFit="1" customWidth="1"/>
    <col min="607" max="607" width="10.54296875" bestFit="1" customWidth="1"/>
    <col min="608" max="608" width="10" bestFit="1" customWidth="1"/>
    <col min="609" max="609" width="13.26953125" bestFit="1" customWidth="1"/>
    <col min="610" max="610" width="13.08984375" bestFit="1" customWidth="1"/>
    <col min="611" max="611" width="12.08984375" bestFit="1" customWidth="1"/>
    <col min="612" max="612" width="13.90625" bestFit="1" customWidth="1"/>
    <col min="613" max="613" width="11.1796875" bestFit="1" customWidth="1"/>
    <col min="614" max="614" width="10.81640625" bestFit="1" customWidth="1"/>
    <col min="615" max="615" width="13.81640625" bestFit="1" customWidth="1"/>
    <col min="616" max="616" width="12.26953125" bestFit="1" customWidth="1"/>
    <col min="617" max="617" width="12.453125" bestFit="1" customWidth="1"/>
    <col min="618" max="618" width="13.7265625" bestFit="1" customWidth="1"/>
    <col min="619" max="619" width="17" bestFit="1" customWidth="1"/>
    <col min="620" max="620" width="11.26953125" bestFit="1" customWidth="1"/>
    <col min="621" max="621" width="13.6328125" bestFit="1" customWidth="1"/>
    <col min="622" max="622" width="15.08984375" bestFit="1" customWidth="1"/>
    <col min="623" max="623" width="13" bestFit="1" customWidth="1"/>
    <col min="624" max="624" width="11.7265625" bestFit="1" customWidth="1"/>
    <col min="625" max="625" width="14" bestFit="1" customWidth="1"/>
    <col min="626" max="626" width="6.54296875" bestFit="1" customWidth="1"/>
    <col min="627" max="627" width="9.26953125" bestFit="1" customWidth="1"/>
    <col min="628" max="628" width="7.453125" bestFit="1" customWidth="1"/>
    <col min="629" max="629" width="10.36328125" bestFit="1" customWidth="1"/>
    <col min="630" max="630" width="11.90625" bestFit="1" customWidth="1"/>
    <col min="631" max="631" width="9.1796875" bestFit="1" customWidth="1"/>
    <col min="632" max="632" width="7.54296875" bestFit="1" customWidth="1"/>
    <col min="633" max="633" width="10.26953125" bestFit="1" customWidth="1"/>
    <col min="634" max="634" width="11.08984375" bestFit="1" customWidth="1"/>
    <col min="635" max="635" width="8.6328125" bestFit="1" customWidth="1"/>
    <col min="636" max="636" width="10" bestFit="1" customWidth="1"/>
    <col min="637" max="637" width="9.36328125" bestFit="1" customWidth="1"/>
    <col min="638" max="638" width="8.54296875" bestFit="1" customWidth="1"/>
    <col min="639" max="639" width="9.36328125" bestFit="1" customWidth="1"/>
    <col min="640" max="640" width="11" bestFit="1" customWidth="1"/>
    <col min="641" max="641" width="12" bestFit="1" customWidth="1"/>
    <col min="642" max="642" width="8" bestFit="1" customWidth="1"/>
    <col min="643" max="643" width="10.08984375" bestFit="1" customWidth="1"/>
    <col min="644" max="644" width="12.453125" bestFit="1" customWidth="1"/>
    <col min="645" max="645" width="11" bestFit="1" customWidth="1"/>
    <col min="646" max="646" width="11.08984375" bestFit="1" customWidth="1"/>
    <col min="647" max="647" width="9.08984375" bestFit="1" customWidth="1"/>
    <col min="648" max="648" width="14.6328125" bestFit="1" customWidth="1"/>
    <col min="649" max="650" width="11.90625" bestFit="1" customWidth="1"/>
    <col min="651" max="651" width="11.1796875" bestFit="1" customWidth="1"/>
    <col min="652" max="652" width="14.1796875" bestFit="1" customWidth="1"/>
    <col min="653" max="653" width="13.36328125" bestFit="1" customWidth="1"/>
    <col min="654" max="654" width="11.453125" bestFit="1" customWidth="1"/>
    <col min="655" max="655" width="14.1796875" bestFit="1" customWidth="1"/>
    <col min="656" max="656" width="12.6328125" bestFit="1" customWidth="1"/>
    <col min="657" max="657" width="14.26953125" bestFit="1" customWidth="1"/>
    <col min="658" max="658" width="12.7265625" bestFit="1" customWidth="1"/>
    <col min="659" max="659" width="13.1796875" bestFit="1" customWidth="1"/>
    <col min="660" max="660" width="12.26953125" bestFit="1" customWidth="1"/>
    <col min="661" max="661" width="12.90625" bestFit="1" customWidth="1"/>
    <col min="662" max="662" width="13.26953125" bestFit="1" customWidth="1"/>
    <col min="663" max="663" width="10.90625" bestFit="1" customWidth="1"/>
    <col min="664" max="664" width="11.81640625" bestFit="1" customWidth="1"/>
    <col min="665" max="665" width="9.81640625" bestFit="1" customWidth="1"/>
    <col min="666" max="666" width="12.54296875" bestFit="1" customWidth="1"/>
    <col min="667" max="667" width="10.26953125" bestFit="1" customWidth="1"/>
    <col min="668" max="668" width="10.54296875" bestFit="1" customWidth="1"/>
    <col min="669" max="669" width="9.26953125" bestFit="1" customWidth="1"/>
    <col min="670" max="670" width="11" bestFit="1" customWidth="1"/>
    <col min="671" max="671" width="10.453125" bestFit="1" customWidth="1"/>
    <col min="672" max="672" width="9.6328125" bestFit="1" customWidth="1"/>
    <col min="673" max="673" width="13.81640625" bestFit="1" customWidth="1"/>
    <col min="674" max="674" width="12.7265625" bestFit="1" customWidth="1"/>
    <col min="675" max="675" width="17.6328125" bestFit="1" customWidth="1"/>
    <col min="676" max="676" width="14.7265625" bestFit="1" customWidth="1"/>
    <col min="677" max="677" width="14.54296875" bestFit="1" customWidth="1"/>
    <col min="678" max="678" width="14" bestFit="1" customWidth="1"/>
    <col min="679" max="679" width="13.81640625" bestFit="1" customWidth="1"/>
    <col min="680" max="680" width="15.90625" bestFit="1" customWidth="1"/>
    <col min="681" max="681" width="16" bestFit="1" customWidth="1"/>
    <col min="682" max="682" width="13.90625" bestFit="1" customWidth="1"/>
    <col min="683" max="683" width="19.26953125" bestFit="1" customWidth="1"/>
    <col min="684" max="684" width="13.81640625" bestFit="1" customWidth="1"/>
    <col min="685" max="685" width="12.6328125" bestFit="1" customWidth="1"/>
    <col min="686" max="686" width="14" bestFit="1" customWidth="1"/>
    <col min="687" max="687" width="13.6328125" bestFit="1" customWidth="1"/>
    <col min="688" max="688" width="12.6328125" bestFit="1" customWidth="1"/>
    <col min="689" max="689" width="13.7265625" bestFit="1" customWidth="1"/>
    <col min="690" max="690" width="13.08984375" bestFit="1" customWidth="1"/>
    <col min="691" max="691" width="12.54296875" bestFit="1" customWidth="1"/>
    <col min="692" max="692" width="12.90625" bestFit="1" customWidth="1"/>
    <col min="693" max="693" width="12.7265625" bestFit="1" customWidth="1"/>
    <col min="694" max="694" width="12.453125" bestFit="1" customWidth="1"/>
    <col min="695" max="695" width="12.08984375" bestFit="1" customWidth="1"/>
    <col min="696" max="696" width="11.26953125" bestFit="1" customWidth="1"/>
    <col min="697" max="697" width="14.36328125" bestFit="1" customWidth="1"/>
    <col min="698" max="698" width="13.26953125" bestFit="1" customWidth="1"/>
    <col min="699" max="699" width="12.453125" bestFit="1" customWidth="1"/>
    <col min="700" max="700" width="14.81640625" bestFit="1" customWidth="1"/>
    <col min="701" max="701" width="13.90625" bestFit="1" customWidth="1"/>
    <col min="702" max="702" width="14.26953125" bestFit="1" customWidth="1"/>
    <col min="703" max="703" width="15" bestFit="1" customWidth="1"/>
    <col min="704" max="705" width="12.6328125" bestFit="1" customWidth="1"/>
    <col min="706" max="706" width="13.81640625" bestFit="1" customWidth="1"/>
    <col min="707" max="707" width="14.6328125" bestFit="1" customWidth="1"/>
    <col min="708" max="708" width="13.90625" bestFit="1" customWidth="1"/>
    <col min="709" max="709" width="12.90625" bestFit="1" customWidth="1"/>
    <col min="710" max="710" width="12.1796875" bestFit="1" customWidth="1"/>
    <col min="711" max="711" width="12.7265625" bestFit="1" customWidth="1"/>
    <col min="712" max="712" width="11.6328125" bestFit="1" customWidth="1"/>
    <col min="713" max="713" width="15.36328125" bestFit="1" customWidth="1"/>
    <col min="714" max="714" width="18.90625" bestFit="1" customWidth="1"/>
    <col min="715" max="715" width="12.453125" bestFit="1" customWidth="1"/>
    <col min="716" max="716" width="13.08984375" bestFit="1" customWidth="1"/>
    <col min="717" max="717" width="13.54296875" bestFit="1" customWidth="1"/>
    <col min="718" max="718" width="12.36328125" bestFit="1" customWidth="1"/>
    <col min="719" max="719" width="12.90625" bestFit="1" customWidth="1"/>
    <col min="720" max="720" width="15.36328125" bestFit="1" customWidth="1"/>
    <col min="721" max="721" width="19.08984375" bestFit="1" customWidth="1"/>
    <col min="722" max="722" width="13.08984375" bestFit="1" customWidth="1"/>
    <col min="723" max="723" width="17.36328125" bestFit="1" customWidth="1"/>
    <col min="724" max="724" width="14.1796875" bestFit="1" customWidth="1"/>
    <col min="725" max="725" width="13.54296875" bestFit="1" customWidth="1"/>
    <col min="726" max="726" width="16.1796875" bestFit="1" customWidth="1"/>
    <col min="727" max="727" width="16.26953125" bestFit="1" customWidth="1"/>
    <col min="728" max="728" width="16.453125" bestFit="1" customWidth="1"/>
    <col min="729" max="729" width="15" bestFit="1" customWidth="1"/>
    <col min="730" max="730" width="14.36328125" bestFit="1" customWidth="1"/>
    <col min="731" max="731" width="10.7265625" bestFit="1" customWidth="1"/>
    <col min="732" max="732" width="12.6328125" bestFit="1" customWidth="1"/>
    <col min="733" max="733" width="12.7265625" bestFit="1" customWidth="1"/>
    <col min="734" max="734" width="12.26953125" bestFit="1" customWidth="1"/>
    <col min="735" max="735" width="14.81640625" bestFit="1" customWidth="1"/>
    <col min="736" max="736" width="11.7265625" bestFit="1" customWidth="1"/>
    <col min="737" max="737" width="12.453125" bestFit="1" customWidth="1"/>
    <col min="738" max="738" width="11" bestFit="1" customWidth="1"/>
    <col min="739" max="739" width="10.7265625" bestFit="1" customWidth="1"/>
    <col min="740" max="740" width="15.08984375" bestFit="1" customWidth="1"/>
    <col min="741" max="741" width="14" bestFit="1" customWidth="1"/>
    <col min="742" max="742" width="12.54296875" bestFit="1" customWidth="1"/>
    <col min="743" max="743" width="12" bestFit="1" customWidth="1"/>
    <col min="744" max="744" width="13.6328125" bestFit="1" customWidth="1"/>
    <col min="745" max="745" width="16.54296875" bestFit="1" customWidth="1"/>
    <col min="746" max="746" width="15.7265625" bestFit="1" customWidth="1"/>
    <col min="747" max="747" width="18.1796875" bestFit="1" customWidth="1"/>
    <col min="748" max="748" width="14.90625" bestFit="1" customWidth="1"/>
    <col min="749" max="749" width="20" bestFit="1" customWidth="1"/>
    <col min="750" max="750" width="20.453125" bestFit="1" customWidth="1"/>
    <col min="751" max="751" width="19.1796875" bestFit="1" customWidth="1"/>
    <col min="752" max="752" width="15.90625" bestFit="1" customWidth="1"/>
    <col min="753" max="753" width="13.36328125" bestFit="1" customWidth="1"/>
    <col min="754" max="754" width="12.36328125" bestFit="1" customWidth="1"/>
    <col min="755" max="755" width="13.1796875" bestFit="1" customWidth="1"/>
    <col min="756" max="756" width="13.7265625" bestFit="1" customWidth="1"/>
    <col min="757" max="757" width="14.26953125" bestFit="1" customWidth="1"/>
    <col min="758" max="758" width="12.36328125" bestFit="1" customWidth="1"/>
    <col min="759" max="759" width="14.54296875" bestFit="1" customWidth="1"/>
    <col min="760" max="760" width="15.6328125" bestFit="1" customWidth="1"/>
    <col min="761" max="761" width="12" bestFit="1" customWidth="1"/>
    <col min="762" max="762" width="15.08984375" bestFit="1" customWidth="1"/>
    <col min="763" max="763" width="13.81640625" bestFit="1" customWidth="1"/>
    <col min="764" max="764" width="15.08984375" bestFit="1" customWidth="1"/>
    <col min="765" max="765" width="14.1796875" bestFit="1" customWidth="1"/>
    <col min="766" max="766" width="11.26953125" bestFit="1" customWidth="1"/>
    <col min="767" max="767" width="11.1796875" bestFit="1" customWidth="1"/>
    <col min="768" max="768" width="15.26953125" bestFit="1" customWidth="1"/>
    <col min="769" max="769" width="9.26953125" bestFit="1" customWidth="1"/>
    <col min="770" max="770" width="12.7265625" bestFit="1" customWidth="1"/>
    <col min="771" max="771" width="8.54296875" bestFit="1" customWidth="1"/>
    <col min="772" max="772" width="12.7265625" bestFit="1" customWidth="1"/>
    <col min="773" max="773" width="11.54296875" bestFit="1" customWidth="1"/>
    <col min="774" max="774" width="12.90625" bestFit="1" customWidth="1"/>
    <col min="775" max="775" width="15.7265625" bestFit="1" customWidth="1"/>
    <col min="776" max="776" width="12.36328125" bestFit="1" customWidth="1"/>
    <col min="777" max="777" width="14" bestFit="1" customWidth="1"/>
    <col min="778" max="778" width="13.36328125" bestFit="1" customWidth="1"/>
    <col min="779" max="779" width="14.08984375" bestFit="1" customWidth="1"/>
    <col min="780" max="780" width="14.7265625" bestFit="1" customWidth="1"/>
    <col min="781" max="781" width="8.90625" bestFit="1" customWidth="1"/>
    <col min="782" max="782" width="11.54296875" bestFit="1" customWidth="1"/>
    <col min="783" max="783" width="12.6328125" bestFit="1" customWidth="1"/>
    <col min="784" max="784" width="13.08984375" bestFit="1" customWidth="1"/>
    <col min="785" max="785" width="13.36328125" bestFit="1" customWidth="1"/>
    <col min="786" max="786" width="14.36328125" bestFit="1" customWidth="1"/>
    <col min="787" max="787" width="12.08984375" bestFit="1" customWidth="1"/>
    <col min="788" max="788" width="14.08984375" bestFit="1" customWidth="1"/>
    <col min="789" max="789" width="11.54296875" bestFit="1" customWidth="1"/>
    <col min="790" max="790" width="11.81640625" bestFit="1" customWidth="1"/>
    <col min="791" max="791" width="13" bestFit="1" customWidth="1"/>
    <col min="792" max="792" width="10.08984375" bestFit="1" customWidth="1"/>
    <col min="793" max="793" width="11.7265625" bestFit="1" customWidth="1"/>
    <col min="794" max="794" width="13.7265625" bestFit="1" customWidth="1"/>
    <col min="795" max="795" width="14.90625" bestFit="1" customWidth="1"/>
    <col min="796" max="796" width="15.08984375" bestFit="1" customWidth="1"/>
    <col min="797" max="797" width="13.26953125" bestFit="1" customWidth="1"/>
    <col min="798" max="798" width="14.453125" bestFit="1" customWidth="1"/>
    <col min="799" max="799" width="11" bestFit="1" customWidth="1"/>
    <col min="800" max="800" width="13.7265625" bestFit="1" customWidth="1"/>
    <col min="801" max="801" width="13.1796875" bestFit="1" customWidth="1"/>
    <col min="802" max="802" width="10.54296875" bestFit="1" customWidth="1"/>
    <col min="803" max="803" width="14" bestFit="1" customWidth="1"/>
    <col min="804" max="804" width="15.36328125" bestFit="1" customWidth="1"/>
    <col min="805" max="805" width="13.90625" bestFit="1" customWidth="1"/>
    <col min="806" max="806" width="11.81640625" bestFit="1" customWidth="1"/>
    <col min="807" max="807" width="12.6328125" bestFit="1" customWidth="1"/>
    <col min="808" max="808" width="10.36328125" bestFit="1" customWidth="1"/>
    <col min="809" max="809" width="13.08984375" bestFit="1" customWidth="1"/>
    <col min="810" max="810" width="13.26953125" bestFit="1" customWidth="1"/>
    <col min="811" max="811" width="12.90625" bestFit="1" customWidth="1"/>
    <col min="812" max="812" width="13.453125" bestFit="1" customWidth="1"/>
    <col min="813" max="813" width="11.90625" bestFit="1" customWidth="1"/>
    <col min="814" max="814" width="10.7265625" bestFit="1" customWidth="1"/>
    <col min="815" max="815" width="14.26953125" bestFit="1" customWidth="1"/>
    <col min="816" max="816" width="14.7265625" bestFit="1" customWidth="1"/>
    <col min="817" max="817" width="12.7265625" bestFit="1" customWidth="1"/>
    <col min="818" max="818" width="12.08984375" bestFit="1" customWidth="1"/>
    <col min="819" max="819" width="13.54296875" bestFit="1" customWidth="1"/>
    <col min="820" max="820" width="11.453125" bestFit="1" customWidth="1"/>
    <col min="821" max="821" width="12.6328125" bestFit="1" customWidth="1"/>
    <col min="822" max="822" width="12.453125" bestFit="1" customWidth="1"/>
    <col min="823" max="823" width="9.81640625" bestFit="1" customWidth="1"/>
    <col min="824" max="824" width="11.08984375" bestFit="1" customWidth="1"/>
    <col min="825" max="825" width="11.90625" bestFit="1" customWidth="1"/>
    <col min="826" max="826" width="13" bestFit="1" customWidth="1"/>
    <col min="827" max="827" width="14.54296875" bestFit="1" customWidth="1"/>
    <col min="828" max="828" width="18.1796875" bestFit="1" customWidth="1"/>
    <col min="829" max="829" width="10.81640625" bestFit="1" customWidth="1"/>
    <col min="830" max="830" width="15.08984375" bestFit="1" customWidth="1"/>
    <col min="831" max="831" width="10.7265625" bestFit="1" customWidth="1"/>
    <col min="832" max="832" width="12.6328125" bestFit="1" customWidth="1"/>
    <col min="833" max="833" width="10.90625" bestFit="1" customWidth="1"/>
    <col min="834" max="834" width="12.90625" bestFit="1" customWidth="1"/>
    <col min="835" max="835" width="9.26953125" bestFit="1" customWidth="1"/>
    <col min="836" max="836" width="12.453125" bestFit="1" customWidth="1"/>
    <col min="837" max="837" width="9.08984375" bestFit="1" customWidth="1"/>
    <col min="838" max="838" width="10.08984375" bestFit="1" customWidth="1"/>
    <col min="839" max="839" width="12.26953125" bestFit="1" customWidth="1"/>
    <col min="840" max="840" width="9.81640625" bestFit="1" customWidth="1"/>
    <col min="841" max="841" width="10" bestFit="1" customWidth="1"/>
    <col min="842" max="842" width="9.81640625" bestFit="1" customWidth="1"/>
    <col min="843" max="843" width="11.36328125" bestFit="1" customWidth="1"/>
    <col min="844" max="844" width="10.6328125" bestFit="1" customWidth="1"/>
    <col min="845" max="845" width="13" bestFit="1" customWidth="1"/>
    <col min="846" max="846" width="18.6328125" bestFit="1" customWidth="1"/>
    <col min="847" max="847" width="16.26953125" bestFit="1" customWidth="1"/>
    <col min="848" max="848" width="16.6328125" bestFit="1" customWidth="1"/>
    <col min="849" max="849" width="12.90625" bestFit="1" customWidth="1"/>
    <col min="850" max="850" width="11.90625" bestFit="1" customWidth="1"/>
    <col min="851" max="851" width="12.08984375" bestFit="1" customWidth="1"/>
    <col min="852" max="852" width="14.36328125" bestFit="1" customWidth="1"/>
    <col min="853" max="853" width="15.453125" bestFit="1" customWidth="1"/>
    <col min="854" max="854" width="8.08984375" bestFit="1" customWidth="1"/>
    <col min="855" max="855" width="11.36328125" bestFit="1" customWidth="1"/>
    <col min="856" max="856" width="11.7265625" bestFit="1" customWidth="1"/>
    <col min="857" max="857" width="13" bestFit="1" customWidth="1"/>
    <col min="858" max="858" width="12.36328125" bestFit="1" customWidth="1"/>
    <col min="859" max="859" width="15.1796875" bestFit="1" customWidth="1"/>
    <col min="860" max="860" width="11.6328125" bestFit="1" customWidth="1"/>
    <col min="861" max="861" width="14.54296875" bestFit="1" customWidth="1"/>
    <col min="862" max="862" width="16.6328125" bestFit="1" customWidth="1"/>
    <col min="863" max="863" width="16.81640625" bestFit="1" customWidth="1"/>
    <col min="864" max="864" width="12.453125" bestFit="1" customWidth="1"/>
    <col min="865" max="865" width="10.1796875" bestFit="1" customWidth="1"/>
    <col min="866" max="866" width="11.26953125" bestFit="1" customWidth="1"/>
    <col min="867" max="867" width="9" bestFit="1" customWidth="1"/>
    <col min="868" max="868" width="9.90625" bestFit="1" customWidth="1"/>
    <col min="869" max="869" width="13.6328125" bestFit="1" customWidth="1"/>
    <col min="870" max="870" width="12.90625" bestFit="1" customWidth="1"/>
    <col min="871" max="871" width="12.54296875" bestFit="1" customWidth="1"/>
    <col min="872" max="872" width="17.54296875" bestFit="1" customWidth="1"/>
    <col min="873" max="873" width="15.7265625" bestFit="1" customWidth="1"/>
    <col min="874" max="874" width="10.6328125" bestFit="1" customWidth="1"/>
    <col min="875" max="875" width="12.453125" bestFit="1" customWidth="1"/>
    <col min="876" max="876" width="9.08984375" bestFit="1" customWidth="1"/>
    <col min="877" max="877" width="14.26953125" bestFit="1" customWidth="1"/>
    <col min="878" max="878" width="11.453125" bestFit="1" customWidth="1"/>
    <col min="879" max="879" width="13.81640625" bestFit="1" customWidth="1"/>
    <col min="880" max="880" width="12.453125" bestFit="1" customWidth="1"/>
    <col min="881" max="881" width="14.08984375" bestFit="1" customWidth="1"/>
    <col min="882" max="882" width="12.54296875" bestFit="1" customWidth="1"/>
    <col min="883" max="883" width="10.453125" bestFit="1" customWidth="1"/>
    <col min="884" max="884" width="11.36328125" bestFit="1" customWidth="1"/>
    <col min="885" max="885" width="13.36328125" bestFit="1" customWidth="1"/>
    <col min="886" max="886" width="15.26953125" bestFit="1" customWidth="1"/>
    <col min="887" max="887" width="14.26953125" bestFit="1" customWidth="1"/>
    <col min="888" max="888" width="16.36328125" bestFit="1" customWidth="1"/>
    <col min="889" max="889" width="16.54296875" bestFit="1" customWidth="1"/>
    <col min="890" max="890" width="12.6328125" bestFit="1" customWidth="1"/>
    <col min="891" max="891" width="14.36328125" bestFit="1" customWidth="1"/>
    <col min="892" max="892" width="14.1796875" bestFit="1" customWidth="1"/>
    <col min="893" max="893" width="10.453125" bestFit="1" customWidth="1"/>
    <col min="894" max="894" width="11.81640625" bestFit="1" customWidth="1"/>
    <col min="895" max="895" width="12.08984375" bestFit="1" customWidth="1"/>
    <col min="896" max="896" width="13.81640625" bestFit="1" customWidth="1"/>
    <col min="897" max="897" width="14.7265625" bestFit="1" customWidth="1"/>
    <col min="898" max="899" width="11.7265625" bestFit="1" customWidth="1"/>
    <col min="900" max="900" width="17.1796875" bestFit="1" customWidth="1"/>
    <col min="901" max="901" width="14.36328125" bestFit="1" customWidth="1"/>
    <col min="902" max="902" width="13.453125" bestFit="1" customWidth="1"/>
    <col min="903" max="903" width="13.26953125" bestFit="1" customWidth="1"/>
    <col min="904" max="904" width="12.36328125" bestFit="1" customWidth="1"/>
    <col min="905" max="905" width="11.81640625" bestFit="1" customWidth="1"/>
    <col min="906" max="906" width="9.90625" bestFit="1" customWidth="1"/>
    <col min="907" max="907" width="12.6328125" bestFit="1" customWidth="1"/>
    <col min="908" max="908" width="13.1796875" bestFit="1" customWidth="1"/>
    <col min="909" max="909" width="14.54296875" bestFit="1" customWidth="1"/>
    <col min="910" max="910" width="13.1796875" bestFit="1" customWidth="1"/>
    <col min="911" max="911" width="14.90625" bestFit="1" customWidth="1"/>
    <col min="912" max="912" width="12.08984375" bestFit="1" customWidth="1"/>
    <col min="913" max="913" width="15.08984375" bestFit="1" customWidth="1"/>
    <col min="914" max="914" width="11.90625" bestFit="1" customWidth="1"/>
    <col min="915" max="915" width="12" bestFit="1" customWidth="1"/>
    <col min="916" max="916" width="9.81640625" bestFit="1" customWidth="1"/>
    <col min="917" max="917" width="18.1796875" bestFit="1" customWidth="1"/>
    <col min="918" max="918" width="12.6328125" bestFit="1" customWidth="1"/>
    <col min="919" max="919" width="11.81640625" bestFit="1" customWidth="1"/>
    <col min="920" max="920" width="10.90625" bestFit="1" customWidth="1"/>
    <col min="921" max="921" width="14.81640625" bestFit="1" customWidth="1"/>
    <col min="922" max="922" width="11.36328125" bestFit="1" customWidth="1"/>
    <col min="923" max="923" width="10.7265625" bestFit="1" customWidth="1"/>
    <col min="924" max="924" width="12.453125" bestFit="1" customWidth="1"/>
    <col min="925" max="925" width="12.90625" bestFit="1" customWidth="1"/>
    <col min="926" max="926" width="13.54296875" bestFit="1" customWidth="1"/>
    <col min="927" max="927" width="15.453125" bestFit="1" customWidth="1"/>
    <col min="928" max="928" width="13.6328125" bestFit="1" customWidth="1"/>
    <col min="929" max="929" width="12.36328125" bestFit="1" customWidth="1"/>
    <col min="930" max="930" width="14.26953125" bestFit="1" customWidth="1"/>
    <col min="931" max="931" width="12.26953125" bestFit="1" customWidth="1"/>
    <col min="932" max="932" width="15.453125" bestFit="1" customWidth="1"/>
    <col min="933" max="933" width="13.90625" bestFit="1" customWidth="1"/>
    <col min="934" max="934" width="10.90625" bestFit="1" customWidth="1"/>
    <col min="935" max="935" width="12.90625" bestFit="1" customWidth="1"/>
    <col min="936" max="936" width="10.90625" bestFit="1" customWidth="1"/>
    <col min="937" max="937" width="11.7265625" bestFit="1" customWidth="1"/>
    <col min="938" max="938" width="11.6328125" bestFit="1" customWidth="1"/>
    <col min="939" max="939" width="16.08984375" bestFit="1" customWidth="1"/>
    <col min="940" max="940" width="13.7265625" bestFit="1" customWidth="1"/>
    <col min="941" max="941" width="11.08984375" bestFit="1" customWidth="1"/>
    <col min="942" max="942" width="13.54296875" bestFit="1" customWidth="1"/>
    <col min="943" max="943" width="14" bestFit="1" customWidth="1"/>
    <col min="944" max="944" width="15.81640625" bestFit="1" customWidth="1"/>
    <col min="945" max="945" width="12" bestFit="1" customWidth="1"/>
    <col min="946" max="946" width="13.453125" bestFit="1" customWidth="1"/>
    <col min="947" max="947" width="14" bestFit="1" customWidth="1"/>
    <col min="948" max="948" width="10.7265625" bestFit="1" customWidth="1"/>
    <col min="949" max="949" width="11.81640625" bestFit="1" customWidth="1"/>
    <col min="950" max="950" width="10.36328125" bestFit="1" customWidth="1"/>
    <col min="951" max="951" width="11.7265625" bestFit="1" customWidth="1"/>
    <col min="952" max="952" width="12.453125" bestFit="1" customWidth="1"/>
    <col min="953" max="953" width="10.7265625" bestFit="1" customWidth="1"/>
    <col min="954" max="954" width="11.1796875" bestFit="1" customWidth="1"/>
    <col min="955" max="955" width="15.54296875" bestFit="1" customWidth="1"/>
    <col min="956" max="956" width="14.1796875" bestFit="1" customWidth="1"/>
    <col min="957" max="957" width="10.453125" bestFit="1" customWidth="1"/>
    <col min="958" max="958" width="11.54296875" bestFit="1" customWidth="1"/>
    <col min="959" max="959" width="12.36328125" bestFit="1" customWidth="1"/>
    <col min="960" max="960" width="9.1796875" bestFit="1" customWidth="1"/>
    <col min="961" max="961" width="11.54296875" bestFit="1" customWidth="1"/>
    <col min="962" max="962" width="17.81640625" bestFit="1" customWidth="1"/>
    <col min="963" max="963" width="11.26953125" bestFit="1" customWidth="1"/>
    <col min="964" max="964" width="10.08984375" bestFit="1" customWidth="1"/>
    <col min="965" max="965" width="11.26953125" bestFit="1" customWidth="1"/>
    <col min="966" max="966" width="11.08984375" bestFit="1" customWidth="1"/>
    <col min="967" max="967" width="12.26953125" bestFit="1" customWidth="1"/>
    <col min="968" max="968" width="16.36328125" bestFit="1" customWidth="1"/>
    <col min="969" max="969" width="11.7265625" bestFit="1" customWidth="1"/>
    <col min="970" max="970" width="15" bestFit="1" customWidth="1"/>
    <col min="971" max="971" width="13.36328125" bestFit="1" customWidth="1"/>
    <col min="972" max="972" width="14.08984375" bestFit="1" customWidth="1"/>
    <col min="973" max="973" width="13.08984375" bestFit="1" customWidth="1"/>
    <col min="974" max="974" width="14.26953125" bestFit="1" customWidth="1"/>
    <col min="975" max="975" width="13.7265625" bestFit="1" customWidth="1"/>
    <col min="976" max="976" width="14.08984375" bestFit="1" customWidth="1"/>
    <col min="977" max="977" width="10.36328125" bestFit="1" customWidth="1"/>
    <col min="978" max="978" width="11.6328125" bestFit="1" customWidth="1"/>
    <col min="979" max="979" width="9.81640625" bestFit="1" customWidth="1"/>
    <col min="980" max="980" width="12.453125" bestFit="1" customWidth="1"/>
    <col min="981" max="981" width="14" bestFit="1" customWidth="1"/>
    <col min="982" max="982" width="12" bestFit="1" customWidth="1"/>
    <col min="983" max="983" width="14.54296875" bestFit="1" customWidth="1"/>
    <col min="984" max="984" width="14.1796875" bestFit="1" customWidth="1"/>
    <col min="985" max="985" width="12.08984375" bestFit="1" customWidth="1"/>
    <col min="986" max="986" width="14.453125" bestFit="1" customWidth="1"/>
    <col min="987" max="987" width="15.54296875" bestFit="1" customWidth="1"/>
    <col min="988" max="988" width="14.26953125" bestFit="1" customWidth="1"/>
    <col min="989" max="989" width="13.36328125" bestFit="1" customWidth="1"/>
    <col min="990" max="990" width="12.08984375" bestFit="1" customWidth="1"/>
    <col min="991" max="991" width="13.90625" bestFit="1" customWidth="1"/>
    <col min="992" max="992" width="12.6328125" bestFit="1" customWidth="1"/>
    <col min="993" max="993" width="13.08984375" bestFit="1" customWidth="1"/>
    <col min="994" max="994" width="12.453125" bestFit="1" customWidth="1"/>
    <col min="995" max="995" width="12.6328125" bestFit="1" customWidth="1"/>
    <col min="996" max="996" width="12.1796875" bestFit="1" customWidth="1"/>
    <col min="997" max="997" width="13.6328125" bestFit="1" customWidth="1"/>
    <col min="998" max="999" width="12.6328125" bestFit="1" customWidth="1"/>
    <col min="1000" max="1000" width="12.7265625" bestFit="1" customWidth="1"/>
    <col min="1001" max="1001" width="10.7265625" bestFit="1" customWidth="1"/>
  </cols>
  <sheetData>
    <row r="1" spans="1:12" x14ac:dyDescent="0.35">
      <c r="A1" s="42" t="s">
        <v>2053</v>
      </c>
      <c r="B1" s="12" t="s">
        <v>2050</v>
      </c>
      <c r="C1" s="12"/>
      <c r="D1" s="12"/>
      <c r="E1" s="12"/>
      <c r="F1" s="12"/>
      <c r="G1" s="12"/>
    </row>
    <row r="2" spans="1:12" ht="21" x14ac:dyDescent="0.5">
      <c r="K2" t="s">
        <v>2065</v>
      </c>
      <c r="L2" s="53">
        <f>SUM(Analysis1[Monthly_Salary])</f>
        <v>74883415</v>
      </c>
    </row>
    <row r="3" spans="1:12" x14ac:dyDescent="0.35">
      <c r="B3" s="39" t="s">
        <v>2</v>
      </c>
      <c r="C3" t="s">
        <v>2049</v>
      </c>
      <c r="K3" t="s">
        <v>2066</v>
      </c>
      <c r="L3" s="59">
        <f>GETPIVOTDATA("Monthly_Salary",$B$3,"Department","Operations")</f>
        <v>13902748</v>
      </c>
    </row>
    <row r="4" spans="1:12" ht="28.5" x14ac:dyDescent="0.65">
      <c r="B4" s="40" t="s">
        <v>80</v>
      </c>
      <c r="C4" s="3">
        <v>13902748</v>
      </c>
      <c r="K4" t="s">
        <v>2067</v>
      </c>
      <c r="L4" s="63">
        <f>AVERAGE(Analysis1[Monthly_Salary])</f>
        <v>74883.414999999994</v>
      </c>
    </row>
    <row r="5" spans="1:12" ht="33.5" x14ac:dyDescent="0.75">
      <c r="B5" s="40" t="s">
        <v>33</v>
      </c>
      <c r="C5" s="3">
        <v>12945570</v>
      </c>
      <c r="K5" t="s">
        <v>2068</v>
      </c>
      <c r="L5" s="64">
        <f>GETPIVOTDATA("Performance_Score",$B$21)</f>
        <v>2.9750000000000001</v>
      </c>
    </row>
    <row r="6" spans="1:12" x14ac:dyDescent="0.35">
      <c r="B6" s="40" t="s">
        <v>22</v>
      </c>
      <c r="C6" s="3">
        <v>12942858</v>
      </c>
    </row>
    <row r="7" spans="1:12" x14ac:dyDescent="0.35">
      <c r="B7" s="40" t="s">
        <v>15</v>
      </c>
      <c r="C7" s="3">
        <v>11913664</v>
      </c>
      <c r="K7" s="39" t="s">
        <v>2</v>
      </c>
      <c r="L7" t="s">
        <v>2069</v>
      </c>
    </row>
    <row r="8" spans="1:12" x14ac:dyDescent="0.35">
      <c r="B8" s="40" t="s">
        <v>58</v>
      </c>
      <c r="C8" s="3">
        <v>11712514</v>
      </c>
      <c r="K8" s="40">
        <v>0</v>
      </c>
      <c r="L8">
        <v>204</v>
      </c>
    </row>
    <row r="9" spans="1:12" x14ac:dyDescent="0.35">
      <c r="B9" s="40" t="s">
        <v>46</v>
      </c>
      <c r="C9" s="3">
        <v>11466061</v>
      </c>
      <c r="K9" s="40">
        <v>2015</v>
      </c>
      <c r="L9">
        <v>80</v>
      </c>
    </row>
    <row r="10" spans="1:12" x14ac:dyDescent="0.35">
      <c r="B10" s="40" t="s">
        <v>2048</v>
      </c>
      <c r="C10" s="3">
        <v>74883415</v>
      </c>
      <c r="K10" s="40">
        <v>2016</v>
      </c>
      <c r="L10">
        <v>89</v>
      </c>
    </row>
    <row r="11" spans="1:12" x14ac:dyDescent="0.35">
      <c r="K11" s="40">
        <v>2017</v>
      </c>
      <c r="L11">
        <v>68</v>
      </c>
    </row>
    <row r="12" spans="1:12" x14ac:dyDescent="0.35">
      <c r="K12" s="40">
        <v>2018</v>
      </c>
      <c r="L12">
        <v>86</v>
      </c>
    </row>
    <row r="13" spans="1:12" x14ac:dyDescent="0.35">
      <c r="K13" s="40">
        <v>2019</v>
      </c>
      <c r="L13">
        <v>75</v>
      </c>
    </row>
    <row r="14" spans="1:12" x14ac:dyDescent="0.35">
      <c r="K14" s="40">
        <v>2020</v>
      </c>
      <c r="L14">
        <v>86</v>
      </c>
    </row>
    <row r="15" spans="1:12" x14ac:dyDescent="0.35">
      <c r="B15" s="24" t="s">
        <v>2056</v>
      </c>
      <c r="C15" s="24"/>
      <c r="D15" s="24"/>
      <c r="E15" s="24"/>
      <c r="K15" s="40">
        <v>2021</v>
      </c>
      <c r="L15">
        <v>99</v>
      </c>
    </row>
    <row r="16" spans="1:12" x14ac:dyDescent="0.35">
      <c r="K16" s="40">
        <v>2022</v>
      </c>
      <c r="L16">
        <v>74</v>
      </c>
    </row>
    <row r="17" spans="2:14" x14ac:dyDescent="0.35">
      <c r="K17" s="40">
        <v>2023</v>
      </c>
      <c r="L17">
        <v>67</v>
      </c>
    </row>
    <row r="18" spans="2:14" ht="15.5" x14ac:dyDescent="0.35">
      <c r="K18" s="40">
        <v>2024</v>
      </c>
      <c r="L18">
        <v>72</v>
      </c>
      <c r="N18" s="55"/>
    </row>
    <row r="19" spans="2:14" x14ac:dyDescent="0.35">
      <c r="K19" s="40" t="s">
        <v>2048</v>
      </c>
      <c r="L19">
        <v>1000</v>
      </c>
    </row>
    <row r="21" spans="2:14" x14ac:dyDescent="0.35">
      <c r="B21" s="39" t="s">
        <v>2</v>
      </c>
      <c r="C21" t="s">
        <v>2054</v>
      </c>
    </row>
    <row r="22" spans="2:14" x14ac:dyDescent="0.35">
      <c r="B22" s="40" t="s">
        <v>58</v>
      </c>
      <c r="C22" s="54">
        <v>2.8509316770186337</v>
      </c>
      <c r="K22" t="s">
        <v>2049</v>
      </c>
    </row>
    <row r="23" spans="2:14" x14ac:dyDescent="0.35">
      <c r="B23" s="40" t="s">
        <v>46</v>
      </c>
      <c r="C23" s="54">
        <v>2.9266666666666667</v>
      </c>
      <c r="K23" s="3">
        <v>74883415</v>
      </c>
    </row>
    <row r="24" spans="2:14" x14ac:dyDescent="0.35">
      <c r="B24" s="40" t="s">
        <v>80</v>
      </c>
      <c r="C24" s="54">
        <v>2.9277777777777776</v>
      </c>
    </row>
    <row r="25" spans="2:14" x14ac:dyDescent="0.35">
      <c r="B25" s="40" t="s">
        <v>33</v>
      </c>
      <c r="C25" s="54">
        <v>3.0058479532163744</v>
      </c>
    </row>
    <row r="26" spans="2:14" x14ac:dyDescent="0.35">
      <c r="B26" s="40" t="s">
        <v>15</v>
      </c>
      <c r="C26" s="54">
        <v>3.0496894409937889</v>
      </c>
    </row>
    <row r="27" spans="2:14" x14ac:dyDescent="0.35">
      <c r="B27" s="40" t="s">
        <v>22</v>
      </c>
      <c r="C27" s="54">
        <v>3.0790960451977401</v>
      </c>
    </row>
    <row r="28" spans="2:14" x14ac:dyDescent="0.35">
      <c r="B28" s="40" t="s">
        <v>2048</v>
      </c>
      <c r="C28" s="9">
        <v>2.9750000000000001</v>
      </c>
    </row>
    <row r="33" spans="1:4" x14ac:dyDescent="0.35">
      <c r="A33" s="42" t="s">
        <v>2053</v>
      </c>
    </row>
    <row r="36" spans="1:4" x14ac:dyDescent="0.35">
      <c r="B36" s="12" t="s">
        <v>2057</v>
      </c>
      <c r="C36" s="12"/>
      <c r="D36" s="12"/>
    </row>
    <row r="40" spans="1:4" x14ac:dyDescent="0.35">
      <c r="B40" s="39" t="s">
        <v>10</v>
      </c>
      <c r="C40" t="s">
        <v>2055</v>
      </c>
    </row>
    <row r="41" spans="1:4" x14ac:dyDescent="0.35">
      <c r="B41" s="40" t="s">
        <v>25</v>
      </c>
      <c r="C41">
        <v>163</v>
      </c>
    </row>
    <row r="42" spans="1:4" x14ac:dyDescent="0.35">
      <c r="B42" s="40" t="s">
        <v>51</v>
      </c>
      <c r="C42">
        <v>165</v>
      </c>
    </row>
    <row r="43" spans="1:4" x14ac:dyDescent="0.35">
      <c r="B43" s="40" t="s">
        <v>40</v>
      </c>
      <c r="C43">
        <v>154</v>
      </c>
    </row>
    <row r="44" spans="1:4" x14ac:dyDescent="0.35">
      <c r="B44" s="40" t="s">
        <v>30</v>
      </c>
      <c r="C44">
        <v>169</v>
      </c>
    </row>
    <row r="45" spans="1:4" x14ac:dyDescent="0.35">
      <c r="B45" s="40" t="s">
        <v>34</v>
      </c>
      <c r="C45">
        <v>182</v>
      </c>
    </row>
    <row r="46" spans="1:4" x14ac:dyDescent="0.35">
      <c r="B46" s="40" t="s">
        <v>18</v>
      </c>
      <c r="C46">
        <v>167</v>
      </c>
    </row>
    <row r="47" spans="1:4" x14ac:dyDescent="0.35">
      <c r="B47" s="40" t="s">
        <v>2048</v>
      </c>
      <c r="C47">
        <v>1000</v>
      </c>
    </row>
    <row r="55" spans="2:3" x14ac:dyDescent="0.35">
      <c r="B55" s="39" t="s">
        <v>2</v>
      </c>
      <c r="C55" t="s">
        <v>2055</v>
      </c>
    </row>
    <row r="56" spans="2:3" x14ac:dyDescent="0.35">
      <c r="B56" s="40" t="s">
        <v>80</v>
      </c>
      <c r="C56">
        <v>180</v>
      </c>
    </row>
    <row r="57" spans="2:3" x14ac:dyDescent="0.35">
      <c r="B57" s="40" t="s">
        <v>22</v>
      </c>
      <c r="C57">
        <v>177</v>
      </c>
    </row>
    <row r="58" spans="2:3" x14ac:dyDescent="0.35">
      <c r="B58" s="40" t="s">
        <v>33</v>
      </c>
      <c r="C58">
        <v>171</v>
      </c>
    </row>
    <row r="59" spans="2:3" x14ac:dyDescent="0.35">
      <c r="B59" s="40" t="s">
        <v>58</v>
      </c>
      <c r="C59">
        <v>161</v>
      </c>
    </row>
    <row r="60" spans="2:3" x14ac:dyDescent="0.35">
      <c r="B60" s="40" t="s">
        <v>15</v>
      </c>
      <c r="C60">
        <v>161</v>
      </c>
    </row>
    <row r="61" spans="2:3" x14ac:dyDescent="0.35">
      <c r="B61" s="40" t="s">
        <v>46</v>
      </c>
      <c r="C61">
        <v>150</v>
      </c>
    </row>
    <row r="62" spans="2:3" x14ac:dyDescent="0.35">
      <c r="B62" s="40" t="s">
        <v>2048</v>
      </c>
      <c r="C62">
        <v>1000</v>
      </c>
    </row>
    <row r="71" spans="2:3" x14ac:dyDescent="0.35">
      <c r="B71" s="39" t="s">
        <v>2047</v>
      </c>
      <c r="C71" t="s">
        <v>2049</v>
      </c>
    </row>
    <row r="72" spans="2:3" x14ac:dyDescent="0.35">
      <c r="B72" s="40" t="s">
        <v>34</v>
      </c>
      <c r="C72" s="3">
        <v>13460642</v>
      </c>
    </row>
    <row r="73" spans="2:3" x14ac:dyDescent="0.35">
      <c r="B73" s="40" t="s">
        <v>51</v>
      </c>
      <c r="C73" s="3">
        <v>12506693</v>
      </c>
    </row>
    <row r="74" spans="2:3" x14ac:dyDescent="0.35">
      <c r="B74" s="40" t="s">
        <v>18</v>
      </c>
      <c r="C74" s="3">
        <v>12485077</v>
      </c>
    </row>
    <row r="75" spans="2:3" x14ac:dyDescent="0.35">
      <c r="B75" s="40" t="s">
        <v>25</v>
      </c>
      <c r="C75" s="3">
        <v>12431374</v>
      </c>
    </row>
    <row r="76" spans="2:3" x14ac:dyDescent="0.35">
      <c r="B76" s="40" t="s">
        <v>30</v>
      </c>
      <c r="C76" s="3">
        <v>12416185</v>
      </c>
    </row>
    <row r="77" spans="2:3" x14ac:dyDescent="0.35">
      <c r="B77" s="40" t="s">
        <v>40</v>
      </c>
      <c r="C77" s="3">
        <v>11583444</v>
      </c>
    </row>
    <row r="78" spans="2:3" x14ac:dyDescent="0.35">
      <c r="B78" s="40" t="s">
        <v>2048</v>
      </c>
      <c r="C78" s="3">
        <v>74883415</v>
      </c>
    </row>
    <row r="79" spans="2:3" x14ac:dyDescent="0.35">
      <c r="B79" s="40"/>
    </row>
    <row r="80" spans="2:3" x14ac:dyDescent="0.35">
      <c r="B80" s="40"/>
      <c r="C80" s="3"/>
    </row>
    <row r="81" spans="2:5" x14ac:dyDescent="0.35">
      <c r="B81" s="40"/>
      <c r="C81" s="3"/>
    </row>
    <row r="82" spans="2:5" x14ac:dyDescent="0.35">
      <c r="B82" s="40"/>
      <c r="C82" s="3"/>
    </row>
    <row r="83" spans="2:5" x14ac:dyDescent="0.35">
      <c r="B83" s="40"/>
      <c r="C83" s="3"/>
    </row>
    <row r="84" spans="2:5" x14ac:dyDescent="0.35">
      <c r="B84" s="40"/>
      <c r="C84" s="3"/>
    </row>
    <row r="85" spans="2:5" x14ac:dyDescent="0.35">
      <c r="B85" s="40"/>
      <c r="C85" s="3"/>
    </row>
    <row r="87" spans="2:5" x14ac:dyDescent="0.35">
      <c r="B87" s="39" t="s">
        <v>2047</v>
      </c>
      <c r="C87" t="s">
        <v>2049</v>
      </c>
    </row>
    <row r="88" spans="2:5" ht="26" x14ac:dyDescent="0.6">
      <c r="B88" s="40" t="s">
        <v>80</v>
      </c>
      <c r="C88" s="3">
        <v>13902748</v>
      </c>
      <c r="D88" s="52"/>
      <c r="E88" s="53"/>
    </row>
    <row r="89" spans="2:5" x14ac:dyDescent="0.35">
      <c r="B89" s="40" t="s">
        <v>33</v>
      </c>
      <c r="C89" s="3">
        <v>12945570</v>
      </c>
    </row>
    <row r="90" spans="2:5" x14ac:dyDescent="0.35">
      <c r="B90" s="40" t="s">
        <v>22</v>
      </c>
      <c r="C90" s="3">
        <v>12942858</v>
      </c>
    </row>
    <row r="91" spans="2:5" x14ac:dyDescent="0.35">
      <c r="B91" s="40" t="s">
        <v>15</v>
      </c>
      <c r="C91" s="3">
        <v>11913664</v>
      </c>
    </row>
    <row r="92" spans="2:5" x14ac:dyDescent="0.35">
      <c r="B92" s="40" t="s">
        <v>58</v>
      </c>
      <c r="C92" s="3">
        <v>11712514</v>
      </c>
    </row>
    <row r="93" spans="2:5" x14ac:dyDescent="0.35">
      <c r="B93" s="40" t="s">
        <v>46</v>
      </c>
      <c r="C93" s="3">
        <v>11466061</v>
      </c>
    </row>
    <row r="94" spans="2:5" x14ac:dyDescent="0.35">
      <c r="B94" s="40" t="s">
        <v>2048</v>
      </c>
      <c r="C94" s="3">
        <v>74883415</v>
      </c>
    </row>
    <row r="96" spans="2:5" x14ac:dyDescent="0.35">
      <c r="C96" s="3"/>
    </row>
    <row r="97" spans="1:2" x14ac:dyDescent="0.35">
      <c r="B97" s="40"/>
    </row>
    <row r="98" spans="1:2" x14ac:dyDescent="0.35">
      <c r="B98" s="40"/>
    </row>
    <row r="99" spans="1:2" x14ac:dyDescent="0.35">
      <c r="A99" s="40"/>
      <c r="B99" s="40"/>
    </row>
    <row r="100" spans="1:2" x14ac:dyDescent="0.35">
      <c r="A100" s="40"/>
      <c r="B100" s="40"/>
    </row>
    <row r="101" spans="1:2" x14ac:dyDescent="0.35">
      <c r="A101" s="40"/>
      <c r="B101" s="40"/>
    </row>
    <row r="102" spans="1:2" x14ac:dyDescent="0.35">
      <c r="A102" s="40"/>
      <c r="B102" s="40"/>
    </row>
    <row r="103" spans="1:2" x14ac:dyDescent="0.35">
      <c r="A103" s="40"/>
      <c r="B103" s="40"/>
    </row>
    <row r="104" spans="1:2" x14ac:dyDescent="0.35">
      <c r="A104" s="40"/>
    </row>
  </sheetData>
  <hyperlinks>
    <hyperlink ref="A1" location="analysis!A1" display="Analysis" xr:uid="{8738CD37-E2FE-472B-B062-6675668A7B00}"/>
    <hyperlink ref="A33" location="analysis!A1" display="Analysis" xr:uid="{232CECE1-CDF6-47AB-9DEA-E8939B1F03CE}"/>
  </hyperlinks>
  <pageMargins left="0.7" right="0.7" top="0.75" bottom="0.75" header="0.3" footer="0.3"/>
  <drawing r:id="rId9"/>
  <extLst>
    <ext xmlns:x14="http://schemas.microsoft.com/office/spreadsheetml/2009/9/main" uri="{05C60535-1F16-4fd2-B633-F4F36F0B64E0}">
      <x14:sparklineGroups xmlns:xm="http://schemas.microsoft.com/office/excel/2006/main">
        <x14:sparklineGroup displayEmptyCellsAs="gap" xr2:uid="{DE57E60C-1A7D-4F3A-A309-8FD4E889123B}">
          <x14:colorSeries rgb="FF376092"/>
          <x14:colorNegative rgb="FFD00000"/>
          <x14:colorAxis rgb="FF000000"/>
          <x14:colorMarkers rgb="FFD00000"/>
          <x14:colorFirst rgb="FFD00000"/>
          <x14:colorLast rgb="FFD00000"/>
          <x14:colorHigh rgb="FFD00000"/>
          <x14:colorLow rgb="FFD00000"/>
          <x14:sparklines>
            <x14:sparkline>
              <xm:f>pivotTable!K14</xm:f>
              <xm:sqref>L19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5F41-5373-4551-98F4-24FCBF7E30FE}">
  <dimension ref="A1:R7"/>
  <sheetViews>
    <sheetView topLeftCell="A7" zoomScale="67" zoomScaleNormal="67" workbookViewId="0">
      <selection activeCell="V4" sqref="V4"/>
    </sheetView>
  </sheetViews>
  <sheetFormatPr defaultRowHeight="14.5" x14ac:dyDescent="0.35"/>
  <cols>
    <col min="1" max="1" width="13.6328125" bestFit="1" customWidth="1"/>
    <col min="2" max="2" width="14.6328125" bestFit="1" customWidth="1"/>
  </cols>
  <sheetData>
    <row r="1" spans="1:18" ht="39" customHeight="1" x14ac:dyDescent="0.35">
      <c r="A1" s="68" t="s">
        <v>2063</v>
      </c>
      <c r="B1" s="69"/>
      <c r="C1" s="69"/>
      <c r="D1" s="69"/>
      <c r="E1" s="69"/>
      <c r="F1" s="69"/>
      <c r="G1" s="69"/>
      <c r="H1" s="69"/>
      <c r="I1" s="69"/>
      <c r="J1" s="69"/>
      <c r="K1" s="69"/>
      <c r="L1" s="69"/>
      <c r="M1" s="69"/>
      <c r="N1" s="69"/>
      <c r="O1" s="69"/>
    </row>
    <row r="2" spans="1:18" x14ac:dyDescent="0.35">
      <c r="A2" s="69"/>
      <c r="B2" s="69"/>
      <c r="C2" s="69"/>
      <c r="D2" s="69"/>
      <c r="E2" s="69"/>
      <c r="F2" s="69"/>
      <c r="G2" s="69"/>
      <c r="H2" s="69"/>
      <c r="I2" s="69"/>
      <c r="J2" s="69"/>
      <c r="K2" s="69"/>
      <c r="L2" s="69"/>
      <c r="M2" s="69"/>
      <c r="N2" s="69"/>
      <c r="O2" s="69"/>
    </row>
    <row r="3" spans="1:18" ht="14.5" customHeight="1" x14ac:dyDescent="0.55000000000000004">
      <c r="A3" s="60"/>
      <c r="B3" s="60"/>
      <c r="C3" s="60"/>
      <c r="D3" s="66" t="s">
        <v>2071</v>
      </c>
      <c r="E3" s="70"/>
      <c r="F3" s="51"/>
      <c r="G3" s="60"/>
      <c r="H3" s="60"/>
      <c r="I3" s="60"/>
      <c r="J3" s="65" t="s">
        <v>2062</v>
      </c>
      <c r="K3" s="65"/>
      <c r="L3" s="65"/>
      <c r="M3" s="51"/>
      <c r="N3" s="51"/>
      <c r="O3" s="51"/>
      <c r="P3" s="66" t="s">
        <v>2072</v>
      </c>
      <c r="Q3" s="67"/>
      <c r="R3" s="67"/>
    </row>
    <row r="4" spans="1:18" ht="14.5" customHeight="1" x14ac:dyDescent="0.55000000000000004">
      <c r="A4" s="60"/>
      <c r="B4" s="60"/>
      <c r="C4" s="60"/>
      <c r="D4" s="70"/>
      <c r="E4" s="70"/>
      <c r="F4" s="51"/>
      <c r="G4" s="60"/>
      <c r="H4" s="60"/>
      <c r="I4" s="60"/>
      <c r="J4" s="65"/>
      <c r="K4" s="65"/>
      <c r="L4" s="65"/>
      <c r="M4" s="51"/>
      <c r="N4" s="51"/>
      <c r="O4" s="51"/>
      <c r="P4" s="67"/>
      <c r="Q4" s="67"/>
      <c r="R4" s="67"/>
    </row>
    <row r="5" spans="1:18" ht="23.5" customHeight="1" x14ac:dyDescent="0.55000000000000004">
      <c r="A5" s="51"/>
      <c r="B5" s="51"/>
      <c r="C5" s="51"/>
      <c r="D5" s="51"/>
      <c r="E5" s="51"/>
      <c r="F5" s="51"/>
      <c r="G5" s="62"/>
      <c r="H5" s="62"/>
      <c r="I5" s="62"/>
      <c r="J5" s="51"/>
      <c r="K5" s="51"/>
      <c r="L5" s="51"/>
      <c r="M5" s="51"/>
      <c r="N5" s="51"/>
      <c r="O5" s="51"/>
    </row>
    <row r="6" spans="1:18" ht="14.5" customHeight="1" x14ac:dyDescent="0.6">
      <c r="A6" s="51"/>
      <c r="B6" s="51"/>
      <c r="C6" s="51"/>
      <c r="D6" s="51"/>
      <c r="E6" s="51"/>
      <c r="F6" s="51"/>
      <c r="G6" s="61"/>
      <c r="H6" s="61"/>
      <c r="I6" s="61"/>
      <c r="J6" s="51"/>
      <c r="K6" s="51"/>
      <c r="L6" s="51"/>
      <c r="M6" s="51"/>
      <c r="N6" s="51"/>
      <c r="O6" s="51"/>
    </row>
    <row r="7" spans="1:18" ht="14.5" customHeight="1" x14ac:dyDescent="0.6">
      <c r="A7" s="51"/>
      <c r="B7" s="51"/>
      <c r="C7" s="51"/>
      <c r="D7" s="51"/>
      <c r="E7" s="51"/>
      <c r="F7" s="51"/>
      <c r="G7" s="61"/>
      <c r="H7" s="61"/>
      <c r="I7" s="61"/>
      <c r="J7" s="51"/>
      <c r="K7" s="51"/>
      <c r="L7" s="51"/>
      <c r="M7" s="51"/>
      <c r="N7" s="51"/>
      <c r="O7" s="51"/>
    </row>
  </sheetData>
  <mergeCells count="4">
    <mergeCell ref="J3:L4"/>
    <mergeCell ref="P3:R4"/>
    <mergeCell ref="A1:O2"/>
    <mergeCell ref="D3: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F A A B Q S w M E F A A C A A g A B V p 2 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B V p 2 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a d l n Y 8 f C E B A I A A F M F A A A T A B w A R m 9 y b X V s Y X M v U 2 V j d G l v b j E u b S C i G A A o o B Q A A A A A A A A A A A A A A A A A A A A A A A A A A A C F U 0 1 v m 0 A Q v V v y f 1 j R C 5 Z W q E 4 / D o 0 4 R E D b V G m U B L d V F V d o D V M b d d l F + + E E W f 7 v 3 T U k x l l o f b E 9 7 / F m 5 r 1 B Q q 5 K z l D a f s / P p 5 P p R G 6 I g A J B V V P e A G Q 1 i N 9 c V I T l k B V E E R Q i C m o 6 Q e a T c i 1 y M J V I b o O Y 5 7 o C p v y P J Y U g 4 k y Z P 9 L 3 o g / L b x K E X N L m g b B l z B 8 Y 5 a S Q y 9 E W Q S 6 3 3 g z f x 0 D L q l Q g Q g 9 7 G E W c 6 o r J c P 4 G o 4 T l v C j Z O p y f v T v D 6 F Z z B a l q K I T H n 8 E 1 Z / B r h t t Z X 3 k 3 g l c G K 9 B n I I U Z y D O D L 8 j K E D u k q / v t W h j d d / U L S t O c U C J k q I T u S 0 Y b w t Z G c d H U c J R b C M K k 3 a i d 2 I L S H + i P d z s v e T L h M j Y r K k N F C h 7 V H q O d d 0 0 q c I o x 1 E Q o a 7 Q D X a w t / Z K p 9 2 8 D 2 / R Q / A T M N H O 4 X / g q u + P U 1 f 9 q g t v Q J k v t w o 2 r 9 x O M D 1 n y a E I r w S T m M m 5 6 c a Y 5 F w O U K y J V 1 v p h D i + z m g M k n h M L O y M m h W 6 R 7 A q 2 Q B 3 8 B x d / s o R t S 8 G Z N e p 5 i g O N 6 W o F Y r 8 / p r g Q Z V X Z F I 3 A a I o 2 w Z O 4 3 f T s 8 4 E V G w l y F D / J d J T V i 2 y U 8 5 z 2 I K O 3 8 x 3 U l O R m l + + E 6 t 7 t d v V D 1 X 9 h D W a a U v w a d x x x Q s b D q Y 7 Y P P + n z y + G s 0 7 3 j u F / q / V T G u / z 9 F a e T m V b O W 9 A p I U w p 9 6 0 p 7 m f T S c l G 2 5 2 / h d Q S w E C L Q A U A A I A C A A F W n Z Z h l S o c 6 Q A A A D 2 A A A A E g A A A A A A A A A A A A A A A A A A A A A A Q 2 9 u Z m l n L 1 B h Y 2 t h Z 2 U u e G 1 s U E s B A i 0 A F A A C A A g A B V p 2 W Q / K 6 a u k A A A A 6 Q A A A B M A A A A A A A A A A A A A A A A A 8 A A A A F t D b 2 5 0 Z W 5 0 X 1 R 5 c G V z X S 5 4 b W x Q S w E C L Q A U A A I A C A A F W n Z Z 2 P H w h A Q C A A B T B Q A A E w A A A A A A A A A A A A A A A A D h A Q A A R m 9 y b X V s Y X M v U 2 V j d G l v b j E u b V B L B Q Y A A A A A A w A D A M I A A A A 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F A A A A A A A A D s 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1 w b G 9 5 Z W V f c G V y Z m 9 y b W F u Y 2 V f Z G F 0 Y T w v S X R l b V B h d G g + P C 9 J d G V t T G 9 j Y X R p b 2 4 + P F N 0 Y W J s Z U V u d H J p Z X M + P E V u d H J 5 I F R 5 c G U 9 I k l z U H J p d m F 0 Z S I g V m F s d W U 9 I m w w I i A v P j x F b n R y e S B U e X B l P S J R d W V y e U l E I i B W Y W x 1 Z T 0 i c z d j N G F j Y j l j L T Z l N z k t N D R h N i 1 h M D B h L W I 1 Y T Z m Y 2 U 0 Z j g 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1 w b G 9 5 Z W V 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I y V D A 4 O j A 4 O j Q 5 L j k 0 O D Q 5 M T J a I i A v P j x F b n R y e S B U e X B l P S J G a W x s Q 2 9 s d W 1 u V H l w Z X M i I F Z h b H V l P S J z Q m d Z R 0 F 3 W U d F U U 1 E Q l F Z R 0 J R P T 0 i I C 8 + P E V u d H J 5 I F R 5 c G U 9 I k Z p b G x D b 2 x 1 b W 5 O Y W 1 l c y I g V m F s d W U 9 I n N b J n F 1 b 3 Q 7 R W 1 w b G 9 5 Z W V f S U Q m c X V v d D s s J n F 1 b 3 Q 7 T m F t Z S Z x d W 9 0 O y w m c X V v d D t E Z X B h c n R t Z W 5 0 J n F 1 b 3 Q 7 L C Z x d W 9 0 O 0 F n Z S Z x d W 9 0 O y w m c X V v d D t H Z W 5 k Z X I m c X V v d D s s J n F 1 b 3 Q 7 S m 9 i X 1 J v b G U m c X V v d D s s J n F 1 b 3 Q 7 T W 9 u d G h s e V 9 T Y W x h c n k m c X V v d D s s J n F 1 b 3 Q 7 W W V h c n N f R X h w Z X J p Z W 5 j Z S Z x d W 9 0 O y w m c X V v d D t Q Z X J m b 3 J t Y W 5 j Z V 9 T Y 2 9 y Z S Z x d W 9 0 O y w m c X V v d D t M Y X N 0 X 1 B y b 2 1 v d G l v b l 9 Z Z W F y J n F 1 b 3 Q 7 L C Z x d W 9 0 O 0 x v Y 2 F 0 a W 9 u J n F 1 b 3 Q 7 L C Z x d W 9 0 O 0 V k d W N h d G l v b l 9 M Z X Z l b C Z x d W 9 0 O y w m c X V v d D t X b 3 J r X 0 V u d m l y b 2 5 t Z W 5 0 X 1 N j b 3 J 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V t c G x v e W V l X 3 B l c m Z v c m 1 h b m N l X 2 R h d G E v V H J p b W 1 l Z C B U Z X h 0 L n t F b X B s b 3 l l Z V 9 J R C w w f S Z x d W 9 0 O y w m c X V v d D t T Z W N 0 a W 9 u M S 9 l b X B s b 3 l l Z V 9 w Z X J m b 3 J t Y W 5 j Z V 9 k Y X R h L 1 R y a W 1 t Z W Q g V G V 4 d C 5 7 T m F t Z S w x f S Z x d W 9 0 O y w m c X V v d D t T Z W N 0 a W 9 u M S 9 l b X B s b 3 l l Z V 9 w Z X J m b 3 J t Y W 5 j Z V 9 k Y X R h L 1 R y a W 1 t Z W Q g V G V 4 d C 5 7 R G V w Y X J 0 b W V u d C w y f S Z x d W 9 0 O y w m c X V v d D t T Z W N 0 a W 9 u M S 9 l b X B s b 3 l l Z V 9 w Z X J m b 3 J t Y W 5 j Z V 9 k Y X R h L 0 N o Y W 5 n Z W Q g V H l w Z S 5 7 Q W d l L D N 9 J n F 1 b 3 Q 7 L C Z x d W 9 0 O 1 N l Y 3 R p b 2 4 x L 2 V t c G x v e W V l X 3 B l c m Z v c m 1 h b m N l X 2 R h d G E v V H J p b W 1 l Z C B U Z X h 0 L n t H Z W 5 k Z X I s N H 0 m c X V v d D s s J n F 1 b 3 Q 7 U 2 V j d G l v b j E v Z W 1 w b G 9 5 Z W V f c G V y Z m 9 y b W F u Y 2 V f Z G F 0 Y S 9 U c m l t b W V k I F R l e H Q u e 0 p v Y l 9 S b 2 x l L D V 9 J n F 1 b 3 Q 7 L C Z x d W 9 0 O 1 N l Y 3 R p b 2 4 x L 2 V t c G x v e W V l X 3 B l c m Z v c m 1 h b m N l X 2 R h d G E v Q 2 h h b m d l Z C B U e X B l M S 5 7 T W 9 u d G h s e V 9 T Y W x h c n k s N n 0 m c X V v d D s s J n F 1 b 3 Q 7 U 2 V j d G l v b j E v Z W 1 w b G 9 5 Z W V f c G V y Z m 9 y b W F u Y 2 V f Z G F 0 Y S 9 D a G F u Z 2 V k I F R 5 c G U u e 1 l l Y X J z X 0 V 4 c G V y a W V u Y 2 U s N 3 0 m c X V v d D s s J n F 1 b 3 Q 7 U 2 V j d G l v b j E v Z W 1 w b G 9 5 Z W V f c G V y Z m 9 y b W F u Y 2 V f Z G F 0 Y S 9 D a G F u Z 2 V k I F R 5 c G U u e 1 B l c m Z v c m 1 h b m N l X 1 N j b 3 J l L D h 9 J n F 1 b 3 Q 7 L C Z x d W 9 0 O 1 N l Y 3 R p b 2 4 x L 2 V t c G x v e W V l X 3 B l c m Z v c m 1 h b m N l X 2 R h d G E v U m V w b G F j Z W Q g V m F s d W U u e 0 x h c 3 R f U H J v b W 9 0 a W 9 u X 1 l l Y X I s O X 0 m c X V v d D s s J n F 1 b 3 Q 7 U 2 V j d G l v b j E v Z W 1 w b G 9 5 Z W V f c G V y Z m 9 y b W F u Y 2 V f Z G F 0 Y S 9 U c m l t b W V k I F R l e H Q x L n t M b 2 N h d G l v b i w x M H 0 m c X V v d D s s J n F 1 b 3 Q 7 U 2 V j d G l v b j E v Z W 1 w b G 9 5 Z W V f c G V y Z m 9 y b W F u Y 2 V f Z G F 0 Y S 9 D a G F u Z 2 V k I F R 5 c G U u e 0 V k d W N h d G l v b l 9 M Z X Z l b C w x M X 0 m c X V v d D s s J n F 1 b 3 Q 7 U 2 V j d G l v b j E v Z W 1 w b G 9 5 Z W V f c G V y Z m 9 y b W F u Y 2 V f Z G F 0 Y S 9 D a G F u Z 2 V k I F R 5 c G U u e 1 d v c m t f R W 5 2 a X J v b m 1 l b n R f U 2 N v c m U s M T J 9 J n F 1 b 3 Q 7 X S w m c X V v d D t D b 2 x 1 b W 5 D b 3 V u d C Z x d W 9 0 O z o x M y w m c X V v d D t L Z X l D b 2 x 1 b W 5 O Y W 1 l c y Z x d W 9 0 O z p b X S w m c X V v d D t D b 2 x 1 b W 5 J Z G V u d G l 0 a W V z J n F 1 b 3 Q 7 O l s m c X V v d D t T Z W N 0 a W 9 u M S 9 l b X B s b 3 l l Z V 9 w Z X J m b 3 J t Y W 5 j Z V 9 k Y X R h L 1 R y a W 1 t Z W Q g V G V 4 d C 5 7 R W 1 w b G 9 5 Z W V f S U Q s M H 0 m c X V v d D s s J n F 1 b 3 Q 7 U 2 V j d G l v b j E v Z W 1 w b G 9 5 Z W V f c G V y Z m 9 y b W F u Y 2 V f Z G F 0 Y S 9 U c m l t b W V k I F R l e H Q u e 0 5 h b W U s M X 0 m c X V v d D s s J n F 1 b 3 Q 7 U 2 V j d G l v b j E v Z W 1 w b G 9 5 Z W V f c G V y Z m 9 y b W F u Y 2 V f Z G F 0 Y S 9 U c m l t b W V k I F R l e H Q u e 0 R l c G F y d G 1 l b n Q s M n 0 m c X V v d D s s J n F 1 b 3 Q 7 U 2 V j d G l v b j E v Z W 1 w b G 9 5 Z W V f c G V y Z m 9 y b W F u Y 2 V f Z G F 0 Y S 9 D a G F u Z 2 V k I F R 5 c G U u e 0 F n Z S w z f S Z x d W 9 0 O y w m c X V v d D t T Z W N 0 a W 9 u M S 9 l b X B s b 3 l l Z V 9 w Z X J m b 3 J t Y W 5 j Z V 9 k Y X R h L 1 R y a W 1 t Z W Q g V G V 4 d C 5 7 R 2 V u Z G V y L D R 9 J n F 1 b 3 Q 7 L C Z x d W 9 0 O 1 N l Y 3 R p b 2 4 x L 2 V t c G x v e W V l X 3 B l c m Z v c m 1 h b m N l X 2 R h d G E v V H J p b W 1 l Z C B U Z X h 0 L n t K b 2 J f U m 9 s Z S w 1 f S Z x d W 9 0 O y w m c X V v d D t T Z W N 0 a W 9 u M S 9 l b X B s b 3 l l Z V 9 w Z X J m b 3 J t Y W 5 j Z V 9 k Y X R h L 0 N o Y W 5 n Z W Q g V H l w Z T E u e 0 1 v b n R o b H l f U 2 F s Y X J 5 L D Z 9 J n F 1 b 3 Q 7 L C Z x d W 9 0 O 1 N l Y 3 R p b 2 4 x L 2 V t c G x v e W V l X 3 B l c m Z v c m 1 h b m N l X 2 R h d G E v Q 2 h h b m d l Z C B U e X B l L n t Z Z W F y c 1 9 F e H B l c m l l b m N l L D d 9 J n F 1 b 3 Q 7 L C Z x d W 9 0 O 1 N l Y 3 R p b 2 4 x L 2 V t c G x v e W V l X 3 B l c m Z v c m 1 h b m N l X 2 R h d G E v Q 2 h h b m d l Z C B U e X B l L n t Q Z X J m b 3 J t Y W 5 j Z V 9 T Y 2 9 y Z S w 4 f S Z x d W 9 0 O y w m c X V v d D t T Z W N 0 a W 9 u M S 9 l b X B s b 3 l l Z V 9 w Z X J m b 3 J t Y W 5 j Z V 9 k Y X R h L 1 J l c G x h Y 2 V k I F Z h b H V l L n t M Y X N 0 X 1 B y b 2 1 v d G l v b l 9 Z Z W F y L D l 9 J n F 1 b 3 Q 7 L C Z x d W 9 0 O 1 N l Y 3 R p b 2 4 x L 2 V t c G x v e W V l X 3 B l c m Z v c m 1 h b m N l X 2 R h d G E v V H J p b W 1 l Z C B U Z X h 0 M S 5 7 T G 9 j Y X R p b 2 4 s M T B 9 J n F 1 b 3 Q 7 L C Z x d W 9 0 O 1 N l Y 3 R p b 2 4 x L 2 V t c G x v e W V l X 3 B l c m Z v c m 1 h b m N l X 2 R h d G E v Q 2 h h b m d l Z C B U e X B l L n t F Z H V j Y X R p b 2 5 f T G V 2 Z W w s M T F 9 J n F 1 b 3 Q 7 L C Z x d W 9 0 O 1 N l Y 3 R p b 2 4 x L 2 V t c G x v e W V l X 3 B l c m Z v c m 1 h b m N l X 2 R h d G E v Q 2 h h b m d l Z C B U e X B l L n t X b 3 J r X 0 V u d m l y b 2 5 t Z W 5 0 X 1 N j b 3 J l L D E y f S Z x d W 9 0 O 1 0 s J n F 1 b 3 Q 7 U m V s Y X R p b 2 5 z a G l w S W 5 m b y Z x d W 9 0 O z p b X X 0 i I C 8 + P E V u d H J 5 I F R 5 c G U 9 I k Z p b G x U Y X J n Z X R O Y W 1 l Q 3 V z d G 9 t a X p l Z C I g V m F s d W U 9 I m w x I i A v P j w v U 3 R h Y m x l R W 5 0 c m l l c z 4 8 L 0 l 0 Z W 0 + P E l 0 Z W 0 + P E l 0 Z W 1 M b 2 N h d G l v b j 4 8 S X R l b V R 5 c G U + R m 9 y b X V s Y T w v S X R l b V R 5 c G U + P E l 0 Z W 1 Q Y X R o P l N l Y 3 R p b 2 4 x L 2 V t c G x v e W V l X 3 B l c m Z v c m 1 h b m N l X 2 R h d G E v U 2 9 1 c m N l P C 9 J d G V t U G F 0 a D 4 8 L 0 l 0 Z W 1 M b 2 N h d G l v b j 4 8 U 3 R h Y m x l R W 5 0 c m l l c y A v P j w v S X R l b T 4 8 S X R l b T 4 8 S X R l b U x v Y 2 F 0 a W 9 u P j x J d G V t V H l w Z T 5 G b 3 J t d W x h P C 9 J d G V t V H l w Z T 4 8 S X R l b V B h d G g + U 2 V j d G l v b j E v Z W 1 w b G 9 5 Z W V f c G V y Z m 9 y b W F u Y 2 V f Z G F 0 Y S 9 Q c m 9 t b 3 R l Z C U y M E h l Y W R l c n M 8 L 0 l 0 Z W 1 Q Y X R o P j w v S X R l b U x v Y 2 F 0 a W 9 u P j x T d G F i b G V F b n R y a W V z I C 8 + P C 9 J d G V t P j x J d G V t P j x J d G V t T G 9 j Y X R p b 2 4 + P E l 0 Z W 1 U e X B l P k Z v c m 1 1 b G E 8 L 0 l 0 Z W 1 U e X B l P j x J d G V t U G F 0 a D 5 T Z W N 0 a W 9 u M S 9 l b X B s b 3 l l Z V 9 w Z X J m b 3 J t Y W 5 j Z V 9 k Y X R h L 0 N o Y W 5 n Z W Q l M j B U e X B l P C 9 J d G V t U G F 0 a D 4 8 L 0 l 0 Z W 1 M b 2 N h d G l v b j 4 8 U 3 R h Y m x l R W 5 0 c m l l c y A v P j w v S X R l b T 4 8 S X R l b T 4 8 S X R l b U x v Y 2 F 0 a W 9 u P j x J d G V t V H l w Z T 5 G b 3 J t d W x h P C 9 J d G V t V H l w Z T 4 8 S X R l b V B h d G g + U 2 V j d G l v b j E v Z W 1 w b G 9 5 Z W V f c G V y Z m 9 y b W F u Y 2 V f Z G F 0 Y S 9 U c m l t b W V k J T I w V G V 4 d D w v S X R l b V B h d G g + P C 9 J d G V t T G 9 j Y X R p b 2 4 + P F N 0 Y W J s Z U V u d H J p Z X M g L z 4 8 L 0 l 0 Z W 0 + P E l 0 Z W 0 + P E l 0 Z W 1 M b 2 N h d G l v b j 4 8 S X R l b V R 5 c G U + R m 9 y b X V s Y T w v S X R l b V R 5 c G U + P E l 0 Z W 1 Q Y X R o P l N l Y 3 R p b 2 4 x L 2 V t c G x v e W V l X 3 B l c m Z v c m 1 h b m N l X 2 R h d G E v U m V w b G F j Z W Q l M j B W Y W x 1 Z T w v S X R l b V B h d G g + P C 9 J d G V t T G 9 j Y X R p b 2 4 + P F N 0 Y W J s Z U V u d H J p Z X M g L z 4 8 L 0 l 0 Z W 0 + P E l 0 Z W 0 + P E l 0 Z W 1 M b 2 N h d G l v b j 4 8 S X R l b V R 5 c G U + R m 9 y b X V s Y T w v S X R l b V R 5 c G U + P E l 0 Z W 1 Q Y X R o P l N l Y 3 R p b 2 4 x L 2 V t c G x v e W V l X 3 B l c m Z v c m 1 h b m N l X 2 R h d G E v V H J p b W 1 l Z C U y M F R l e H Q x P C 9 J d G V t U G F 0 a D 4 8 L 0 l 0 Z W 1 M b 2 N h d G l v b j 4 8 U 3 R h Y m x l R W 5 0 c m l l c y A v P j w v S X R l b T 4 8 S X R l b T 4 8 S X R l b U x v Y 2 F 0 a W 9 u P j x J d G V t V H l w Z T 5 G b 3 J t d W x h P C 9 J d G V t V H l w Z T 4 8 S X R l b V B h d G g + U 2 V j d G l v b j E v Z W 1 w b G 9 5 Z W V f c G V y Z m 9 y b W F u Y 2 V f Z G F 0 Y S 9 D a G F u Z 2 V k J T I w V H l w Z T E 8 L 0 l 0 Z W 1 Q Y X R o P j w v S X R l b U x v Y 2 F 0 a W 9 u P j x T d G F i b G V F b n R y a W V z I C 8 + P C 9 J d G V t P j w v S X R l b X M + P C 9 M b 2 N h b F B h Y 2 t h Z 2 V N Z X R h Z G F 0 Y U Z p b G U + F g A A A F B L B Q Y A A A A A A A A A A A A A A A A A A A A A A A A m A Q A A A Q A A A N C M n d 8 B F d E R j H o A w E / C l + s B A A A A Y S P 2 u 0 L v a 0 y 7 M H J r h 4 S w R Q A A A A A C A A A A A A A Q Z g A A A A E A A C A A A A C n 8 g 6 u m r r b l D 6 b j 7 D g n Y J R H m E a o A q G h 1 U Y a w U x m 5 w y u A A A A A A O g A A A A A I A A C A A A A B W 0 b 8 p u n 2 V M D I G e y 8 V Q J X W m i g O S U / j w E F h A / t 5 Q G t 9 R F A A A A B q e 5 q J g q e l s t m U a B X l S h d n 0 U 1 8 6 r 0 M b B K Z u 7 w K z 6 8 b 3 / A R G 4 F / I B s S Y L / X V X M x v W 4 m T F 3 s 8 i H J X f A G k 7 Z W z Q e O v x a 7 + h s r C A 6 7 W Q k 7 h m y Y r 0 A A A A A E Z 5 H r l I B Z a H / n x b Q p 5 k N 1 z P + d g d 4 w + C S D 9 0 b V r q y h l K M 0 8 D X y M Z i F a J Q S P F 7 S L 8 E V o N k Q z + Y k / J G k k n e B O A O h < / D a t a M a s h u p > 
</file>

<file path=customXml/itemProps1.xml><?xml version="1.0" encoding="utf-8"?>
<ds:datastoreItem xmlns:ds="http://schemas.openxmlformats.org/officeDocument/2006/customXml" ds:itemID="{1A44087F-D624-4CAC-BFA4-764942AF75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employee_main_data</vt:lpstr>
      <vt:lpstr>analysis</vt:lpstr>
      <vt:lpstr>filtering</vt:lpstr>
      <vt:lpstr>formulars</vt:lpstr>
      <vt:lpstr>Conditional formatting</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lydia wanyoike</dc:creator>
  <cp:lastModifiedBy>lydia wanyoike</cp:lastModifiedBy>
  <dcterms:created xsi:type="dcterms:W3CDTF">2024-11-22T07:56:49Z</dcterms:created>
  <dcterms:modified xsi:type="dcterms:W3CDTF">2024-11-23T15:52:10Z</dcterms:modified>
</cp:coreProperties>
</file>