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vsuta-my.sharepoint.com/personal/allison_sullivan_uta_edu/Documents/EmpiricalStudy/Edit Path Analysis/"/>
    </mc:Choice>
  </mc:AlternateContent>
  <xr:revisionPtr revIDLastSave="1" documentId="13_ncr:1_{FB5D1B75-83B1-4F01-8F22-D556B7076510}" xr6:coauthVersionLast="47" xr6:coauthVersionMax="47" xr10:uidLastSave="{0F6200CF-9A04-41B9-BFBC-C742AF75E3B7}"/>
  <bookViews>
    <workbookView xWindow="-110" yWindow="-110" windowWidth="38620" windowHeight="21220" xr2:uid="{00000000-000D-0000-FFFF-FFFF00000000}"/>
  </bookViews>
  <sheets>
    <sheet name="back_to_ba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C35" i="1"/>
  <c r="B35" i="1"/>
  <c r="D32" i="1"/>
  <c r="L1" i="1"/>
  <c r="D4" i="1" s="1"/>
  <c r="B32" i="1"/>
  <c r="I6" i="1"/>
  <c r="F7" i="1" s="1"/>
  <c r="I10" i="1"/>
  <c r="D11" i="1" s="1"/>
  <c r="I14" i="1"/>
  <c r="E15" i="1" s="1"/>
  <c r="I18" i="1"/>
  <c r="F19" i="1" s="1"/>
  <c r="I22" i="1"/>
  <c r="F23" i="1" s="1"/>
  <c r="I26" i="1"/>
  <c r="C27" i="1" s="1"/>
  <c r="I2" i="1"/>
  <c r="C3" i="1" s="1"/>
  <c r="B23" i="1" l="1"/>
  <c r="D19" i="1"/>
  <c r="B36" i="1"/>
  <c r="F36" i="1"/>
  <c r="C36" i="1"/>
  <c r="E36" i="1"/>
  <c r="C7" i="1"/>
  <c r="H36" i="1"/>
  <c r="D36" i="1"/>
  <c r="E32" i="1"/>
  <c r="G36" i="1"/>
  <c r="D15" i="1"/>
  <c r="B19" i="1"/>
  <c r="H15" i="1"/>
  <c r="C15" i="1"/>
  <c r="H19" i="1"/>
  <c r="G15" i="1"/>
  <c r="E19" i="1"/>
  <c r="F15" i="1"/>
  <c r="G11" i="1"/>
  <c r="C11" i="1"/>
  <c r="B27" i="1"/>
  <c r="H23" i="1"/>
  <c r="F11" i="1"/>
  <c r="G7" i="1"/>
  <c r="F27" i="1"/>
  <c r="E23" i="1"/>
  <c r="G19" i="1"/>
  <c r="C19" i="1"/>
  <c r="B11" i="1"/>
  <c r="E11" i="1"/>
  <c r="E27" i="1"/>
  <c r="D23" i="1"/>
  <c r="B15" i="1"/>
  <c r="H11" i="1"/>
  <c r="C32" i="1"/>
  <c r="G8" i="1"/>
  <c r="G16" i="1"/>
  <c r="E20" i="1"/>
  <c r="F24" i="1"/>
  <c r="D28" i="1"/>
  <c r="H28" i="1"/>
  <c r="H8" i="1"/>
  <c r="B8" i="1"/>
  <c r="F12" i="1"/>
  <c r="H16" i="1"/>
  <c r="B20" i="1"/>
  <c r="G24" i="1"/>
  <c r="E8" i="1"/>
  <c r="B7" i="1"/>
  <c r="E7" i="1"/>
  <c r="C12" i="1"/>
  <c r="G12" i="1"/>
  <c r="E16" i="1"/>
  <c r="C20" i="1"/>
  <c r="G20" i="1"/>
  <c r="D24" i="1"/>
  <c r="B28" i="1"/>
  <c r="F28" i="1"/>
  <c r="H27" i="1"/>
  <c r="D27" i="1"/>
  <c r="G23" i="1"/>
  <c r="C23" i="1"/>
  <c r="C8" i="1"/>
  <c r="E12" i="1"/>
  <c r="C16" i="1"/>
  <c r="B24" i="1"/>
  <c r="D8" i="1"/>
  <c r="B12" i="1"/>
  <c r="D16" i="1"/>
  <c r="F20" i="1"/>
  <c r="C24" i="1"/>
  <c r="E28" i="1"/>
  <c r="F8" i="1"/>
  <c r="H7" i="1"/>
  <c r="D7" i="1"/>
  <c r="D12" i="1"/>
  <c r="H12" i="1"/>
  <c r="B16" i="1"/>
  <c r="F16" i="1"/>
  <c r="D20" i="1"/>
  <c r="H20" i="1"/>
  <c r="E24" i="1"/>
  <c r="C28" i="1"/>
  <c r="G28" i="1"/>
  <c r="G27" i="1"/>
  <c r="H24" i="1"/>
  <c r="B3" i="1"/>
  <c r="F3" i="1"/>
  <c r="E3" i="1"/>
  <c r="B4" i="1"/>
  <c r="E4" i="1"/>
  <c r="H3" i="1"/>
  <c r="D3" i="1"/>
  <c r="G4" i="1"/>
  <c r="C4" i="1"/>
  <c r="F4" i="1"/>
  <c r="H4" i="1"/>
  <c r="G3" i="1"/>
</calcChain>
</file>

<file path=xl/sharedStrings.xml><?xml version="1.0" encoding="utf-8"?>
<sst xmlns="http://schemas.openxmlformats.org/spreadsheetml/2006/main" count="83" uniqueCount="75">
  <si>
    <t>O-O</t>
  </si>
  <si>
    <t>O-U</t>
  </si>
  <si>
    <t>O-B</t>
  </si>
  <si>
    <t>O-S</t>
  </si>
  <si>
    <t>O-T</t>
  </si>
  <si>
    <t>O-C</t>
  </si>
  <si>
    <t>O-E</t>
  </si>
  <si>
    <t>U-O</t>
  </si>
  <si>
    <t>U-U</t>
  </si>
  <si>
    <t>U-B</t>
  </si>
  <si>
    <t>U-S</t>
  </si>
  <si>
    <t>U-T</t>
  </si>
  <si>
    <t>U-C</t>
  </si>
  <si>
    <t>U-E</t>
  </si>
  <si>
    <t>B-O</t>
  </si>
  <si>
    <t>B-U</t>
  </si>
  <si>
    <t>B-B</t>
  </si>
  <si>
    <t>B-S</t>
  </si>
  <si>
    <t>B-T</t>
  </si>
  <si>
    <t>B-C</t>
  </si>
  <si>
    <t>B-E</t>
  </si>
  <si>
    <t>S-O</t>
  </si>
  <si>
    <t>S-U</t>
  </si>
  <si>
    <t>S-B</t>
  </si>
  <si>
    <t>S-S</t>
  </si>
  <si>
    <t>S-T</t>
  </si>
  <si>
    <t>S-C</t>
  </si>
  <si>
    <t>S-E</t>
  </si>
  <si>
    <t>T-O</t>
  </si>
  <si>
    <t>T-U</t>
  </si>
  <si>
    <t>T-B</t>
  </si>
  <si>
    <t>T-S</t>
  </si>
  <si>
    <t>T-T</t>
  </si>
  <si>
    <t>T-C</t>
  </si>
  <si>
    <t>T-E</t>
  </si>
  <si>
    <t>C-O</t>
  </si>
  <si>
    <t>C-U</t>
  </si>
  <si>
    <t>C-B</t>
  </si>
  <si>
    <t>C-S</t>
  </si>
  <si>
    <t>C-T</t>
  </si>
  <si>
    <t>C-C</t>
  </si>
  <si>
    <t>C-E</t>
  </si>
  <si>
    <t>E-O</t>
  </si>
  <si>
    <t>E-U</t>
  </si>
  <si>
    <t>E-B</t>
  </si>
  <si>
    <t>E-S</t>
  </si>
  <si>
    <t>E-T</t>
  </si>
  <si>
    <t>E-C</t>
  </si>
  <si>
    <t>E-E</t>
  </si>
  <si>
    <t>Total</t>
  </si>
  <si>
    <t>Reset ? - E</t>
  </si>
  <si>
    <t>Stay Same Clx</t>
  </si>
  <si>
    <t># Edits</t>
  </si>
  <si>
    <t>% Edits</t>
  </si>
  <si>
    <t># Edits from O</t>
  </si>
  <si>
    <t>% Edits from O</t>
  </si>
  <si>
    <t># Edits from E</t>
  </si>
  <si>
    <t>% Edits from E</t>
  </si>
  <si>
    <t># Edits from U</t>
  </si>
  <si>
    <t>% Edits from U</t>
  </si>
  <si>
    <t># Edits from B</t>
  </si>
  <si>
    <t>% Edits from B</t>
  </si>
  <si>
    <t># Edits from S</t>
  </si>
  <si>
    <t>% Edits from S</t>
  </si>
  <si>
    <t># Edits from T</t>
  </si>
  <si>
    <t>% Edits from T</t>
  </si>
  <si>
    <t># Edits from C</t>
  </si>
  <si>
    <t>% Edits from C</t>
  </si>
  <si>
    <t>Become O</t>
  </si>
  <si>
    <t>Become U</t>
  </si>
  <si>
    <t>Become B</t>
  </si>
  <si>
    <t>Become S</t>
  </si>
  <si>
    <t>Become T</t>
  </si>
  <si>
    <t>Become C</t>
  </si>
  <si>
    <t>Become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</si>
</sst>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2" fontId="19" fillId="0" borderId="0" xfId="0" applyNumberFormat="1" applyFont="1"/>
    <xf numFmtId="0" fontId="18" fillId="0" borderId="10" xfId="0" applyFont="1" applyBorder="1"/>
    <xf numFmtId="0" fontId="19" fillId="0" borderId="10" xfId="0" applyFont="1" applyBorder="1"/>
    <xf numFmtId="2" fontId="19" fillId="0" borderId="10" xfId="0" applyNumberFormat="1" applyFont="1" applyBorder="1"/>
    <xf numFmtId="2" fontId="19" fillId="34" borderId="11" xfId="0" applyNumberFormat="1" applyFont="1" applyFill="1" applyBorder="1"/>
    <xf numFmtId="2" fontId="19" fillId="0" borderId="11" xfId="0" applyNumberFormat="1" applyFont="1" applyBorder="1"/>
    <xf numFmtId="0" fontId="19" fillId="0" borderId="11" xfId="0" applyFont="1" applyBorder="1"/>
    <xf numFmtId="0" fontId="18" fillId="0" borderId="12" xfId="0" applyFont="1" applyBorder="1"/>
    <xf numFmtId="2" fontId="19" fillId="33" borderId="11" xfId="0" applyNumberFormat="1" applyFont="1" applyFill="1" applyBorder="1"/>
    <xf numFmtId="2" fontId="19" fillId="35" borderId="11" xfId="0" applyNumberFormat="1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8" fillId="0" borderId="10" xfId="0" applyFont="1" applyBorder="1" applyAlignment="1">
      <alignment horizontal="right"/>
    </xf>
    <xf numFmtId="2" fontId="19" fillId="36" borderId="10" xfId="0" applyNumberFormat="1" applyFont="1" applyFill="1" applyBorder="1"/>
    <xf numFmtId="2" fontId="19" fillId="37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workbookViewId="0">
      <selection activeCell="A34" sqref="A34:H36"/>
    </sheetView>
  </sheetViews>
  <sheetFormatPr defaultRowHeight="14.5" x14ac:dyDescent="0.35"/>
  <cols>
    <col min="1" max="1" width="13" style="2" customWidth="1"/>
    <col min="2" max="15" width="8.7265625" style="2"/>
  </cols>
  <sheetData>
    <row r="1" spans="1:12" x14ac:dyDescent="0.35">
      <c r="A1" s="1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49</v>
      </c>
      <c r="K1" s="1" t="s">
        <v>49</v>
      </c>
      <c r="L1" s="1">
        <f>SUM(B2:H2,B6:H6,B10:H10,B14:H14,B18:H18,B22:H22,B26:H26)</f>
        <v>120288</v>
      </c>
    </row>
    <row r="2" spans="1:12" x14ac:dyDescent="0.35">
      <c r="A2" s="13" t="s">
        <v>54</v>
      </c>
      <c r="B2" s="5">
        <v>4133</v>
      </c>
      <c r="C2" s="5">
        <v>526</v>
      </c>
      <c r="D2" s="5">
        <v>1484</v>
      </c>
      <c r="E2" s="5">
        <v>762</v>
      </c>
      <c r="F2" s="5">
        <v>877</v>
      </c>
      <c r="G2" s="5">
        <v>2339</v>
      </c>
      <c r="H2" s="5">
        <v>84</v>
      </c>
      <c r="I2" s="5">
        <f>SUM(B2:H2)</f>
        <v>10205</v>
      </c>
    </row>
    <row r="3" spans="1:12" x14ac:dyDescent="0.35">
      <c r="A3" s="13" t="s">
        <v>55</v>
      </c>
      <c r="B3" s="16">
        <f t="shared" ref="B3:H3" si="0">B2/$I$2*100</f>
        <v>40.499755022048021</v>
      </c>
      <c r="C3" s="6">
        <f t="shared" si="0"/>
        <v>5.1543361097501226</v>
      </c>
      <c r="D3" s="6">
        <f t="shared" si="0"/>
        <v>14.54189122978932</v>
      </c>
      <c r="E3" s="6">
        <f t="shared" si="0"/>
        <v>7.4669279764821166</v>
      </c>
      <c r="F3" s="6">
        <f t="shared" si="0"/>
        <v>8.5938265556099953</v>
      </c>
      <c r="G3" s="17">
        <f t="shared" si="0"/>
        <v>22.920137187653111</v>
      </c>
      <c r="H3" s="6">
        <f t="shared" si="0"/>
        <v>0.82312591866731988</v>
      </c>
      <c r="I3" s="5"/>
    </row>
    <row r="4" spans="1:12" ht="15" thickBot="1" x14ac:dyDescent="0.4">
      <c r="A4" s="13" t="s">
        <v>53</v>
      </c>
      <c r="B4" s="7">
        <f t="shared" ref="B4:H4" si="1">B2/$L$1*100</f>
        <v>3.4359204575685025</v>
      </c>
      <c r="C4" s="8">
        <f t="shared" si="1"/>
        <v>0.43728385208832138</v>
      </c>
      <c r="D4" s="8">
        <f t="shared" si="1"/>
        <v>1.2337057728119181</v>
      </c>
      <c r="E4" s="8">
        <f t="shared" si="1"/>
        <v>0.6334796488427773</v>
      </c>
      <c r="F4" s="8">
        <f t="shared" si="1"/>
        <v>0.72908353285448257</v>
      </c>
      <c r="G4" s="8">
        <f t="shared" si="1"/>
        <v>1.9444998669859006</v>
      </c>
      <c r="H4" s="8">
        <f t="shared" si="1"/>
        <v>6.9832402234636867E-2</v>
      </c>
      <c r="I4" s="9"/>
    </row>
    <row r="5" spans="1:12" x14ac:dyDescent="0.35">
      <c r="A5" s="14"/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10"/>
    </row>
    <row r="6" spans="1:12" x14ac:dyDescent="0.35">
      <c r="A6" s="13" t="s">
        <v>58</v>
      </c>
      <c r="B6" s="5">
        <v>548</v>
      </c>
      <c r="C6" s="5">
        <v>9472</v>
      </c>
      <c r="D6" s="5">
        <v>2884</v>
      </c>
      <c r="E6" s="5">
        <v>1464</v>
      </c>
      <c r="F6" s="5">
        <v>1248</v>
      </c>
      <c r="G6" s="5">
        <v>2603</v>
      </c>
      <c r="H6" s="5">
        <v>110</v>
      </c>
      <c r="I6" s="5">
        <f t="shared" ref="I6:I26" si="2">SUM(B6:H6)</f>
        <v>18329</v>
      </c>
    </row>
    <row r="7" spans="1:12" x14ac:dyDescent="0.35">
      <c r="A7" s="13" t="s">
        <v>59</v>
      </c>
      <c r="B7" s="6">
        <f>B6/$I$6*100</f>
        <v>2.9897975885209234</v>
      </c>
      <c r="C7" s="16">
        <f t="shared" ref="C7:H7" si="3">C6/$I$6*100</f>
        <v>51.67766926728136</v>
      </c>
      <c r="D7" s="17">
        <f t="shared" si="3"/>
        <v>15.734628184843691</v>
      </c>
      <c r="E7" s="6">
        <f t="shared" si="3"/>
        <v>7.9873424627639258</v>
      </c>
      <c r="F7" s="6">
        <f t="shared" si="3"/>
        <v>6.8088820994053139</v>
      </c>
      <c r="G7" s="6">
        <f t="shared" si="3"/>
        <v>14.201538545474385</v>
      </c>
      <c r="H7" s="6">
        <f t="shared" si="3"/>
        <v>0.60014185171040424</v>
      </c>
      <c r="I7" s="5"/>
    </row>
    <row r="8" spans="1:12" ht="15" thickBot="1" x14ac:dyDescent="0.4">
      <c r="A8" s="13" t="s">
        <v>53</v>
      </c>
      <c r="B8" s="8">
        <f>B6/$L$1*100</f>
        <v>0.45557329076882153</v>
      </c>
      <c r="C8" s="11">
        <f t="shared" ref="C8:H8" si="4">C6/$L$1*100</f>
        <v>7.8744346900771482</v>
      </c>
      <c r="D8" s="8">
        <f t="shared" si="4"/>
        <v>2.3975791433891991</v>
      </c>
      <c r="E8" s="8">
        <f t="shared" si="4"/>
        <v>1.2170790103750999</v>
      </c>
      <c r="F8" s="8">
        <f t="shared" si="4"/>
        <v>1.0375099760574622</v>
      </c>
      <c r="G8" s="8">
        <f t="shared" si="4"/>
        <v>2.1639731311519022</v>
      </c>
      <c r="H8" s="8">
        <f t="shared" si="4"/>
        <v>9.1447193402500668E-2</v>
      </c>
      <c r="I8" s="9"/>
    </row>
    <row r="9" spans="1:12" x14ac:dyDescent="0.35">
      <c r="A9" s="14"/>
      <c r="B9" s="10" t="s">
        <v>14</v>
      </c>
      <c r="C9" s="10" t="s">
        <v>15</v>
      </c>
      <c r="D9" s="10" t="s">
        <v>16</v>
      </c>
      <c r="E9" s="10" t="s">
        <v>17</v>
      </c>
      <c r="F9" s="10" t="s">
        <v>18</v>
      </c>
      <c r="G9" s="10" t="s">
        <v>19</v>
      </c>
      <c r="H9" s="10" t="s">
        <v>20</v>
      </c>
      <c r="I9" s="10"/>
    </row>
    <row r="10" spans="1:12" x14ac:dyDescent="0.35">
      <c r="A10" s="13" t="s">
        <v>60</v>
      </c>
      <c r="B10" s="5">
        <v>1918</v>
      </c>
      <c r="C10" s="5">
        <v>3952</v>
      </c>
      <c r="D10" s="5">
        <v>19261</v>
      </c>
      <c r="E10" s="5">
        <v>2871</v>
      </c>
      <c r="F10" s="5">
        <v>2545</v>
      </c>
      <c r="G10" s="5">
        <v>2855</v>
      </c>
      <c r="H10" s="5">
        <v>178</v>
      </c>
      <c r="I10" s="5">
        <f t="shared" si="2"/>
        <v>33580</v>
      </c>
    </row>
    <row r="11" spans="1:12" x14ac:dyDescent="0.35">
      <c r="A11" s="13" t="s">
        <v>61</v>
      </c>
      <c r="B11" s="6">
        <f>B10/$I$10*100</f>
        <v>5.7117331745086357</v>
      </c>
      <c r="C11" s="17">
        <f t="shared" ref="C11:H11" si="5">C10/$I$10*100</f>
        <v>11.768910065515188</v>
      </c>
      <c r="D11" s="16">
        <f t="shared" si="5"/>
        <v>57.358546754020246</v>
      </c>
      <c r="E11" s="6">
        <f t="shared" si="5"/>
        <v>8.5497319833234062</v>
      </c>
      <c r="F11" s="6">
        <f t="shared" si="5"/>
        <v>7.5789160214413345</v>
      </c>
      <c r="G11" s="6">
        <f t="shared" si="5"/>
        <v>8.5020845741512812</v>
      </c>
      <c r="H11" s="6">
        <f t="shared" si="5"/>
        <v>0.53007742703990468</v>
      </c>
      <c r="I11" s="5"/>
    </row>
    <row r="12" spans="1:12" ht="15" thickBot="1" x14ac:dyDescent="0.4">
      <c r="A12" s="13" t="s">
        <v>53</v>
      </c>
      <c r="B12" s="8">
        <f>B10/$L$1*100</f>
        <v>1.5945065176908753</v>
      </c>
      <c r="C12" s="7">
        <f t="shared" ref="C12:H12" si="6">C10/$L$1*100</f>
        <v>3.2854482575152963</v>
      </c>
      <c r="D12" s="12">
        <f t="shared" si="6"/>
        <v>16.012403564777866</v>
      </c>
      <c r="E12" s="8">
        <f t="shared" si="6"/>
        <v>2.3867717478052675</v>
      </c>
      <c r="F12" s="8">
        <f t="shared" si="6"/>
        <v>2.1157555200851292</v>
      </c>
      <c r="G12" s="8">
        <f t="shared" si="6"/>
        <v>2.3734703378558129</v>
      </c>
      <c r="H12" s="8">
        <f t="shared" si="6"/>
        <v>0.14797818568768289</v>
      </c>
      <c r="I12" s="9"/>
    </row>
    <row r="13" spans="1:12" x14ac:dyDescent="0.35">
      <c r="A13" s="14"/>
      <c r="B13" s="10" t="s">
        <v>21</v>
      </c>
      <c r="C13" s="10" t="s">
        <v>22</v>
      </c>
      <c r="D13" s="10" t="s">
        <v>23</v>
      </c>
      <c r="E13" s="10" t="s">
        <v>24</v>
      </c>
      <c r="F13" s="10" t="s">
        <v>25</v>
      </c>
      <c r="G13" s="10" t="s">
        <v>26</v>
      </c>
      <c r="H13" s="10" t="s">
        <v>27</v>
      </c>
      <c r="I13" s="10"/>
    </row>
    <row r="14" spans="1:12" x14ac:dyDescent="0.35">
      <c r="A14" s="13" t="s">
        <v>62</v>
      </c>
      <c r="B14" s="5">
        <v>1214</v>
      </c>
      <c r="C14" s="5">
        <v>2116</v>
      </c>
      <c r="D14" s="5">
        <v>3731</v>
      </c>
      <c r="E14" s="5">
        <v>8371</v>
      </c>
      <c r="F14" s="5">
        <v>2239</v>
      </c>
      <c r="G14" s="5">
        <v>2814</v>
      </c>
      <c r="H14" s="5">
        <v>203</v>
      </c>
      <c r="I14" s="5">
        <f t="shared" si="2"/>
        <v>20688</v>
      </c>
    </row>
    <row r="15" spans="1:12" x14ac:dyDescent="0.35">
      <c r="A15" s="13" t="s">
        <v>63</v>
      </c>
      <c r="B15" s="6">
        <f>B14/$I$14*100</f>
        <v>5.8681361175560713</v>
      </c>
      <c r="C15" s="6">
        <f t="shared" ref="C15:H15" si="7">C14/$I$14*100</f>
        <v>10.22815158546017</v>
      </c>
      <c r="D15" s="17">
        <f t="shared" si="7"/>
        <v>18.034609435421501</v>
      </c>
      <c r="E15" s="16">
        <f t="shared" si="7"/>
        <v>40.46307037896365</v>
      </c>
      <c r="F15" s="6">
        <f t="shared" si="7"/>
        <v>10.822699149265274</v>
      </c>
      <c r="G15" s="6">
        <f t="shared" si="7"/>
        <v>13.602088167053363</v>
      </c>
      <c r="H15" s="6">
        <f t="shared" si="7"/>
        <v>0.98124516627996905</v>
      </c>
      <c r="I15" s="5"/>
    </row>
    <row r="16" spans="1:12" ht="15" thickBot="1" x14ac:dyDescent="0.4">
      <c r="A16" s="13" t="s">
        <v>53</v>
      </c>
      <c r="B16" s="8">
        <f>B14/$L$1*100</f>
        <v>1.009244479914871</v>
      </c>
      <c r="C16" s="8">
        <f t="shared" ref="C16:H16" si="8">C14/$L$1*100</f>
        <v>1.7591114658153766</v>
      </c>
      <c r="D16" s="7">
        <f t="shared" si="8"/>
        <v>3.1017225325884543</v>
      </c>
      <c r="E16" s="11">
        <f t="shared" si="8"/>
        <v>6.9591314179303003</v>
      </c>
      <c r="F16" s="8">
        <f t="shared" si="8"/>
        <v>1.8613660548018089</v>
      </c>
      <c r="G16" s="8">
        <f t="shared" si="8"/>
        <v>2.3393854748603351</v>
      </c>
      <c r="H16" s="8">
        <f t="shared" si="8"/>
        <v>0.16876163873370575</v>
      </c>
      <c r="I16" s="9"/>
    </row>
    <row r="17" spans="1:9" x14ac:dyDescent="0.35">
      <c r="A17" s="14"/>
      <c r="B17" s="10" t="s">
        <v>28</v>
      </c>
      <c r="C17" s="10" t="s">
        <v>29</v>
      </c>
      <c r="D17" s="10" t="s">
        <v>30</v>
      </c>
      <c r="E17" s="10" t="s">
        <v>31</v>
      </c>
      <c r="F17" s="10" t="s">
        <v>32</v>
      </c>
      <c r="G17" s="10" t="s">
        <v>33</v>
      </c>
      <c r="H17" s="10" t="s">
        <v>34</v>
      </c>
      <c r="I17" s="10"/>
    </row>
    <row r="18" spans="1:9" x14ac:dyDescent="0.35">
      <c r="A18" s="13" t="s">
        <v>64</v>
      </c>
      <c r="B18" s="5">
        <v>1116</v>
      </c>
      <c r="C18" s="5">
        <v>1647</v>
      </c>
      <c r="D18" s="5">
        <v>3233</v>
      </c>
      <c r="E18" s="5">
        <v>1720</v>
      </c>
      <c r="F18" s="5">
        <v>10528</v>
      </c>
      <c r="G18" s="5">
        <v>2402</v>
      </c>
      <c r="H18" s="5">
        <v>184</v>
      </c>
      <c r="I18" s="5">
        <f t="shared" si="2"/>
        <v>20830</v>
      </c>
    </row>
    <row r="19" spans="1:9" x14ac:dyDescent="0.35">
      <c r="A19" s="13" t="s">
        <v>65</v>
      </c>
      <c r="B19" s="6">
        <f>B18/$I$18*100</f>
        <v>5.357657225156025</v>
      </c>
      <c r="C19" s="6">
        <f t="shared" ref="C19:H19" si="9">C18/$I$18*100</f>
        <v>7.9068650984157465</v>
      </c>
      <c r="D19" s="17">
        <f t="shared" si="9"/>
        <v>15.520883341334613</v>
      </c>
      <c r="E19" s="6">
        <f t="shared" si="9"/>
        <v>8.2573211713874208</v>
      </c>
      <c r="F19" s="16">
        <f t="shared" si="9"/>
        <v>50.542486797887662</v>
      </c>
      <c r="G19" s="6">
        <f t="shared" si="9"/>
        <v>11.531445031204992</v>
      </c>
      <c r="H19" s="6">
        <f t="shared" si="9"/>
        <v>0.88334133461353803</v>
      </c>
      <c r="I19" s="5"/>
    </row>
    <row r="20" spans="1:9" ht="15" thickBot="1" x14ac:dyDescent="0.4">
      <c r="A20" s="13" t="s">
        <v>53</v>
      </c>
      <c r="B20" s="8">
        <f>B18/$L$1*100</f>
        <v>0.92777334397446121</v>
      </c>
      <c r="C20" s="8">
        <f t="shared" ref="C20:H20" si="10">C18/$L$1*100</f>
        <v>1.3692138866719872</v>
      </c>
      <c r="D20" s="8">
        <f t="shared" si="10"/>
        <v>2.6877161479116789</v>
      </c>
      <c r="E20" s="8">
        <f t="shared" si="10"/>
        <v>1.4299015695663739</v>
      </c>
      <c r="F20" s="11">
        <f t="shared" si="10"/>
        <v>8.7523277467411553</v>
      </c>
      <c r="G20" s="8">
        <f t="shared" si="10"/>
        <v>1.9968741686618781</v>
      </c>
      <c r="H20" s="8">
        <f t="shared" si="10"/>
        <v>0.15296621441872837</v>
      </c>
      <c r="I20" s="9"/>
    </row>
    <row r="21" spans="1:9" x14ac:dyDescent="0.35">
      <c r="A21" s="14"/>
      <c r="B21" s="10" t="s">
        <v>35</v>
      </c>
      <c r="C21" s="10" t="s">
        <v>36</v>
      </c>
      <c r="D21" s="10" t="s">
        <v>37</v>
      </c>
      <c r="E21" s="10" t="s">
        <v>38</v>
      </c>
      <c r="F21" s="10" t="s">
        <v>39</v>
      </c>
      <c r="G21" s="10" t="s">
        <v>40</v>
      </c>
      <c r="H21" s="10" t="s">
        <v>41</v>
      </c>
      <c r="I21" s="10"/>
    </row>
    <row r="22" spans="1:9" x14ac:dyDescent="0.35">
      <c r="A22" s="13" t="s">
        <v>66</v>
      </c>
      <c r="B22" s="5">
        <v>692</v>
      </c>
      <c r="C22" s="5">
        <v>752</v>
      </c>
      <c r="D22" s="5">
        <v>676</v>
      </c>
      <c r="E22" s="5">
        <v>526</v>
      </c>
      <c r="F22" s="5">
        <v>659</v>
      </c>
      <c r="G22" s="5">
        <v>11395</v>
      </c>
      <c r="H22" s="5">
        <v>51</v>
      </c>
      <c r="I22" s="5">
        <f t="shared" si="2"/>
        <v>14751</v>
      </c>
    </row>
    <row r="23" spans="1:9" x14ac:dyDescent="0.35">
      <c r="A23" s="13" t="s">
        <v>67</v>
      </c>
      <c r="B23" s="6">
        <f>B22/$I$22*100</f>
        <v>4.6912073757711346</v>
      </c>
      <c r="C23" s="6">
        <f t="shared" ref="C23:H23" si="11">C22/$I$22*100</f>
        <v>5.0979594603755682</v>
      </c>
      <c r="D23" s="6">
        <f t="shared" si="11"/>
        <v>4.5827401532099525</v>
      </c>
      <c r="E23" s="6">
        <f t="shared" si="11"/>
        <v>3.5658599416988679</v>
      </c>
      <c r="F23" s="6">
        <f t="shared" si="11"/>
        <v>4.4674937292386963</v>
      </c>
      <c r="G23" s="16">
        <f t="shared" si="11"/>
        <v>77.249000067792011</v>
      </c>
      <c r="H23" s="6">
        <f t="shared" si="11"/>
        <v>0.34573927191376858</v>
      </c>
      <c r="I23" s="5"/>
    </row>
    <row r="24" spans="1:9" ht="15" thickBot="1" x14ac:dyDescent="0.4">
      <c r="A24" s="13" t="s">
        <v>53</v>
      </c>
      <c r="B24" s="8">
        <f t="shared" ref="B24:H24" si="12">B22/$L$1*100</f>
        <v>0.5752859803139132</v>
      </c>
      <c r="C24" s="8">
        <f t="shared" si="12"/>
        <v>0.62516626762436811</v>
      </c>
      <c r="D24" s="8">
        <f t="shared" si="12"/>
        <v>0.56198457036445859</v>
      </c>
      <c r="E24" s="8">
        <f t="shared" si="12"/>
        <v>0.43728385208832138</v>
      </c>
      <c r="F24" s="8">
        <f t="shared" si="12"/>
        <v>0.54785182229316309</v>
      </c>
      <c r="G24" s="11">
        <f t="shared" si="12"/>
        <v>9.4730978983772278</v>
      </c>
      <c r="H24" s="8">
        <f t="shared" si="12"/>
        <v>4.2398244213886674E-2</v>
      </c>
      <c r="I24" s="9"/>
    </row>
    <row r="25" spans="1:9" x14ac:dyDescent="0.35">
      <c r="A25" s="14"/>
      <c r="B25" s="10" t="s">
        <v>42</v>
      </c>
      <c r="C25" s="10" t="s">
        <v>43</v>
      </c>
      <c r="D25" s="10" t="s">
        <v>44</v>
      </c>
      <c r="E25" s="10" t="s">
        <v>45</v>
      </c>
      <c r="F25" s="10" t="s">
        <v>46</v>
      </c>
      <c r="G25" s="10" t="s">
        <v>47</v>
      </c>
      <c r="H25" s="10" t="s">
        <v>48</v>
      </c>
      <c r="I25" s="10"/>
    </row>
    <row r="26" spans="1:9" x14ac:dyDescent="0.35">
      <c r="A26" s="13" t="s">
        <v>56</v>
      </c>
      <c r="B26" s="5">
        <v>111</v>
      </c>
      <c r="C26" s="5">
        <v>181</v>
      </c>
      <c r="D26" s="5">
        <v>225</v>
      </c>
      <c r="E26" s="5">
        <v>261</v>
      </c>
      <c r="F26" s="5">
        <v>202</v>
      </c>
      <c r="G26" s="5">
        <v>344</v>
      </c>
      <c r="H26" s="5">
        <v>581</v>
      </c>
      <c r="I26" s="5">
        <f t="shared" si="2"/>
        <v>1905</v>
      </c>
    </row>
    <row r="27" spans="1:9" x14ac:dyDescent="0.35">
      <c r="A27" s="13" t="s">
        <v>57</v>
      </c>
      <c r="B27" s="6">
        <f>B26/$I$26*100</f>
        <v>5.8267716535433074</v>
      </c>
      <c r="C27" s="6">
        <f t="shared" ref="C27:H27" si="13">C26/$I$26*100</f>
        <v>9.501312335958005</v>
      </c>
      <c r="D27" s="6">
        <f t="shared" si="13"/>
        <v>11.811023622047244</v>
      </c>
      <c r="E27" s="6">
        <f t="shared" si="13"/>
        <v>13.700787401574804</v>
      </c>
      <c r="F27" s="6">
        <f t="shared" si="13"/>
        <v>10.603674540682414</v>
      </c>
      <c r="G27" s="17">
        <f t="shared" si="13"/>
        <v>18.057742782152232</v>
      </c>
      <c r="H27" s="16">
        <f t="shared" si="13"/>
        <v>30.498687664041995</v>
      </c>
      <c r="I27" s="5"/>
    </row>
    <row r="28" spans="1:9" ht="15" thickBot="1" x14ac:dyDescent="0.4">
      <c r="A28" s="13" t="s">
        <v>53</v>
      </c>
      <c r="B28" s="8">
        <f>B26/$L$1*100</f>
        <v>9.2278531524341581E-2</v>
      </c>
      <c r="C28" s="8">
        <f t="shared" ref="C28:H28" si="14">C26/$L$1*100</f>
        <v>0.15047220005320563</v>
      </c>
      <c r="D28" s="8">
        <f t="shared" si="14"/>
        <v>0.1870510774142059</v>
      </c>
      <c r="E28" s="8">
        <f t="shared" si="14"/>
        <v>0.21697924980047886</v>
      </c>
      <c r="F28" s="8">
        <f t="shared" si="14"/>
        <v>0.16793030061186487</v>
      </c>
      <c r="G28" s="8">
        <f t="shared" si="14"/>
        <v>0.28598031391327483</v>
      </c>
      <c r="H28" s="8">
        <f t="shared" si="14"/>
        <v>0.48300744878957169</v>
      </c>
      <c r="I28" s="9"/>
    </row>
    <row r="31" spans="1:9" x14ac:dyDescent="0.35">
      <c r="B31" s="1" t="s">
        <v>50</v>
      </c>
      <c r="D31" s="1" t="s">
        <v>51</v>
      </c>
    </row>
    <row r="32" spans="1:9" x14ac:dyDescent="0.35">
      <c r="B32" s="2">
        <f>H2+H6+H10+H14+H18+H22</f>
        <v>810</v>
      </c>
      <c r="C32" s="3">
        <f>B32/L1*100</f>
        <v>0.67338387869114125</v>
      </c>
      <c r="D32" s="2">
        <f>B2+C6+D10+E14+F18+G22+H26</f>
        <v>63741</v>
      </c>
      <c r="E32" s="3">
        <f>D32/L1*100</f>
        <v>52.990323224261772</v>
      </c>
    </row>
    <row r="33" spans="1:8" x14ac:dyDescent="0.35">
      <c r="C33" s="3"/>
    </row>
    <row r="34" spans="1:8" x14ac:dyDescent="0.35">
      <c r="A34" s="5"/>
      <c r="B34" s="4" t="s">
        <v>68</v>
      </c>
      <c r="C34" s="4" t="s">
        <v>69</v>
      </c>
      <c r="D34" s="4" t="s">
        <v>70</v>
      </c>
      <c r="E34" s="4" t="s">
        <v>71</v>
      </c>
      <c r="F34" s="4" t="s">
        <v>72</v>
      </c>
      <c r="G34" s="4" t="s">
        <v>73</v>
      </c>
      <c r="H34" s="4" t="s">
        <v>74</v>
      </c>
    </row>
    <row r="35" spans="1:8" x14ac:dyDescent="0.35">
      <c r="A35" s="15" t="s">
        <v>52</v>
      </c>
      <c r="B35" s="5">
        <f t="shared" ref="B35:H35" si="15">B2+B6+B10+B14+B18+B22+B26</f>
        <v>9732</v>
      </c>
      <c r="C35" s="5">
        <f t="shared" si="15"/>
        <v>18646</v>
      </c>
      <c r="D35" s="5">
        <f t="shared" si="15"/>
        <v>31494</v>
      </c>
      <c r="E35" s="5">
        <f t="shared" si="15"/>
        <v>15975</v>
      </c>
      <c r="F35" s="5">
        <f t="shared" si="15"/>
        <v>18298</v>
      </c>
      <c r="G35" s="5">
        <f t="shared" si="15"/>
        <v>24752</v>
      </c>
      <c r="H35" s="5">
        <f t="shared" si="15"/>
        <v>1391</v>
      </c>
    </row>
    <row r="36" spans="1:8" x14ac:dyDescent="0.35">
      <c r="A36" s="15" t="s">
        <v>53</v>
      </c>
      <c r="B36" s="6">
        <f>B35/$L$1*100</f>
        <v>8.090582601755786</v>
      </c>
      <c r="C36" s="6">
        <f t="shared" ref="C36:H36" si="16">C35/$L$1*100</f>
        <v>15.501130619845704</v>
      </c>
      <c r="D36" s="6">
        <f t="shared" si="16"/>
        <v>26.182162809257782</v>
      </c>
      <c r="E36" s="6">
        <f t="shared" si="16"/>
        <v>13.280626496408621</v>
      </c>
      <c r="F36" s="6">
        <f t="shared" si="16"/>
        <v>15.211824953445067</v>
      </c>
      <c r="G36" s="6">
        <f t="shared" si="16"/>
        <v>20.577281191806332</v>
      </c>
      <c r="H36" s="6">
        <f t="shared" si="16"/>
        <v>1.1563913274807129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back_to_back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Sullivan, Allison</cp:lastModifiedBy>
  <dcterms:created xsi:type="dcterms:W3CDTF">2024-03-11T19:37:36Z</dcterms:created>
  <dcterms:modified xsi:type="dcterms:W3CDTF">2024-03-14T15:37:37Z</dcterms:modified>
</cp:coreProperties>
</file>