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allison_sullivan_uta_edu/Documents/EmpiricalStudy/HighLevelAnalysis/"/>
    </mc:Choice>
  </mc:AlternateContent>
  <xr:revisionPtr revIDLastSave="753" documentId="8_{2CA371FF-7418-4BAB-9E7D-C7765409B651}" xr6:coauthVersionLast="47" xr6:coauthVersionMax="47" xr10:uidLastSave="{B617B7FC-B245-477C-AFE5-E4104385BB4A}"/>
  <bookViews>
    <workbookView xWindow="-16320" yWindow="1710" windowWidth="16440" windowHeight="28440" firstSheet="10" activeTab="10" xr2:uid="{286FE56F-4590-4634-B327-6B1864E80F31}"/>
  </bookViews>
  <sheets>
    <sheet name="overview" sheetId="19" r:id="rId1"/>
    <sheet name="classroom_fol" sheetId="2" r:id="rId2"/>
    <sheet name="classroom_rl" sheetId="3" r:id="rId3"/>
    <sheet name="coursesNew" sheetId="4" r:id="rId4"/>
    <sheet name="coursesOld" sheetId="5" r:id="rId5"/>
    <sheet name="cv_v1" sheetId="7" r:id="rId6"/>
    <sheet name="cv_v2" sheetId="6" r:id="rId7"/>
    <sheet name="graphs" sheetId="8" r:id="rId8"/>
    <sheet name="lts" sheetId="9" r:id="rId9"/>
    <sheet name="productionLine_v1" sheetId="10" r:id="rId10"/>
    <sheet name="productionLine_v2" sheetId="11" r:id="rId11"/>
    <sheet name="productionLineNew" sheetId="12" r:id="rId12"/>
    <sheet name="soicalMedia" sheetId="1" r:id="rId13"/>
    <sheet name="trainStationNew" sheetId="14" r:id="rId14"/>
    <sheet name="trainStationOld" sheetId="13" r:id="rId15"/>
    <sheet name="trash_fol" sheetId="16" r:id="rId16"/>
    <sheet name="trash_ltl" sheetId="18" r:id="rId17"/>
    <sheet name="trash_rl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9" l="1"/>
  <c r="B6" i="19"/>
  <c r="I29" i="19"/>
  <c r="I28" i="19"/>
  <c r="H27" i="19"/>
  <c r="C6" i="19" l="1"/>
  <c r="C5" i="19"/>
  <c r="C4" i="19"/>
  <c r="C3" i="19"/>
  <c r="B3" i="19"/>
  <c r="Y20" i="19"/>
  <c r="X20" i="19"/>
  <c r="W20" i="19"/>
  <c r="V20" i="19"/>
  <c r="U20" i="19"/>
  <c r="T20" i="19"/>
  <c r="G3" i="19" l="1"/>
  <c r="H3" i="19"/>
  <c r="I3" i="19"/>
  <c r="J3" i="19"/>
  <c r="G5" i="19"/>
  <c r="H5" i="19"/>
  <c r="I5" i="19"/>
  <c r="J5" i="19"/>
  <c r="F5" i="19"/>
  <c r="F3" i="19"/>
  <c r="B5" i="19"/>
  <c r="X6" i="19"/>
  <c r="X5" i="19"/>
  <c r="X4" i="19"/>
  <c r="X3" i="19"/>
  <c r="N20" i="19"/>
  <c r="O20" i="19"/>
  <c r="P20" i="19"/>
  <c r="Q20" i="19"/>
  <c r="M20" i="19"/>
  <c r="N4" i="19"/>
  <c r="O4" i="19"/>
  <c r="P4" i="19"/>
  <c r="Q4" i="19"/>
  <c r="N5" i="19"/>
  <c r="O5" i="19"/>
  <c r="P5" i="19"/>
  <c r="Q5" i="19"/>
  <c r="N6" i="19"/>
  <c r="O6" i="19"/>
  <c r="P6" i="19"/>
  <c r="Q6" i="19"/>
  <c r="N7" i="19"/>
  <c r="O7" i="19"/>
  <c r="P7" i="19"/>
  <c r="Q7" i="19"/>
  <c r="N8" i="19"/>
  <c r="O8" i="19"/>
  <c r="P8" i="19"/>
  <c r="Q8" i="19"/>
  <c r="N9" i="19"/>
  <c r="O9" i="19"/>
  <c r="P9" i="19"/>
  <c r="Q9" i="19"/>
  <c r="N10" i="19"/>
  <c r="O10" i="19"/>
  <c r="P10" i="19"/>
  <c r="Q10" i="19"/>
  <c r="N11" i="19"/>
  <c r="O11" i="19"/>
  <c r="P11" i="19"/>
  <c r="Q11" i="19"/>
  <c r="N12" i="19"/>
  <c r="O12" i="19"/>
  <c r="P12" i="19"/>
  <c r="Q12" i="19"/>
  <c r="N13" i="19"/>
  <c r="O13" i="19"/>
  <c r="P13" i="19"/>
  <c r="Q13" i="19"/>
  <c r="N14" i="19"/>
  <c r="O14" i="19"/>
  <c r="P14" i="19"/>
  <c r="Q14" i="19"/>
  <c r="N15" i="19"/>
  <c r="O15" i="19"/>
  <c r="P15" i="19"/>
  <c r="Q15" i="19"/>
  <c r="N16" i="19"/>
  <c r="O16" i="19"/>
  <c r="P16" i="19"/>
  <c r="Q16" i="19"/>
  <c r="N17" i="19"/>
  <c r="O17" i="19"/>
  <c r="P17" i="19"/>
  <c r="Q17" i="19"/>
  <c r="N18" i="19"/>
  <c r="O18" i="19"/>
  <c r="P18" i="19"/>
  <c r="Q18" i="19"/>
  <c r="N19" i="19"/>
  <c r="O19" i="19"/>
  <c r="P19" i="19"/>
  <c r="Q19" i="19"/>
  <c r="M18" i="19"/>
  <c r="M19" i="19"/>
  <c r="M17" i="19"/>
  <c r="M16" i="19"/>
  <c r="M15" i="19"/>
  <c r="M14" i="19"/>
  <c r="M13" i="19"/>
  <c r="M12" i="19"/>
  <c r="M11" i="19"/>
  <c r="M10" i="19"/>
  <c r="M9" i="19"/>
  <c r="M7" i="19"/>
  <c r="M8" i="19"/>
  <c r="M6" i="19"/>
  <c r="M5" i="19"/>
  <c r="M4" i="19"/>
  <c r="N3" i="19"/>
  <c r="O3" i="19"/>
  <c r="P3" i="19"/>
  <c r="Q3" i="19"/>
  <c r="M3" i="19"/>
  <c r="J4" i="19"/>
  <c r="J6" i="19"/>
  <c r="G4" i="19"/>
  <c r="H4" i="19"/>
  <c r="I4" i="19"/>
  <c r="G6" i="19"/>
  <c r="H6" i="19"/>
  <c r="I6" i="19"/>
  <c r="F6" i="19"/>
  <c r="F4" i="19"/>
  <c r="C7" i="19" l="1"/>
  <c r="B7" i="19"/>
</calcChain>
</file>

<file path=xl/sharedStrings.xml><?xml version="1.0" encoding="utf-8"?>
<sst xmlns="http://schemas.openxmlformats.org/spreadsheetml/2006/main" count="953" uniqueCount="360">
  <si>
    <t>Exercise</t>
  </si>
  <si>
    <t>Comments</t>
  </si>
  <si>
    <t>Logic</t>
  </si>
  <si>
    <t>Oracle</t>
  </si>
  <si>
    <t>// Every image is posted be one user</t>
  </si>
  <si>
    <t>pred inv1o {
	all p : Photo | one posts.p
}</t>
  </si>
  <si>
    <t>// An user cannot follow itself.</t>
  </si>
  <si>
    <t>pred inv2o {
	all p : User | p not in p.follows
}</t>
  </si>
  <si>
    <t>// An user only sees (non ad) photos posted by followed users. 
// Ads can be seen by everyone</t>
  </si>
  <si>
    <t>pred inv3o {
	all p : User | p.sees - Ad in p.follows.posts
}</t>
  </si>
  <si>
    <t>pred inv4o {
	all u : posts.Ad | u.posts in Ad
}</t>
  </si>
  <si>
    <t>pred inv5o {
	all i : Influencer | follows.i = User - i
}</t>
  </si>
  <si>
    <t>// Influencers are followed by everyone else</t>
  </si>
  <si>
    <t xml:space="preserve">// If an user posts an ad then all its posts should be labelled as ads </t>
  </si>
  <si>
    <t>// Influencers post every day</t>
  </si>
  <si>
    <t>// Suggested are other users followed by followed users, but not yet followed</t>
  </si>
  <si>
    <t>// An user only sees ads from followed or suggested users</t>
  </si>
  <si>
    <t>pred inv8o {
	all u : User, p : u.sees &amp; Ad | p in u.(follows+suggested).posts
}</t>
  </si>
  <si>
    <t>pred inv7o {
	all u : User | u.suggested = u.follows.follows - u.follows - u
}</t>
  </si>
  <si>
    <t>pred inv6o {
	all i : Influencer, d : Day | some i.posts &amp; date.d
}</t>
  </si>
  <si>
    <t>FOL</t>
  </si>
  <si>
    <t>Every person is a student.</t>
  </si>
  <si>
    <t>There are no teachers.</t>
  </si>
  <si>
    <t xml:space="preserve">No person is both a student and a teacher. </t>
  </si>
  <si>
    <t>No person is neither a student nor a teacher.</t>
  </si>
  <si>
    <t>There classes assigned to teachers.</t>
  </si>
  <si>
    <t>Every teacher has classes assigned.</t>
  </si>
  <si>
    <t>Every class has teachers assigned.</t>
  </si>
  <si>
    <t>Teachers are assigned at most one class.</t>
  </si>
  <si>
    <t>No class has more than a teacher assigned.</t>
  </si>
  <si>
    <t>For every class, every student has a group assigned.</t>
  </si>
  <si>
    <t>A class only has groups if it has a teacher assigned.</t>
  </si>
  <si>
    <t>Each teacher is responsible for some groups.</t>
  </si>
  <si>
    <t>Only teachers tutor, and only students are tutored.</t>
  </si>
  <si>
    <t>Every student in a class is at least tutored by the teachers assigned to that class.</t>
  </si>
  <si>
    <t>Assuming a universe of 3 persons, the tutoring chain of every person eventually reaches a Teacher.</t>
  </si>
  <si>
    <t>pred inv1o {
	Person in Student
}</t>
  </si>
  <si>
    <t>pred inv2o {
	no Teacher
}</t>
  </si>
  <si>
    <t>pred inv3o {
	no Student &amp; Teacher
}</t>
  </si>
  <si>
    <t>pred inv4o {
	Person in Student + Teacher
}</t>
  </si>
  <si>
    <t>pred inv5o {
	some Teacher.Teaches
}</t>
  </si>
  <si>
    <t>pred inv6o {
	all t:Teacher | some t.Teaches
}</t>
  </si>
  <si>
    <t>pred inv7o {
	all c:Class | some Teacher&amp;Teaches.c
}</t>
  </si>
  <si>
    <t>pred inv8o {
	all t:Teacher | lone t.Teaches
}</t>
  </si>
  <si>
    <t>pred inv9o {
	all c:Class | lone Teacher&amp;Teaches.c
}</t>
  </si>
  <si>
    <t>pred inv10o {
	all c:Class,s:Student | some s.(c.Groups)
}</t>
  </si>
  <si>
    <t>pred inv11o {
	all c:Class | some c.Groups implies some Teacher&amp;Teaches.c
}</t>
  </si>
  <si>
    <t>pred inv12o {
	all x:Teacher | some x.Teaches.Groups
}</t>
  </si>
  <si>
    <t>pred inv13o {
	Tutors in Teacher -&gt; Student
}</t>
  </si>
  <si>
    <t>pred inv14o {
	all c:Class,p:Person | p in (c.Groups).Group implies Teaches.c -&gt; p in Tutors
}</t>
  </si>
  <si>
    <t>pred inv15o {
	all p:Person | some Teacher&amp;(^Tutors).p
}</t>
  </si>
  <si>
    <t>RL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</si>
  <si>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</si>
  <si>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</si>
  <si>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</si>
  <si>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</si>
  <si>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</si>
  <si>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</si>
  <si>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</si>
  <si>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</si>
  <si>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</si>
  <si>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</si>
  <si>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</si>
  <si>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</si>
  <si>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</si>
  <si>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</si>
  <si>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</si>
  <si>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pred inv14o {
	all c:Class,s:Student | s in (c.Groups).Group implies (Teacher&amp;Teaches.c) -&gt; s in Tutors
}</t>
  </si>
  <si>
    <t>The tutoring chain of every person eventually reaches a Teacher.</t>
  </si>
  <si>
    <t>// Only students can be enrolled in courses</t>
  </si>
  <si>
    <t>// Only professors can teach courses</t>
  </si>
  <si>
    <t>// Courses must have teachers</t>
  </si>
  <si>
    <t>// Projects are proposed by one course</t>
  </si>
  <si>
    <t>// Only students work on projects and 
// projects must have someone working on them</t>
  </si>
  <si>
    <t>// Students only work on projects of courses they are enrolled in</t>
  </si>
  <si>
    <t>// Students work on at most one project per course</t>
  </si>
  <si>
    <t>// A professor cannot teach herself</t>
  </si>
  <si>
    <t>// A professor cannot teach colleagues</t>
  </si>
  <si>
    <t>// Only students have grades</t>
  </si>
  <si>
    <t>// Students only have grades in courses they are enrolled</t>
  </si>
  <si>
    <t>// Students have at most one grade per course</t>
  </si>
  <si>
    <t>// A student with the highest mark in a course must have worked on a project on that course</t>
  </si>
  <si>
    <t>// A student cannot work with the same student in different projects</t>
  </si>
  <si>
    <t>// Students working on the same project in a course cannot have marks differing by more than one unit</t>
  </si>
  <si>
    <t>pred inv15o {
	all c : Course, p : c.projects, disj x,y : (Person &lt;: projects).p | some c.grades[x] and some c.grades[y] implies c.grades[x] in c.grades[y].(prev+iden+next)
}</t>
  </si>
  <si>
    <t>pred inv14o {
	all p : Person, disj x,y : p.projects | no ((Person &lt;: projects).x &amp; projects.y) - p
}</t>
  </si>
  <si>
    <t>pred inv13o {
	all c : Course, p : Person | last in p.(c.grades) implies some p.projects &amp; c.projects
}</t>
  </si>
  <si>
    <t>pred inv12o {
	all p : Person, c : Course | lone p.(c.grades)
}</t>
  </si>
  <si>
    <t>pred inv11o {
	all c : Course | c.grades.Grade in enrolled.c
}</t>
  </si>
  <si>
    <t>pred inv10o {
	Course.grades.Grade in Student
}</t>
  </si>
  <si>
    <t>pred inv9o {
	all p : Person | no (p.teaches.~teaches - p) &amp; p.teaches.~enrolled
}</t>
  </si>
  <si>
    <t>pred inv8o {
	(all p : Person | no p.teaches &amp; p.enrolled)
}</t>
  </si>
  <si>
    <t>pred inv7o {
	all p : Person, c : Course | lone p.projects &amp; c.projects
}</t>
  </si>
  <si>
    <t>pred inv6o {
	all p : Person | p.projects in p.enrolled.projects
}</t>
  </si>
  <si>
    <t>pred inv5o {
	all p : Project | some (Person &lt;: projects).p
	all p : Project | (Person &lt;: projects).p in Student
}</t>
  </si>
  <si>
    <t>pred inv4o {
	all p : Project | one (Course &lt;: projects).p
}</t>
  </si>
  <si>
    <t>pred inv3o {
	teaches in Person some -&gt; Course
}</t>
  </si>
  <si>
    <t>pred inv2o {
	teaches in Professor -&gt; Course
}</t>
  </si>
  <si>
    <t>pred inv1o {
	enrolled in Student -&gt; Course
}</t>
  </si>
  <si>
    <t>#AST</t>
  </si>
  <si>
    <t>#RL</t>
  </si>
  <si>
    <t>#PL</t>
  </si>
  <si>
    <t>#FOL</t>
  </si>
  <si>
    <t>#LTL</t>
  </si>
  <si>
    <t>Inv1</t>
  </si>
  <si>
    <t>Inv2</t>
  </si>
  <si>
    <t>Inv3</t>
  </si>
  <si>
    <t>Inv4</t>
  </si>
  <si>
    <t>// The works publicly visible in a curriculum must be part of its profile</t>
  </si>
  <si>
    <t>// A user profile can only have works added by himself or some external institution</t>
  </si>
  <si>
    <t>// The works added to a profile by a given source cannot have common identifiers</t>
  </si>
  <si>
    <t>// The profile of a user cannot have two visible versions of the same work</t>
  </si>
  <si>
    <t>pred Inv4o {
	all u : User, disj x,y : u.visible | x not in y.^((u.profile &lt;: ids).~(u.profile &lt;: ids))
}</t>
  </si>
  <si>
    <t>pred Inv3o {
	all u : User, disj x,y : u.profile | x.source = y.source implies no (x.ids &amp; y.ids)
}</t>
  </si>
  <si>
    <t>pred Inv2o {
    all u : User | u.profile.source in Institution+u
}</t>
  </si>
  <si>
    <t>pred Inv1o {
    all u : User | u.visible in u.profile
}</t>
  </si>
  <si>
    <t>pred Inv4o {
    all u : User, disj x,y : u.visible | x not in y.^(ids.~ids)
}</t>
  </si>
  <si>
    <t>/*The graph is undirected, ie, edges are symmetric.*/</t>
  </si>
  <si>
    <t>/*The graph is oriented, ie, contains no symmetric edges.*/</t>
  </si>
  <si>
    <t>/*The graph is acyclic, ie, contains no directed cycles.*/</t>
  </si>
  <si>
    <t>/*The graph is complete, ie, every node is connected to every other node.*/</t>
  </si>
  <si>
    <t>/*The graph contains no loops, ie, nodes have no transitions to themselves.*/</t>
  </si>
  <si>
    <t>/*The graph is weakly connected, ie, it is possible to reach every node from every node ignoring edge direction.*/</t>
  </si>
  <si>
    <t>/*The graph is strongly connected, ie, it is possible to reach every node from every node considering edge direction.*/</t>
  </si>
  <si>
    <t>/*The graph is transitive, ie, if two nodes are connected through a third node, they also are connected directly.*/</t>
  </si>
  <si>
    <t>pred transitiveO {
	adj = ^adj
}</t>
  </si>
  <si>
    <t>pred stonglyConnectedO {
	all n:Node | Node = n.*adj
}</t>
  </si>
  <si>
    <t>pred weaklyConnectedO {
	all n:Node | Node = n.*(adj+~adj)
}</t>
  </si>
  <si>
    <t>pred noLoopsO {
	no adj &amp; iden
}</t>
  </si>
  <si>
    <t>pred completeO {
	adj = Node -&gt; Node
}</t>
  </si>
  <si>
    <t>pred acyclicO {
	all n : Node | n not in n.^adj
}</t>
  </si>
  <si>
    <t>pred orientedO {
	no adj &amp; ~adj
}</t>
  </si>
  <si>
    <t>pred undirectedO {
	adj = ~adj
}</t>
  </si>
  <si>
    <t>undir</t>
  </si>
  <si>
    <t>orien</t>
  </si>
  <si>
    <t>acycl</t>
  </si>
  <si>
    <t>compl</t>
  </si>
  <si>
    <t>weakl</t>
  </si>
  <si>
    <t>trans</t>
  </si>
  <si>
    <t>noLoo</t>
  </si>
  <si>
    <t>stong</t>
  </si>
  <si>
    <t>/*The LTS does not contain deadlocks, ie, each state has at least a transition.*/</t>
  </si>
  <si>
    <t>/*There is a single initial state.*/</t>
  </si>
  <si>
    <t>/*The LTS is deterministic, ie, each state has at most a transition for each event.*/</t>
  </si>
  <si>
    <t>/*All states are reachable from an initial state.*/</t>
  </si>
  <si>
    <t>/*All the states have the same events available.*/</t>
  </si>
  <si>
    <t>/*Each event is available in at least a state.*/</t>
  </si>
  <si>
    <t>/*The LTS is reversible, ie, from a reacheable state it is always possible \nto return to an initial state.*/</t>
  </si>
  <si>
    <t>pred inv1o {
	all s:State | some s.trans
}</t>
  </si>
  <si>
    <t>pred inv2o {
	one Init
}</t>
  </si>
  <si>
    <t>pred inv3o {
	all s : State, e : Event | lone e.(s.trans)
}</t>
  </si>
  <si>
    <t>pred inv5o {
	all s1,s2:State | s1.trans.State = s2.trans.State
}</t>
  </si>
  <si>
    <t>pred inv6o {
	State.trans.State = Event
}</t>
  </si>
  <si>
    <t>pred inv7o {
	let ts = {s1,s2:State | some e:Event | s1-&gt;e-&gt;s2 in trans} |all s:Init.^ts | some i:Init | i in s.^ts
}</t>
  </si>
  <si>
    <t>pred inv4o {
	let ts = {s1,s2:State | some e:Event | s1-&gt;e-&gt;s2 in trans} |all s:State | some i:Init | s in i.^ts
}</t>
  </si>
  <si>
    <t>// A component requires at least one part</t>
  </si>
  <si>
    <t>// A component cannot be a part of itself</t>
  </si>
  <si>
    <t>// The position where a component is assembled must have at least one robot</t>
  </si>
  <si>
    <t>// The parts required by a component cannot be assembled in a later position</t>
  </si>
  <si>
    <t>pred Inv1o {
    all c : Component | some c.parts
}</t>
  </si>
  <si>
    <t>pred Inv2o {
    all c : Component | c not in c.^parts
}</t>
  </si>
  <si>
    <t>pred Inv3o {
    all c : Component | some position.(c.position) &amp; Robot
}</t>
  </si>
  <si>
    <t>pred Inv4o {
    all c : Component, p : c.parts &amp; Component | lte[p.position,c.position]
}</t>
  </si>
  <si>
    <t>// Workers are either human or robots</t>
  </si>
  <si>
    <t>// Every workstation has workers and every worker works in one workstation</t>
  </si>
  <si>
    <t>// Every component is assembled in one workstation</t>
  </si>
  <si>
    <t>// Components must have parts and materials have no parts</t>
  </si>
  <si>
    <t>// Humans and robots cannot work together</t>
  </si>
  <si>
    <t>// Components cannot be their own parts</t>
  </si>
  <si>
    <t>// Components built of dangerous parts are also dangerous</t>
  </si>
  <si>
    <t>// Dangerous components cannot be assembled by humans</t>
  </si>
  <si>
    <t>// The workstations form a single line between begin and end</t>
  </si>
  <si>
    <t>// The parts of a component must be assembled before it in the production line</t>
  </si>
  <si>
    <t>pred inv1o {
	Worker = Human + Robot
}</t>
  </si>
  <si>
    <t>pred inv2o {
	workers in Workstation one -&gt; some Worker
}</t>
  </si>
  <si>
    <t>pred inv3o {
	all c : Component | one c.workstation
}</t>
  </si>
  <si>
    <t>pred inv4o {
	all c : Component | some c.parts
	all m : Material | no m.parts
}</t>
  </si>
  <si>
    <t>pred inv5o {
	all c : Workstation | no (c.workers &amp; Human) or no (c.workers &amp; Robot)
}</t>
  </si>
  <si>
    <t>pred inv6o {
	no c : Component | c in c.^parts
}</t>
  </si>
  <si>
    <t>pred inv7o {
	all c : Component | some c.parts &amp; Dangerous implies c in Dangerous
}</t>
  </si>
  <si>
    <t>pred inv8o {
	all c : Component &amp; Dangerous | no c.workstation.workers &amp; Human
}</t>
  </si>
  <si>
    <t>pred inv9o {
	all w : Workstation - end | one w.succ
	no end.succ
	Workstation in begin.*succ
}</t>
  </si>
  <si>
    <t>pred inv10o {
	all c : Component, p : c.parts | p.workstation in ^succ.(c.workstation)
}</t>
  </si>
  <si>
    <t>prop1</t>
  </si>
  <si>
    <t>prop2</t>
  </si>
  <si>
    <t>prop3</t>
  </si>
  <si>
    <t>prop4</t>
  </si>
  <si>
    <t>prop5</t>
  </si>
  <si>
    <t>prop6</t>
  </si>
  <si>
    <t>prop7</t>
  </si>
  <si>
    <t>prop8</t>
  </si>
  <si>
    <t>prop9</t>
  </si>
  <si>
    <t>prop10</t>
  </si>
  <si>
    <t>prop11</t>
  </si>
  <si>
    <t>prop12</t>
  </si>
  <si>
    <t>prop13</t>
  </si>
  <si>
    <t>prop14</t>
  </si>
  <si>
    <t>prop15</t>
  </si>
  <si>
    <t>prop16</t>
  </si>
  <si>
    <t>prop17</t>
  </si>
  <si>
    <t>prop18</t>
  </si>
  <si>
    <t>// Intially all signals are red</t>
  </si>
  <si>
    <t>// Every signal will eventually become green</t>
  </si>
  <si>
    <t>// Trains never move</t>
  </si>
  <si>
    <t>// There are no collisions between trains</t>
  </si>
  <si>
    <t>// A train inside the station can only move to one of the next tracks (or exit the station if it is in an exit track)</t>
  </si>
  <si>
    <t>// Signals are always alternating</t>
  </si>
  <si>
    <t>// All trains inside the station will eventually leave the station</t>
  </si>
  <si>
    <t>// A train at a track with a red signal can only move after the signal becomes green</t>
  </si>
  <si>
    <t>// All trains will eventually enter the station in entry tracks</t>
  </si>
  <si>
    <t>// Is is always the case that at most one signal before a junction can be green</t>
  </si>
  <si>
    <t>// It is always the case that trains inside the station where previously at a an entry track</t>
  </si>
  <si>
    <t>// A train positioned in a track previously passed through all tracks that connect it to an entry track</t>
  </si>
  <si>
    <t>// Trains that left the station never return</t>
  </si>
  <si>
    <t>// Immediately after a train leaves a track with a green signal the signal turns red</t>
  </si>
  <si>
    <t>// Trains cannot remain forever stopped in same position</t>
  </si>
  <si>
    <t>// A train in an exit track was always inside the station since it arrived at an entry track</t>
  </si>
  <si>
    <t>// The first train to be inside the station will be the first to arrive at an exit track</t>
  </si>
  <si>
    <t>//  When several trains are trying to enter a junction the first that arrived will have priority</t>
  </si>
  <si>
    <t>pred prop1oracle {
	no Green
}</t>
  </si>
  <si>
    <t>pred prop2oracle {
	all s : Signal | eventually s in Green
}</t>
  </si>
  <si>
    <t>pred prop3oracle {
	always pos' = pos
}</t>
  </si>
  <si>
    <t>pred prop4oracle {
	always all t : Track | lone pos.t
}</t>
  </si>
  <si>
    <t>pred prop5oracle {
	all t : Train | always (some t.pos implies (t.pos' = t.pos or (t.pos in Exit implies no t.pos' else (some t.pos' and t.pos' in t.pos.prox))))
}</t>
  </si>
  <si>
    <t>pred prop6oracle {
	all s : Signal | always eventually (s in Green) and always eventually (s not in Green)
}</t>
  </si>
  <si>
    <t>pred prop7oracle {
	all t : Train | always (some t.pos implies eventually no t.pos)
}</t>
  </si>
  <si>
    <t>pred prop8oracle {
	all t : Train, p : Track | always (t.pos = p and p.signal not in Green implies (p.signal in Green releases t.pos = p))
}</t>
  </si>
  <si>
    <t>pred prop9oracle {
	all t : Train | no t.pos until (some t.pos &amp; Entry)
}</t>
  </si>
  <si>
    <t>pred prop10oracle {
	all j : Junction | always lone (prox.j).signal &amp; Green	
}</t>
  </si>
  <si>
    <t>pred prop11oracle {
	all t : Train | always (some t.pos implies once some t.pos &amp; Entry)
}</t>
  </si>
  <si>
    <t>pred prop12oracle {
	all t : Train | always (some t.pos implies some e : *prox.(t.pos) &amp; Entry | all x : *prox.(t.pos) &amp; e.*prox | once t.pos = x)
}</t>
  </si>
  <si>
    <t>pred prop13oracle {
	all t : Train | always ((no t.pos and once some t.pos) implies always no t.pos)
}</t>
  </si>
  <si>
    <t>pred prop14oracle {
	all s : Signal, t : Train | always (s in Green and t.pos = signal.s and t.pos' != signal.s implies after s not in Green)
}</t>
  </si>
  <si>
    <t>pred prop15oracle {
	all t : Train, p : Track | not (eventually always t.pos = p)
}</t>
  </si>
  <si>
    <t>pred prop16oracle {
	all t : Train | always (some t.pos &amp; Exit implies (some t.pos since some t.pos &amp; Entry))
}</t>
  </si>
  <si>
    <t>pred prop17oracle {
	all t : Train | always ((some t.pos and historically no (Train-t).pos) implies (no Train.pos &amp; Exit until some t.pos &amp; Exit))
}</t>
  </si>
  <si>
    <t>pred prop18oracle {
	all j : Junction | always (all disj x,y : pos.(prox.j) | before (x in pos.(prox.j) and y not in pos.(prox.j)) implies (x in pos.j releases (y not in pos.j)))
}</t>
  </si>
  <si>
    <t>LTL</t>
  </si>
  <si>
    <t>// The station has at least one entry and one exit</t>
  </si>
  <si>
    <t>// Signals belong to one track</t>
  </si>
  <si>
    <t>// Exit tracks are those without successor</t>
  </si>
  <si>
    <t>// Entry tracks are those without predecessors</t>
  </si>
  <si>
    <t>// Junctions are the tracks with more than one predecessor</t>
  </si>
  <si>
    <t>// Entry tracks must have a speed signal</t>
  </si>
  <si>
    <t>// The station has no cycles</t>
  </si>
  <si>
    <t>// It should be possible to reach every exit from every entry</t>
  </si>
  <si>
    <t>// Tracks not followed by junctions do not have semaphores</t>
  </si>
  <si>
    <t>// Every track before a junction has a semaphore</t>
  </si>
  <si>
    <t>pred inv1o {
	some Entry
	some Exit
}</t>
  </si>
  <si>
    <t>pred inv2o {
	all s : Signal | one signals.s
}</t>
  </si>
  <si>
    <t>pred inv3o {
	all t : Track | t in Exit iff no t.succs
}</t>
  </si>
  <si>
    <t>pred inv4o {
	all t : Track | t in Entry iff no succs.t
}</t>
  </si>
  <si>
    <t>pred inv5o {
	all t : Track | t not in Junction iff lone succs.t
}</t>
  </si>
  <si>
    <t>pred inv6o {
	all t : Entry | some t.signals &amp; Speed
}</t>
  </si>
  <si>
    <t>pred inv7o {
	no t : Track | t in t.^succs
}</t>
  </si>
  <si>
    <t>pred inv8o {
	all e : Entry, x : Exit | x in e.*succs
}</t>
  </si>
  <si>
    <t>pred inv9o {
	all t : Track | no t.succs &amp; Junction implies no t.signals &amp; Semaphore
}</t>
  </si>
  <si>
    <t>pred inv10o {
	all j : Junction, t : succs.j | some t.signals &amp; Semaphore
}</t>
  </si>
  <si>
    <t>PL</t>
  </si>
  <si>
    <t>/* The trash is empty. */</t>
  </si>
  <si>
    <t>/* All files are deleted. */</t>
  </si>
  <si>
    <t>/* Some file is deleted. */</t>
  </si>
  <si>
    <t>/* Protected files cannot be deleted. */</t>
  </si>
  <si>
    <t>/* All unprotected files are deleted. */</t>
  </si>
  <si>
    <t>/* A file links to at most one file. */</t>
  </si>
  <si>
    <t>/* There is no deleted link. */</t>
  </si>
  <si>
    <t>/* There are no links. */</t>
  </si>
  <si>
    <t>/* A link does not link to another link. */</t>
  </si>
  <si>
    <t>/* If a link is deleted, so is the file it links to. */</t>
  </si>
  <si>
    <t>pred inv1o {
	no Trash
}</t>
  </si>
  <si>
    <t>pred inv2o {
	File in Trash
}</t>
  </si>
  <si>
    <t>pred inv3o {
	some Trash
}</t>
  </si>
  <si>
    <t>pred inv4o {
	no Trash &amp; Protected
}</t>
  </si>
  <si>
    <t>pred inv5o {
	File = Trash + Protected
}</t>
  </si>
  <si>
    <t>pred inv6o {
	link in File -&gt; lone File
}</t>
  </si>
  <si>
    <t>pred inv7o {
	no File.link &amp; Trash
}</t>
  </si>
  <si>
    <t>pred inv8o {
	no link
}</t>
  </si>
  <si>
    <t>pred inv9o {
	no link.link
}</t>
  </si>
  <si>
    <t>pred inv10o {
	all f : File | f in Trash implies f.link in Trash
}</t>
  </si>
  <si>
    <t>prop19</t>
  </si>
  <si>
    <t>prop20</t>
  </si>
  <si>
    <t xml:space="preserve"> // initially the trash is empty and there are no protected file</t>
  </si>
  <si>
    <t xml:space="preserve"> // initially there are no files, but some are immediately created\</t>
  </si>
  <si>
    <t xml:space="preserve"> // there is always some file in the system</t>
  </si>
  <si>
    <t xml:space="preserve"> // some file will eventually be sent to the trash</t>
  </si>
  <si>
    <t xml:space="preserve"> // some file will eventually be deleted</t>
  </si>
  <si>
    <t xml:space="preserve"> // whenever a file is sent to the trash, it remains in there forever</t>
  </si>
  <si>
    <t xml:space="preserve"> // some file will be protected</t>
  </si>
  <si>
    <t xml:space="preserve"> // whenever a link exists, it will eventually be in the trash</t>
  </si>
  <si>
    <t xml:space="preserve"> // a protected file is at no time sent to the trash</t>
  </si>
  <si>
    <t xml:space="preserve"> // the protected status never changes</t>
  </si>
  <si>
    <t xml:space="preserve"> // every unprotected file becomes protected in the succeeding state</t>
  </si>
  <si>
    <t xml:space="preserve"> // a file will eventually be sent to the trash and remain there indefinitely</t>
  </si>
  <si>
    <t xml:space="preserve"> // if a file is ever in the trash, it was once outside</t>
  </si>
  <si>
    <t xml:space="preserve"> // whenever a protected file is in the trash, in the succeeding state it no longer is protected</t>
  </si>
  <si>
    <t xml:space="preserve"> // anytime a file exists, it will eventually be sent to the trash</t>
  </si>
  <si>
    <t xml:space="preserve"> // if a file is protected, it has always been so</t>
  </si>
  <si>
    <t xml:space="preserve"> // when a file is sent to the trash, it is deleted in the succeeding state</t>
  </si>
  <si>
    <t xml:space="preserve"> // protected files will only be deprotected if sent to the trash</t>
  </si>
  <si>
    <t xml:space="preserve"> // all protected files will be sent to the trash but remain protected until then</t>
  </si>
  <si>
    <t xml:space="preserve"> // whenever a file is in the trash, it has been so since it was deprotected</t>
  </si>
  <si>
    <t>pred prop1o {
	no Trash+Protected
 }</t>
  </si>
  <si>
    <t xml:space="preserve"> pred prop2o {
	no File and some File'
 }</t>
  </si>
  <si>
    <t xml:space="preserve"> pred prop3o {
	always some File
 }</t>
  </si>
  <si>
    <t xml:space="preserve"> pred prop4o {
	eventually some Trash
 }</t>
  </si>
  <si>
    <t xml:space="preserve"> pred prop5o {
	eventually (some f:File | f not in File')
 }</t>
  </si>
  <si>
    <t xml:space="preserve"> pred prop6o {
	always Trash in Trash'
 }</t>
  </si>
  <si>
    <t xml:space="preserve"> pred prop7o {
 	eventually some Protected
 }</t>
  </si>
  <si>
    <t xml:space="preserve"> pred prop8o {
	always (all f:link.File | eventually f in Trash)
 }</t>
  </si>
  <si>
    <t>pred prop9o {
	always no Protected &amp; Trash
 }</t>
  </si>
  <si>
    <t>pred prop10o {
	always Protected = Protected'
 }</t>
  </si>
  <si>
    <t>pred prop11o {
	always File-Protected in Protected'
 }</t>
  </si>
  <si>
    <t>pred prop12o {
	eventually (some f:Trash | always f in Trash)
 }</t>
  </si>
  <si>
    <t>pred prop13o {
	always (all f:Trash | once f not in Trash)
 }</t>
  </si>
  <si>
    <t>pred prop14o {
	always (all f:Trash&amp;Protected | f not in Protected')
 }</t>
  </si>
  <si>
    <t>pred prop15o {
	always (all f:File | eventually f in Trash)
 }</t>
  </si>
  <si>
    <t>pred prop16o {
	always (all f:Protected | historically f in Protected)
 }</t>
  </si>
  <si>
    <t>pred prop17o {
	always (no Trash&amp;File')
 }</t>
  </si>
  <si>
    <t>pred prop18o {
	always all f : Protected | f in Trash releases f in Protected
 }</t>
  </si>
  <si>
    <t>pred prop19o {
	always all f : Protected | f in Protected until f in Trash
 }</t>
  </si>
  <si>
    <t>pred prop20o {
	always (all f:Trash | not (f not in Trash triggered f in Protected))
 }</t>
  </si>
  <si>
    <t>Type</t>
  </si>
  <si>
    <t># Exercises</t>
  </si>
  <si>
    <t>%</t>
  </si>
  <si>
    <t>Total</t>
  </si>
  <si>
    <t># Exercises by Type</t>
  </si>
  <si>
    <t>Size of exercises by type (average)</t>
  </si>
  <si>
    <t>#RL Op</t>
  </si>
  <si>
    <t>#PL Op</t>
  </si>
  <si>
    <t>#FOL Op</t>
  </si>
  <si>
    <t>#LTL Op</t>
  </si>
  <si>
    <t>Size of exercise by Model</t>
  </si>
  <si>
    <t>classroom_fol</t>
  </si>
  <si>
    <t>classroom_rl</t>
  </si>
  <si>
    <t>coursesNew</t>
  </si>
  <si>
    <t>coursesOld</t>
  </si>
  <si>
    <t>cv_v1</t>
  </si>
  <si>
    <t>cv_v2</t>
  </si>
  <si>
    <t>graphs</t>
  </si>
  <si>
    <t>lts</t>
  </si>
  <si>
    <t>productionLine_v1</t>
  </si>
  <si>
    <t>productionLine_v2</t>
  </si>
  <si>
    <t>productionLineNew</t>
  </si>
  <si>
    <t>socialMedia</t>
  </si>
  <si>
    <t>trainstationNew</t>
  </si>
  <si>
    <t>trainstationOld</t>
  </si>
  <si>
    <t>trash_rl</t>
  </si>
  <si>
    <t>trash_ltl</t>
  </si>
  <si>
    <t>trash_fol</t>
  </si>
  <si>
    <t>AVG</t>
  </si>
  <si>
    <t>Size of Model</t>
  </si>
  <si>
    <t>#Sig</t>
  </si>
  <si>
    <t>#Rel</t>
  </si>
  <si>
    <t>#Abs</t>
  </si>
  <si>
    <t>#Ext</t>
  </si>
  <si>
    <t>Arity</t>
  </si>
  <si>
    <t>#Exe</t>
  </si>
  <si>
    <t>productionLine_v3</t>
  </si>
  <si>
    <t>trainstation_ltl</t>
  </si>
  <si>
    <t>trainstation_fol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</si>
</sst>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2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/>
    <xf numFmtId="0" fontId="0" fillId="2" borderId="0" xfId="0" applyFill="1"/>
    <xf numFmtId="0" fontId="4" fillId="2" borderId="0" xfId="0" applyFont="1" applyFill="1"/>
    <xf numFmtId="0" fontId="2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D12E-73E5-4859-91A5-B2CA264A6A75}">
  <dimension ref="A1:Y31"/>
  <sheetViews>
    <sheetView workbookViewId="0">
      <selection activeCell="I32" sqref="I32"/>
    </sheetView>
  </sheetViews>
  <sheetFormatPr defaultRowHeight="14.5" x14ac:dyDescent="0.35"/>
  <cols>
    <col min="2" max="2" width="13.26953125" customWidth="1"/>
    <col min="6" max="6" width="10.26953125" customWidth="1"/>
    <col min="12" max="12" width="18.1796875" customWidth="1"/>
    <col min="19" max="19" width="18.90625" customWidth="1"/>
  </cols>
  <sheetData>
    <row r="1" spans="1:25" x14ac:dyDescent="0.35">
      <c r="A1" s="20" t="s">
        <v>325</v>
      </c>
      <c r="B1" s="20"/>
      <c r="C1" s="20"/>
      <c r="E1" s="20" t="s">
        <v>326</v>
      </c>
      <c r="F1" s="19"/>
      <c r="G1" s="19"/>
      <c r="H1" s="19"/>
      <c r="I1" s="19"/>
      <c r="J1" s="19"/>
      <c r="L1" s="20" t="s">
        <v>331</v>
      </c>
      <c r="M1" s="19"/>
      <c r="N1" s="19"/>
      <c r="O1" s="19"/>
      <c r="P1" s="19"/>
      <c r="Q1" s="19"/>
      <c r="S1" s="20" t="s">
        <v>350</v>
      </c>
      <c r="T1" s="20"/>
      <c r="U1" s="20"/>
      <c r="V1" s="20"/>
      <c r="W1" s="20"/>
      <c r="X1" s="20"/>
    </row>
    <row r="2" spans="1:25" x14ac:dyDescent="0.35">
      <c r="A2" s="12" t="s">
        <v>321</v>
      </c>
      <c r="B2" s="12" t="s">
        <v>322</v>
      </c>
      <c r="C2" s="12" t="s">
        <v>323</v>
      </c>
      <c r="E2" s="13"/>
      <c r="F2" s="12" t="s">
        <v>99</v>
      </c>
      <c r="G2" s="21" t="s">
        <v>327</v>
      </c>
      <c r="H2" s="21" t="s">
        <v>328</v>
      </c>
      <c r="I2" s="21" t="s">
        <v>329</v>
      </c>
      <c r="J2" s="21" t="s">
        <v>330</v>
      </c>
      <c r="L2" s="13"/>
      <c r="M2" s="12" t="s">
        <v>99</v>
      </c>
      <c r="N2" s="21" t="s">
        <v>327</v>
      </c>
      <c r="O2" s="21" t="s">
        <v>328</v>
      </c>
      <c r="P2" s="21" t="s">
        <v>329</v>
      </c>
      <c r="Q2" s="21" t="s">
        <v>330</v>
      </c>
      <c r="S2" s="13"/>
      <c r="T2" s="21" t="s">
        <v>351</v>
      </c>
      <c r="U2" s="21" t="s">
        <v>353</v>
      </c>
      <c r="V2" s="21" t="s">
        <v>354</v>
      </c>
      <c r="W2" s="21" t="s">
        <v>352</v>
      </c>
      <c r="X2" s="21" t="s">
        <v>355</v>
      </c>
      <c r="Y2" s="21" t="s">
        <v>356</v>
      </c>
    </row>
    <row r="3" spans="1:25" x14ac:dyDescent="0.35">
      <c r="A3" s="13" t="s">
        <v>51</v>
      </c>
      <c r="B3" s="14">
        <f>6+6+4+4+5+2+2+2+1+9+9+1</f>
        <v>51</v>
      </c>
      <c r="C3" s="15">
        <f>B3/B7*100</f>
        <v>27.868852459016392</v>
      </c>
      <c r="E3" s="13" t="s">
        <v>51</v>
      </c>
      <c r="F3" s="15">
        <f>AVERAGE(classroom_fol!E2:E6,classroom_fol!E14,classroom_rl!E2:E6,classroom_rl!E14,coursesNew!E2:E4,coursesNew!E11,coursesOld!E2:E4,coursesOld!E11,graphs!E3:E5,graphs!E7:E8,lts!E3,lts!E7,productionLine_v2!E2:E3,productionLineNew!E2:E3,trainStationOld!E2,trash_fol!E2:E10,trash_ltl!E2,trash_rl!E2:E10)</f>
        <v>4.1764705882352944</v>
      </c>
      <c r="G3" s="15">
        <f>AVERAGE(classroom_fol!F2:F6,classroom_fol!F14,classroom_rl!F2:F6,classroom_rl!F14,coursesNew!F2:F4,coursesNew!F11,coursesOld!F2:F4,coursesOld!F11,graphs!F3:F5,graphs!F7:F8,lts!F3,lts!F7,productionLine_v2!F2:F3,productionLineNew!F2:F3,trainStationOld!F2,trash_fol!F2:F10,trash_ltl!F2,trash_rl!F2:F10)</f>
        <v>1.8431372549019607</v>
      </c>
      <c r="H3" s="15">
        <f>AVERAGE(classroom_fol!G2:G6,classroom_fol!G14,classroom_rl!G2:G6,classroom_rl!G14,coursesNew!G2:G4,coursesNew!G11,coursesOld!G2:G4,coursesOld!G11,graphs!G3:G5,graphs!G7:G8,lts!G3,lts!G7,productionLine_v2!G2:G3,productionLineNew!G2:G3,trainStationOld!G2,trash_fol!G2:G10,trash_ltl!G2,trash_rl!G2:G10)</f>
        <v>0</v>
      </c>
      <c r="I3" s="15">
        <f>AVERAGE(classroom_fol!H2:H6,classroom_fol!H14,classroom_rl!H2:H6,classroom_rl!H14,coursesNew!H2:H4,coursesNew!H11,coursesOld!H2:H4,coursesOld!H11,graphs!H3:H5,graphs!H7:H8,lts!H3,lts!H7,productionLine_v2!H2:H3,productionLineNew!H2:H3,trainStationOld!H2,trash_fol!H2:H10,trash_ltl!H2,trash_rl!H2:H10)</f>
        <v>0</v>
      </c>
      <c r="J3" s="15">
        <f>AVERAGE(classroom_fol!I2:I6,classroom_fol!I14,classroom_rl!I2:I6,classroom_rl!I14,coursesNew!I2:I4,coursesNew!I11,coursesOld!I2:I4,coursesOld!I11,graphs!I3:I5,graphs!I7:I8,lts!I3,lts!I7,productionLine_v2!I2:I3,productionLineNew!I2:I3,trainStationOld!I2,trash_fol!I2:I10,trash_ltl!I2,trash_rl!I2:I10)</f>
        <v>0</v>
      </c>
      <c r="L3" s="13" t="s">
        <v>332</v>
      </c>
      <c r="M3" s="15">
        <f>AVERAGE(classroom_fol!E2:E16)</f>
        <v>10</v>
      </c>
      <c r="N3" s="15">
        <f>AVERAGE(classroom_fol!F2:F16)</f>
        <v>3.4666666666666668</v>
      </c>
      <c r="O3" s="15">
        <f>AVERAGE(classroom_fol!G2:G16)</f>
        <v>0.13333333333333333</v>
      </c>
      <c r="P3" s="15">
        <f>AVERAGE(classroom_fol!H2:H16)</f>
        <v>0.6</v>
      </c>
      <c r="Q3" s="15">
        <f>AVERAGE(classroom_fol!I2:I16)</f>
        <v>0</v>
      </c>
      <c r="S3" s="13" t="s">
        <v>332</v>
      </c>
      <c r="T3" s="14">
        <v>5</v>
      </c>
      <c r="U3" s="14">
        <v>0</v>
      </c>
      <c r="V3" s="14">
        <v>2</v>
      </c>
      <c r="W3" s="14">
        <v>3</v>
      </c>
      <c r="X3" s="14">
        <f>AVERAGE(2,2,3)</f>
        <v>2.3333333333333335</v>
      </c>
      <c r="Y3" s="14">
        <v>15</v>
      </c>
    </row>
    <row r="4" spans="1:25" x14ac:dyDescent="0.35">
      <c r="A4" s="13" t="s">
        <v>258</v>
      </c>
      <c r="B4" s="14">
        <v>1</v>
      </c>
      <c r="C4" s="15">
        <f>B4/B7*100</f>
        <v>0.54644808743169404</v>
      </c>
      <c r="E4" s="13" t="s">
        <v>258</v>
      </c>
      <c r="F4" s="15">
        <f>AVERAGE(trainStationNew!E2)</f>
        <v>5</v>
      </c>
      <c r="G4" s="15">
        <f>AVERAGE(trainStationNew!F2)</f>
        <v>2</v>
      </c>
      <c r="H4" s="15">
        <f>AVERAGE(trainStationNew!G2)</f>
        <v>1</v>
      </c>
      <c r="I4" s="15">
        <f>AVERAGE(trainStationNew!H2)</f>
        <v>0</v>
      </c>
      <c r="J4" s="15">
        <f>AVERAGE(trainStationNew!I2)</f>
        <v>0</v>
      </c>
      <c r="L4" s="13" t="s">
        <v>333</v>
      </c>
      <c r="M4" s="15">
        <f>AVERAGE(classroom_rl!E2:E16)</f>
        <v>10.133333333333333</v>
      </c>
      <c r="N4" s="15">
        <f>AVERAGE(classroom_rl!F2:F16)</f>
        <v>3.5333333333333332</v>
      </c>
      <c r="O4" s="15">
        <f>AVERAGE(classroom_rl!G2:G16)</f>
        <v>0.13333333333333333</v>
      </c>
      <c r="P4" s="15">
        <f>AVERAGE(classroom_rl!H2:H16)</f>
        <v>0.6</v>
      </c>
      <c r="Q4" s="15">
        <f>AVERAGE(classroom_rl!I2:I16)</f>
        <v>0</v>
      </c>
      <c r="S4" s="13" t="s">
        <v>333</v>
      </c>
      <c r="T4" s="14">
        <v>5</v>
      </c>
      <c r="U4" s="14">
        <v>0</v>
      </c>
      <c r="V4" s="14">
        <v>2</v>
      </c>
      <c r="W4" s="14">
        <v>3</v>
      </c>
      <c r="X4" s="14">
        <f>AVERAGE(2,2,3)</f>
        <v>2.3333333333333335</v>
      </c>
      <c r="Y4" s="14">
        <v>15</v>
      </c>
    </row>
    <row r="5" spans="1:25" x14ac:dyDescent="0.35">
      <c r="A5" s="13" t="s">
        <v>20</v>
      </c>
      <c r="B5" s="14">
        <f>9+9+11+11+4+4+3+5+4+8+8+8+9+1+1</f>
        <v>95</v>
      </c>
      <c r="C5" s="15">
        <f>B5/B7*100</f>
        <v>51.912568306010932</v>
      </c>
      <c r="E5" s="13" t="s">
        <v>20</v>
      </c>
      <c r="F5" s="15">
        <f>AVERAGE(classroom_fol!E7:E13,classroom_fol!E15:E16,classroom_rl!E7:E13,classroom_rl!E15:E16,coursesNew!E5:E10,coursesNew!E12:E16,coursesOld!E5:E10,coursesOld!E12:E16,cv_v1!E2:E5,cv_v2!E2:E5,graphs!E2,graphs!E6,graphs!E9,lts!E2,lts!E4:E6,lts!E8,productionLine_v1!E2:E5,productionLine_v2!E4:E11,productionLineNew!E4:E11,trainStationNew!E2:E11,soicalMedia!E2:E10,trash_fol!E11,trash_rl!E11)</f>
        <v>17.46875</v>
      </c>
      <c r="G5" s="15">
        <f>AVERAGE(classroom_fol!F7:F13,classroom_fol!F15:F16,classroom_rl!F7:F13,classroom_rl!F15:F16,coursesNew!F5:F10,coursesNew!F12:F16,coursesOld!F5:F10,coursesOld!F12:F16,cv_v1!F2:F5,cv_v2!F2:F5,graphs!F2,graphs!F6,graphs!F9,lts!F2,lts!F4:F6,lts!F8,productionLine_v1!F2:F5,productionLine_v2!F4:F11,productionLineNew!F4:F11,trainStationNew!F2:F11,soicalMedia!F2:F10,trash_fol!F11,trash_rl!F11)</f>
        <v>5.875</v>
      </c>
      <c r="H5" s="15">
        <f>AVERAGE(classroom_fol!G7:G13,classroom_fol!G15:G16,classroom_rl!G7:G13,classroom_rl!G15:G16,coursesNew!G5:G10,coursesNew!G12:G16,coursesOld!G5:G10,coursesOld!G12:G16,cv_v1!G2:G5,cv_v2!G2:G5,graphs!G2,graphs!G6,graphs!G9,lts!G2,lts!G4:G6,lts!G8,productionLine_v1!G2:G5,productionLine_v2!G4:G11,productionLineNew!G4:G11,trainStationNew!G2:G11,soicalMedia!G2:G10,trash_fol!G11,trash_rl!G11)</f>
        <v>0.3125</v>
      </c>
      <c r="I5" s="15">
        <f>AVERAGE(classroom_fol!H7:H13,classroom_fol!H15:H16,classroom_rl!H7:H13,classroom_rl!H15:H16,coursesNew!H5:H10,coursesNew!H12:H16,coursesOld!H5:H10,coursesOld!H12:H16,cv_v1!H2:H5,cv_v2!H2:H5,graphs!H2,graphs!H6,graphs!H9,lts!H2,lts!H4:H6,lts!H8,productionLine_v1!H2:H5,productionLine_v2!H4:H11,productionLineNew!H4:H11,trainStationNew!H2:H11,soicalMedia!H2:H10,trash_fol!H11,trash_rl!H11)</f>
        <v>1.0729166666666667</v>
      </c>
      <c r="J5" s="15">
        <f>AVERAGE(classroom_fol!I7:I13,classroom_fol!I15:I16,classroom_rl!I7:I13,classroom_rl!I15:I16,coursesNew!I5:I10,coursesNew!I12:I16,coursesOld!I5:I10,coursesOld!I12:I16,cv_v1!I2:I5,cv_v2!I2:I5,graphs!I2,graphs!I6,graphs!I9,lts!I2,lts!I4:I6,lts!I8,productionLine_v1!I2:I5,productionLine_v2!I4:I11,productionLineNew!I4:I11,trainStationNew!I2:I11,soicalMedia!I2:I10,trash_fol!I11,trash_rl!I11)</f>
        <v>0</v>
      </c>
      <c r="L5" s="13" t="s">
        <v>334</v>
      </c>
      <c r="M5" s="15">
        <f>AVERAGE(coursesNew!E2:E16)</f>
        <v>16.866666666666667</v>
      </c>
      <c r="N5" s="15">
        <f>AVERAGE(coursesNew!F2:F16)</f>
        <v>6</v>
      </c>
      <c r="O5" s="15">
        <f>AVERAGE(coursesNew!G2:G16)</f>
        <v>0.26666666666666666</v>
      </c>
      <c r="P5" s="15">
        <f>AVERAGE(coursesNew!H2:H16)</f>
        <v>0.8</v>
      </c>
      <c r="Q5" s="15">
        <f>AVERAGE(coursesNew!I2:I16)</f>
        <v>0</v>
      </c>
      <c r="S5" s="13" t="s">
        <v>334</v>
      </c>
      <c r="T5" s="14">
        <v>6</v>
      </c>
      <c r="U5" s="14">
        <v>0</v>
      </c>
      <c r="V5" s="14">
        <v>2</v>
      </c>
      <c r="W5" s="14">
        <v>5</v>
      </c>
      <c r="X5" s="14">
        <f>AVERAGE(2,2,2,2,3)</f>
        <v>2.2000000000000002</v>
      </c>
      <c r="Y5" s="14">
        <v>15</v>
      </c>
    </row>
    <row r="6" spans="1:25" x14ac:dyDescent="0.35">
      <c r="A6" s="13" t="s">
        <v>237</v>
      </c>
      <c r="B6" s="14">
        <f>17+19</f>
        <v>36</v>
      </c>
      <c r="C6" s="15">
        <f>B6/B7*100</f>
        <v>19.672131147540984</v>
      </c>
      <c r="E6" s="13" t="s">
        <v>237</v>
      </c>
      <c r="F6" s="15">
        <f>AVERAGE(trainStationOld!E3:E19,trash_ltl!E3:E21)</f>
        <v>16.305555555555557</v>
      </c>
      <c r="G6" s="15">
        <f>AVERAGE(trainStationOld!F3:F19,trash_ltl!F3:F21)</f>
        <v>4.7222222222222223</v>
      </c>
      <c r="H6" s="15">
        <f>AVERAGE(trainStationOld!G3:G19,trash_ltl!G3:G21)</f>
        <v>0.55555555555555558</v>
      </c>
      <c r="I6" s="15">
        <f>AVERAGE(trainStationOld!H3:H19,trash_ltl!H3:H21)</f>
        <v>0.80555555555555558</v>
      </c>
      <c r="J6" s="15">
        <f>AVERAGE(trainStationOld!I3:I19,trash_ltl!I3:I21)</f>
        <v>2</v>
      </c>
      <c r="L6" s="13" t="s">
        <v>335</v>
      </c>
      <c r="M6" s="15">
        <f>AVERAGE(coursesOld!E2:E16)</f>
        <v>16.866666666666667</v>
      </c>
      <c r="N6" s="15">
        <f>AVERAGE(coursesOld!F2:F16)</f>
        <v>6</v>
      </c>
      <c r="O6" s="15">
        <f>AVERAGE(coursesOld!G2:G16)</f>
        <v>0.26666666666666666</v>
      </c>
      <c r="P6" s="15">
        <f>AVERAGE(coursesOld!H2:H16)</f>
        <v>0.8</v>
      </c>
      <c r="Q6" s="15">
        <f>AVERAGE(coursesOld!I2:I16)</f>
        <v>0</v>
      </c>
      <c r="S6" s="13" t="s">
        <v>335</v>
      </c>
      <c r="T6" s="14">
        <v>6</v>
      </c>
      <c r="U6" s="14">
        <v>0</v>
      </c>
      <c r="V6" s="14">
        <v>2</v>
      </c>
      <c r="W6" s="14">
        <v>5</v>
      </c>
      <c r="X6" s="14">
        <f>AVERAGE(2,2,2,2,3)</f>
        <v>2.2000000000000002</v>
      </c>
      <c r="Y6" s="14">
        <v>15</v>
      </c>
    </row>
    <row r="7" spans="1:25" x14ac:dyDescent="0.35">
      <c r="A7" s="13" t="s">
        <v>324</v>
      </c>
      <c r="B7" s="14">
        <f>SUM(B3:B6)</f>
        <v>183</v>
      </c>
      <c r="C7" s="15">
        <f>SUM(C3:C6)</f>
        <v>100</v>
      </c>
      <c r="L7" s="13" t="s">
        <v>336</v>
      </c>
      <c r="M7" s="15">
        <f>AVERAGE(cv_v1!E2:E5)</f>
        <v>19.75</v>
      </c>
      <c r="N7" s="15">
        <f>AVERAGE(cv_v1!F2:F5)</f>
        <v>6.75</v>
      </c>
      <c r="O7" s="15">
        <f>AVERAGE(cv_v1!G2:G5)</f>
        <v>0.25</v>
      </c>
      <c r="P7" s="15">
        <f>AVERAGE(cv_v1!H2:H5)</f>
        <v>1</v>
      </c>
      <c r="Q7" s="15">
        <f>AVERAGE(cv_v1!I2:I5)</f>
        <v>0</v>
      </c>
      <c r="S7" s="13" t="s">
        <v>336</v>
      </c>
      <c r="T7" s="14">
        <v>5</v>
      </c>
      <c r="U7" s="14">
        <v>1</v>
      </c>
      <c r="V7" s="14">
        <v>2</v>
      </c>
      <c r="W7" s="14">
        <v>4</v>
      </c>
      <c r="X7" s="14">
        <v>2</v>
      </c>
      <c r="Y7" s="14">
        <v>4</v>
      </c>
    </row>
    <row r="8" spans="1:25" x14ac:dyDescent="0.35">
      <c r="L8" s="13" t="s">
        <v>337</v>
      </c>
      <c r="M8" s="15">
        <f>AVERAGE(cv_v2!E2:E5)</f>
        <v>21.75</v>
      </c>
      <c r="N8" s="15">
        <f>AVERAGE(cv_v2!F2:F5)</f>
        <v>7.75</v>
      </c>
      <c r="O8" s="15">
        <f>AVERAGE(cv_v2!G2:G5)</f>
        <v>0.25</v>
      </c>
      <c r="P8" s="15">
        <f>AVERAGE(cv_v2!H2:H5)</f>
        <v>1</v>
      </c>
      <c r="Q8" s="15">
        <f>AVERAGE(cv_v2!I2:I5)</f>
        <v>0</v>
      </c>
      <c r="S8" s="13" t="s">
        <v>337</v>
      </c>
      <c r="T8" s="14">
        <v>5</v>
      </c>
      <c r="U8" s="14">
        <v>1</v>
      </c>
      <c r="V8" s="14">
        <v>2</v>
      </c>
      <c r="W8" s="14">
        <v>4</v>
      </c>
      <c r="X8" s="14">
        <v>2</v>
      </c>
      <c r="Y8" s="14">
        <v>4</v>
      </c>
    </row>
    <row r="9" spans="1:25" x14ac:dyDescent="0.35">
      <c r="L9" s="13" t="s">
        <v>338</v>
      </c>
      <c r="M9" s="15">
        <f>AVERAGE(graphs!E2:E9)</f>
        <v>7.625</v>
      </c>
      <c r="N9" s="15">
        <f>AVERAGE(graphs!F2:F9)</f>
        <v>3.125</v>
      </c>
      <c r="O9" s="15">
        <f>AVERAGE(graphs!G2:G9)</f>
        <v>0</v>
      </c>
      <c r="P9" s="15">
        <f>AVERAGE(graphs!H2:H9)</f>
        <v>0.375</v>
      </c>
      <c r="Q9" s="15">
        <f>AVERAGE(graphs!I2:I9)</f>
        <v>0</v>
      </c>
      <c r="S9" s="13" t="s">
        <v>338</v>
      </c>
      <c r="T9" s="14">
        <v>1</v>
      </c>
      <c r="U9" s="14">
        <v>0</v>
      </c>
      <c r="V9" s="14">
        <v>0</v>
      </c>
      <c r="W9" s="14">
        <v>1</v>
      </c>
      <c r="X9" s="14">
        <v>2</v>
      </c>
      <c r="Y9" s="14">
        <v>8</v>
      </c>
    </row>
    <row r="10" spans="1:25" x14ac:dyDescent="0.35">
      <c r="L10" s="13" t="s">
        <v>339</v>
      </c>
      <c r="M10" s="15">
        <f>AVERAGE(lts!E2:E8)</f>
        <v>19.714285714285715</v>
      </c>
      <c r="N10" s="15">
        <f>AVERAGE(lts!F2:F8)</f>
        <v>6</v>
      </c>
      <c r="O10" s="15">
        <f>AVERAGE(lts!G2:G8)</f>
        <v>0</v>
      </c>
      <c r="P10" s="15">
        <f>AVERAGE(lts!H2:H8)</f>
        <v>1.2857142857142858</v>
      </c>
      <c r="Q10" s="15">
        <f>AVERAGE(lts!I2:I8)</f>
        <v>0</v>
      </c>
      <c r="S10" s="13" t="s">
        <v>339</v>
      </c>
      <c r="T10" s="14">
        <v>3</v>
      </c>
      <c r="U10" s="14">
        <v>0</v>
      </c>
      <c r="V10" s="14">
        <v>1</v>
      </c>
      <c r="W10" s="14">
        <v>1</v>
      </c>
      <c r="X10" s="14">
        <v>3</v>
      </c>
      <c r="Y10" s="14">
        <v>6</v>
      </c>
    </row>
    <row r="11" spans="1:25" x14ac:dyDescent="0.35">
      <c r="L11" s="13" t="s">
        <v>340</v>
      </c>
      <c r="M11" s="15">
        <f>AVERAGE(productionLine_v1!E2:E5)</f>
        <v>14.25</v>
      </c>
      <c r="N11" s="15">
        <f>AVERAGE(productionLine_v1!F2:F5)</f>
        <v>4.5</v>
      </c>
      <c r="O11" s="15">
        <f>AVERAGE(productionLine_v1!G2:G5)</f>
        <v>0.25</v>
      </c>
      <c r="P11" s="15">
        <f>AVERAGE(productionLine_v1!H2:H5)</f>
        <v>1</v>
      </c>
      <c r="Q11" s="15">
        <f>AVERAGE(productionLine_v1!I2:I5)</f>
        <v>0</v>
      </c>
      <c r="S11" s="13" t="s">
        <v>340</v>
      </c>
      <c r="T11" s="14">
        <v>5</v>
      </c>
      <c r="U11" s="14">
        <v>0</v>
      </c>
      <c r="V11" s="14">
        <v>2</v>
      </c>
      <c r="W11" s="14">
        <v>3</v>
      </c>
      <c r="X11" s="14">
        <v>2</v>
      </c>
      <c r="Y11" s="14">
        <v>4</v>
      </c>
    </row>
    <row r="12" spans="1:25" x14ac:dyDescent="0.35">
      <c r="L12" s="13" t="s">
        <v>341</v>
      </c>
      <c r="M12" s="15">
        <f>AVERAGE(productionLine_v2!E2:E11)</f>
        <v>14.9</v>
      </c>
      <c r="N12" s="15">
        <f>AVERAGE(productionLine_v2!F2:F11)</f>
        <v>5.2</v>
      </c>
      <c r="O12" s="15">
        <f>AVERAGE(productionLine_v2!G2:G11)</f>
        <v>0.4</v>
      </c>
      <c r="P12" s="15">
        <f>AVERAGE(productionLine_v2!H2:H11)</f>
        <v>0.9</v>
      </c>
      <c r="Q12" s="15">
        <f>AVERAGE(productionLine_v2!I2:I11)</f>
        <v>0</v>
      </c>
      <c r="S12" s="13" t="s">
        <v>341</v>
      </c>
      <c r="T12" s="14">
        <v>10</v>
      </c>
      <c r="U12" s="14">
        <v>1</v>
      </c>
      <c r="V12" s="14">
        <v>7</v>
      </c>
      <c r="W12" s="14">
        <v>4</v>
      </c>
      <c r="X12" s="14">
        <v>2</v>
      </c>
      <c r="Y12" s="14">
        <v>10</v>
      </c>
    </row>
    <row r="13" spans="1:25" x14ac:dyDescent="0.35">
      <c r="L13" s="13" t="s">
        <v>342</v>
      </c>
      <c r="M13" s="15">
        <f>AVERAGE(productionLineNew!E2:E11)</f>
        <v>14.9</v>
      </c>
      <c r="N13" s="15">
        <f>AVERAGE(productionLineNew!F2:F11)</f>
        <v>5.2</v>
      </c>
      <c r="O13" s="15">
        <f>AVERAGE(productionLineNew!G2:G11)</f>
        <v>0.4</v>
      </c>
      <c r="P13" s="15">
        <f>AVERAGE(productionLineNew!H2:H11)</f>
        <v>0.9</v>
      </c>
      <c r="Q13" s="15">
        <f>AVERAGE(productionLineNew!I2:I11)</f>
        <v>0</v>
      </c>
      <c r="S13" s="13" t="s">
        <v>357</v>
      </c>
      <c r="T13" s="14">
        <v>10</v>
      </c>
      <c r="U13" s="14">
        <v>1</v>
      </c>
      <c r="V13" s="14">
        <v>7</v>
      </c>
      <c r="W13" s="14">
        <v>4</v>
      </c>
      <c r="X13" s="14">
        <v>2</v>
      </c>
      <c r="Y13" s="14">
        <v>10</v>
      </c>
    </row>
    <row r="14" spans="1:25" x14ac:dyDescent="0.35">
      <c r="L14" s="13" t="s">
        <v>343</v>
      </c>
      <c r="M14" s="15">
        <f>AVERAGE(soicalMedia!E2:E9)</f>
        <v>15.75</v>
      </c>
      <c r="N14" s="15">
        <f>AVERAGE(soicalMedia!F2:F9)</f>
        <v>5.25</v>
      </c>
      <c r="O14" s="15">
        <f>AVERAGE(soicalMedia!G2:G9)</f>
        <v>0</v>
      </c>
      <c r="P14" s="15">
        <f>AVERAGE(soicalMedia!H2:H9)</f>
        <v>1</v>
      </c>
      <c r="Q14" s="15">
        <f>AVERAGE(soicalMedia!I2:I9)</f>
        <v>0</v>
      </c>
      <c r="S14" s="13" t="s">
        <v>343</v>
      </c>
      <c r="T14" s="14">
        <v>5</v>
      </c>
      <c r="U14" s="14">
        <v>0</v>
      </c>
      <c r="V14" s="14">
        <v>2</v>
      </c>
      <c r="W14" s="14">
        <v>5</v>
      </c>
      <c r="X14" s="14">
        <v>2</v>
      </c>
      <c r="Y14" s="14">
        <v>8</v>
      </c>
    </row>
    <row r="15" spans="1:25" x14ac:dyDescent="0.35">
      <c r="L15" s="13" t="s">
        <v>344</v>
      </c>
      <c r="M15" s="15">
        <f>AVERAGE(trainStationNew!E2:E11)</f>
        <v>13.4</v>
      </c>
      <c r="N15" s="15">
        <f>AVERAGE(trainStationNew!F2:F11)</f>
        <v>4.3</v>
      </c>
      <c r="O15" s="15">
        <f>AVERAGE(trainStationNew!G2:G11)</f>
        <v>0.5</v>
      </c>
      <c r="P15" s="15">
        <f>AVERAGE(trainStationNew!H2:H11)</f>
        <v>0.9</v>
      </c>
      <c r="Q15" s="15">
        <f>AVERAGE(trainStationNew!I2:I11)</f>
        <v>0</v>
      </c>
      <c r="S15" s="13" t="s">
        <v>359</v>
      </c>
      <c r="T15" s="14">
        <v>7</v>
      </c>
      <c r="U15" s="14">
        <v>0</v>
      </c>
      <c r="V15" s="14">
        <v>5</v>
      </c>
      <c r="W15" s="14">
        <v>2</v>
      </c>
      <c r="X15" s="14">
        <v>2</v>
      </c>
      <c r="Y15" s="14">
        <v>10</v>
      </c>
    </row>
    <row r="16" spans="1:25" x14ac:dyDescent="0.35">
      <c r="L16" s="13" t="s">
        <v>345</v>
      </c>
      <c r="M16" s="15">
        <f>AVERAGE(trainStationOld!E2:E19)</f>
        <v>23.444444444444443</v>
      </c>
      <c r="N16" s="15">
        <f>AVERAGE(trainStationOld!F2:F19)</f>
        <v>7.333333333333333</v>
      </c>
      <c r="O16" s="15">
        <f>AVERAGE(trainStationOld!G2:G19)</f>
        <v>1.0555555555555556</v>
      </c>
      <c r="P16" s="15">
        <f>AVERAGE(trainStationOld!H2:H19)</f>
        <v>1.0555555555555556</v>
      </c>
      <c r="Q16" s="15">
        <f>AVERAGE(trainStationOld!I2:I19)</f>
        <v>2.1666666666666665</v>
      </c>
      <c r="S16" s="13" t="s">
        <v>358</v>
      </c>
      <c r="T16" s="14">
        <v>6</v>
      </c>
      <c r="U16" s="14">
        <v>0</v>
      </c>
      <c r="V16" s="14">
        <v>4</v>
      </c>
      <c r="W16" s="14">
        <v>3</v>
      </c>
      <c r="X16" s="14">
        <v>2</v>
      </c>
      <c r="Y16" s="14">
        <v>17</v>
      </c>
    </row>
    <row r="17" spans="8:25" x14ac:dyDescent="0.35">
      <c r="L17" s="13" t="s">
        <v>346</v>
      </c>
      <c r="M17" s="15">
        <f>AVERAGE(trash_rl!E2:E11)</f>
        <v>4.8</v>
      </c>
      <c r="N17" s="15">
        <f>AVERAGE(trash_rl!F2:F11)</f>
        <v>1.9</v>
      </c>
      <c r="O17" s="15">
        <f>AVERAGE(trash_rl!G2:G11)</f>
        <v>0.1</v>
      </c>
      <c r="P17" s="15">
        <f>AVERAGE(trash_rl!H2:H11)</f>
        <v>0.1</v>
      </c>
      <c r="Q17" s="15">
        <f>AVERAGE(trash_rl!I2:I11)</f>
        <v>0</v>
      </c>
      <c r="S17" s="13" t="s">
        <v>346</v>
      </c>
      <c r="T17" s="14">
        <v>3</v>
      </c>
      <c r="U17" s="14">
        <v>0</v>
      </c>
      <c r="V17" s="14">
        <v>2</v>
      </c>
      <c r="W17" s="14">
        <v>1</v>
      </c>
      <c r="X17" s="14">
        <v>2</v>
      </c>
      <c r="Y17" s="14">
        <v>10</v>
      </c>
    </row>
    <row r="18" spans="8:25" x14ac:dyDescent="0.35">
      <c r="L18" s="13" t="s">
        <v>347</v>
      </c>
      <c r="M18" s="15">
        <f>AVERAGE(trash_ltl!E2:E21)</f>
        <v>8.5500000000000007</v>
      </c>
      <c r="N18" s="15">
        <f>AVERAGE(trash_ltl!F2:F21)</f>
        <v>2.0499999999999998</v>
      </c>
      <c r="O18" s="15">
        <f>AVERAGE(trash_ltl!G2:G21)</f>
        <v>0.05</v>
      </c>
      <c r="P18" s="15">
        <f>AVERAGE(trash_ltl!H2:H21)</f>
        <v>0.5</v>
      </c>
      <c r="Q18" s="15">
        <f>AVERAGE(trash_ltl!I2:I21)</f>
        <v>1.65</v>
      </c>
      <c r="S18" s="23" t="s">
        <v>347</v>
      </c>
      <c r="T18" s="24">
        <v>3</v>
      </c>
      <c r="U18" s="24">
        <v>0</v>
      </c>
      <c r="V18" s="24">
        <v>2</v>
      </c>
      <c r="W18" s="24">
        <v>1</v>
      </c>
      <c r="X18" s="24">
        <v>2</v>
      </c>
      <c r="Y18" s="14">
        <v>20</v>
      </c>
    </row>
    <row r="19" spans="8:25" x14ac:dyDescent="0.35">
      <c r="L19" s="13" t="s">
        <v>348</v>
      </c>
      <c r="M19" s="15">
        <f>AVERAGE(trash_fol!E2:E11)</f>
        <v>4.8</v>
      </c>
      <c r="N19" s="15">
        <f>AVERAGE(trash_fol!F2:F11)</f>
        <v>1.9</v>
      </c>
      <c r="O19" s="15">
        <f>AVERAGE(trash_fol!G2:G11)</f>
        <v>0.1</v>
      </c>
      <c r="P19" s="15">
        <f>AVERAGE(trash_fol!H2:H11)</f>
        <v>0.1</v>
      </c>
      <c r="Q19" s="15">
        <f>AVERAGE(trash_fol!I2:I11)</f>
        <v>0</v>
      </c>
      <c r="S19" s="13" t="s">
        <v>348</v>
      </c>
      <c r="T19" s="14">
        <v>3</v>
      </c>
      <c r="U19" s="14">
        <v>0</v>
      </c>
      <c r="V19" s="14">
        <v>2</v>
      </c>
      <c r="W19" s="14">
        <v>1</v>
      </c>
      <c r="X19" s="14">
        <v>2</v>
      </c>
      <c r="Y19" s="14">
        <v>10</v>
      </c>
    </row>
    <row r="20" spans="8:25" x14ac:dyDescent="0.35">
      <c r="L20" s="22" t="s">
        <v>349</v>
      </c>
      <c r="M20" s="11">
        <f>AVERAGE(M3:M19)</f>
        <v>13.970611577964522</v>
      </c>
      <c r="N20" s="11">
        <f t="shared" ref="N20:Q20" si="0">AVERAGE(N3:N19)</f>
        <v>4.7210784313725496</v>
      </c>
      <c r="O20" s="11">
        <f t="shared" si="0"/>
        <v>0.24444444444444441</v>
      </c>
      <c r="P20" s="11">
        <f t="shared" si="0"/>
        <v>0.75978057889822592</v>
      </c>
      <c r="Q20" s="11">
        <f t="shared" si="0"/>
        <v>0.22450980392156861</v>
      </c>
      <c r="S20" s="22" t="s">
        <v>349</v>
      </c>
      <c r="T20" s="11">
        <f>AVERAGE(T3:T19)</f>
        <v>5.1764705882352944</v>
      </c>
      <c r="U20" s="11">
        <f t="shared" ref="U20:Y20" si="1">AVERAGE(U3:U19)</f>
        <v>0.23529411764705882</v>
      </c>
      <c r="V20" s="11">
        <f t="shared" si="1"/>
        <v>2.7058823529411766</v>
      </c>
      <c r="W20" s="11">
        <f t="shared" si="1"/>
        <v>2.9411764705882355</v>
      </c>
      <c r="X20" s="11">
        <f t="shared" si="1"/>
        <v>2.12156862745098</v>
      </c>
      <c r="Y20" s="11">
        <f t="shared" si="1"/>
        <v>10.647058823529411</v>
      </c>
    </row>
    <row r="27" spans="8:25" x14ac:dyDescent="0.35">
      <c r="H27">
        <f>175+6+2+1+1</f>
        <v>185</v>
      </c>
    </row>
    <row r="28" spans="8:25" x14ac:dyDescent="0.35">
      <c r="I28">
        <f>9+9+11+11+4+4+3+5+4+8+8+8+9+1+1</f>
        <v>95</v>
      </c>
    </row>
    <row r="29" spans="8:25" x14ac:dyDescent="0.35">
      <c r="I29">
        <f>6+6+4+4+5+2+2+2+1+9+1+9</f>
        <v>51</v>
      </c>
    </row>
    <row r="30" spans="8:25" x14ac:dyDescent="0.35">
      <c r="I30">
        <f>19+17</f>
        <v>36</v>
      </c>
    </row>
    <row r="31" spans="8:25" x14ac:dyDescent="0.35">
      <c r="I31">
        <v>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D0A8-B6FC-4F92-82E3-BEDC4A8816DA}">
  <dimension ref="A1:I10"/>
  <sheetViews>
    <sheetView workbookViewId="0">
      <selection activeCell="I1" sqref="E1:I1048576"/>
    </sheetView>
  </sheetViews>
  <sheetFormatPr defaultRowHeight="14.5" x14ac:dyDescent="0.35"/>
  <cols>
    <col min="2" max="2" width="54.36328125" customWidth="1"/>
    <col min="3" max="3" width="49.90625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104</v>
      </c>
      <c r="B2" s="5" t="s">
        <v>155</v>
      </c>
      <c r="C2" s="1" t="s">
        <v>159</v>
      </c>
      <c r="D2" s="2" t="s">
        <v>20</v>
      </c>
      <c r="E2" s="2">
        <v>10</v>
      </c>
      <c r="F2" s="2">
        <v>3</v>
      </c>
      <c r="G2" s="2">
        <v>0</v>
      </c>
      <c r="H2" s="2">
        <v>1</v>
      </c>
      <c r="I2" s="2">
        <v>0</v>
      </c>
    </row>
    <row r="3" spans="1:9" ht="39.5" x14ac:dyDescent="0.35">
      <c r="A3" s="1" t="s">
        <v>105</v>
      </c>
      <c r="B3" s="5" t="s">
        <v>156</v>
      </c>
      <c r="C3" s="1" t="s">
        <v>160</v>
      </c>
      <c r="D3" s="2" t="s">
        <v>20</v>
      </c>
      <c r="E3" s="2">
        <v>12</v>
      </c>
      <c r="F3" s="2">
        <v>4</v>
      </c>
      <c r="G3" s="2">
        <v>0</v>
      </c>
      <c r="H3" s="2">
        <v>1</v>
      </c>
      <c r="I3" s="2">
        <v>0</v>
      </c>
    </row>
    <row r="4" spans="1:9" ht="39.5" x14ac:dyDescent="0.35">
      <c r="A4" s="1" t="s">
        <v>106</v>
      </c>
      <c r="B4" s="5" t="s">
        <v>157</v>
      </c>
      <c r="C4" s="1" t="s">
        <v>161</v>
      </c>
      <c r="D4" s="2" t="s">
        <v>20</v>
      </c>
      <c r="E4" s="2">
        <v>14</v>
      </c>
      <c r="F4" s="2">
        <v>5</v>
      </c>
      <c r="G4" s="2">
        <v>0</v>
      </c>
      <c r="H4" s="2">
        <v>1</v>
      </c>
      <c r="I4" s="2">
        <v>0</v>
      </c>
    </row>
    <row r="5" spans="1:9" ht="52.5" x14ac:dyDescent="0.35">
      <c r="A5" s="1" t="s">
        <v>107</v>
      </c>
      <c r="B5" s="5" t="s">
        <v>158</v>
      </c>
      <c r="C5" s="1" t="s">
        <v>162</v>
      </c>
      <c r="D5" s="2" t="s">
        <v>20</v>
      </c>
      <c r="E5" s="2">
        <v>21</v>
      </c>
      <c r="F5" s="2">
        <v>6</v>
      </c>
      <c r="G5" s="2">
        <v>1</v>
      </c>
      <c r="H5" s="2">
        <v>1</v>
      </c>
      <c r="I5" s="2">
        <v>0</v>
      </c>
    </row>
    <row r="6" spans="1:9" x14ac:dyDescent="0.35">
      <c r="A6" s="1"/>
      <c r="B6" s="5"/>
      <c r="C6" s="1"/>
      <c r="D6" s="2"/>
    </row>
    <row r="7" spans="1:9" x14ac:dyDescent="0.35">
      <c r="A7" s="1"/>
      <c r="B7" s="5"/>
      <c r="C7" s="1"/>
      <c r="D7" s="2"/>
    </row>
    <row r="8" spans="1:9" x14ac:dyDescent="0.35">
      <c r="A8" s="1"/>
      <c r="B8" s="5"/>
      <c r="C8" s="1"/>
      <c r="D8" s="2"/>
    </row>
    <row r="9" spans="1:9" x14ac:dyDescent="0.35">
      <c r="A9" s="1"/>
      <c r="B9" s="5"/>
      <c r="C9" s="1"/>
      <c r="D9" s="2"/>
    </row>
    <row r="10" spans="1:9" x14ac:dyDescent="0.35">
      <c r="A10" s="1"/>
      <c r="B10" s="5"/>
      <c r="C10" s="1"/>
      <c r="D10" s="2"/>
    </row>
  </sheetData>
  <phoneticPr fontId="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51C8-5C7D-44C5-AE60-D2E34C3441C5}">
  <dimension ref="A1:I11"/>
  <sheetViews>
    <sheetView tabSelected="1" workbookViewId="0">
      <selection activeCell="B8" sqref="B8"/>
    </sheetView>
  </sheetViews>
  <sheetFormatPr defaultRowHeight="14.5" x14ac:dyDescent="0.35"/>
  <cols>
    <col min="2" max="2" width="54.36328125" customWidth="1"/>
    <col min="3" max="3" width="49.90625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163</v>
      </c>
      <c r="C2" s="1" t="s">
        <v>173</v>
      </c>
      <c r="D2" s="2" t="s">
        <v>51</v>
      </c>
      <c r="E2" s="2">
        <v>5</v>
      </c>
      <c r="F2" s="2">
        <v>2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164</v>
      </c>
      <c r="C3" s="1" t="s">
        <v>174</v>
      </c>
      <c r="D3" s="2" t="s">
        <v>51</v>
      </c>
      <c r="E3" s="2">
        <v>5</v>
      </c>
      <c r="F3" s="2">
        <v>2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165</v>
      </c>
      <c r="C4" s="1" t="s">
        <v>175</v>
      </c>
      <c r="D4" s="2" t="s">
        <v>20</v>
      </c>
      <c r="E4" s="2">
        <v>10</v>
      </c>
      <c r="F4" s="2">
        <v>3</v>
      </c>
      <c r="G4" s="2">
        <v>0</v>
      </c>
      <c r="H4" s="2">
        <v>1</v>
      </c>
      <c r="I4" s="2">
        <v>0</v>
      </c>
    </row>
    <row r="5" spans="1:9" ht="52.5" x14ac:dyDescent="0.35">
      <c r="A5" s="1" t="s">
        <v>55</v>
      </c>
      <c r="B5" s="5" t="s">
        <v>166</v>
      </c>
      <c r="C5" s="1" t="s">
        <v>176</v>
      </c>
      <c r="D5" s="2" t="s">
        <v>20</v>
      </c>
      <c r="E5" s="2">
        <v>21</v>
      </c>
      <c r="F5" s="2">
        <v>6</v>
      </c>
      <c r="G5" s="2">
        <v>1</v>
      </c>
      <c r="H5" s="2">
        <v>2</v>
      </c>
      <c r="I5" s="2">
        <v>0</v>
      </c>
    </row>
    <row r="6" spans="1:9" ht="52.5" x14ac:dyDescent="0.35">
      <c r="A6" s="1" t="s">
        <v>56</v>
      </c>
      <c r="B6" s="5" t="s">
        <v>167</v>
      </c>
      <c r="C6" s="1" t="s">
        <v>177</v>
      </c>
      <c r="D6" s="2" t="s">
        <v>20</v>
      </c>
      <c r="E6" s="2">
        <v>19</v>
      </c>
      <c r="F6" s="2">
        <v>7</v>
      </c>
      <c r="G6" s="2">
        <v>1</v>
      </c>
      <c r="H6" s="2">
        <v>1</v>
      </c>
      <c r="I6" s="2">
        <v>0</v>
      </c>
    </row>
    <row r="7" spans="1:9" ht="39.5" x14ac:dyDescent="0.35">
      <c r="A7" s="1" t="s">
        <v>57</v>
      </c>
      <c r="B7" s="5" t="s">
        <v>168</v>
      </c>
      <c r="C7" s="1" t="s">
        <v>178</v>
      </c>
      <c r="D7" s="2" t="s">
        <v>20</v>
      </c>
      <c r="E7" s="2">
        <v>12</v>
      </c>
      <c r="F7" s="2">
        <v>4</v>
      </c>
      <c r="G7" s="2">
        <v>0</v>
      </c>
      <c r="H7" s="2">
        <v>1</v>
      </c>
      <c r="I7" s="2">
        <v>0</v>
      </c>
    </row>
    <row r="8" spans="1:9" ht="52.5" x14ac:dyDescent="0.35">
      <c r="A8" s="1" t="s">
        <v>58</v>
      </c>
      <c r="B8" s="5" t="s">
        <v>169</v>
      </c>
      <c r="C8" s="1" t="s">
        <v>179</v>
      </c>
      <c r="D8" s="2" t="s">
        <v>20</v>
      </c>
      <c r="E8" s="2">
        <v>16</v>
      </c>
      <c r="F8" s="2">
        <v>5</v>
      </c>
      <c r="G8" s="2">
        <v>1</v>
      </c>
      <c r="H8" s="2">
        <v>1</v>
      </c>
      <c r="I8" s="2">
        <v>0</v>
      </c>
    </row>
    <row r="9" spans="1:9" ht="52.5" x14ac:dyDescent="0.35">
      <c r="A9" s="1" t="s">
        <v>59</v>
      </c>
      <c r="B9" s="5" t="s">
        <v>170</v>
      </c>
      <c r="C9" s="1" t="s">
        <v>180</v>
      </c>
      <c r="D9" s="2" t="s">
        <v>20</v>
      </c>
      <c r="E9" s="2">
        <v>16</v>
      </c>
      <c r="F9" s="2">
        <v>6</v>
      </c>
      <c r="G9" s="2">
        <v>0</v>
      </c>
      <c r="H9" s="2">
        <v>1</v>
      </c>
      <c r="I9" s="2">
        <v>0</v>
      </c>
    </row>
    <row r="10" spans="1:9" ht="65.5" x14ac:dyDescent="0.35">
      <c r="A10" s="1" t="s">
        <v>60</v>
      </c>
      <c r="B10" s="5" t="s">
        <v>171</v>
      </c>
      <c r="C10" s="1" t="s">
        <v>181</v>
      </c>
      <c r="D10" s="2" t="s">
        <v>20</v>
      </c>
      <c r="E10" s="2">
        <v>23</v>
      </c>
      <c r="F10" s="2">
        <v>9</v>
      </c>
      <c r="G10" s="2">
        <v>1</v>
      </c>
      <c r="H10" s="2">
        <v>1</v>
      </c>
      <c r="I10" s="2">
        <v>0</v>
      </c>
    </row>
    <row r="11" spans="1:9" ht="52.5" x14ac:dyDescent="0.35">
      <c r="A11" s="1" t="s">
        <v>61</v>
      </c>
      <c r="B11" s="5" t="s">
        <v>172</v>
      </c>
      <c r="C11" s="1" t="s">
        <v>182</v>
      </c>
      <c r="D11" s="2" t="s">
        <v>20</v>
      </c>
      <c r="E11" s="2">
        <v>22</v>
      </c>
      <c r="F11" s="2">
        <v>8</v>
      </c>
      <c r="G11" s="2">
        <v>0</v>
      </c>
      <c r="H11" s="2">
        <v>1</v>
      </c>
      <c r="I11" s="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AC3F-FA8E-4104-A41B-1DBE579AF062}">
  <dimension ref="A1:I11"/>
  <sheetViews>
    <sheetView workbookViewId="0">
      <selection activeCell="D4" sqref="D4:D11"/>
    </sheetView>
  </sheetViews>
  <sheetFormatPr defaultRowHeight="14.5" x14ac:dyDescent="0.35"/>
  <cols>
    <col min="2" max="2" width="54.36328125" customWidth="1"/>
    <col min="3" max="3" width="49.90625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163</v>
      </c>
      <c r="C2" s="1" t="s">
        <v>173</v>
      </c>
      <c r="D2" s="2" t="s">
        <v>51</v>
      </c>
      <c r="E2" s="2">
        <v>5</v>
      </c>
      <c r="F2" s="2">
        <v>2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164</v>
      </c>
      <c r="C3" s="1" t="s">
        <v>174</v>
      </c>
      <c r="D3" s="2" t="s">
        <v>51</v>
      </c>
      <c r="E3" s="2">
        <v>5</v>
      </c>
      <c r="F3" s="2">
        <v>2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165</v>
      </c>
      <c r="C4" s="1" t="s">
        <v>175</v>
      </c>
      <c r="D4" s="2" t="s">
        <v>20</v>
      </c>
      <c r="E4" s="2">
        <v>10</v>
      </c>
      <c r="F4" s="2">
        <v>3</v>
      </c>
      <c r="G4" s="2">
        <v>0</v>
      </c>
      <c r="H4" s="2">
        <v>1</v>
      </c>
      <c r="I4" s="2">
        <v>0</v>
      </c>
    </row>
    <row r="5" spans="1:9" ht="52.5" x14ac:dyDescent="0.35">
      <c r="A5" s="1" t="s">
        <v>55</v>
      </c>
      <c r="B5" s="5" t="s">
        <v>166</v>
      </c>
      <c r="C5" s="1" t="s">
        <v>176</v>
      </c>
      <c r="D5" s="2" t="s">
        <v>20</v>
      </c>
      <c r="E5" s="2">
        <v>21</v>
      </c>
      <c r="F5" s="2">
        <v>6</v>
      </c>
      <c r="G5" s="2">
        <v>1</v>
      </c>
      <c r="H5" s="2">
        <v>2</v>
      </c>
      <c r="I5" s="2">
        <v>0</v>
      </c>
    </row>
    <row r="6" spans="1:9" ht="52.5" x14ac:dyDescent="0.35">
      <c r="A6" s="1" t="s">
        <v>56</v>
      </c>
      <c r="B6" s="5" t="s">
        <v>167</v>
      </c>
      <c r="C6" s="1" t="s">
        <v>177</v>
      </c>
      <c r="D6" s="2" t="s">
        <v>20</v>
      </c>
      <c r="E6" s="2">
        <v>19</v>
      </c>
      <c r="F6" s="2">
        <v>7</v>
      </c>
      <c r="G6" s="2">
        <v>1</v>
      </c>
      <c r="H6" s="2">
        <v>1</v>
      </c>
      <c r="I6" s="2">
        <v>0</v>
      </c>
    </row>
    <row r="7" spans="1:9" ht="39.5" x14ac:dyDescent="0.35">
      <c r="A7" s="1" t="s">
        <v>57</v>
      </c>
      <c r="B7" s="5" t="s">
        <v>168</v>
      </c>
      <c r="C7" s="1" t="s">
        <v>178</v>
      </c>
      <c r="D7" s="2" t="s">
        <v>20</v>
      </c>
      <c r="E7" s="2">
        <v>12</v>
      </c>
      <c r="F7" s="2">
        <v>4</v>
      </c>
      <c r="G7" s="2">
        <v>0</v>
      </c>
      <c r="H7" s="2">
        <v>1</v>
      </c>
      <c r="I7" s="2">
        <v>0</v>
      </c>
    </row>
    <row r="8" spans="1:9" ht="52.5" x14ac:dyDescent="0.35">
      <c r="A8" s="1" t="s">
        <v>58</v>
      </c>
      <c r="B8" s="5" t="s">
        <v>169</v>
      </c>
      <c r="C8" s="1" t="s">
        <v>179</v>
      </c>
      <c r="D8" s="2" t="s">
        <v>20</v>
      </c>
      <c r="E8" s="2">
        <v>16</v>
      </c>
      <c r="F8" s="2">
        <v>5</v>
      </c>
      <c r="G8" s="2">
        <v>1</v>
      </c>
      <c r="H8" s="2">
        <v>1</v>
      </c>
      <c r="I8" s="2">
        <v>0</v>
      </c>
    </row>
    <row r="9" spans="1:9" ht="52.5" x14ac:dyDescent="0.35">
      <c r="A9" s="1" t="s">
        <v>59</v>
      </c>
      <c r="B9" s="5" t="s">
        <v>170</v>
      </c>
      <c r="C9" s="1" t="s">
        <v>180</v>
      </c>
      <c r="D9" s="2" t="s">
        <v>20</v>
      </c>
      <c r="E9" s="2">
        <v>16</v>
      </c>
      <c r="F9" s="2">
        <v>6</v>
      </c>
      <c r="G9" s="2">
        <v>0</v>
      </c>
      <c r="H9" s="2">
        <v>1</v>
      </c>
      <c r="I9" s="2">
        <v>0</v>
      </c>
    </row>
    <row r="10" spans="1:9" ht="65.5" x14ac:dyDescent="0.35">
      <c r="A10" s="1" t="s">
        <v>60</v>
      </c>
      <c r="B10" s="5" t="s">
        <v>171</v>
      </c>
      <c r="C10" s="1" t="s">
        <v>181</v>
      </c>
      <c r="D10" s="2" t="s">
        <v>20</v>
      </c>
      <c r="E10" s="2">
        <v>23</v>
      </c>
      <c r="F10" s="2">
        <v>9</v>
      </c>
      <c r="G10" s="2">
        <v>1</v>
      </c>
      <c r="H10" s="2">
        <v>1</v>
      </c>
      <c r="I10" s="2">
        <v>0</v>
      </c>
    </row>
    <row r="11" spans="1:9" ht="52.5" x14ac:dyDescent="0.35">
      <c r="A11" s="1" t="s">
        <v>61</v>
      </c>
      <c r="B11" s="5" t="s">
        <v>172</v>
      </c>
      <c r="C11" s="1" t="s">
        <v>182</v>
      </c>
      <c r="D11" s="2" t="s">
        <v>20</v>
      </c>
      <c r="E11" s="2">
        <v>22</v>
      </c>
      <c r="F11" s="2">
        <v>8</v>
      </c>
      <c r="G11" s="2">
        <v>0</v>
      </c>
      <c r="H11" s="2">
        <v>1</v>
      </c>
      <c r="I11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8E12-3116-4815-B782-C8567F18FE57}">
  <dimension ref="A1:I10"/>
  <sheetViews>
    <sheetView workbookViewId="0">
      <selection activeCell="C2" sqref="C2"/>
    </sheetView>
  </sheetViews>
  <sheetFormatPr defaultRowHeight="14.5" x14ac:dyDescent="0.35"/>
  <cols>
    <col min="2" max="2" width="54.36328125" customWidth="1"/>
    <col min="3" max="3" width="49.90625" customWidth="1"/>
  </cols>
  <sheetData>
    <row r="1" spans="1:9" x14ac:dyDescent="0.35">
      <c r="A1" s="6" t="s">
        <v>0</v>
      </c>
      <c r="B1" s="6" t="s">
        <v>1</v>
      </c>
      <c r="C1" s="6" t="s">
        <v>3</v>
      </c>
      <c r="D1" s="7" t="s">
        <v>2</v>
      </c>
      <c r="E1" s="10" t="s">
        <v>99</v>
      </c>
      <c r="F1" s="10" t="s">
        <v>100</v>
      </c>
      <c r="G1" s="10" t="s">
        <v>101</v>
      </c>
      <c r="H1" s="10" t="s">
        <v>102</v>
      </c>
      <c r="I1" s="10" t="s">
        <v>103</v>
      </c>
    </row>
    <row r="2" spans="1:9" ht="39.5" x14ac:dyDescent="0.35">
      <c r="A2" s="8" t="s">
        <v>52</v>
      </c>
      <c r="B2" s="9" t="s">
        <v>4</v>
      </c>
      <c r="C2" s="8" t="s">
        <v>5</v>
      </c>
      <c r="D2" s="10" t="s">
        <v>20</v>
      </c>
      <c r="E2" s="10">
        <v>10</v>
      </c>
      <c r="F2" s="10">
        <v>3</v>
      </c>
      <c r="G2" s="10">
        <v>0</v>
      </c>
      <c r="H2" s="10">
        <v>1</v>
      </c>
      <c r="I2" s="10">
        <v>0</v>
      </c>
    </row>
    <row r="3" spans="1:9" ht="39.5" x14ac:dyDescent="0.35">
      <c r="A3" s="8" t="s">
        <v>53</v>
      </c>
      <c r="B3" s="9" t="s">
        <v>6</v>
      </c>
      <c r="C3" s="8" t="s">
        <v>7</v>
      </c>
      <c r="D3" s="10" t="s">
        <v>20</v>
      </c>
      <c r="E3" s="10">
        <v>11</v>
      </c>
      <c r="F3" s="10">
        <v>3</v>
      </c>
      <c r="G3" s="10">
        <v>0</v>
      </c>
      <c r="H3" s="10">
        <v>1</v>
      </c>
      <c r="I3" s="10">
        <v>0</v>
      </c>
    </row>
    <row r="4" spans="1:9" ht="39.5" x14ac:dyDescent="0.35">
      <c r="A4" s="8" t="s">
        <v>54</v>
      </c>
      <c r="B4" s="9" t="s">
        <v>8</v>
      </c>
      <c r="C4" s="8" t="s">
        <v>9</v>
      </c>
      <c r="D4" s="10" t="s">
        <v>20</v>
      </c>
      <c r="E4" s="10">
        <v>17</v>
      </c>
      <c r="F4" s="10">
        <v>6</v>
      </c>
      <c r="G4" s="10">
        <v>0</v>
      </c>
      <c r="H4" s="10">
        <v>1</v>
      </c>
      <c r="I4" s="10">
        <v>0</v>
      </c>
    </row>
    <row r="5" spans="1:9" ht="39.5" x14ac:dyDescent="0.35">
      <c r="A5" s="8" t="s">
        <v>55</v>
      </c>
      <c r="B5" s="9" t="s">
        <v>13</v>
      </c>
      <c r="C5" s="8" t="s">
        <v>10</v>
      </c>
      <c r="D5" s="10" t="s">
        <v>20</v>
      </c>
      <c r="E5" s="10">
        <v>13</v>
      </c>
      <c r="F5" s="10">
        <v>4</v>
      </c>
      <c r="G5" s="10">
        <v>0</v>
      </c>
      <c r="H5" s="10">
        <v>1</v>
      </c>
      <c r="I5" s="10">
        <v>0</v>
      </c>
    </row>
    <row r="6" spans="1:9" ht="39.5" x14ac:dyDescent="0.35">
      <c r="A6" s="8" t="s">
        <v>56</v>
      </c>
      <c r="B6" s="9" t="s">
        <v>12</v>
      </c>
      <c r="C6" s="8" t="s">
        <v>11</v>
      </c>
      <c r="D6" s="10" t="s">
        <v>20</v>
      </c>
      <c r="E6" s="10">
        <v>13</v>
      </c>
      <c r="F6" s="10">
        <v>4</v>
      </c>
      <c r="G6" s="10">
        <v>0</v>
      </c>
      <c r="H6" s="10">
        <v>1</v>
      </c>
      <c r="I6" s="10">
        <v>0</v>
      </c>
    </row>
    <row r="7" spans="1:9" ht="39.5" x14ac:dyDescent="0.35">
      <c r="A7" s="8" t="s">
        <v>57</v>
      </c>
      <c r="B7" s="9" t="s">
        <v>14</v>
      </c>
      <c r="C7" s="8" t="s">
        <v>19</v>
      </c>
      <c r="D7" s="10" t="s">
        <v>20</v>
      </c>
      <c r="E7" s="10">
        <v>18</v>
      </c>
      <c r="F7" s="10">
        <v>6</v>
      </c>
      <c r="G7" s="10">
        <v>0</v>
      </c>
      <c r="H7" s="10">
        <v>1</v>
      </c>
      <c r="I7" s="10">
        <v>0</v>
      </c>
    </row>
    <row r="8" spans="1:9" ht="39.5" x14ac:dyDescent="0.35">
      <c r="A8" s="8" t="s">
        <v>58</v>
      </c>
      <c r="B8" s="17" t="s">
        <v>15</v>
      </c>
      <c r="C8" s="16" t="s">
        <v>18</v>
      </c>
      <c r="D8" s="18" t="s">
        <v>20</v>
      </c>
      <c r="E8" s="10">
        <v>21</v>
      </c>
      <c r="F8" s="10">
        <v>8</v>
      </c>
      <c r="G8" s="10">
        <v>0</v>
      </c>
      <c r="H8" s="10">
        <v>1</v>
      </c>
      <c r="I8" s="10">
        <v>0</v>
      </c>
    </row>
    <row r="9" spans="1:9" ht="39.5" x14ac:dyDescent="0.35">
      <c r="A9" s="8" t="s">
        <v>59</v>
      </c>
      <c r="B9" s="9" t="s">
        <v>16</v>
      </c>
      <c r="C9" s="8" t="s">
        <v>17</v>
      </c>
      <c r="D9" s="10" t="s">
        <v>20</v>
      </c>
      <c r="E9" s="10">
        <v>23</v>
      </c>
      <c r="F9" s="10">
        <v>8</v>
      </c>
      <c r="G9" s="10">
        <v>0</v>
      </c>
      <c r="H9" s="10">
        <v>1</v>
      </c>
      <c r="I9" s="10">
        <v>0</v>
      </c>
    </row>
    <row r="10" spans="1:9" x14ac:dyDescent="0.35">
      <c r="A10" s="1"/>
      <c r="B10" s="5"/>
      <c r="C10" s="1"/>
      <c r="D10" s="2"/>
    </row>
  </sheetData>
  <phoneticPr fontId="3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F108-3A9B-46EE-BAE3-5FBD60F71E81}">
  <dimension ref="A1:I19"/>
  <sheetViews>
    <sheetView workbookViewId="0">
      <selection activeCell="D3" sqref="D3:D11"/>
    </sheetView>
  </sheetViews>
  <sheetFormatPr defaultRowHeight="14.5" x14ac:dyDescent="0.35"/>
  <cols>
    <col min="1" max="1" width="8.7265625" style="2"/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52.5" x14ac:dyDescent="0.35">
      <c r="A2" s="1" t="s">
        <v>52</v>
      </c>
      <c r="B2" s="5" t="s">
        <v>238</v>
      </c>
      <c r="C2" s="1" t="s">
        <v>248</v>
      </c>
      <c r="D2" s="2" t="s">
        <v>258</v>
      </c>
      <c r="E2" s="2">
        <v>5</v>
      </c>
      <c r="F2" s="2">
        <v>2</v>
      </c>
      <c r="G2" s="2">
        <v>1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239</v>
      </c>
      <c r="C3" s="1" t="s">
        <v>249</v>
      </c>
      <c r="D3" s="2" t="s">
        <v>20</v>
      </c>
      <c r="E3" s="2">
        <v>10</v>
      </c>
      <c r="F3" s="2">
        <v>3</v>
      </c>
      <c r="G3" s="2">
        <v>0</v>
      </c>
      <c r="H3" s="2">
        <v>1</v>
      </c>
      <c r="I3" s="2">
        <v>0</v>
      </c>
    </row>
    <row r="4" spans="1:9" ht="39.5" x14ac:dyDescent="0.35">
      <c r="A4" s="1" t="s">
        <v>54</v>
      </c>
      <c r="B4" s="5" t="s">
        <v>240</v>
      </c>
      <c r="C4" s="1" t="s">
        <v>250</v>
      </c>
      <c r="D4" s="2" t="s">
        <v>20</v>
      </c>
      <c r="E4" s="2">
        <v>14</v>
      </c>
      <c r="F4" s="2">
        <v>4</v>
      </c>
      <c r="G4" s="2">
        <v>1</v>
      </c>
      <c r="H4" s="2">
        <v>1</v>
      </c>
      <c r="I4" s="2">
        <v>0</v>
      </c>
    </row>
    <row r="5" spans="1:9" ht="39.5" x14ac:dyDescent="0.35">
      <c r="A5" s="1" t="s">
        <v>55</v>
      </c>
      <c r="B5" s="5" t="s">
        <v>241</v>
      </c>
      <c r="C5" s="1" t="s">
        <v>251</v>
      </c>
      <c r="D5" s="2" t="s">
        <v>20</v>
      </c>
      <c r="E5" s="2">
        <v>14</v>
      </c>
      <c r="F5" s="2">
        <v>4</v>
      </c>
      <c r="G5" s="2">
        <v>1</v>
      </c>
      <c r="H5" s="2">
        <v>1</v>
      </c>
      <c r="I5" s="2">
        <v>0</v>
      </c>
    </row>
    <row r="6" spans="1:9" ht="39.5" x14ac:dyDescent="0.35">
      <c r="A6" s="1" t="s">
        <v>56</v>
      </c>
      <c r="B6" s="5" t="s">
        <v>242</v>
      </c>
      <c r="C6" s="1" t="s">
        <v>252</v>
      </c>
      <c r="D6" s="2" t="s">
        <v>20</v>
      </c>
      <c r="E6" s="2">
        <v>14</v>
      </c>
      <c r="F6" s="2">
        <v>4</v>
      </c>
      <c r="G6" s="2">
        <v>1</v>
      </c>
      <c r="H6" s="2">
        <v>1</v>
      </c>
      <c r="I6" s="2">
        <v>0</v>
      </c>
    </row>
    <row r="7" spans="1:9" ht="39.5" x14ac:dyDescent="0.35">
      <c r="A7" s="1" t="s">
        <v>57</v>
      </c>
      <c r="B7" s="5" t="s">
        <v>243</v>
      </c>
      <c r="C7" s="1" t="s">
        <v>253</v>
      </c>
      <c r="D7" s="2" t="s">
        <v>20</v>
      </c>
      <c r="E7" s="2">
        <v>12</v>
      </c>
      <c r="F7" s="2">
        <v>4</v>
      </c>
      <c r="G7" s="2">
        <v>0</v>
      </c>
      <c r="H7" s="2">
        <v>1</v>
      </c>
      <c r="I7" s="2">
        <v>0</v>
      </c>
    </row>
    <row r="8" spans="1:9" ht="39.5" x14ac:dyDescent="0.35">
      <c r="A8" s="1" t="s">
        <v>58</v>
      </c>
      <c r="B8" s="5" t="s">
        <v>244</v>
      </c>
      <c r="C8" s="1" t="s">
        <v>254</v>
      </c>
      <c r="D8" s="2" t="s">
        <v>20</v>
      </c>
      <c r="E8" s="2">
        <v>12</v>
      </c>
      <c r="F8" s="2">
        <v>4</v>
      </c>
      <c r="G8" s="2">
        <v>0</v>
      </c>
      <c r="H8" s="2">
        <v>1</v>
      </c>
      <c r="I8" s="2">
        <v>0</v>
      </c>
    </row>
    <row r="9" spans="1:9" ht="39.5" x14ac:dyDescent="0.35">
      <c r="A9" s="1" t="s">
        <v>59</v>
      </c>
      <c r="B9" s="5" t="s">
        <v>245</v>
      </c>
      <c r="C9" s="1" t="s">
        <v>255</v>
      </c>
      <c r="D9" s="2" t="s">
        <v>20</v>
      </c>
      <c r="E9" s="2">
        <v>16</v>
      </c>
      <c r="F9" s="2">
        <v>5</v>
      </c>
      <c r="G9" s="2">
        <v>0</v>
      </c>
      <c r="H9" s="2">
        <v>1</v>
      </c>
      <c r="I9" s="2">
        <v>0</v>
      </c>
    </row>
    <row r="10" spans="1:9" ht="52.5" x14ac:dyDescent="0.35">
      <c r="A10" s="1" t="s">
        <v>60</v>
      </c>
      <c r="B10" s="5" t="s">
        <v>246</v>
      </c>
      <c r="C10" s="1" t="s">
        <v>256</v>
      </c>
      <c r="D10" s="2" t="s">
        <v>20</v>
      </c>
      <c r="E10" s="2">
        <v>19</v>
      </c>
      <c r="F10" s="2">
        <v>7</v>
      </c>
      <c r="G10" s="2">
        <v>1</v>
      </c>
      <c r="H10" s="2">
        <v>1</v>
      </c>
      <c r="I10" s="2">
        <v>0</v>
      </c>
    </row>
    <row r="11" spans="1:9" ht="39.5" x14ac:dyDescent="0.35">
      <c r="A11" s="1" t="s">
        <v>61</v>
      </c>
      <c r="B11" s="5" t="s">
        <v>247</v>
      </c>
      <c r="C11" s="1" t="s">
        <v>257</v>
      </c>
      <c r="D11" s="2" t="s">
        <v>20</v>
      </c>
      <c r="E11" s="2">
        <v>18</v>
      </c>
      <c r="F11" s="2">
        <v>6</v>
      </c>
      <c r="G11" s="2">
        <v>0</v>
      </c>
      <c r="H11" s="2">
        <v>1</v>
      </c>
      <c r="I11" s="2">
        <v>0</v>
      </c>
    </row>
    <row r="12" spans="1:9" x14ac:dyDescent="0.35">
      <c r="A12" s="1"/>
      <c r="B12" s="5"/>
      <c r="C12" s="1"/>
      <c r="D12" s="2"/>
    </row>
    <row r="13" spans="1:9" x14ac:dyDescent="0.35">
      <c r="A13" s="1"/>
      <c r="B13" s="5"/>
      <c r="C13" s="1"/>
      <c r="D13" s="2"/>
    </row>
    <row r="14" spans="1:9" x14ac:dyDescent="0.35">
      <c r="A14" s="1"/>
      <c r="B14" s="5"/>
      <c r="C14" s="1"/>
      <c r="D14" s="2"/>
    </row>
    <row r="15" spans="1:9" x14ac:dyDescent="0.35">
      <c r="A15" s="1"/>
      <c r="B15" s="5"/>
      <c r="C15" s="1"/>
      <c r="D15" s="2"/>
    </row>
    <row r="16" spans="1:9" x14ac:dyDescent="0.35">
      <c r="A16" s="1"/>
      <c r="B16" s="5"/>
      <c r="C16" s="1"/>
      <c r="D16" s="2"/>
    </row>
    <row r="17" spans="1:4" x14ac:dyDescent="0.35">
      <c r="A17" s="1"/>
      <c r="B17" s="5"/>
      <c r="C17" s="1"/>
      <c r="D17" s="2"/>
    </row>
    <row r="18" spans="1:4" x14ac:dyDescent="0.35">
      <c r="A18" s="1"/>
      <c r="B18" s="5"/>
      <c r="C18" s="1"/>
      <c r="D18" s="2"/>
    </row>
    <row r="19" spans="1:4" x14ac:dyDescent="0.35">
      <c r="A19" s="1"/>
      <c r="B19" s="5"/>
      <c r="C19" s="1"/>
      <c r="D19" s="2"/>
    </row>
  </sheetData>
  <phoneticPr fontId="3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2DE4-D0AB-4EC3-9B12-F8CD82B9D0BE}">
  <dimension ref="A1:I19"/>
  <sheetViews>
    <sheetView workbookViewId="0">
      <selection activeCell="D3" sqref="D3:D19"/>
    </sheetView>
  </sheetViews>
  <sheetFormatPr defaultRowHeight="14.5" x14ac:dyDescent="0.35"/>
  <cols>
    <col min="1" max="1" width="8.7265625" style="2"/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183</v>
      </c>
      <c r="B2" s="5" t="s">
        <v>201</v>
      </c>
      <c r="C2" s="1" t="s">
        <v>219</v>
      </c>
      <c r="D2" s="2" t="s">
        <v>51</v>
      </c>
      <c r="E2" s="2">
        <v>2</v>
      </c>
      <c r="F2" s="2">
        <v>1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184</v>
      </c>
      <c r="B3" s="5" t="s">
        <v>202</v>
      </c>
      <c r="C3" s="1" t="s">
        <v>220</v>
      </c>
      <c r="D3" s="2" t="s">
        <v>237</v>
      </c>
      <c r="E3" s="2">
        <v>10</v>
      </c>
      <c r="F3" s="2">
        <v>2</v>
      </c>
      <c r="G3" s="2">
        <v>0</v>
      </c>
      <c r="H3" s="2">
        <v>1</v>
      </c>
      <c r="I3" s="2">
        <v>1</v>
      </c>
    </row>
    <row r="4" spans="1:9" ht="39.5" x14ac:dyDescent="0.35">
      <c r="A4" s="1" t="s">
        <v>185</v>
      </c>
      <c r="B4" s="5" t="s">
        <v>203</v>
      </c>
      <c r="C4" s="1" t="s">
        <v>221</v>
      </c>
      <c r="D4" s="2" t="s">
        <v>237</v>
      </c>
      <c r="E4" s="2">
        <v>5</v>
      </c>
      <c r="F4" s="2">
        <v>1</v>
      </c>
      <c r="G4" s="2">
        <v>0</v>
      </c>
      <c r="H4" s="2">
        <v>0</v>
      </c>
      <c r="I4" s="2">
        <v>2</v>
      </c>
    </row>
    <row r="5" spans="1:9" ht="39.5" x14ac:dyDescent="0.35">
      <c r="A5" s="1" t="s">
        <v>186</v>
      </c>
      <c r="B5" s="5" t="s">
        <v>204</v>
      </c>
      <c r="C5" s="1" t="s">
        <v>222</v>
      </c>
      <c r="D5" s="2" t="s">
        <v>237</v>
      </c>
      <c r="E5" s="2">
        <v>11</v>
      </c>
      <c r="F5" s="2">
        <v>3</v>
      </c>
      <c r="G5" s="2">
        <v>0</v>
      </c>
      <c r="H5" s="2">
        <v>1</v>
      </c>
      <c r="I5" s="2">
        <v>1</v>
      </c>
    </row>
    <row r="6" spans="1:9" ht="65.5" x14ac:dyDescent="0.35">
      <c r="A6" s="1" t="s">
        <v>187</v>
      </c>
      <c r="B6" s="5" t="s">
        <v>205</v>
      </c>
      <c r="C6" s="1" t="s">
        <v>223</v>
      </c>
      <c r="D6" s="2" t="s">
        <v>237</v>
      </c>
      <c r="E6" s="2">
        <v>48</v>
      </c>
      <c r="F6" s="2">
        <v>16</v>
      </c>
      <c r="G6" s="2">
        <v>4</v>
      </c>
      <c r="H6" s="2">
        <v>1</v>
      </c>
      <c r="I6" s="2">
        <v>5</v>
      </c>
    </row>
    <row r="7" spans="1:9" ht="52.5" x14ac:dyDescent="0.35">
      <c r="A7" s="1" t="s">
        <v>188</v>
      </c>
      <c r="B7" s="5" t="s">
        <v>206</v>
      </c>
      <c r="C7" s="1" t="s">
        <v>224</v>
      </c>
      <c r="D7" s="2" t="s">
        <v>237</v>
      </c>
      <c r="E7" s="2">
        <v>17</v>
      </c>
      <c r="F7" s="2">
        <v>3</v>
      </c>
      <c r="G7" s="2">
        <v>1</v>
      </c>
      <c r="H7" s="2">
        <v>1</v>
      </c>
      <c r="I7" s="2">
        <v>4</v>
      </c>
    </row>
    <row r="8" spans="1:9" ht="39.5" x14ac:dyDescent="0.35">
      <c r="A8" s="1" t="s">
        <v>189</v>
      </c>
      <c r="B8" s="5" t="s">
        <v>207</v>
      </c>
      <c r="C8" s="1" t="s">
        <v>225</v>
      </c>
      <c r="D8" s="2" t="s">
        <v>237</v>
      </c>
      <c r="E8" s="2">
        <v>17</v>
      </c>
      <c r="F8" s="2">
        <v>5</v>
      </c>
      <c r="G8" s="2">
        <v>1</v>
      </c>
      <c r="H8" s="2">
        <v>1</v>
      </c>
      <c r="I8" s="2">
        <v>2</v>
      </c>
    </row>
    <row r="9" spans="1:9" ht="52.5" x14ac:dyDescent="0.35">
      <c r="A9" s="1" t="s">
        <v>190</v>
      </c>
      <c r="B9" s="5" t="s">
        <v>208</v>
      </c>
      <c r="C9" s="1" t="s">
        <v>226</v>
      </c>
      <c r="D9" s="2" t="s">
        <v>237</v>
      </c>
      <c r="E9" s="2">
        <v>34</v>
      </c>
      <c r="F9" s="2">
        <v>10</v>
      </c>
      <c r="G9" s="2">
        <v>2</v>
      </c>
      <c r="H9" s="2">
        <v>1</v>
      </c>
      <c r="I9" s="2">
        <v>2</v>
      </c>
    </row>
    <row r="10" spans="1:9" ht="39.5" x14ac:dyDescent="0.35">
      <c r="A10" s="1" t="s">
        <v>191</v>
      </c>
      <c r="B10" s="5" t="s">
        <v>209</v>
      </c>
      <c r="C10" s="1" t="s">
        <v>227</v>
      </c>
      <c r="D10" s="2" t="s">
        <v>237</v>
      </c>
      <c r="E10" s="2">
        <v>17</v>
      </c>
      <c r="F10" s="2">
        <v>6</v>
      </c>
      <c r="G10" s="2">
        <v>0</v>
      </c>
      <c r="H10" s="2">
        <v>1</v>
      </c>
      <c r="I10" s="2">
        <v>1</v>
      </c>
    </row>
    <row r="11" spans="1:9" ht="39.5" x14ac:dyDescent="0.35">
      <c r="A11" s="1" t="s">
        <v>192</v>
      </c>
      <c r="B11" s="5" t="s">
        <v>210</v>
      </c>
      <c r="C11" s="1" t="s">
        <v>228</v>
      </c>
      <c r="D11" s="2" t="s">
        <v>237</v>
      </c>
      <c r="E11" s="2">
        <v>15</v>
      </c>
      <c r="F11" s="2">
        <v>5</v>
      </c>
      <c r="G11" s="2">
        <v>0</v>
      </c>
      <c r="H11" s="2">
        <v>1</v>
      </c>
      <c r="I11" s="2">
        <v>1</v>
      </c>
    </row>
    <row r="12" spans="1:9" ht="52.5" x14ac:dyDescent="0.35">
      <c r="A12" s="1" t="s">
        <v>193</v>
      </c>
      <c r="B12" s="5" t="s">
        <v>211</v>
      </c>
      <c r="C12" s="1" t="s">
        <v>229</v>
      </c>
      <c r="D12" s="2" t="s">
        <v>237</v>
      </c>
      <c r="E12" s="2">
        <v>19</v>
      </c>
      <c r="F12" s="2">
        <v>6</v>
      </c>
      <c r="G12" s="2">
        <v>1</v>
      </c>
      <c r="H12" s="2">
        <v>1</v>
      </c>
      <c r="I12" s="2">
        <v>2</v>
      </c>
    </row>
    <row r="13" spans="1:9" ht="52.5" x14ac:dyDescent="0.35">
      <c r="A13" s="1" t="s">
        <v>194</v>
      </c>
      <c r="B13" s="5" t="s">
        <v>212</v>
      </c>
      <c r="C13" s="1" t="s">
        <v>230</v>
      </c>
      <c r="D13" s="2" t="s">
        <v>237</v>
      </c>
      <c r="E13" s="2">
        <v>47</v>
      </c>
      <c r="F13" s="2">
        <v>17</v>
      </c>
      <c r="G13" s="2">
        <v>1</v>
      </c>
      <c r="H13" s="2">
        <v>3</v>
      </c>
      <c r="I13" s="2">
        <v>2</v>
      </c>
    </row>
    <row r="14" spans="1:9" ht="52.5" x14ac:dyDescent="0.35">
      <c r="A14" s="1" t="s">
        <v>195</v>
      </c>
      <c r="B14" s="5" t="s">
        <v>213</v>
      </c>
      <c r="C14" s="1" t="s">
        <v>231</v>
      </c>
      <c r="D14" s="2" t="s">
        <v>237</v>
      </c>
      <c r="E14" s="2">
        <v>23</v>
      </c>
      <c r="F14" s="2">
        <v>7</v>
      </c>
      <c r="G14" s="2">
        <v>2</v>
      </c>
      <c r="H14" s="2">
        <v>1</v>
      </c>
      <c r="I14" s="2">
        <v>3</v>
      </c>
    </row>
    <row r="15" spans="1:9" ht="52.5" x14ac:dyDescent="0.35">
      <c r="A15" s="1" t="s">
        <v>196</v>
      </c>
      <c r="B15" s="5" t="s">
        <v>214</v>
      </c>
      <c r="C15" s="1" t="s">
        <v>232</v>
      </c>
      <c r="D15" s="2" t="s">
        <v>237</v>
      </c>
      <c r="E15" s="2">
        <v>35</v>
      </c>
      <c r="F15" s="2">
        <v>10</v>
      </c>
      <c r="G15" s="2">
        <v>2</v>
      </c>
      <c r="H15" s="2">
        <v>1</v>
      </c>
      <c r="I15" s="2">
        <v>3</v>
      </c>
    </row>
    <row r="16" spans="1:9" ht="39.5" x14ac:dyDescent="0.35">
      <c r="A16" s="1" t="s">
        <v>197</v>
      </c>
      <c r="B16" s="5" t="s">
        <v>215</v>
      </c>
      <c r="C16" s="1" t="s">
        <v>233</v>
      </c>
      <c r="D16" s="2" t="s">
        <v>237</v>
      </c>
      <c r="E16" s="2">
        <v>18</v>
      </c>
      <c r="F16" s="2">
        <v>5</v>
      </c>
      <c r="G16" s="2">
        <v>0</v>
      </c>
      <c r="H16" s="2">
        <v>1</v>
      </c>
      <c r="I16" s="2">
        <v>2</v>
      </c>
    </row>
    <row r="17" spans="1:9" ht="52.5" x14ac:dyDescent="0.35">
      <c r="A17" s="1" t="s">
        <v>198</v>
      </c>
      <c r="B17" s="5" t="s">
        <v>216</v>
      </c>
      <c r="C17" s="1" t="s">
        <v>234</v>
      </c>
      <c r="D17" s="2" t="s">
        <v>237</v>
      </c>
      <c r="E17" s="2">
        <v>25</v>
      </c>
      <c r="F17" s="2">
        <v>9</v>
      </c>
      <c r="G17" s="2">
        <v>1</v>
      </c>
      <c r="H17" s="2">
        <v>1</v>
      </c>
      <c r="I17" s="2">
        <v>2</v>
      </c>
    </row>
    <row r="18" spans="1:9" ht="52.5" x14ac:dyDescent="0.35">
      <c r="A18" s="1" t="s">
        <v>199</v>
      </c>
      <c r="B18" s="5" t="s">
        <v>217</v>
      </c>
      <c r="C18" s="1" t="s">
        <v>235</v>
      </c>
      <c r="D18" s="2" t="s">
        <v>237</v>
      </c>
      <c r="E18" s="2">
        <v>33</v>
      </c>
      <c r="F18" s="2">
        <v>12</v>
      </c>
      <c r="G18" s="2">
        <v>2</v>
      </c>
      <c r="H18" s="2">
        <v>1</v>
      </c>
      <c r="I18" s="2">
        <v>3</v>
      </c>
    </row>
    <row r="19" spans="1:9" ht="65.5" x14ac:dyDescent="0.35">
      <c r="A19" s="1" t="s">
        <v>200</v>
      </c>
      <c r="B19" s="5" t="s">
        <v>218</v>
      </c>
      <c r="C19" s="1" t="s">
        <v>236</v>
      </c>
      <c r="D19" s="2" t="s">
        <v>237</v>
      </c>
      <c r="E19" s="2">
        <v>46</v>
      </c>
      <c r="F19" s="2">
        <v>14</v>
      </c>
      <c r="G19" s="2">
        <v>2</v>
      </c>
      <c r="H19" s="2">
        <v>2</v>
      </c>
      <c r="I19" s="2">
        <v>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BFC8-B6D0-4403-8EE3-45C76A8FA234}">
  <dimension ref="A1:I19"/>
  <sheetViews>
    <sheetView workbookViewId="0">
      <selection activeCell="D12" sqref="D12"/>
    </sheetView>
  </sheetViews>
  <sheetFormatPr defaultRowHeight="14.5" x14ac:dyDescent="0.35"/>
  <cols>
    <col min="1" max="1" width="8.7265625" style="2"/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259</v>
      </c>
      <c r="C2" s="1" t="s">
        <v>269</v>
      </c>
      <c r="D2" s="2" t="s">
        <v>51</v>
      </c>
      <c r="E2" s="2">
        <v>2</v>
      </c>
      <c r="F2" s="2">
        <v>1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260</v>
      </c>
      <c r="C3" s="1" t="s">
        <v>270</v>
      </c>
      <c r="D3" s="2" t="s">
        <v>51</v>
      </c>
      <c r="E3" s="2">
        <v>3</v>
      </c>
      <c r="F3" s="2">
        <v>1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261</v>
      </c>
      <c r="C4" s="1" t="s">
        <v>271</v>
      </c>
      <c r="D4" s="2" t="s">
        <v>51</v>
      </c>
      <c r="E4" s="2">
        <v>2</v>
      </c>
      <c r="F4" s="2">
        <v>1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55</v>
      </c>
      <c r="B5" s="5" t="s">
        <v>262</v>
      </c>
      <c r="C5" s="1" t="s">
        <v>272</v>
      </c>
      <c r="D5" s="2" t="s">
        <v>51</v>
      </c>
      <c r="E5" s="2">
        <v>4</v>
      </c>
      <c r="F5" s="2">
        <v>2</v>
      </c>
      <c r="G5" s="2">
        <v>0</v>
      </c>
      <c r="H5" s="2">
        <v>0</v>
      </c>
      <c r="I5" s="2">
        <v>0</v>
      </c>
    </row>
    <row r="6" spans="1:9" ht="39.5" x14ac:dyDescent="0.35">
      <c r="A6" s="1" t="s">
        <v>56</v>
      </c>
      <c r="B6" s="5" t="s">
        <v>263</v>
      </c>
      <c r="C6" s="1" t="s">
        <v>273</v>
      </c>
      <c r="D6" s="2" t="s">
        <v>51</v>
      </c>
      <c r="E6" s="2">
        <v>5</v>
      </c>
      <c r="F6" s="2">
        <v>2</v>
      </c>
      <c r="G6" s="2">
        <v>0</v>
      </c>
      <c r="H6" s="2">
        <v>0</v>
      </c>
      <c r="I6" s="2">
        <v>0</v>
      </c>
    </row>
    <row r="7" spans="1:9" ht="39.5" x14ac:dyDescent="0.35">
      <c r="A7" s="1" t="s">
        <v>57</v>
      </c>
      <c r="B7" s="5" t="s">
        <v>264</v>
      </c>
      <c r="C7" s="1" t="s">
        <v>274</v>
      </c>
      <c r="D7" s="2" t="s">
        <v>51</v>
      </c>
      <c r="E7" s="2">
        <v>5</v>
      </c>
      <c r="F7" s="2">
        <v>2</v>
      </c>
      <c r="G7" s="2">
        <v>0</v>
      </c>
      <c r="H7" s="2">
        <v>0</v>
      </c>
      <c r="I7" s="2">
        <v>0</v>
      </c>
    </row>
    <row r="8" spans="1:9" ht="39.5" x14ac:dyDescent="0.35">
      <c r="A8" s="1" t="s">
        <v>58</v>
      </c>
      <c r="B8" s="5" t="s">
        <v>265</v>
      </c>
      <c r="C8" s="1" t="s">
        <v>275</v>
      </c>
      <c r="D8" s="2" t="s">
        <v>51</v>
      </c>
      <c r="E8" s="2">
        <v>6</v>
      </c>
      <c r="F8" s="2">
        <v>3</v>
      </c>
      <c r="G8" s="2">
        <v>0</v>
      </c>
      <c r="H8" s="2">
        <v>0</v>
      </c>
      <c r="I8" s="2">
        <v>0</v>
      </c>
    </row>
    <row r="9" spans="1:9" ht="39.5" x14ac:dyDescent="0.35">
      <c r="A9" s="1" t="s">
        <v>59</v>
      </c>
      <c r="B9" s="5" t="s">
        <v>266</v>
      </c>
      <c r="C9" s="1" t="s">
        <v>276</v>
      </c>
      <c r="D9" s="2" t="s">
        <v>51</v>
      </c>
      <c r="E9" s="2">
        <v>2</v>
      </c>
      <c r="F9" s="2">
        <v>1</v>
      </c>
      <c r="G9" s="2">
        <v>0</v>
      </c>
      <c r="H9" s="2">
        <v>0</v>
      </c>
      <c r="I9" s="2">
        <v>0</v>
      </c>
    </row>
    <row r="10" spans="1:9" ht="39.5" x14ac:dyDescent="0.35">
      <c r="A10" s="1" t="s">
        <v>60</v>
      </c>
      <c r="B10" s="5" t="s">
        <v>267</v>
      </c>
      <c r="C10" s="1" t="s">
        <v>277</v>
      </c>
      <c r="D10" s="2" t="s">
        <v>51</v>
      </c>
      <c r="E10" s="2">
        <v>4</v>
      </c>
      <c r="F10" s="2">
        <v>2</v>
      </c>
      <c r="G10" s="2">
        <v>0</v>
      </c>
      <c r="H10" s="2">
        <v>0</v>
      </c>
      <c r="I10" s="2">
        <v>0</v>
      </c>
    </row>
    <row r="11" spans="1:9" ht="39.5" x14ac:dyDescent="0.35">
      <c r="A11" s="1" t="s">
        <v>61</v>
      </c>
      <c r="B11" s="5" t="s">
        <v>268</v>
      </c>
      <c r="C11" s="1" t="s">
        <v>278</v>
      </c>
      <c r="D11" s="2" t="s">
        <v>20</v>
      </c>
      <c r="E11" s="2">
        <v>15</v>
      </c>
      <c r="F11" s="2">
        <v>4</v>
      </c>
      <c r="G11" s="2">
        <v>1</v>
      </c>
      <c r="H11" s="2">
        <v>1</v>
      </c>
      <c r="I11" s="2">
        <v>0</v>
      </c>
    </row>
    <row r="12" spans="1:9" x14ac:dyDescent="0.35">
      <c r="A12" s="1"/>
      <c r="B12" s="5"/>
      <c r="C12" s="1"/>
      <c r="D12" s="2"/>
    </row>
    <row r="13" spans="1:9" x14ac:dyDescent="0.35">
      <c r="A13" s="1"/>
      <c r="B13" s="5"/>
      <c r="C13" s="1"/>
      <c r="D13" s="2"/>
    </row>
    <row r="14" spans="1:9" x14ac:dyDescent="0.35">
      <c r="A14" s="1"/>
      <c r="B14" s="5"/>
      <c r="C14" s="1"/>
      <c r="D14" s="2"/>
    </row>
    <row r="15" spans="1:9" x14ac:dyDescent="0.35">
      <c r="A15" s="1"/>
      <c r="B15" s="5"/>
      <c r="C15" s="1"/>
      <c r="D15" s="2"/>
    </row>
    <row r="16" spans="1:9" x14ac:dyDescent="0.35">
      <c r="A16" s="1"/>
      <c r="B16" s="5"/>
      <c r="C16" s="1"/>
      <c r="D16" s="2"/>
    </row>
    <row r="17" spans="1:4" x14ac:dyDescent="0.35">
      <c r="A17" s="1"/>
      <c r="B17" s="5"/>
      <c r="C17" s="1"/>
      <c r="D17" s="2"/>
    </row>
    <row r="18" spans="1:4" x14ac:dyDescent="0.35">
      <c r="A18" s="1"/>
      <c r="B18" s="5"/>
      <c r="C18" s="1"/>
      <c r="D18" s="2"/>
    </row>
    <row r="19" spans="1:4" x14ac:dyDescent="0.35">
      <c r="A19" s="1"/>
      <c r="B19" s="5"/>
      <c r="C19" s="1"/>
      <c r="D1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1C54-E3D4-48E4-9FEE-D0CA779BA0DF}">
  <dimension ref="A1:I23"/>
  <sheetViews>
    <sheetView workbookViewId="0">
      <selection activeCell="B22" sqref="B22"/>
    </sheetView>
  </sheetViews>
  <sheetFormatPr defaultRowHeight="14.5" x14ac:dyDescent="0.35"/>
  <cols>
    <col min="1" max="1" width="8.7265625" style="2"/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183</v>
      </c>
      <c r="B2" s="5" t="s">
        <v>281</v>
      </c>
      <c r="C2" s="1" t="s">
        <v>301</v>
      </c>
      <c r="D2" s="2" t="s">
        <v>51</v>
      </c>
      <c r="E2" s="2">
        <v>4</v>
      </c>
      <c r="F2" s="2">
        <v>2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184</v>
      </c>
      <c r="B3" s="5" t="s">
        <v>282</v>
      </c>
      <c r="C3" s="1" t="s">
        <v>302</v>
      </c>
      <c r="D3" s="2" t="s">
        <v>237</v>
      </c>
      <c r="E3" s="2">
        <v>6</v>
      </c>
      <c r="F3" s="2">
        <v>2</v>
      </c>
      <c r="G3" s="2">
        <v>1</v>
      </c>
      <c r="H3" s="2">
        <v>0</v>
      </c>
      <c r="I3" s="2">
        <v>1</v>
      </c>
    </row>
    <row r="4" spans="1:9" ht="39.5" x14ac:dyDescent="0.35">
      <c r="A4" s="1" t="s">
        <v>185</v>
      </c>
      <c r="B4" s="5" t="s">
        <v>283</v>
      </c>
      <c r="C4" s="1" t="s">
        <v>303</v>
      </c>
      <c r="D4" s="2" t="s">
        <v>237</v>
      </c>
      <c r="E4" s="2">
        <v>3</v>
      </c>
      <c r="F4" s="2">
        <v>1</v>
      </c>
      <c r="G4" s="2">
        <v>0</v>
      </c>
      <c r="H4" s="2">
        <v>0</v>
      </c>
      <c r="I4" s="2">
        <v>1</v>
      </c>
    </row>
    <row r="5" spans="1:9" ht="39.5" x14ac:dyDescent="0.35">
      <c r="A5" s="1" t="s">
        <v>186</v>
      </c>
      <c r="B5" s="5" t="s">
        <v>284</v>
      </c>
      <c r="C5" s="1" t="s">
        <v>304</v>
      </c>
      <c r="D5" s="2" t="s">
        <v>237</v>
      </c>
      <c r="E5" s="2">
        <v>3</v>
      </c>
      <c r="F5" s="2">
        <v>1</v>
      </c>
      <c r="G5" s="2">
        <v>0</v>
      </c>
      <c r="H5" s="2">
        <v>0</v>
      </c>
      <c r="I5" s="2">
        <v>1</v>
      </c>
    </row>
    <row r="6" spans="1:9" ht="39.5" x14ac:dyDescent="0.35">
      <c r="A6" s="1" t="s">
        <v>187</v>
      </c>
      <c r="B6" s="5" t="s">
        <v>285</v>
      </c>
      <c r="C6" s="1" t="s">
        <v>305</v>
      </c>
      <c r="D6" s="2" t="s">
        <v>237</v>
      </c>
      <c r="E6" s="2">
        <v>11</v>
      </c>
      <c r="F6" s="2">
        <v>2</v>
      </c>
      <c r="G6" s="2">
        <v>0</v>
      </c>
      <c r="H6" s="2">
        <v>1</v>
      </c>
      <c r="I6" s="2">
        <v>2</v>
      </c>
    </row>
    <row r="7" spans="1:9" ht="39.5" x14ac:dyDescent="0.35">
      <c r="A7" s="1" t="s">
        <v>188</v>
      </c>
      <c r="B7" s="5" t="s">
        <v>286</v>
      </c>
      <c r="C7" s="1" t="s">
        <v>306</v>
      </c>
      <c r="D7" s="2" t="s">
        <v>237</v>
      </c>
      <c r="E7" s="2">
        <v>5</v>
      </c>
      <c r="F7" s="2">
        <v>1</v>
      </c>
      <c r="G7" s="2">
        <v>0</v>
      </c>
      <c r="H7" s="2">
        <v>0</v>
      </c>
      <c r="I7" s="2">
        <v>2</v>
      </c>
    </row>
    <row r="8" spans="1:9" ht="39.5" x14ac:dyDescent="0.35">
      <c r="A8" s="1" t="s">
        <v>189</v>
      </c>
      <c r="B8" s="5" t="s">
        <v>287</v>
      </c>
      <c r="C8" s="1" t="s">
        <v>307</v>
      </c>
      <c r="D8" s="2" t="s">
        <v>237</v>
      </c>
      <c r="E8" s="2">
        <v>3</v>
      </c>
      <c r="F8" s="2">
        <v>1</v>
      </c>
      <c r="G8" s="2">
        <v>0</v>
      </c>
      <c r="H8" s="2">
        <v>0</v>
      </c>
      <c r="I8" s="2">
        <v>1</v>
      </c>
    </row>
    <row r="9" spans="1:9" ht="39.5" x14ac:dyDescent="0.35">
      <c r="A9" s="1" t="s">
        <v>190</v>
      </c>
      <c r="B9" s="5" t="s">
        <v>288</v>
      </c>
      <c r="C9" s="1" t="s">
        <v>308</v>
      </c>
      <c r="D9" s="2" t="s">
        <v>237</v>
      </c>
      <c r="E9" s="2">
        <v>13</v>
      </c>
      <c r="F9" s="2">
        <v>3</v>
      </c>
      <c r="G9" s="2">
        <v>0</v>
      </c>
      <c r="H9" s="2">
        <v>1</v>
      </c>
      <c r="I9" s="2">
        <v>2</v>
      </c>
    </row>
    <row r="10" spans="1:9" ht="39.5" x14ac:dyDescent="0.35">
      <c r="A10" s="1" t="s">
        <v>191</v>
      </c>
      <c r="B10" s="5" t="s">
        <v>289</v>
      </c>
      <c r="C10" s="1" t="s">
        <v>309</v>
      </c>
      <c r="D10" s="2" t="s">
        <v>237</v>
      </c>
      <c r="E10" s="2">
        <v>5</v>
      </c>
      <c r="F10" s="2">
        <v>2</v>
      </c>
      <c r="G10" s="2">
        <v>0</v>
      </c>
      <c r="H10" s="2">
        <v>0</v>
      </c>
      <c r="I10" s="2">
        <v>1</v>
      </c>
    </row>
    <row r="11" spans="1:9" ht="39.5" x14ac:dyDescent="0.35">
      <c r="A11" s="1" t="s">
        <v>192</v>
      </c>
      <c r="B11" s="5" t="s">
        <v>290</v>
      </c>
      <c r="C11" s="1" t="s">
        <v>310</v>
      </c>
      <c r="D11" s="2" t="s">
        <v>237</v>
      </c>
      <c r="E11" s="2">
        <v>5</v>
      </c>
      <c r="F11" s="2">
        <v>1</v>
      </c>
      <c r="G11" s="2">
        <v>0</v>
      </c>
      <c r="H11" s="2">
        <v>0</v>
      </c>
      <c r="I11" s="2">
        <v>2</v>
      </c>
    </row>
    <row r="12" spans="1:9" ht="39.5" x14ac:dyDescent="0.35">
      <c r="A12" s="1" t="s">
        <v>193</v>
      </c>
      <c r="B12" s="5" t="s">
        <v>291</v>
      </c>
      <c r="C12" s="1" t="s">
        <v>311</v>
      </c>
      <c r="D12" s="2" t="s">
        <v>237</v>
      </c>
      <c r="E12" s="2">
        <v>7</v>
      </c>
      <c r="F12" s="2">
        <v>2</v>
      </c>
      <c r="G12" s="2">
        <v>0</v>
      </c>
      <c r="H12" s="2">
        <v>0</v>
      </c>
      <c r="I12" s="2">
        <v>2</v>
      </c>
    </row>
    <row r="13" spans="1:9" ht="39.5" x14ac:dyDescent="0.35">
      <c r="A13" s="1" t="s">
        <v>194</v>
      </c>
      <c r="B13" s="5" t="s">
        <v>292</v>
      </c>
      <c r="C13" s="1" t="s">
        <v>312</v>
      </c>
      <c r="D13" s="2" t="s">
        <v>237</v>
      </c>
      <c r="E13" s="2">
        <v>11</v>
      </c>
      <c r="F13" s="2">
        <v>2</v>
      </c>
      <c r="G13" s="2">
        <v>0</v>
      </c>
      <c r="H13" s="2">
        <v>1</v>
      </c>
      <c r="I13" s="2">
        <v>2</v>
      </c>
    </row>
    <row r="14" spans="1:9" ht="39.5" x14ac:dyDescent="0.35">
      <c r="A14" s="1" t="s">
        <v>195</v>
      </c>
      <c r="B14" s="5" t="s">
        <v>293</v>
      </c>
      <c r="C14" s="1" t="s">
        <v>313</v>
      </c>
      <c r="D14" s="2" t="s">
        <v>237</v>
      </c>
      <c r="E14" s="2">
        <v>11</v>
      </c>
      <c r="F14" s="2">
        <v>2</v>
      </c>
      <c r="G14" s="2">
        <v>0</v>
      </c>
      <c r="H14" s="2">
        <v>1</v>
      </c>
      <c r="I14" s="2">
        <v>2</v>
      </c>
    </row>
    <row r="15" spans="1:9" ht="39.5" x14ac:dyDescent="0.35">
      <c r="A15" s="1" t="s">
        <v>196</v>
      </c>
      <c r="B15" s="5" t="s">
        <v>294</v>
      </c>
      <c r="C15" s="1" t="s">
        <v>314</v>
      </c>
      <c r="D15" s="2" t="s">
        <v>237</v>
      </c>
      <c r="E15" s="2">
        <v>13</v>
      </c>
      <c r="F15" s="2">
        <v>3</v>
      </c>
      <c r="G15" s="2">
        <v>0</v>
      </c>
      <c r="H15" s="2">
        <v>1</v>
      </c>
      <c r="I15" s="2">
        <v>2</v>
      </c>
    </row>
    <row r="16" spans="1:9" ht="39.5" x14ac:dyDescent="0.35">
      <c r="A16" s="1" t="s">
        <v>197</v>
      </c>
      <c r="B16" s="5" t="s">
        <v>295</v>
      </c>
      <c r="C16" s="1" t="s">
        <v>315</v>
      </c>
      <c r="D16" s="2" t="s">
        <v>237</v>
      </c>
      <c r="E16" s="2">
        <v>11</v>
      </c>
      <c r="F16" s="2">
        <v>2</v>
      </c>
      <c r="G16" s="2">
        <v>0</v>
      </c>
      <c r="H16" s="2">
        <v>1</v>
      </c>
      <c r="I16" s="2">
        <v>2</v>
      </c>
    </row>
    <row r="17" spans="1:9" ht="39.5" x14ac:dyDescent="0.35">
      <c r="A17" s="1" t="s">
        <v>198</v>
      </c>
      <c r="B17" s="5" t="s">
        <v>296</v>
      </c>
      <c r="C17" s="1" t="s">
        <v>316</v>
      </c>
      <c r="D17" s="2" t="s">
        <v>237</v>
      </c>
      <c r="E17" s="2">
        <v>11</v>
      </c>
      <c r="F17" s="2">
        <v>2</v>
      </c>
      <c r="G17" s="2">
        <v>0</v>
      </c>
      <c r="H17" s="2">
        <v>1</v>
      </c>
      <c r="I17" s="2">
        <v>2</v>
      </c>
    </row>
    <row r="18" spans="1:9" ht="39.5" x14ac:dyDescent="0.35">
      <c r="A18" s="1" t="s">
        <v>199</v>
      </c>
      <c r="B18" s="5" t="s">
        <v>297</v>
      </c>
      <c r="C18" s="1" t="s">
        <v>317</v>
      </c>
      <c r="D18" s="2" t="s">
        <v>237</v>
      </c>
      <c r="E18" s="2">
        <v>6</v>
      </c>
      <c r="F18" s="2">
        <v>2</v>
      </c>
      <c r="G18" s="2">
        <v>0</v>
      </c>
      <c r="H18" s="2">
        <v>0</v>
      </c>
      <c r="I18" s="2">
        <v>2</v>
      </c>
    </row>
    <row r="19" spans="1:9" ht="39.5" x14ac:dyDescent="0.35">
      <c r="A19" s="1" t="s">
        <v>200</v>
      </c>
      <c r="B19" s="5" t="s">
        <v>298</v>
      </c>
      <c r="C19" s="1" t="s">
        <v>318</v>
      </c>
      <c r="D19" s="2" t="s">
        <v>237</v>
      </c>
      <c r="E19" s="2">
        <v>14</v>
      </c>
      <c r="F19" s="2">
        <v>3</v>
      </c>
      <c r="G19" s="2">
        <v>0</v>
      </c>
      <c r="H19" s="2">
        <v>1</v>
      </c>
      <c r="I19" s="2">
        <v>2</v>
      </c>
    </row>
    <row r="20" spans="1:9" ht="39.5" x14ac:dyDescent="0.35">
      <c r="A20" s="1" t="s">
        <v>279</v>
      </c>
      <c r="B20" s="2" t="s">
        <v>299</v>
      </c>
      <c r="C20" s="1" t="s">
        <v>319</v>
      </c>
      <c r="D20" s="2" t="s">
        <v>237</v>
      </c>
      <c r="E20" s="2">
        <v>14</v>
      </c>
      <c r="F20" s="2">
        <v>3</v>
      </c>
      <c r="G20" s="2">
        <v>0</v>
      </c>
      <c r="H20" s="2">
        <v>1</v>
      </c>
      <c r="I20" s="2">
        <v>2</v>
      </c>
    </row>
    <row r="21" spans="1:9" ht="52.5" x14ac:dyDescent="0.35">
      <c r="A21" s="1" t="s">
        <v>280</v>
      </c>
      <c r="B21" s="1" t="s">
        <v>300</v>
      </c>
      <c r="C21" s="1" t="s">
        <v>320</v>
      </c>
      <c r="D21" s="2" t="s">
        <v>237</v>
      </c>
      <c r="E21" s="2">
        <v>15</v>
      </c>
      <c r="F21" s="2">
        <v>4</v>
      </c>
      <c r="G21" s="2">
        <v>0</v>
      </c>
      <c r="H21" s="2">
        <v>1</v>
      </c>
      <c r="I21" s="2">
        <v>2</v>
      </c>
    </row>
    <row r="22" spans="1:9" x14ac:dyDescent="0.35">
      <c r="D22" s="2"/>
    </row>
    <row r="23" spans="1:9" x14ac:dyDescent="0.35">
      <c r="D23" s="2"/>
    </row>
  </sheetData>
  <phoneticPr fontId="3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2E41-7DAA-46D1-9E90-940E4DF8ADEE}">
  <dimension ref="A1:I19"/>
  <sheetViews>
    <sheetView workbookViewId="0">
      <selection activeCell="C5" sqref="C5"/>
    </sheetView>
  </sheetViews>
  <sheetFormatPr defaultRowHeight="14.5" x14ac:dyDescent="0.35"/>
  <cols>
    <col min="1" max="1" width="8.7265625" style="2"/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259</v>
      </c>
      <c r="C2" s="1" t="s">
        <v>269</v>
      </c>
      <c r="D2" s="2" t="s">
        <v>51</v>
      </c>
      <c r="E2" s="2">
        <v>2</v>
      </c>
      <c r="F2" s="2">
        <v>1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260</v>
      </c>
      <c r="C3" s="1" t="s">
        <v>270</v>
      </c>
      <c r="D3" s="2" t="s">
        <v>51</v>
      </c>
      <c r="E3" s="2">
        <v>3</v>
      </c>
      <c r="F3" s="2">
        <v>1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261</v>
      </c>
      <c r="C4" s="1" t="s">
        <v>271</v>
      </c>
      <c r="D4" s="2" t="s">
        <v>51</v>
      </c>
      <c r="E4" s="2">
        <v>2</v>
      </c>
      <c r="F4" s="2">
        <v>1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55</v>
      </c>
      <c r="B5" s="5" t="s">
        <v>262</v>
      </c>
      <c r="C5" s="1" t="s">
        <v>272</v>
      </c>
      <c r="D5" s="2" t="s">
        <v>51</v>
      </c>
      <c r="E5" s="2">
        <v>4</v>
      </c>
      <c r="F5" s="2">
        <v>2</v>
      </c>
      <c r="G5" s="2">
        <v>0</v>
      </c>
      <c r="H5" s="2">
        <v>0</v>
      </c>
      <c r="I5" s="2">
        <v>0</v>
      </c>
    </row>
    <row r="6" spans="1:9" ht="39.5" x14ac:dyDescent="0.35">
      <c r="A6" s="1" t="s">
        <v>56</v>
      </c>
      <c r="B6" s="5" t="s">
        <v>263</v>
      </c>
      <c r="C6" s="1" t="s">
        <v>273</v>
      </c>
      <c r="D6" s="2" t="s">
        <v>51</v>
      </c>
      <c r="E6" s="2">
        <v>5</v>
      </c>
      <c r="F6" s="2">
        <v>2</v>
      </c>
      <c r="G6" s="2">
        <v>0</v>
      </c>
      <c r="H6" s="2">
        <v>0</v>
      </c>
      <c r="I6" s="2">
        <v>0</v>
      </c>
    </row>
    <row r="7" spans="1:9" ht="39.5" x14ac:dyDescent="0.35">
      <c r="A7" s="1" t="s">
        <v>57</v>
      </c>
      <c r="B7" s="5" t="s">
        <v>264</v>
      </c>
      <c r="C7" s="1" t="s">
        <v>274</v>
      </c>
      <c r="D7" s="2" t="s">
        <v>51</v>
      </c>
      <c r="E7" s="2">
        <v>5</v>
      </c>
      <c r="F7" s="2">
        <v>2</v>
      </c>
      <c r="G7" s="2">
        <v>0</v>
      </c>
      <c r="H7" s="2">
        <v>0</v>
      </c>
      <c r="I7" s="2">
        <v>0</v>
      </c>
    </row>
    <row r="8" spans="1:9" ht="39.5" x14ac:dyDescent="0.35">
      <c r="A8" s="1" t="s">
        <v>58</v>
      </c>
      <c r="B8" s="5" t="s">
        <v>265</v>
      </c>
      <c r="C8" s="1" t="s">
        <v>275</v>
      </c>
      <c r="D8" s="2" t="s">
        <v>51</v>
      </c>
      <c r="E8" s="2">
        <v>6</v>
      </c>
      <c r="F8" s="2">
        <v>3</v>
      </c>
      <c r="G8" s="2">
        <v>0</v>
      </c>
      <c r="H8" s="2">
        <v>0</v>
      </c>
      <c r="I8" s="2">
        <v>0</v>
      </c>
    </row>
    <row r="9" spans="1:9" ht="39.5" x14ac:dyDescent="0.35">
      <c r="A9" s="1" t="s">
        <v>59</v>
      </c>
      <c r="B9" s="5" t="s">
        <v>266</v>
      </c>
      <c r="C9" s="1" t="s">
        <v>276</v>
      </c>
      <c r="D9" s="2" t="s">
        <v>51</v>
      </c>
      <c r="E9" s="2">
        <v>2</v>
      </c>
      <c r="F9" s="2">
        <v>1</v>
      </c>
      <c r="G9" s="2">
        <v>0</v>
      </c>
      <c r="H9" s="2">
        <v>0</v>
      </c>
      <c r="I9" s="2">
        <v>0</v>
      </c>
    </row>
    <row r="10" spans="1:9" ht="39.5" x14ac:dyDescent="0.35">
      <c r="A10" s="1" t="s">
        <v>60</v>
      </c>
      <c r="B10" s="5" t="s">
        <v>267</v>
      </c>
      <c r="C10" s="1" t="s">
        <v>277</v>
      </c>
      <c r="D10" s="2" t="s">
        <v>51</v>
      </c>
      <c r="E10" s="2">
        <v>4</v>
      </c>
      <c r="F10" s="2">
        <v>2</v>
      </c>
      <c r="G10" s="2">
        <v>0</v>
      </c>
      <c r="H10" s="2">
        <v>0</v>
      </c>
      <c r="I10" s="2">
        <v>0</v>
      </c>
    </row>
    <row r="11" spans="1:9" ht="39.5" x14ac:dyDescent="0.35">
      <c r="A11" s="1" t="s">
        <v>61</v>
      </c>
      <c r="B11" s="5" t="s">
        <v>268</v>
      </c>
      <c r="C11" s="1" t="s">
        <v>278</v>
      </c>
      <c r="D11" s="2" t="s">
        <v>20</v>
      </c>
      <c r="E11" s="2">
        <v>15</v>
      </c>
      <c r="F11" s="2">
        <v>4</v>
      </c>
      <c r="G11" s="2">
        <v>1</v>
      </c>
      <c r="H11" s="2">
        <v>1</v>
      </c>
      <c r="I11" s="2">
        <v>0</v>
      </c>
    </row>
    <row r="12" spans="1:9" x14ac:dyDescent="0.35">
      <c r="A12" s="1"/>
      <c r="B12" s="5"/>
      <c r="C12" s="1"/>
      <c r="D12" s="2"/>
    </row>
    <row r="13" spans="1:9" x14ac:dyDescent="0.35">
      <c r="A13" s="1"/>
      <c r="B13" s="5"/>
      <c r="C13" s="1"/>
      <c r="D13" s="2"/>
    </row>
    <row r="14" spans="1:9" x14ac:dyDescent="0.35">
      <c r="A14" s="1"/>
      <c r="B14" s="5"/>
      <c r="C14" s="1"/>
      <c r="D14" s="2"/>
    </row>
    <row r="15" spans="1:9" x14ac:dyDescent="0.35">
      <c r="A15" s="1"/>
      <c r="B15" s="5"/>
      <c r="C15" s="1"/>
      <c r="D15" s="2"/>
    </row>
    <row r="16" spans="1:9" x14ac:dyDescent="0.35">
      <c r="A16" s="1"/>
      <c r="B16" s="5"/>
      <c r="C16" s="1"/>
      <c r="D16" s="2"/>
    </row>
    <row r="17" spans="1:4" x14ac:dyDescent="0.35">
      <c r="A17" s="1"/>
      <c r="B17" s="5"/>
      <c r="C17" s="1"/>
      <c r="D17" s="2"/>
    </row>
    <row r="18" spans="1:4" x14ac:dyDescent="0.35">
      <c r="A18" s="1"/>
      <c r="B18" s="5"/>
      <c r="C18" s="1"/>
      <c r="D18" s="2"/>
    </row>
    <row r="19" spans="1:4" x14ac:dyDescent="0.35">
      <c r="A19" s="1"/>
      <c r="B19" s="5"/>
      <c r="C19" s="1"/>
      <c r="D1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8158-29A4-4732-B2D2-E474EDEA3888}">
  <dimension ref="A1:I16"/>
  <sheetViews>
    <sheetView workbookViewId="0">
      <selection activeCell="B31" sqref="B31"/>
    </sheetView>
  </sheetViews>
  <sheetFormatPr defaultRowHeight="14.5" x14ac:dyDescent="0.35"/>
  <cols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21</v>
      </c>
      <c r="C2" s="1" t="s">
        <v>36</v>
      </c>
      <c r="D2" s="2" t="s">
        <v>51</v>
      </c>
      <c r="E2" s="2">
        <v>3</v>
      </c>
      <c r="F2" s="2">
        <v>1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22</v>
      </c>
      <c r="C3" s="1" t="s">
        <v>37</v>
      </c>
      <c r="D3" s="2" t="s">
        <v>51</v>
      </c>
      <c r="E3" s="2">
        <v>2</v>
      </c>
      <c r="F3" s="2">
        <v>1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23</v>
      </c>
      <c r="C4" s="1" t="s">
        <v>38</v>
      </c>
      <c r="D4" s="2" t="s">
        <v>51</v>
      </c>
      <c r="E4" s="2">
        <v>4</v>
      </c>
      <c r="F4" s="2">
        <v>2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55</v>
      </c>
      <c r="B5" s="5" t="s">
        <v>24</v>
      </c>
      <c r="C5" s="1" t="s">
        <v>39</v>
      </c>
      <c r="D5" s="2" t="s">
        <v>51</v>
      </c>
      <c r="E5" s="2">
        <v>5</v>
      </c>
      <c r="F5" s="2">
        <v>2</v>
      </c>
      <c r="G5" s="2">
        <v>0</v>
      </c>
      <c r="H5" s="2">
        <v>0</v>
      </c>
      <c r="I5" s="2">
        <v>0</v>
      </c>
    </row>
    <row r="6" spans="1:9" ht="39.5" x14ac:dyDescent="0.35">
      <c r="A6" s="1" t="s">
        <v>56</v>
      </c>
      <c r="B6" s="5" t="s">
        <v>25</v>
      </c>
      <c r="C6" s="1" t="s">
        <v>40</v>
      </c>
      <c r="D6" s="2" t="s">
        <v>51</v>
      </c>
      <c r="E6" s="2">
        <v>4</v>
      </c>
      <c r="F6" s="2">
        <v>2</v>
      </c>
      <c r="G6" s="2">
        <v>0</v>
      </c>
      <c r="H6" s="2">
        <v>0</v>
      </c>
      <c r="I6" s="2">
        <v>0</v>
      </c>
    </row>
    <row r="7" spans="1:9" ht="39.5" x14ac:dyDescent="0.35">
      <c r="A7" s="1" t="s">
        <v>57</v>
      </c>
      <c r="B7" s="5" t="s">
        <v>26</v>
      </c>
      <c r="C7" s="1" t="s">
        <v>41</v>
      </c>
      <c r="D7" s="2" t="s">
        <v>20</v>
      </c>
      <c r="E7" s="2">
        <v>10</v>
      </c>
      <c r="F7" s="2">
        <v>3</v>
      </c>
      <c r="G7" s="2">
        <v>0</v>
      </c>
      <c r="H7" s="2">
        <v>1</v>
      </c>
      <c r="I7" s="2">
        <v>0</v>
      </c>
    </row>
    <row r="8" spans="1:9" ht="39.5" x14ac:dyDescent="0.35">
      <c r="A8" s="1" t="s">
        <v>58</v>
      </c>
      <c r="B8" s="5" t="s">
        <v>27</v>
      </c>
      <c r="C8" s="1" t="s">
        <v>42</v>
      </c>
      <c r="D8" s="2" t="s">
        <v>20</v>
      </c>
      <c r="E8" s="2">
        <v>12</v>
      </c>
      <c r="F8" s="2">
        <v>4</v>
      </c>
      <c r="G8" s="2">
        <v>0</v>
      </c>
      <c r="H8" s="2">
        <v>1</v>
      </c>
      <c r="I8" s="2">
        <v>0</v>
      </c>
    </row>
    <row r="9" spans="1:9" ht="39.5" x14ac:dyDescent="0.35">
      <c r="A9" s="1" t="s">
        <v>59</v>
      </c>
      <c r="B9" s="5" t="s">
        <v>28</v>
      </c>
      <c r="C9" s="1" t="s">
        <v>43</v>
      </c>
      <c r="D9" s="2" t="s">
        <v>20</v>
      </c>
      <c r="E9" s="2">
        <v>10</v>
      </c>
      <c r="F9" s="2">
        <v>3</v>
      </c>
      <c r="G9" s="2">
        <v>0</v>
      </c>
      <c r="H9" s="2">
        <v>1</v>
      </c>
      <c r="I9" s="2">
        <v>0</v>
      </c>
    </row>
    <row r="10" spans="1:9" ht="39.5" x14ac:dyDescent="0.35">
      <c r="A10" s="1" t="s">
        <v>60</v>
      </c>
      <c r="B10" s="5" t="s">
        <v>29</v>
      </c>
      <c r="C10" s="1" t="s">
        <v>44</v>
      </c>
      <c r="D10" s="2" t="s">
        <v>20</v>
      </c>
      <c r="E10" s="2">
        <v>12</v>
      </c>
      <c r="F10" s="2">
        <v>4</v>
      </c>
      <c r="G10" s="2">
        <v>0</v>
      </c>
      <c r="H10" s="2">
        <v>1</v>
      </c>
      <c r="I10" s="2">
        <v>0</v>
      </c>
    </row>
    <row r="11" spans="1:9" ht="39.5" x14ac:dyDescent="0.35">
      <c r="A11" s="1" t="s">
        <v>61</v>
      </c>
      <c r="B11" s="5" t="s">
        <v>30</v>
      </c>
      <c r="C11" s="1" t="s">
        <v>45</v>
      </c>
      <c r="D11" s="2" t="s">
        <v>20</v>
      </c>
      <c r="E11" s="2">
        <v>16</v>
      </c>
      <c r="F11" s="2">
        <v>5</v>
      </c>
      <c r="G11" s="2">
        <v>0</v>
      </c>
      <c r="H11" s="2">
        <v>1</v>
      </c>
      <c r="I11" s="2">
        <v>0</v>
      </c>
    </row>
    <row r="12" spans="1:9" ht="39.5" x14ac:dyDescent="0.35">
      <c r="A12" s="1" t="s">
        <v>62</v>
      </c>
      <c r="B12" s="5" t="s">
        <v>31</v>
      </c>
      <c r="C12" s="1" t="s">
        <v>46</v>
      </c>
      <c r="D12" s="2" t="s">
        <v>20</v>
      </c>
      <c r="E12" s="2">
        <v>17</v>
      </c>
      <c r="F12" s="2">
        <v>6</v>
      </c>
      <c r="G12" s="2">
        <v>1</v>
      </c>
      <c r="H12" s="2">
        <v>1</v>
      </c>
      <c r="I12" s="2">
        <v>0</v>
      </c>
    </row>
    <row r="13" spans="1:9" ht="39.5" x14ac:dyDescent="0.35">
      <c r="A13" s="1" t="s">
        <v>63</v>
      </c>
      <c r="B13" s="5" t="s">
        <v>32</v>
      </c>
      <c r="C13" s="1" t="s">
        <v>47</v>
      </c>
      <c r="D13" s="2" t="s">
        <v>20</v>
      </c>
      <c r="E13" s="2">
        <v>12</v>
      </c>
      <c r="F13" s="2">
        <v>4</v>
      </c>
      <c r="G13" s="2">
        <v>0</v>
      </c>
      <c r="H13" s="2">
        <v>1</v>
      </c>
      <c r="I13" s="2">
        <v>0</v>
      </c>
    </row>
    <row r="14" spans="1:9" ht="39.5" x14ac:dyDescent="0.35">
      <c r="A14" s="1" t="s">
        <v>64</v>
      </c>
      <c r="B14" s="5" t="s">
        <v>33</v>
      </c>
      <c r="C14" s="1" t="s">
        <v>48</v>
      </c>
      <c r="D14" s="2" t="s">
        <v>51</v>
      </c>
      <c r="E14" s="2">
        <v>5</v>
      </c>
      <c r="F14" s="2">
        <v>2</v>
      </c>
      <c r="G14" s="2">
        <v>0</v>
      </c>
      <c r="H14" s="2">
        <v>0</v>
      </c>
      <c r="I14" s="2">
        <v>0</v>
      </c>
    </row>
    <row r="15" spans="1:9" ht="52.5" x14ac:dyDescent="0.35">
      <c r="A15" s="1" t="s">
        <v>65</v>
      </c>
      <c r="B15" s="5" t="s">
        <v>34</v>
      </c>
      <c r="C15" s="1" t="s">
        <v>49</v>
      </c>
      <c r="D15" s="2" t="s">
        <v>20</v>
      </c>
      <c r="E15" s="2">
        <v>25</v>
      </c>
      <c r="F15" s="2">
        <v>8</v>
      </c>
      <c r="G15" s="2">
        <v>1</v>
      </c>
      <c r="H15" s="2">
        <v>1</v>
      </c>
      <c r="I15" s="2">
        <v>0</v>
      </c>
    </row>
    <row r="16" spans="1:9" ht="39.5" x14ac:dyDescent="0.35">
      <c r="A16" s="1" t="s">
        <v>66</v>
      </c>
      <c r="B16" s="5" t="s">
        <v>35</v>
      </c>
      <c r="C16" s="1" t="s">
        <v>50</v>
      </c>
      <c r="D16" s="2" t="s">
        <v>20</v>
      </c>
      <c r="E16" s="2">
        <v>13</v>
      </c>
      <c r="F16" s="2">
        <v>5</v>
      </c>
      <c r="G16" s="2">
        <v>0</v>
      </c>
      <c r="H16" s="2">
        <v>1</v>
      </c>
      <c r="I16" s="2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233C-AA0E-4026-96E1-A42236D5CA71}">
  <dimension ref="A1:I16"/>
  <sheetViews>
    <sheetView workbookViewId="0">
      <selection activeCell="D15" sqref="D15:D16"/>
    </sheetView>
  </sheetViews>
  <sheetFormatPr defaultRowHeight="14.5" x14ac:dyDescent="0.35"/>
  <cols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21</v>
      </c>
      <c r="C2" s="1" t="s">
        <v>36</v>
      </c>
      <c r="D2" s="2" t="s">
        <v>51</v>
      </c>
      <c r="E2" s="2">
        <v>3</v>
      </c>
      <c r="F2" s="2">
        <v>1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22</v>
      </c>
      <c r="C3" s="1" t="s">
        <v>37</v>
      </c>
      <c r="D3" s="2" t="s">
        <v>51</v>
      </c>
      <c r="E3" s="2">
        <v>2</v>
      </c>
      <c r="F3" s="2">
        <v>1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23</v>
      </c>
      <c r="C4" s="1" t="s">
        <v>38</v>
      </c>
      <c r="D4" s="2" t="s">
        <v>51</v>
      </c>
      <c r="E4" s="2">
        <v>4</v>
      </c>
      <c r="F4" s="2">
        <v>2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55</v>
      </c>
      <c r="B5" s="5" t="s">
        <v>24</v>
      </c>
      <c r="C5" s="1" t="s">
        <v>39</v>
      </c>
      <c r="D5" s="2" t="s">
        <v>51</v>
      </c>
      <c r="E5" s="2">
        <v>5</v>
      </c>
      <c r="F5" s="2">
        <v>2</v>
      </c>
      <c r="G5" s="2">
        <v>0</v>
      </c>
      <c r="H5" s="2">
        <v>0</v>
      </c>
      <c r="I5" s="2">
        <v>0</v>
      </c>
    </row>
    <row r="6" spans="1:9" ht="39.5" x14ac:dyDescent="0.35">
      <c r="A6" s="1" t="s">
        <v>56</v>
      </c>
      <c r="B6" s="5" t="s">
        <v>25</v>
      </c>
      <c r="C6" s="1" t="s">
        <v>40</v>
      </c>
      <c r="D6" s="2" t="s">
        <v>51</v>
      </c>
      <c r="E6" s="2">
        <v>4</v>
      </c>
      <c r="F6" s="2">
        <v>2</v>
      </c>
      <c r="G6" s="2">
        <v>0</v>
      </c>
      <c r="H6" s="2">
        <v>0</v>
      </c>
      <c r="I6" s="2">
        <v>0</v>
      </c>
    </row>
    <row r="7" spans="1:9" ht="39.5" x14ac:dyDescent="0.35">
      <c r="A7" s="1" t="s">
        <v>57</v>
      </c>
      <c r="B7" s="5" t="s">
        <v>26</v>
      </c>
      <c r="C7" s="1" t="s">
        <v>41</v>
      </c>
      <c r="D7" s="2" t="s">
        <v>20</v>
      </c>
      <c r="E7" s="2">
        <v>10</v>
      </c>
      <c r="F7" s="2">
        <v>3</v>
      </c>
      <c r="G7" s="2">
        <v>0</v>
      </c>
      <c r="H7" s="2">
        <v>1</v>
      </c>
      <c r="I7" s="2">
        <v>0</v>
      </c>
    </row>
    <row r="8" spans="1:9" ht="39.5" x14ac:dyDescent="0.35">
      <c r="A8" s="1" t="s">
        <v>58</v>
      </c>
      <c r="B8" s="5" t="s">
        <v>27</v>
      </c>
      <c r="C8" s="1" t="s">
        <v>42</v>
      </c>
      <c r="D8" s="2" t="s">
        <v>20</v>
      </c>
      <c r="E8" s="2">
        <v>12</v>
      </c>
      <c r="F8" s="2">
        <v>4</v>
      </c>
      <c r="G8" s="2">
        <v>0</v>
      </c>
      <c r="H8" s="2">
        <v>1</v>
      </c>
      <c r="I8" s="2">
        <v>0</v>
      </c>
    </row>
    <row r="9" spans="1:9" ht="39.5" x14ac:dyDescent="0.35">
      <c r="A9" s="1" t="s">
        <v>59</v>
      </c>
      <c r="B9" s="5" t="s">
        <v>28</v>
      </c>
      <c r="C9" s="1" t="s">
        <v>43</v>
      </c>
      <c r="D9" s="2" t="s">
        <v>20</v>
      </c>
      <c r="E9" s="2">
        <v>10</v>
      </c>
      <c r="F9" s="2">
        <v>3</v>
      </c>
      <c r="G9" s="2">
        <v>0</v>
      </c>
      <c r="H9" s="2">
        <v>1</v>
      </c>
      <c r="I9" s="2">
        <v>0</v>
      </c>
    </row>
    <row r="10" spans="1:9" ht="39.5" x14ac:dyDescent="0.35">
      <c r="A10" s="1" t="s">
        <v>60</v>
      </c>
      <c r="B10" s="5" t="s">
        <v>29</v>
      </c>
      <c r="C10" s="1" t="s">
        <v>44</v>
      </c>
      <c r="D10" s="2" t="s">
        <v>20</v>
      </c>
      <c r="E10" s="2">
        <v>12</v>
      </c>
      <c r="F10" s="2">
        <v>4</v>
      </c>
      <c r="G10" s="2">
        <v>0</v>
      </c>
      <c r="H10" s="2">
        <v>1</v>
      </c>
      <c r="I10" s="2">
        <v>0</v>
      </c>
    </row>
    <row r="11" spans="1:9" ht="39.5" x14ac:dyDescent="0.35">
      <c r="A11" s="1" t="s">
        <v>61</v>
      </c>
      <c r="B11" s="5" t="s">
        <v>30</v>
      </c>
      <c r="C11" s="1" t="s">
        <v>45</v>
      </c>
      <c r="D11" s="2" t="s">
        <v>20</v>
      </c>
      <c r="E11" s="2">
        <v>16</v>
      </c>
      <c r="F11" s="2">
        <v>5</v>
      </c>
      <c r="G11" s="2">
        <v>0</v>
      </c>
      <c r="H11" s="2">
        <v>1</v>
      </c>
      <c r="I11" s="2">
        <v>0</v>
      </c>
    </row>
    <row r="12" spans="1:9" ht="39.5" x14ac:dyDescent="0.35">
      <c r="A12" s="1" t="s">
        <v>62</v>
      </c>
      <c r="B12" s="5" t="s">
        <v>31</v>
      </c>
      <c r="C12" s="1" t="s">
        <v>46</v>
      </c>
      <c r="D12" s="2" t="s">
        <v>20</v>
      </c>
      <c r="E12" s="2">
        <v>17</v>
      </c>
      <c r="F12" s="2">
        <v>6</v>
      </c>
      <c r="G12" s="2">
        <v>1</v>
      </c>
      <c r="H12" s="2">
        <v>1</v>
      </c>
      <c r="I12" s="2">
        <v>0</v>
      </c>
    </row>
    <row r="13" spans="1:9" ht="39.5" x14ac:dyDescent="0.35">
      <c r="A13" s="1" t="s">
        <v>63</v>
      </c>
      <c r="B13" s="5" t="s">
        <v>32</v>
      </c>
      <c r="C13" s="1" t="s">
        <v>47</v>
      </c>
      <c r="D13" s="2" t="s">
        <v>20</v>
      </c>
      <c r="E13" s="2">
        <v>12</v>
      </c>
      <c r="F13" s="2">
        <v>4</v>
      </c>
      <c r="G13" s="2">
        <v>0</v>
      </c>
      <c r="H13" s="2">
        <v>1</v>
      </c>
      <c r="I13" s="2">
        <v>0</v>
      </c>
    </row>
    <row r="14" spans="1:9" ht="39.5" x14ac:dyDescent="0.35">
      <c r="A14" s="1" t="s">
        <v>64</v>
      </c>
      <c r="B14" s="5" t="s">
        <v>33</v>
      </c>
      <c r="C14" s="1" t="s">
        <v>48</v>
      </c>
      <c r="D14" s="2" t="s">
        <v>51</v>
      </c>
      <c r="E14" s="2">
        <v>5</v>
      </c>
      <c r="F14" s="2">
        <v>2</v>
      </c>
      <c r="G14" s="2">
        <v>0</v>
      </c>
      <c r="H14" s="2">
        <v>0</v>
      </c>
      <c r="I14" s="2">
        <v>0</v>
      </c>
    </row>
    <row r="15" spans="1:9" ht="52.5" x14ac:dyDescent="0.35">
      <c r="A15" s="1" t="s">
        <v>65</v>
      </c>
      <c r="B15" s="5" t="s">
        <v>34</v>
      </c>
      <c r="C15" s="1" t="s">
        <v>67</v>
      </c>
      <c r="D15" s="2" t="s">
        <v>20</v>
      </c>
      <c r="E15" s="2">
        <v>27</v>
      </c>
      <c r="F15" s="2">
        <v>9</v>
      </c>
      <c r="G15" s="2">
        <v>1</v>
      </c>
      <c r="H15" s="2">
        <v>1</v>
      </c>
      <c r="I15" s="2">
        <v>0</v>
      </c>
    </row>
    <row r="16" spans="1:9" ht="39.5" x14ac:dyDescent="0.35">
      <c r="A16" s="1" t="s">
        <v>66</v>
      </c>
      <c r="B16" s="5" t="s">
        <v>68</v>
      </c>
      <c r="C16" s="1" t="s">
        <v>50</v>
      </c>
      <c r="D16" s="2" t="s">
        <v>20</v>
      </c>
      <c r="E16" s="2">
        <v>13</v>
      </c>
      <c r="F16" s="2">
        <v>5</v>
      </c>
      <c r="G16" s="2">
        <v>0</v>
      </c>
      <c r="H16" s="2">
        <v>1</v>
      </c>
      <c r="I1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9EA7-B217-4980-95ED-4925D0619559}">
  <dimension ref="A1:I16"/>
  <sheetViews>
    <sheetView workbookViewId="0">
      <selection activeCell="D12" sqref="D12"/>
    </sheetView>
  </sheetViews>
  <sheetFormatPr defaultRowHeight="14.5" x14ac:dyDescent="0.35"/>
  <cols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69</v>
      </c>
      <c r="C2" s="1" t="s">
        <v>98</v>
      </c>
      <c r="D2" s="2" t="s">
        <v>51</v>
      </c>
      <c r="E2" s="2">
        <v>5</v>
      </c>
      <c r="F2" s="2">
        <v>2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70</v>
      </c>
      <c r="C3" s="1" t="s">
        <v>97</v>
      </c>
      <c r="D3" s="2" t="s">
        <v>51</v>
      </c>
      <c r="E3" s="2">
        <v>5</v>
      </c>
      <c r="F3" s="2">
        <v>2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71</v>
      </c>
      <c r="C4" s="1" t="s">
        <v>96</v>
      </c>
      <c r="D4" s="2" t="s">
        <v>51</v>
      </c>
      <c r="E4" s="2">
        <v>5</v>
      </c>
      <c r="F4" s="2">
        <v>2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55</v>
      </c>
      <c r="B5" s="5" t="s">
        <v>72</v>
      </c>
      <c r="C5" s="1" t="s">
        <v>95</v>
      </c>
      <c r="D5" s="2" t="s">
        <v>20</v>
      </c>
      <c r="E5" s="2">
        <v>10</v>
      </c>
      <c r="F5" s="2">
        <v>3</v>
      </c>
      <c r="G5" s="2">
        <v>0</v>
      </c>
      <c r="H5" s="2">
        <v>1</v>
      </c>
      <c r="I5" s="2">
        <v>0</v>
      </c>
    </row>
    <row r="6" spans="1:9" ht="52.5" x14ac:dyDescent="0.35">
      <c r="A6" s="1" t="s">
        <v>56</v>
      </c>
      <c r="B6" s="5" t="s">
        <v>73</v>
      </c>
      <c r="C6" s="1" t="s">
        <v>94</v>
      </c>
      <c r="D6" s="2" t="s">
        <v>20</v>
      </c>
      <c r="E6" s="2">
        <v>22</v>
      </c>
      <c r="F6" s="2">
        <v>6</v>
      </c>
      <c r="G6" s="2">
        <v>1</v>
      </c>
      <c r="H6" s="2">
        <v>2</v>
      </c>
      <c r="I6" s="2">
        <v>0</v>
      </c>
    </row>
    <row r="7" spans="1:9" ht="39.5" x14ac:dyDescent="0.35">
      <c r="A7" s="1" t="s">
        <v>57</v>
      </c>
      <c r="B7" s="5" t="s">
        <v>74</v>
      </c>
      <c r="C7" s="1" t="s">
        <v>93</v>
      </c>
      <c r="D7" s="2" t="s">
        <v>20</v>
      </c>
      <c r="E7" s="2">
        <v>15</v>
      </c>
      <c r="F7" s="2">
        <v>5</v>
      </c>
      <c r="G7" s="2">
        <v>0</v>
      </c>
      <c r="H7" s="2">
        <v>1</v>
      </c>
      <c r="I7" s="2">
        <v>0</v>
      </c>
    </row>
    <row r="8" spans="1:9" ht="39.5" x14ac:dyDescent="0.35">
      <c r="A8" s="1" t="s">
        <v>58</v>
      </c>
      <c r="B8" s="5" t="s">
        <v>75</v>
      </c>
      <c r="C8" s="1" t="s">
        <v>92</v>
      </c>
      <c r="D8" s="2" t="s">
        <v>20</v>
      </c>
      <c r="E8" s="2">
        <v>18</v>
      </c>
      <c r="F8" s="2">
        <v>6</v>
      </c>
      <c r="G8" s="2">
        <v>0</v>
      </c>
      <c r="H8" s="2">
        <v>1</v>
      </c>
      <c r="I8" s="2">
        <v>0</v>
      </c>
    </row>
    <row r="9" spans="1:9" ht="39.5" x14ac:dyDescent="0.35">
      <c r="A9" s="1" t="s">
        <v>59</v>
      </c>
      <c r="B9" s="5" t="s">
        <v>76</v>
      </c>
      <c r="C9" s="1" t="s">
        <v>91</v>
      </c>
      <c r="D9" s="2" t="s">
        <v>20</v>
      </c>
      <c r="E9" s="2">
        <v>14</v>
      </c>
      <c r="F9" s="2">
        <v>5</v>
      </c>
      <c r="G9" s="2">
        <v>0</v>
      </c>
      <c r="H9" s="2">
        <v>1</v>
      </c>
      <c r="I9" s="2">
        <v>0</v>
      </c>
    </row>
    <row r="10" spans="1:9" ht="52.5" x14ac:dyDescent="0.35">
      <c r="A10" s="1" t="s">
        <v>60</v>
      </c>
      <c r="B10" s="5" t="s">
        <v>77</v>
      </c>
      <c r="C10" s="1" t="s">
        <v>90</v>
      </c>
      <c r="D10" s="2" t="s">
        <v>20</v>
      </c>
      <c r="E10" s="2">
        <v>22</v>
      </c>
      <c r="F10" s="2">
        <v>10</v>
      </c>
      <c r="G10" s="2">
        <v>0</v>
      </c>
      <c r="H10" s="2">
        <v>1</v>
      </c>
      <c r="I10" s="2">
        <v>0</v>
      </c>
    </row>
    <row r="11" spans="1:9" ht="39.5" x14ac:dyDescent="0.35">
      <c r="A11" s="1" t="s">
        <v>61</v>
      </c>
      <c r="B11" s="5" t="s">
        <v>78</v>
      </c>
      <c r="C11" s="1" t="s">
        <v>89</v>
      </c>
      <c r="D11" s="2" t="s">
        <v>51</v>
      </c>
      <c r="E11" s="2">
        <v>7</v>
      </c>
      <c r="F11" s="2">
        <v>3</v>
      </c>
      <c r="G11" s="2">
        <v>0</v>
      </c>
      <c r="H11" s="2">
        <v>0</v>
      </c>
      <c r="I11" s="2">
        <v>0</v>
      </c>
    </row>
    <row r="12" spans="1:9" ht="39.5" x14ac:dyDescent="0.35">
      <c r="A12" s="1" t="s">
        <v>62</v>
      </c>
      <c r="B12" s="5" t="s">
        <v>79</v>
      </c>
      <c r="C12" s="1" t="s">
        <v>88</v>
      </c>
      <c r="D12" s="2" t="s">
        <v>20</v>
      </c>
      <c r="E12" s="2">
        <v>15</v>
      </c>
      <c r="F12" s="2">
        <v>5</v>
      </c>
      <c r="G12" s="2">
        <v>0</v>
      </c>
      <c r="H12" s="2">
        <v>1</v>
      </c>
      <c r="I12" s="2">
        <v>0</v>
      </c>
    </row>
    <row r="13" spans="1:9" ht="39.5" x14ac:dyDescent="0.35">
      <c r="A13" s="1" t="s">
        <v>63</v>
      </c>
      <c r="B13" s="5" t="s">
        <v>80</v>
      </c>
      <c r="C13" s="1" t="s">
        <v>87</v>
      </c>
      <c r="D13" s="2" t="s">
        <v>20</v>
      </c>
      <c r="E13" s="2">
        <v>16</v>
      </c>
      <c r="F13" s="2">
        <v>5</v>
      </c>
      <c r="G13" s="2">
        <v>0</v>
      </c>
      <c r="H13" s="2">
        <v>1</v>
      </c>
      <c r="I13" s="2">
        <v>0</v>
      </c>
    </row>
    <row r="14" spans="1:9" ht="52.5" x14ac:dyDescent="0.35">
      <c r="A14" s="1" t="s">
        <v>64</v>
      </c>
      <c r="B14" s="5" t="s">
        <v>81</v>
      </c>
      <c r="C14" s="1" t="s">
        <v>86</v>
      </c>
      <c r="D14" s="2" t="s">
        <v>20</v>
      </c>
      <c r="E14" s="2">
        <v>26</v>
      </c>
      <c r="F14" s="2">
        <v>9</v>
      </c>
      <c r="G14" s="2">
        <v>1</v>
      </c>
      <c r="H14" s="2">
        <v>1</v>
      </c>
      <c r="I14" s="2">
        <v>0</v>
      </c>
    </row>
    <row r="15" spans="1:9" ht="52.5" x14ac:dyDescent="0.35">
      <c r="A15" s="1" t="s">
        <v>65</v>
      </c>
      <c r="B15" s="5" t="s">
        <v>82</v>
      </c>
      <c r="C15" s="1" t="s">
        <v>85</v>
      </c>
      <c r="D15" s="2" t="s">
        <v>20</v>
      </c>
      <c r="E15" s="2">
        <v>23</v>
      </c>
      <c r="F15" s="2">
        <v>8</v>
      </c>
      <c r="G15" s="2">
        <v>0</v>
      </c>
      <c r="H15" s="2">
        <v>1</v>
      </c>
      <c r="I15" s="2">
        <v>0</v>
      </c>
    </row>
    <row r="16" spans="1:9" ht="65.5" x14ac:dyDescent="0.35">
      <c r="A16" s="1" t="s">
        <v>66</v>
      </c>
      <c r="B16" s="5" t="s">
        <v>83</v>
      </c>
      <c r="C16" s="1" t="s">
        <v>84</v>
      </c>
      <c r="D16" s="2" t="s">
        <v>20</v>
      </c>
      <c r="E16" s="2">
        <v>50</v>
      </c>
      <c r="F16" s="2">
        <v>19</v>
      </c>
      <c r="G16" s="2">
        <v>2</v>
      </c>
      <c r="H16" s="2">
        <v>1</v>
      </c>
      <c r="I1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D035-5335-440E-9F89-E9DA4A769B3A}">
  <dimension ref="A1:I16"/>
  <sheetViews>
    <sheetView workbookViewId="0">
      <selection activeCell="D10" sqref="D5:D10"/>
    </sheetView>
  </sheetViews>
  <sheetFormatPr defaultRowHeight="14.5" x14ac:dyDescent="0.35"/>
  <cols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69</v>
      </c>
      <c r="C2" s="1" t="s">
        <v>98</v>
      </c>
      <c r="D2" s="2" t="s">
        <v>51</v>
      </c>
      <c r="E2" s="2">
        <v>5</v>
      </c>
      <c r="F2" s="2">
        <v>2</v>
      </c>
      <c r="G2" s="2">
        <v>0</v>
      </c>
      <c r="H2" s="2">
        <v>0</v>
      </c>
      <c r="I2" s="2">
        <v>0</v>
      </c>
    </row>
    <row r="3" spans="1:9" ht="39.5" x14ac:dyDescent="0.35">
      <c r="A3" s="1" t="s">
        <v>53</v>
      </c>
      <c r="B3" s="5" t="s">
        <v>70</v>
      </c>
      <c r="C3" s="1" t="s">
        <v>97</v>
      </c>
      <c r="D3" s="2" t="s">
        <v>51</v>
      </c>
      <c r="E3" s="2">
        <v>5</v>
      </c>
      <c r="F3" s="2">
        <v>2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71</v>
      </c>
      <c r="C4" s="1" t="s">
        <v>96</v>
      </c>
      <c r="D4" s="2" t="s">
        <v>51</v>
      </c>
      <c r="E4" s="2">
        <v>5</v>
      </c>
      <c r="F4" s="2">
        <v>2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55</v>
      </c>
      <c r="B5" s="5" t="s">
        <v>72</v>
      </c>
      <c r="C5" s="1" t="s">
        <v>95</v>
      </c>
      <c r="D5" s="2" t="s">
        <v>20</v>
      </c>
      <c r="E5" s="2">
        <v>10</v>
      </c>
      <c r="F5" s="2">
        <v>3</v>
      </c>
      <c r="G5" s="2">
        <v>0</v>
      </c>
      <c r="H5" s="2">
        <v>1</v>
      </c>
      <c r="I5" s="2">
        <v>0</v>
      </c>
    </row>
    <row r="6" spans="1:9" ht="52.5" x14ac:dyDescent="0.35">
      <c r="A6" s="1" t="s">
        <v>56</v>
      </c>
      <c r="B6" s="5" t="s">
        <v>73</v>
      </c>
      <c r="C6" s="1" t="s">
        <v>94</v>
      </c>
      <c r="D6" s="2" t="s">
        <v>20</v>
      </c>
      <c r="E6" s="2">
        <v>22</v>
      </c>
      <c r="F6" s="2">
        <v>6</v>
      </c>
      <c r="G6" s="2">
        <v>1</v>
      </c>
      <c r="H6" s="2">
        <v>2</v>
      </c>
      <c r="I6" s="2">
        <v>0</v>
      </c>
    </row>
    <row r="7" spans="1:9" ht="39.5" x14ac:dyDescent="0.35">
      <c r="A7" s="1" t="s">
        <v>57</v>
      </c>
      <c r="B7" s="5" t="s">
        <v>74</v>
      </c>
      <c r="C7" s="1" t="s">
        <v>93</v>
      </c>
      <c r="D7" s="2" t="s">
        <v>20</v>
      </c>
      <c r="E7" s="2">
        <v>15</v>
      </c>
      <c r="F7" s="2">
        <v>5</v>
      </c>
      <c r="G7" s="2">
        <v>0</v>
      </c>
      <c r="H7" s="2">
        <v>1</v>
      </c>
      <c r="I7" s="2">
        <v>0</v>
      </c>
    </row>
    <row r="8" spans="1:9" ht="39.5" x14ac:dyDescent="0.35">
      <c r="A8" s="1" t="s">
        <v>58</v>
      </c>
      <c r="B8" s="5" t="s">
        <v>75</v>
      </c>
      <c r="C8" s="1" t="s">
        <v>92</v>
      </c>
      <c r="D8" s="2" t="s">
        <v>20</v>
      </c>
      <c r="E8" s="2">
        <v>18</v>
      </c>
      <c r="F8" s="2">
        <v>6</v>
      </c>
      <c r="G8" s="2">
        <v>0</v>
      </c>
      <c r="H8" s="2">
        <v>1</v>
      </c>
      <c r="I8" s="2">
        <v>0</v>
      </c>
    </row>
    <row r="9" spans="1:9" ht="39.5" x14ac:dyDescent="0.35">
      <c r="A9" s="1" t="s">
        <v>59</v>
      </c>
      <c r="B9" s="5" t="s">
        <v>76</v>
      </c>
      <c r="C9" s="1" t="s">
        <v>91</v>
      </c>
      <c r="D9" s="2" t="s">
        <v>20</v>
      </c>
      <c r="E9" s="2">
        <v>14</v>
      </c>
      <c r="F9" s="2">
        <v>5</v>
      </c>
      <c r="G9" s="2">
        <v>0</v>
      </c>
      <c r="H9" s="2">
        <v>1</v>
      </c>
      <c r="I9" s="2">
        <v>0</v>
      </c>
    </row>
    <row r="10" spans="1:9" ht="52.5" x14ac:dyDescent="0.35">
      <c r="A10" s="1" t="s">
        <v>60</v>
      </c>
      <c r="B10" s="5" t="s">
        <v>77</v>
      </c>
      <c r="C10" s="1" t="s">
        <v>90</v>
      </c>
      <c r="D10" s="2" t="s">
        <v>20</v>
      </c>
      <c r="E10" s="2">
        <v>22</v>
      </c>
      <c r="F10" s="2">
        <v>10</v>
      </c>
      <c r="G10" s="2">
        <v>0</v>
      </c>
      <c r="H10" s="2">
        <v>1</v>
      </c>
      <c r="I10" s="2">
        <v>0</v>
      </c>
    </row>
    <row r="11" spans="1:9" ht="39.5" x14ac:dyDescent="0.35">
      <c r="A11" s="1" t="s">
        <v>61</v>
      </c>
      <c r="B11" s="5" t="s">
        <v>78</v>
      </c>
      <c r="C11" s="1" t="s">
        <v>89</v>
      </c>
      <c r="D11" s="2" t="s">
        <v>51</v>
      </c>
      <c r="E11" s="2">
        <v>7</v>
      </c>
      <c r="F11" s="2">
        <v>3</v>
      </c>
      <c r="G11" s="2">
        <v>0</v>
      </c>
      <c r="H11" s="2">
        <v>0</v>
      </c>
      <c r="I11" s="2">
        <v>0</v>
      </c>
    </row>
    <row r="12" spans="1:9" ht="39.5" x14ac:dyDescent="0.35">
      <c r="A12" s="1" t="s">
        <v>62</v>
      </c>
      <c r="B12" s="5" t="s">
        <v>79</v>
      </c>
      <c r="C12" s="1" t="s">
        <v>88</v>
      </c>
      <c r="D12" s="2" t="s">
        <v>20</v>
      </c>
      <c r="E12" s="2">
        <v>15</v>
      </c>
      <c r="F12" s="2">
        <v>5</v>
      </c>
      <c r="G12" s="2">
        <v>0</v>
      </c>
      <c r="H12" s="2">
        <v>1</v>
      </c>
      <c r="I12" s="2">
        <v>0</v>
      </c>
    </row>
    <row r="13" spans="1:9" ht="39.5" x14ac:dyDescent="0.35">
      <c r="A13" s="1" t="s">
        <v>63</v>
      </c>
      <c r="B13" s="5" t="s">
        <v>80</v>
      </c>
      <c r="C13" s="1" t="s">
        <v>87</v>
      </c>
      <c r="D13" s="2" t="s">
        <v>20</v>
      </c>
      <c r="E13" s="2">
        <v>16</v>
      </c>
      <c r="F13" s="2">
        <v>5</v>
      </c>
      <c r="G13" s="2">
        <v>0</v>
      </c>
      <c r="H13" s="2">
        <v>1</v>
      </c>
      <c r="I13" s="2">
        <v>0</v>
      </c>
    </row>
    <row r="14" spans="1:9" ht="52.5" x14ac:dyDescent="0.35">
      <c r="A14" s="1" t="s">
        <v>64</v>
      </c>
      <c r="B14" s="5" t="s">
        <v>81</v>
      </c>
      <c r="C14" s="1" t="s">
        <v>86</v>
      </c>
      <c r="D14" s="2" t="s">
        <v>20</v>
      </c>
      <c r="E14" s="2">
        <v>26</v>
      </c>
      <c r="F14" s="2">
        <v>9</v>
      </c>
      <c r="G14" s="2">
        <v>1</v>
      </c>
      <c r="H14" s="2">
        <v>1</v>
      </c>
      <c r="I14" s="2">
        <v>0</v>
      </c>
    </row>
    <row r="15" spans="1:9" ht="52.5" x14ac:dyDescent="0.35">
      <c r="A15" s="1" t="s">
        <v>65</v>
      </c>
      <c r="B15" s="5" t="s">
        <v>82</v>
      </c>
      <c r="C15" s="1" t="s">
        <v>85</v>
      </c>
      <c r="D15" s="2" t="s">
        <v>20</v>
      </c>
      <c r="E15" s="2">
        <v>23</v>
      </c>
      <c r="F15" s="2">
        <v>8</v>
      </c>
      <c r="G15" s="2">
        <v>0</v>
      </c>
      <c r="H15" s="2">
        <v>1</v>
      </c>
      <c r="I15" s="2">
        <v>0</v>
      </c>
    </row>
    <row r="16" spans="1:9" ht="65.5" x14ac:dyDescent="0.35">
      <c r="A16" s="1" t="s">
        <v>66</v>
      </c>
      <c r="B16" s="5" t="s">
        <v>83</v>
      </c>
      <c r="C16" s="1" t="s">
        <v>84</v>
      </c>
      <c r="D16" s="2" t="s">
        <v>20</v>
      </c>
      <c r="E16" s="2">
        <v>50</v>
      </c>
      <c r="F16" s="2">
        <v>19</v>
      </c>
      <c r="G16" s="2">
        <v>2</v>
      </c>
      <c r="H16" s="2">
        <v>1</v>
      </c>
      <c r="I16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3FC9-8BA4-4C00-903F-BC69786E4260}">
  <dimension ref="A1:I5"/>
  <sheetViews>
    <sheetView workbookViewId="0">
      <selection activeCell="F1" sqref="F1:I1"/>
    </sheetView>
  </sheetViews>
  <sheetFormatPr defaultRowHeight="14.5" x14ac:dyDescent="0.35"/>
  <cols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104</v>
      </c>
      <c r="B2" s="5" t="s">
        <v>108</v>
      </c>
      <c r="C2" s="1" t="s">
        <v>115</v>
      </c>
      <c r="D2" s="2" t="s">
        <v>20</v>
      </c>
      <c r="E2" s="2">
        <v>13</v>
      </c>
      <c r="F2" s="2">
        <v>4</v>
      </c>
      <c r="G2" s="2">
        <v>0</v>
      </c>
      <c r="H2" s="2">
        <v>1</v>
      </c>
      <c r="I2" s="2">
        <v>0</v>
      </c>
    </row>
    <row r="3" spans="1:9" ht="39.5" x14ac:dyDescent="0.35">
      <c r="A3" s="1" t="s">
        <v>105</v>
      </c>
      <c r="B3" s="5" t="s">
        <v>109</v>
      </c>
      <c r="C3" s="1" t="s">
        <v>114</v>
      </c>
      <c r="D3" s="2" t="s">
        <v>20</v>
      </c>
      <c r="E3" s="2">
        <v>15</v>
      </c>
      <c r="F3" s="2">
        <v>5</v>
      </c>
      <c r="G3" s="2">
        <v>0</v>
      </c>
      <c r="H3" s="2">
        <v>1</v>
      </c>
      <c r="I3" s="2">
        <v>0</v>
      </c>
    </row>
    <row r="4" spans="1:9" ht="52.5" x14ac:dyDescent="0.35">
      <c r="A4" s="1" t="s">
        <v>106</v>
      </c>
      <c r="B4" s="5" t="s">
        <v>110</v>
      </c>
      <c r="C4" s="1" t="s">
        <v>113</v>
      </c>
      <c r="D4" s="2" t="s">
        <v>20</v>
      </c>
      <c r="E4" s="2">
        <v>29</v>
      </c>
      <c r="F4" s="2">
        <v>10</v>
      </c>
      <c r="G4" s="2">
        <v>1</v>
      </c>
      <c r="H4" s="2">
        <v>1</v>
      </c>
      <c r="I4" s="2">
        <v>0</v>
      </c>
    </row>
    <row r="5" spans="1:9" ht="39.5" x14ac:dyDescent="0.35">
      <c r="A5" s="1" t="s">
        <v>107</v>
      </c>
      <c r="B5" s="5" t="s">
        <v>111</v>
      </c>
      <c r="C5" s="1" t="s">
        <v>116</v>
      </c>
      <c r="D5" s="2" t="s">
        <v>20</v>
      </c>
      <c r="E5" s="2">
        <v>22</v>
      </c>
      <c r="F5" s="2">
        <v>8</v>
      </c>
      <c r="G5" s="2">
        <v>0</v>
      </c>
      <c r="H5" s="2">
        <v>1</v>
      </c>
      <c r="I5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CA77-AAA9-4302-AA45-2D7FEA0CAC8A}">
  <dimension ref="A1:I5"/>
  <sheetViews>
    <sheetView workbookViewId="0">
      <selection activeCell="I1" sqref="E1:I1048576"/>
    </sheetView>
  </sheetViews>
  <sheetFormatPr defaultRowHeight="14.5" x14ac:dyDescent="0.35"/>
  <cols>
    <col min="2" max="2" width="54.36328125" style="2" customWidth="1"/>
    <col min="3" max="3" width="49.90625" style="2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104</v>
      </c>
      <c r="B2" s="5" t="s">
        <v>108</v>
      </c>
      <c r="C2" s="1" t="s">
        <v>115</v>
      </c>
      <c r="D2" s="2" t="s">
        <v>20</v>
      </c>
      <c r="E2" s="2">
        <v>13</v>
      </c>
      <c r="F2" s="2">
        <v>4</v>
      </c>
      <c r="G2" s="2">
        <v>0</v>
      </c>
      <c r="H2" s="2">
        <v>1</v>
      </c>
      <c r="I2" s="2">
        <v>0</v>
      </c>
    </row>
    <row r="3" spans="1:9" ht="39.5" x14ac:dyDescent="0.35">
      <c r="A3" s="1" t="s">
        <v>105</v>
      </c>
      <c r="B3" s="5" t="s">
        <v>109</v>
      </c>
      <c r="C3" s="1" t="s">
        <v>114</v>
      </c>
      <c r="D3" s="2" t="s">
        <v>20</v>
      </c>
      <c r="E3" s="2">
        <v>15</v>
      </c>
      <c r="F3" s="2">
        <v>5</v>
      </c>
      <c r="G3" s="2">
        <v>0</v>
      </c>
      <c r="H3" s="2">
        <v>1</v>
      </c>
      <c r="I3" s="2">
        <v>0</v>
      </c>
    </row>
    <row r="4" spans="1:9" ht="52.5" x14ac:dyDescent="0.35">
      <c r="A4" s="1" t="s">
        <v>106</v>
      </c>
      <c r="B4" s="5" t="s">
        <v>110</v>
      </c>
      <c r="C4" s="1" t="s">
        <v>113</v>
      </c>
      <c r="D4" s="2" t="s">
        <v>20</v>
      </c>
      <c r="E4" s="2">
        <v>29</v>
      </c>
      <c r="F4" s="2">
        <v>10</v>
      </c>
      <c r="G4" s="2">
        <v>1</v>
      </c>
      <c r="H4" s="2">
        <v>1</v>
      </c>
      <c r="I4" s="2">
        <v>0</v>
      </c>
    </row>
    <row r="5" spans="1:9" ht="52.5" x14ac:dyDescent="0.35">
      <c r="A5" s="1" t="s">
        <v>107</v>
      </c>
      <c r="B5" s="5" t="s">
        <v>111</v>
      </c>
      <c r="C5" s="1" t="s">
        <v>112</v>
      </c>
      <c r="D5" s="2" t="s">
        <v>20</v>
      </c>
      <c r="E5" s="2">
        <v>30</v>
      </c>
      <c r="F5" s="2">
        <v>12</v>
      </c>
      <c r="G5" s="2">
        <v>0</v>
      </c>
      <c r="H5" s="2">
        <v>1</v>
      </c>
      <c r="I5" s="2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576F-4308-4C8D-9710-1B68F6FDC676}">
  <dimension ref="A1:I10"/>
  <sheetViews>
    <sheetView workbookViewId="0">
      <selection activeCell="I1" sqref="E1:I1048576"/>
    </sheetView>
  </sheetViews>
  <sheetFormatPr defaultRowHeight="14.5" x14ac:dyDescent="0.35"/>
  <cols>
    <col min="2" max="2" width="54.36328125" customWidth="1"/>
    <col min="3" max="3" width="49.90625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135</v>
      </c>
      <c r="B2" s="5" t="s">
        <v>119</v>
      </c>
      <c r="C2" s="1" t="s">
        <v>130</v>
      </c>
      <c r="D2" s="2" t="s">
        <v>20</v>
      </c>
      <c r="E2" s="2">
        <v>12</v>
      </c>
      <c r="F2" s="2">
        <v>4</v>
      </c>
      <c r="G2" s="2">
        <v>0</v>
      </c>
      <c r="H2" s="2">
        <v>1</v>
      </c>
      <c r="I2" s="2">
        <v>0</v>
      </c>
    </row>
    <row r="3" spans="1:9" ht="39.5" x14ac:dyDescent="0.35">
      <c r="A3" s="1" t="s">
        <v>136</v>
      </c>
      <c r="B3" s="5" t="s">
        <v>120</v>
      </c>
      <c r="C3" s="1" t="s">
        <v>129</v>
      </c>
      <c r="D3" s="2" t="s">
        <v>51</v>
      </c>
      <c r="E3" s="2">
        <v>5</v>
      </c>
      <c r="F3" s="2">
        <v>2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139</v>
      </c>
      <c r="B4" s="5" t="s">
        <v>121</v>
      </c>
      <c r="C4" s="1" t="s">
        <v>128</v>
      </c>
      <c r="D4" s="2" t="s">
        <v>51</v>
      </c>
      <c r="E4" s="2">
        <v>4</v>
      </c>
      <c r="F4" s="2">
        <v>2</v>
      </c>
      <c r="G4" s="2">
        <v>0</v>
      </c>
      <c r="H4" s="2">
        <v>0</v>
      </c>
      <c r="I4" s="2">
        <v>0</v>
      </c>
    </row>
    <row r="5" spans="1:9" ht="39.5" x14ac:dyDescent="0.35">
      <c r="A5" s="1" t="s">
        <v>134</v>
      </c>
      <c r="B5" s="5" t="s">
        <v>118</v>
      </c>
      <c r="C5" s="1" t="s">
        <v>131</v>
      </c>
      <c r="D5" s="2" t="s">
        <v>51</v>
      </c>
      <c r="E5" s="2">
        <v>5</v>
      </c>
      <c r="F5" s="2">
        <v>3</v>
      </c>
      <c r="G5" s="2">
        <v>0</v>
      </c>
      <c r="H5" s="2">
        <v>0</v>
      </c>
      <c r="I5" s="2">
        <v>0</v>
      </c>
    </row>
    <row r="6" spans="1:9" ht="39.5" x14ac:dyDescent="0.35">
      <c r="A6" s="1" t="s">
        <v>140</v>
      </c>
      <c r="B6" s="5" t="s">
        <v>123</v>
      </c>
      <c r="C6" s="1" t="s">
        <v>126</v>
      </c>
      <c r="D6" s="2" t="s">
        <v>20</v>
      </c>
      <c r="E6" s="2">
        <v>12</v>
      </c>
      <c r="F6" s="2">
        <v>4</v>
      </c>
      <c r="G6" s="2">
        <v>0</v>
      </c>
      <c r="H6" s="2">
        <v>1</v>
      </c>
      <c r="I6" s="2">
        <v>0</v>
      </c>
    </row>
    <row r="7" spans="1:9" ht="39.5" x14ac:dyDescent="0.35">
      <c r="A7" s="1" t="s">
        <v>138</v>
      </c>
      <c r="B7" s="5" t="s">
        <v>124</v>
      </c>
      <c r="C7" s="1" t="s">
        <v>125</v>
      </c>
      <c r="D7" s="2" t="s">
        <v>51</v>
      </c>
      <c r="E7" s="2">
        <v>4</v>
      </c>
      <c r="F7" s="2">
        <v>2</v>
      </c>
      <c r="G7" s="2">
        <v>0</v>
      </c>
      <c r="H7" s="2">
        <v>0</v>
      </c>
      <c r="I7" s="2">
        <v>0</v>
      </c>
    </row>
    <row r="8" spans="1:9" ht="39.5" x14ac:dyDescent="0.35">
      <c r="A8" s="1" t="s">
        <v>133</v>
      </c>
      <c r="B8" s="5" t="s">
        <v>117</v>
      </c>
      <c r="C8" s="1" t="s">
        <v>132</v>
      </c>
      <c r="D8" s="2" t="s">
        <v>51</v>
      </c>
      <c r="E8" s="2">
        <v>4</v>
      </c>
      <c r="F8" s="2">
        <v>2</v>
      </c>
      <c r="G8" s="2">
        <v>0</v>
      </c>
      <c r="H8" s="2">
        <v>0</v>
      </c>
      <c r="I8" s="2">
        <v>0</v>
      </c>
    </row>
    <row r="9" spans="1:9" ht="39.5" x14ac:dyDescent="0.35">
      <c r="A9" s="1" t="s">
        <v>137</v>
      </c>
      <c r="B9" s="5" t="s">
        <v>122</v>
      </c>
      <c r="C9" s="1" t="s">
        <v>127</v>
      </c>
      <c r="D9" s="2" t="s">
        <v>20</v>
      </c>
      <c r="E9" s="2">
        <v>15</v>
      </c>
      <c r="F9" s="2">
        <v>6</v>
      </c>
      <c r="G9" s="2">
        <v>0</v>
      </c>
      <c r="H9" s="2">
        <v>1</v>
      </c>
      <c r="I9" s="2">
        <v>0</v>
      </c>
    </row>
    <row r="10" spans="1:9" x14ac:dyDescent="0.35">
      <c r="A10" s="1"/>
      <c r="B10" s="5"/>
      <c r="C10" s="1"/>
      <c r="D10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74D-8E08-4ED8-9FBA-9A2DABE4FCA1}">
  <dimension ref="A1:I10"/>
  <sheetViews>
    <sheetView workbookViewId="0">
      <selection activeCell="B2" sqref="B2"/>
    </sheetView>
  </sheetViews>
  <sheetFormatPr defaultRowHeight="14.5" x14ac:dyDescent="0.35"/>
  <cols>
    <col min="2" max="2" width="54.36328125" customWidth="1"/>
    <col min="3" max="3" width="49.90625" customWidth="1"/>
    <col min="5" max="9" width="8.7265625" style="2"/>
  </cols>
  <sheetData>
    <row r="1" spans="1:9" x14ac:dyDescent="0.35">
      <c r="A1" s="3" t="s">
        <v>0</v>
      </c>
      <c r="B1" s="3" t="s">
        <v>1</v>
      </c>
      <c r="C1" s="3" t="s">
        <v>3</v>
      </c>
      <c r="D1" s="4" t="s">
        <v>2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</row>
    <row r="2" spans="1:9" ht="39.5" x14ac:dyDescent="0.35">
      <c r="A2" s="1" t="s">
        <v>52</v>
      </c>
      <c r="B2" s="5" t="s">
        <v>141</v>
      </c>
      <c r="C2" s="1" t="s">
        <v>148</v>
      </c>
      <c r="D2" s="2" t="s">
        <v>20</v>
      </c>
      <c r="E2" s="2">
        <v>10</v>
      </c>
      <c r="F2" s="2">
        <v>3</v>
      </c>
      <c r="G2" s="2">
        <v>0</v>
      </c>
      <c r="H2" s="2">
        <v>1</v>
      </c>
      <c r="I2" s="2">
        <v>0</v>
      </c>
    </row>
    <row r="3" spans="1:9" ht="39.5" x14ac:dyDescent="0.35">
      <c r="A3" s="1" t="s">
        <v>53</v>
      </c>
      <c r="B3" s="5" t="s">
        <v>142</v>
      </c>
      <c r="C3" s="1" t="s">
        <v>149</v>
      </c>
      <c r="D3" s="2" t="s">
        <v>51</v>
      </c>
      <c r="E3" s="2">
        <v>2</v>
      </c>
      <c r="F3" s="2">
        <v>1</v>
      </c>
      <c r="G3" s="2">
        <v>0</v>
      </c>
      <c r="H3" s="2">
        <v>0</v>
      </c>
      <c r="I3" s="2">
        <v>0</v>
      </c>
    </row>
    <row r="4" spans="1:9" ht="39.5" x14ac:dyDescent="0.35">
      <c r="A4" s="1" t="s">
        <v>54</v>
      </c>
      <c r="B4" s="5" t="s">
        <v>143</v>
      </c>
      <c r="C4" s="1" t="s">
        <v>150</v>
      </c>
      <c r="D4" s="2" t="s">
        <v>20</v>
      </c>
      <c r="E4" s="2">
        <v>16</v>
      </c>
      <c r="F4" s="2">
        <v>5</v>
      </c>
      <c r="G4" s="2">
        <v>0</v>
      </c>
      <c r="H4" s="2">
        <v>1</v>
      </c>
      <c r="I4" s="2">
        <v>0</v>
      </c>
    </row>
    <row r="5" spans="1:9" ht="52.5" x14ac:dyDescent="0.35">
      <c r="A5" s="1" t="s">
        <v>55</v>
      </c>
      <c r="B5" s="5" t="s">
        <v>144</v>
      </c>
      <c r="C5" s="1" t="s">
        <v>154</v>
      </c>
      <c r="D5" s="2" t="s">
        <v>20</v>
      </c>
      <c r="E5" s="2">
        <v>41</v>
      </c>
      <c r="F5" s="2">
        <v>11</v>
      </c>
      <c r="G5" s="2">
        <v>0</v>
      </c>
      <c r="H5" s="2">
        <v>3</v>
      </c>
      <c r="I5" s="2">
        <v>0</v>
      </c>
    </row>
    <row r="6" spans="1:9" ht="39.5" x14ac:dyDescent="0.35">
      <c r="A6" s="1" t="s">
        <v>56</v>
      </c>
      <c r="B6" s="5" t="s">
        <v>145</v>
      </c>
      <c r="C6" s="1" t="s">
        <v>151</v>
      </c>
      <c r="D6" s="2" t="s">
        <v>20</v>
      </c>
      <c r="E6" s="2">
        <v>18</v>
      </c>
      <c r="F6" s="2">
        <v>6</v>
      </c>
      <c r="G6" s="2">
        <v>0</v>
      </c>
      <c r="H6" s="2">
        <v>1</v>
      </c>
      <c r="I6" s="2">
        <v>0</v>
      </c>
    </row>
    <row r="7" spans="1:9" ht="39.5" x14ac:dyDescent="0.35">
      <c r="A7" s="1" t="s">
        <v>57</v>
      </c>
      <c r="B7" s="5" t="s">
        <v>146</v>
      </c>
      <c r="C7" s="1" t="s">
        <v>152</v>
      </c>
      <c r="D7" s="2" t="s">
        <v>51</v>
      </c>
      <c r="E7" s="2">
        <v>7</v>
      </c>
      <c r="F7" s="2">
        <v>3</v>
      </c>
      <c r="G7" s="2">
        <v>0</v>
      </c>
      <c r="H7" s="2">
        <v>0</v>
      </c>
      <c r="I7" s="2">
        <v>0</v>
      </c>
    </row>
    <row r="8" spans="1:9" ht="52.5" x14ac:dyDescent="0.35">
      <c r="A8" s="1" t="s">
        <v>58</v>
      </c>
      <c r="B8" s="5" t="s">
        <v>147</v>
      </c>
      <c r="C8" s="1" t="s">
        <v>153</v>
      </c>
      <c r="D8" s="2" t="s">
        <v>20</v>
      </c>
      <c r="E8" s="2">
        <v>44</v>
      </c>
      <c r="F8" s="2">
        <v>13</v>
      </c>
      <c r="G8" s="2">
        <v>0</v>
      </c>
      <c r="H8" s="2">
        <v>3</v>
      </c>
      <c r="I8" s="2">
        <v>0</v>
      </c>
    </row>
    <row r="9" spans="1:9" x14ac:dyDescent="0.35">
      <c r="A9" s="1"/>
      <c r="B9" s="5"/>
      <c r="C9" s="1"/>
      <c r="D9" s="2"/>
    </row>
    <row r="10" spans="1:9" x14ac:dyDescent="0.35">
      <c r="A10" s="1"/>
      <c r="B10" s="5"/>
      <c r="C10" s="1"/>
      <c r="D10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overview</vt:lpstr>
      <vt:lpstr>classroom_fol</vt:lpstr>
      <vt:lpstr>classroom_rl</vt:lpstr>
      <vt:lpstr>coursesNew</vt:lpstr>
      <vt:lpstr>coursesOld</vt:lpstr>
      <vt:lpstr>cv_v1</vt:lpstr>
      <vt:lpstr>cv_v2</vt:lpstr>
      <vt:lpstr>graphs</vt:lpstr>
      <vt:lpstr>lts</vt:lpstr>
      <vt:lpstr>productionLine_v1</vt:lpstr>
      <vt:lpstr>productionLine_v2</vt:lpstr>
      <vt:lpstr>productionLineNew</vt:lpstr>
      <vt:lpstr>soicalMedia</vt:lpstr>
      <vt:lpstr>trainStationNew</vt:lpstr>
      <vt:lpstr>trainStationOld</vt:lpstr>
      <vt:lpstr>trash_fol</vt:lpstr>
      <vt:lpstr>trash_ltl</vt:lpstr>
      <vt:lpstr>trash_rl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2024-01-03T04:02:37Z</dcterms:created>
  <dcterms:modified xsi:type="dcterms:W3CDTF">2024-02-03T03:06:40Z</dcterms:modified>
</cp:coreProperties>
</file>