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5200" windowHeight="11925" activeTab="3"/>
  </bookViews>
  <sheets>
    <sheet name="Logsheet" sheetId="1" r:id="rId1"/>
    <sheet name="Shift Report" sheetId="3" r:id="rId2"/>
    <sheet name="FII Logsheet (sample)" sheetId="6" r:id="rId3"/>
    <sheet name="manpower list" sheetId="5" r:id="rId4"/>
  </sheets>
  <externalReferences>
    <externalReference r:id="rId5"/>
  </externalReferences>
  <definedNames>
    <definedName name="blast_air">'[1]PI Data'!$O$8:INDEX('[1]PI Data'!$O$8:$O$209,'[1]PI Data'!$G$7)</definedName>
    <definedName name="dcb_level">'[1]PI Data'!$G$8:INDEX('[1]PI Data'!$G$8:$G$209,'[1]PI Data'!$G$7)</definedName>
    <definedName name="dcb_target">'[1]PI Data'!$H$8:INDEX('[1]PI Data'!$H$8:$H$209,'[1]PI Data'!$G$7)</definedName>
    <definedName name="dcb_time">'[1]PI Data'!$F$8:INDEX('[1]PI Data'!$F$8:$F$209,'[1]PI Data'!$G$7)</definedName>
    <definedName name="dustbin_level">'[1]PI Data'!$I$8:INDEX('[1]PI Data'!$I$8:$I$209,'[1]PI Data'!$G$7)</definedName>
    <definedName name="dustbin_minlevel">'[1]PI Data'!$J$8:INDEX('[1]PI Data'!$J$8:$J$209,'[1]PI Data'!$G$7)</definedName>
    <definedName name="feed_highlimit">'[1]PI Data'!$E$8:INDEX('[1]PI Data'!$E$8:$E$103,'[1]PI Data'!$C$7)</definedName>
    <definedName name="feed_moisture">'[1]PI Data'!$C$8:INDEX('[1]PI Data'!$C$8:$C$103,'[1]PI Data'!$C$7)</definedName>
    <definedName name="feed_targetmoisture">'[1]PI Data'!$D$8:INDEX('[1]PI Data'!$D$8:$D$103,'[1]PI Data'!$C$7)</definedName>
    <definedName name="feed_time">'[1]PI Data'!$B$8:INDEX('[1]PI Data'!$B$8:$B$103,'[1]PI Data'!$C$7)</definedName>
    <definedName name="kobe">'[1]PI Data'!$L$8:INDEX('[1]PI Data'!$L$8:$L$209,'[1]PI Data'!$G$7)</definedName>
    <definedName name="linde">'[1]PI Data'!$K$8:INDEX('[1]PI Data'!$K$8:$K$209,'[1]PI Data'!$G$7)</definedName>
    <definedName name="_xlnm.Print_Area" localSheetId="2">'FII Logsheet (sample)'!$B$2:$D$26</definedName>
    <definedName name="psa_1">'[1]PI Data'!$M$8:INDEX('[1]PI Data'!$M$8:$M$209,'[1]PI Data'!$G$7)</definedName>
    <definedName name="psa_2">'[1]PI Data'!$N$8:INDEX('[1]PI Data'!$N$8:$N$209,'[1]PI Data'!$G$7)</definedName>
    <definedName name="sections">'[1]Monitoring Sheet for Heaping'!$M$6:$M$16</definedName>
  </definedName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7" i="5"/>
  <c r="Q18"/>
  <c r="Q19"/>
  <c r="Q20"/>
  <c r="Q21"/>
  <c r="Q22"/>
  <c r="Q23"/>
  <c r="Q24"/>
  <c r="Q25"/>
  <c r="Q26"/>
  <c r="Q27"/>
  <c r="Q28"/>
  <c r="Q29"/>
  <c r="Q30"/>
  <c r="Q31"/>
  <c r="Q32"/>
  <c r="Q33"/>
  <c r="Q34"/>
  <c r="Q35"/>
  <c r="Q36"/>
  <c r="Q37"/>
  <c r="Q38"/>
  <c r="Q39"/>
  <c r="Q40"/>
  <c r="Q41"/>
  <c r="Q42"/>
  <c r="Q43"/>
  <c r="Q44"/>
  <c r="Q45"/>
  <c r="Q46"/>
  <c r="Q16"/>
  <c r="P17"/>
  <c r="P18"/>
  <c r="P19"/>
  <c r="P20"/>
  <c r="P21"/>
  <c r="P22"/>
  <c r="P23"/>
  <c r="P24"/>
  <c r="P25"/>
  <c r="P26"/>
  <c r="P27"/>
  <c r="P28"/>
  <c r="P29"/>
  <c r="P30"/>
  <c r="P31"/>
  <c r="P32"/>
  <c r="P33"/>
  <c r="P34"/>
  <c r="P35"/>
  <c r="P36"/>
  <c r="P37"/>
  <c r="P38"/>
  <c r="P39"/>
  <c r="P40"/>
  <c r="P41"/>
  <c r="P42"/>
  <c r="P43"/>
  <c r="P44"/>
  <c r="P45"/>
  <c r="P46"/>
  <c r="P16"/>
  <c r="N5"/>
  <c r="N6" s="1"/>
  <c r="N7" s="1"/>
  <c r="N8" s="1"/>
  <c r="N9" s="1"/>
  <c r="N10" s="1"/>
  <c r="N11" s="1"/>
  <c r="N12" s="1"/>
  <c r="N13" s="1"/>
  <c r="N14" s="1"/>
  <c r="N15" s="1"/>
  <c r="N4"/>
  <c r="N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3"/>
  <c r="I16"/>
  <c r="I17"/>
  <c r="I34"/>
  <c r="I43"/>
  <c r="I35"/>
  <c r="I18"/>
  <c r="I19"/>
  <c r="I20"/>
  <c r="I21"/>
  <c r="I22"/>
  <c r="I23"/>
  <c r="I24"/>
  <c r="I36"/>
  <c r="I25"/>
  <c r="I26"/>
  <c r="I27"/>
  <c r="I28"/>
  <c r="I37"/>
  <c r="I29"/>
  <c r="I30"/>
  <c r="I31"/>
  <c r="I38"/>
  <c r="I32"/>
  <c r="I39"/>
  <c r="I40"/>
  <c r="I42"/>
  <c r="I41"/>
  <c r="I33"/>
  <c r="G17"/>
  <c r="G18"/>
  <c r="G19"/>
  <c r="G20"/>
  <c r="G21"/>
  <c r="G22"/>
  <c r="G23"/>
  <c r="G24"/>
  <c r="G25"/>
  <c r="G26"/>
  <c r="G27"/>
  <c r="G28"/>
  <c r="G29"/>
  <c r="G30"/>
  <c r="G31"/>
  <c r="G32"/>
  <c r="G33"/>
  <c r="G34"/>
  <c r="G35"/>
  <c r="G36"/>
  <c r="G37"/>
  <c r="G38"/>
  <c r="G39"/>
  <c r="G40"/>
  <c r="G41"/>
  <c r="G42"/>
  <c r="G43"/>
  <c r="G44"/>
  <c r="G45"/>
  <c r="G46"/>
  <c r="G47"/>
  <c r="G48"/>
  <c r="G49"/>
  <c r="G50"/>
  <c r="G16"/>
  <c r="N16" l="1"/>
  <c r="N17" s="1"/>
  <c r="N18" s="1"/>
  <c r="N19" s="1"/>
  <c r="N20" s="1"/>
  <c r="N21" s="1"/>
  <c r="N22" s="1"/>
  <c r="N23" s="1"/>
  <c r="N24" s="1"/>
  <c r="N25" s="1"/>
  <c r="N26" s="1"/>
  <c r="N27" s="1"/>
  <c r="N28" s="1"/>
  <c r="N29" s="1"/>
  <c r="N30" s="1"/>
  <c r="N31" s="1"/>
  <c r="N32" s="1"/>
  <c r="N33" s="1"/>
  <c r="N34" s="1"/>
  <c r="N35" s="1"/>
  <c r="N36" s="1"/>
  <c r="N37" s="1"/>
  <c r="N38" s="1"/>
  <c r="N39" s="1"/>
  <c r="N40" s="1"/>
  <c r="N41" s="1"/>
  <c r="N42" s="1"/>
  <c r="N43" s="1"/>
  <c r="N44" s="1"/>
  <c r="N45" s="1"/>
  <c r="N46" s="1"/>
  <c r="N47" s="1"/>
  <c r="N48" s="1"/>
  <c r="N49" s="1"/>
  <c r="N50" s="1"/>
</calcChain>
</file>

<file path=xl/connections.xml><?xml version="1.0" encoding="utf-8"?>
<connections xmlns="http://schemas.openxmlformats.org/spreadsheetml/2006/main">
  <connection id="1" odcFile="C:\Users\rsaceda\Documents\My Data Sources\LEVDBBI01 CF_Cubes Converter Furnace.odc" keepAlive="1" name="levdbbi01 CF_Cubes Converter Furnace" type="5" refreshedVersion="5" background="1">
    <dbPr connection="Provider=MSOLAP.5;Integrated Security=SSPI;Persist Security Info=True;Initial Catalog=CF_Cubes;Data Source=levdbbi01;MDX Compatibility=1;Safety Options=2;MDX Missing Member Mode=Error" command="Converter Furnace" commandType="1"/>
    <olapPr sendLocale="1" rowDrillCount="1000"/>
  </connection>
</connections>
</file>

<file path=xl/sharedStrings.xml><?xml version="1.0" encoding="utf-8"?>
<sst xmlns="http://schemas.openxmlformats.org/spreadsheetml/2006/main" count="672" uniqueCount="437">
  <si>
    <t>FSFE LOGSHEET</t>
  </si>
  <si>
    <t>Bed No</t>
  </si>
  <si>
    <t>Start Conveyor Charging</t>
  </si>
  <si>
    <t>Operation Day</t>
  </si>
  <si>
    <t>Shift</t>
  </si>
  <si>
    <t>Operator's Name</t>
  </si>
  <si>
    <t>1st</t>
  </si>
  <si>
    <t>Event</t>
  </si>
  <si>
    <t>Start Time Matte Tapping</t>
  </si>
  <si>
    <t>End Time Matte Tapping</t>
  </si>
  <si>
    <t>Laddle No</t>
  </si>
  <si>
    <t>Time</t>
  </si>
  <si>
    <t>Matte Level</t>
  </si>
  <si>
    <t>Scum Level</t>
  </si>
  <si>
    <t>Slag Level</t>
  </si>
  <si>
    <t>Silica</t>
  </si>
  <si>
    <t>Coal</t>
  </si>
  <si>
    <t>Oxygen Coefficient</t>
  </si>
  <si>
    <t>RIDERS</t>
  </si>
  <si>
    <t>Temperature</t>
  </si>
  <si>
    <t>MATTE</t>
  </si>
  <si>
    <t>SLAG</t>
  </si>
  <si>
    <t>Production Day:</t>
  </si>
  <si>
    <t xml:space="preserve">Shift: </t>
  </si>
  <si>
    <t>CRO</t>
  </si>
  <si>
    <t>SPO Lead Tapper</t>
  </si>
  <si>
    <t>SPO Lead Inspection</t>
  </si>
  <si>
    <t>Slag Tender</t>
  </si>
  <si>
    <t>Matte Tappers</t>
  </si>
  <si>
    <t>Soot Blower Tender</t>
  </si>
  <si>
    <t>FD operator</t>
  </si>
  <si>
    <t>Dust Line Tender</t>
  </si>
  <si>
    <t>A. Manpower</t>
  </si>
  <si>
    <t>B. FSFE Charging</t>
  </si>
  <si>
    <t>C. Matte Tapping</t>
  </si>
  <si>
    <t>A.</t>
  </si>
  <si>
    <t>% Cu in Granulated Slag</t>
  </si>
  <si>
    <t>% Cu in Melt Slag</t>
  </si>
  <si>
    <t>B.</t>
  </si>
  <si>
    <t>Matte Grade</t>
  </si>
  <si>
    <t>C.</t>
  </si>
  <si>
    <t>Fe/SiO2</t>
  </si>
  <si>
    <t>D.</t>
  </si>
  <si>
    <t>Matte + Scum Level, cm</t>
  </si>
  <si>
    <t>E.</t>
  </si>
  <si>
    <t>F.</t>
  </si>
  <si>
    <t>REFERENCE VALUES</t>
  </si>
  <si>
    <t>Average</t>
  </si>
  <si>
    <t>% Compliance</t>
  </si>
  <si>
    <t>REMARKS / ACTIONS DONE</t>
  </si>
  <si>
    <t>** Values will have indicators if it achieves target</t>
  </si>
  <si>
    <t>≥0.7</t>
  </si>
  <si>
    <t>53%-55%</t>
  </si>
  <si>
    <t>%</t>
  </si>
  <si>
    <t>Granulated Slag Assay - Cu</t>
  </si>
  <si>
    <t>Melt Slag Assay - Cu</t>
  </si>
  <si>
    <t>Matte Grade - Cu</t>
  </si>
  <si>
    <t>Matte + Scum Level</t>
  </si>
  <si>
    <t>cm</t>
  </si>
  <si>
    <t>Slag Temperature</t>
  </si>
  <si>
    <t>°C</t>
  </si>
  <si>
    <t>Slag Assay - Fe/SiO2</t>
  </si>
  <si>
    <t>** To be called from SQL</t>
  </si>
  <si>
    <t>0.98-1.02</t>
  </si>
  <si>
    <t>≥80</t>
  </si>
  <si>
    <t>&gt;40</t>
  </si>
  <si>
    <t>1250-1290</t>
  </si>
  <si>
    <t>TRENDS</t>
  </si>
  <si>
    <t>Compliance Index</t>
  </si>
  <si>
    <t>Matte Produced</t>
  </si>
  <si>
    <t>Number of Ladles</t>
  </si>
  <si>
    <t>tons</t>
  </si>
  <si>
    <t>ladles</t>
  </si>
  <si>
    <t>Actual</t>
  </si>
  <si>
    <t>1. KEY PERFORMANCE INDICATORS</t>
  </si>
  <si>
    <t>2. OUTPUT KPI</t>
  </si>
  <si>
    <t>Heat Balance</t>
  </si>
  <si>
    <t>Rxn shaft heatloss</t>
  </si>
  <si>
    <t>Uptake Delta Temp</t>
  </si>
  <si>
    <t>Gcal</t>
  </si>
  <si>
    <t>0.8-1.2</t>
  </si>
  <si>
    <t>8.0-12.0</t>
  </si>
  <si>
    <t>Furnace Draft</t>
  </si>
  <si>
    <t>mm H2O</t>
  </si>
  <si>
    <t>(4) - (10)</t>
  </si>
  <si>
    <t>Reading at 6:00 AM</t>
  </si>
  <si>
    <t>Oil Firing</t>
  </si>
  <si>
    <t>Electrode Power</t>
  </si>
  <si>
    <t>Coal Setting</t>
  </si>
  <si>
    <t>Silica Setting</t>
  </si>
  <si>
    <t>li/h</t>
  </si>
  <si>
    <t>200-400</t>
  </si>
  <si>
    <t>KW</t>
  </si>
  <si>
    <t>500-800</t>
  </si>
  <si>
    <t>kg/ton conc</t>
  </si>
  <si>
    <t>ton/ ton conc</t>
  </si>
  <si>
    <t>18-22</t>
  </si>
  <si>
    <t>6.0-16</t>
  </si>
  <si>
    <t>EP Performance</t>
  </si>
  <si>
    <t>kV</t>
  </si>
  <si>
    <t>mA</t>
  </si>
  <si>
    <t>1st chamber</t>
  </si>
  <si>
    <t>2nd chamber</t>
  </si>
  <si>
    <t>3rd chamber</t>
  </si>
  <si>
    <t>40-50</t>
  </si>
  <si>
    <t>100-300</t>
  </si>
  <si>
    <t>Flakt EP</t>
  </si>
  <si>
    <t>Remarks / Comments</t>
  </si>
  <si>
    <t xml:space="preserve">D. Remarks/Actions Done for KPI </t>
  </si>
  <si>
    <t>Activities/Highlights During the Shift</t>
  </si>
  <si>
    <t>Turn Over</t>
  </si>
  <si>
    <t>3. BREAKDOWN OF FSFE CHARGE</t>
  </si>
  <si>
    <t>Reason</t>
  </si>
  <si>
    <t>Slow Down / Stop Charge?</t>
  </si>
  <si>
    <t>FSFE COMPLIANCE REPORT</t>
  </si>
  <si>
    <t>Target:</t>
  </si>
  <si>
    <t>&gt;80%</t>
  </si>
  <si>
    <t>4. FLAME PATTERN</t>
  </si>
  <si>
    <t>Flame Pattern</t>
  </si>
  <si>
    <t>E. COMMENTS FOR:</t>
  </si>
  <si>
    <t>** Values will be from RT Duet</t>
  </si>
  <si>
    <t>5. FII</t>
  </si>
  <si>
    <t>RS1 heatload</t>
  </si>
  <si>
    <t>RS2 heatload</t>
  </si>
  <si>
    <t>RS3 heatload</t>
  </si>
  <si>
    <t>RS4 heatload</t>
  </si>
  <si>
    <t>600-700</t>
  </si>
  <si>
    <t>Burner Performance</t>
  </si>
  <si>
    <t>Atomizing air flow</t>
  </si>
  <si>
    <t xml:space="preserve"> </t>
  </si>
  <si>
    <t>Atomizing air inlet pressure</t>
  </si>
  <si>
    <t>Atomizing air outlet pressure</t>
  </si>
  <si>
    <t>Air Velocity</t>
  </si>
  <si>
    <t>Slag Produced</t>
  </si>
  <si>
    <t>Total Conc charge</t>
  </si>
  <si>
    <t>CSBH or FSFE?</t>
  </si>
  <si>
    <t>WHB Outlet Temp</t>
  </si>
  <si>
    <t>EP Inlet Temp</t>
  </si>
  <si>
    <t>EP Outlet Temp</t>
  </si>
  <si>
    <t>Draft Performance</t>
  </si>
  <si>
    <t>Boiler Draft</t>
  </si>
  <si>
    <t>Goose Neck Draft</t>
  </si>
  <si>
    <t>EP Draft</t>
  </si>
  <si>
    <t>(10) - (15)</t>
  </si>
  <si>
    <t>(15) - (30)</t>
  </si>
  <si>
    <t>(30) - (50)</t>
  </si>
  <si>
    <t>LEADMAN</t>
  </si>
  <si>
    <t>Ladrera</t>
  </si>
  <si>
    <t>Dawal</t>
  </si>
  <si>
    <t>Ybanez</t>
  </si>
  <si>
    <t>Fegi</t>
  </si>
  <si>
    <t>Guerra</t>
  </si>
  <si>
    <t>Pacabis, M</t>
  </si>
  <si>
    <t>Monera</t>
  </si>
  <si>
    <t>SBT/SHT/CRO</t>
  </si>
  <si>
    <t>Lisbe</t>
  </si>
  <si>
    <t>Ragil</t>
  </si>
  <si>
    <t>Pino, J</t>
  </si>
  <si>
    <t>Comprado</t>
  </si>
  <si>
    <t>Deles</t>
  </si>
  <si>
    <t>Restauro</t>
  </si>
  <si>
    <t>Parac</t>
  </si>
  <si>
    <t>Norega</t>
  </si>
  <si>
    <t>FDO/BT/DLT</t>
  </si>
  <si>
    <t>Molina</t>
  </si>
  <si>
    <t>Furog</t>
  </si>
  <si>
    <t>Ronquillo</t>
  </si>
  <si>
    <t>TAPPERS</t>
  </si>
  <si>
    <t>Arpon</t>
  </si>
  <si>
    <t>Polmentira</t>
  </si>
  <si>
    <t>Astillero</t>
  </si>
  <si>
    <t>Novillo</t>
  </si>
  <si>
    <t>Lasdoce</t>
  </si>
  <si>
    <t>Albace</t>
  </si>
  <si>
    <t>Pino, F</t>
  </si>
  <si>
    <t>Laude</t>
  </si>
  <si>
    <t>Sidaya</t>
  </si>
  <si>
    <t>Madrazo</t>
  </si>
  <si>
    <t>Becera</t>
  </si>
  <si>
    <t>Soco</t>
  </si>
  <si>
    <t>Marchades</t>
  </si>
  <si>
    <t>Zamora</t>
  </si>
  <si>
    <t>Abe</t>
  </si>
  <si>
    <t>Matuguina</t>
  </si>
  <si>
    <t>Sevilla</t>
  </si>
  <si>
    <t>Podiotan</t>
  </si>
  <si>
    <t>Cajes</t>
  </si>
  <si>
    <t>Sinas</t>
  </si>
  <si>
    <t>Dustline</t>
  </si>
  <si>
    <t>Tajos</t>
  </si>
  <si>
    <t>Duria</t>
  </si>
  <si>
    <t>Doroya</t>
  </si>
  <si>
    <t>Pacabis,A</t>
  </si>
  <si>
    <t>Semine</t>
  </si>
  <si>
    <t>Casañeres</t>
  </si>
  <si>
    <t>Matte level = 308 - H2</t>
  </si>
  <si>
    <t>Slag level = H2 - H1 - scum</t>
  </si>
  <si>
    <t>Grizzly Cleaning</t>
  </si>
  <si>
    <t>Cagemill Oversize Discharging</t>
  </si>
  <si>
    <t>Cleaning of Charging line spillage (BC-A27A/B/C)</t>
  </si>
  <si>
    <t>Cleaning of reaction shaft Burners</t>
  </si>
  <si>
    <t xml:space="preserve">Cleaning of combustion furnace burner </t>
  </si>
  <si>
    <t>Draining of moisture at atomizing air filter</t>
  </si>
  <si>
    <t>Check-up of DCB vibrators</t>
  </si>
  <si>
    <t>Trimbin Grizzly cleaning</t>
  </si>
  <si>
    <t>Cyclone Flapper Inspection</t>
  </si>
  <si>
    <t>Check-up of conveyor discharge</t>
  </si>
  <si>
    <t>CC-F01A</t>
  </si>
  <si>
    <t>CC-F01B</t>
  </si>
  <si>
    <t>CC-H13</t>
  </si>
  <si>
    <t>CC-H46</t>
  </si>
  <si>
    <t>CC-H15</t>
  </si>
  <si>
    <t>CC-H53A/B/C</t>
  </si>
  <si>
    <t>CC-H01</t>
  </si>
  <si>
    <t>CC-H02</t>
  </si>
  <si>
    <t>CC-H03</t>
  </si>
  <si>
    <t>BK-H04</t>
  </si>
  <si>
    <t>CC-H06</t>
  </si>
  <si>
    <t>SC-H21</t>
  </si>
  <si>
    <t>Check-up of dust bin vibrators</t>
  </si>
  <si>
    <t>VM-H32A</t>
  </si>
  <si>
    <t>VM-H32B</t>
  </si>
  <si>
    <t>BL-H26 Exercise of damper</t>
  </si>
  <si>
    <t>Check-up of bagfilter soleniod valves</t>
  </si>
  <si>
    <t>Cooling water and Soot Blower Tender</t>
  </si>
  <si>
    <t>Paste Charging</t>
  </si>
  <si>
    <t>Electrode #1</t>
  </si>
  <si>
    <t>Electrode #2</t>
  </si>
  <si>
    <t>Electrode #3</t>
  </si>
  <si>
    <t>Casing Addition</t>
  </si>
  <si>
    <t>Testing of Soot Blowers</t>
  </si>
  <si>
    <t>SB# 9</t>
  </si>
  <si>
    <t>SB# 7</t>
  </si>
  <si>
    <t>SB# 11</t>
  </si>
  <si>
    <t>SB# 15</t>
  </si>
  <si>
    <t>SB# 16</t>
  </si>
  <si>
    <t>SB# 17</t>
  </si>
  <si>
    <t>SB# 18</t>
  </si>
  <si>
    <t>M4</t>
  </si>
  <si>
    <t>M2</t>
  </si>
  <si>
    <t>Check-up of Cooling water Discharge</t>
  </si>
  <si>
    <t>RS1 Discharge</t>
  </si>
  <si>
    <t>RS2 Discharge</t>
  </si>
  <si>
    <t>RS3 Discharge</t>
  </si>
  <si>
    <t>RS4 Discharge</t>
  </si>
  <si>
    <t>S1 Discharge</t>
  </si>
  <si>
    <t>S2 Discharge</t>
  </si>
  <si>
    <t>S3 Discharge</t>
  </si>
  <si>
    <t>S4 Discharge</t>
  </si>
  <si>
    <t>S5 Discharge</t>
  </si>
  <si>
    <t>Steel Jacket and copper jacket Discharge</t>
  </si>
  <si>
    <t>Water Trough Discharge</t>
  </si>
  <si>
    <t>Uptake Cooling Water Discharge</t>
  </si>
  <si>
    <t>N1</t>
  </si>
  <si>
    <t>N2</t>
  </si>
  <si>
    <t>N3</t>
  </si>
  <si>
    <t>N4</t>
  </si>
  <si>
    <t>N5</t>
  </si>
  <si>
    <t>N6</t>
  </si>
  <si>
    <t>N7</t>
  </si>
  <si>
    <t>N8</t>
  </si>
  <si>
    <t>N9</t>
  </si>
  <si>
    <t>Nerin EP</t>
  </si>
  <si>
    <t>Furnace Inside Inspection Checklist</t>
  </si>
  <si>
    <t>Date:</t>
  </si>
  <si>
    <t>Shift:</t>
  </si>
  <si>
    <t>2nd shift</t>
  </si>
  <si>
    <t>Shift Duty Manager:</t>
  </si>
  <si>
    <t>ACJ/RMR</t>
  </si>
  <si>
    <t>SPO - Inspection:</t>
  </si>
  <si>
    <t>GGladrera</t>
  </si>
  <si>
    <t>Flash Dryer Operator:</t>
  </si>
  <si>
    <t>Molina/Abe</t>
  </si>
  <si>
    <t>POINTS FOR INSPECTION</t>
  </si>
  <si>
    <t>PICTURES</t>
  </si>
  <si>
    <t>REMARKS</t>
  </si>
  <si>
    <t>GUIDELINES</t>
  </si>
  <si>
    <t>1. Front (East) Inspection Hole</t>
  </si>
  <si>
    <t xml:space="preserve">Big heaping was still present. </t>
  </si>
  <si>
    <t>- Front hole should be big enough for good visual inside furnace.
- Check for bath condition (heaping, rough surface or any black spot/water leak)
- Picture is a requirement for documentation.</t>
  </si>
  <si>
    <t>2. West (Slag# 1/2) Inspection Hole</t>
  </si>
  <si>
    <t>On going lancing at inspection hole</t>
  </si>
  <si>
    <t>- Holes should be big enough for good visual inside furnace.
- Depending on availability choose easier access on slag#1 or #2 hole
- Check for bath condition (heaping, rough surface or any black spot/water leak)
- Picture is a requirement for documentation.</t>
  </si>
  <si>
    <t>3. Y-Chute status (North)</t>
  </si>
  <si>
    <t>Minimal foreign materials</t>
  </si>
  <si>
    <t>- Check for plastics and Foreign materials clogging
- Picture on clogging and on amount of foreign materials for documentation</t>
  </si>
  <si>
    <t>4. Y-Chute status (South)</t>
  </si>
  <si>
    <t>5. Dispersing Cone fins</t>
  </si>
  <si>
    <t>No abnormalities Observed</t>
  </si>
  <si>
    <t>- Check for plastics and Foreign materials clogging
- Identifiy which quadrant is clogging.
- Check if there are wet/moist concentrate/feed sticking on the fins.
- Picture on clogging and on amount of foreign materials for documentation.</t>
  </si>
  <si>
    <t>6. Dispersing Cone Nozzle status</t>
  </si>
  <si>
    <t xml:space="preserve">Observed concentrate sticking on the north side of the nozzle (south side is clear).
</t>
  </si>
  <si>
    <t>- Check for plastics and Foreign materials clogging
- Identifiy which quadrant is clogging.
- Check if there are wet/moist concentrate/feed sticking on the nozzle.
- Visual check on the nozzles to be conducted daily. Weekly (every Friday) declogging of nozzles and injecting atomizing air.
- Measure gap on the nozzle to monitor change in clearance/distance.
- Picture on clogging and on amount of foreign materials for documentation.</t>
  </si>
  <si>
    <t>7. WindBox status</t>
  </si>
  <si>
    <t>No logging observed</t>
  </si>
  <si>
    <t>- Check for any deformations.
- Check for any accretions. Do declogging and update is accretion was declogged.
- Identifiy which quadrant is having accretion.
- Picture on clogging and on amount of foreign materials for documentation.</t>
  </si>
  <si>
    <t>To be fill-up by Shift Supervisor</t>
  </si>
  <si>
    <t>To be fill-up by Contro Room Operator</t>
  </si>
  <si>
    <t>To be fill-up by SPO tapper</t>
  </si>
  <si>
    <t>Flash Dryer Operator</t>
  </si>
  <si>
    <t>Will vary every month</t>
  </si>
  <si>
    <t>1.0KNm3/hr</t>
  </si>
  <si>
    <t>0.9-1.0 kg/cm2</t>
  </si>
  <si>
    <t>5.0-6.0 kg/cm2</t>
  </si>
  <si>
    <t>&gt;70 m/s</t>
  </si>
  <si>
    <t>H1</t>
  </si>
  <si>
    <t>H2</t>
  </si>
  <si>
    <t>Online Lancing Bumping</t>
  </si>
  <si>
    <t>Check-up of slag line</t>
  </si>
  <si>
    <t>BC-C61A</t>
  </si>
  <si>
    <t>BC-C61B</t>
  </si>
  <si>
    <t>BC-C61C</t>
  </si>
  <si>
    <t>Check-up of Slag launder Cooling water</t>
  </si>
  <si>
    <t>Check-up of SL Condition</t>
  </si>
  <si>
    <t>Check-up of regulator condition</t>
  </si>
  <si>
    <t>Check-up of Slag taphole Condition</t>
  </si>
  <si>
    <t>Uptake Accretion Profile</t>
  </si>
  <si>
    <t>Corner Jacket</t>
  </si>
  <si>
    <t>Shell</t>
  </si>
  <si>
    <t>SB# 19</t>
  </si>
  <si>
    <t>Check thermocouple status (online or not)</t>
  </si>
  <si>
    <t xml:space="preserve">FD EP </t>
  </si>
  <si>
    <t>Supervisor</t>
  </si>
  <si>
    <t>Onboard Crew</t>
  </si>
  <si>
    <t>Regular Crew</t>
  </si>
  <si>
    <t xml:space="preserve">       1st Chamber</t>
  </si>
  <si>
    <t xml:space="preserve">       2nd Chamber</t>
  </si>
  <si>
    <t xml:space="preserve">       3rd Chamber</t>
  </si>
  <si>
    <t>Screw Conveyor Inspection</t>
  </si>
  <si>
    <t>SC-B31A</t>
  </si>
  <si>
    <t>SC-B31B</t>
  </si>
  <si>
    <t>SC-B32A</t>
  </si>
  <si>
    <t>SC-B32B</t>
  </si>
  <si>
    <t>note: matte level value should be above 50 and less than 100 and slag level is above 20 and less than 80. Other than that error will be prompted to recheck H1 and H2 values</t>
  </si>
  <si>
    <t>note: scum value should be above 2 and less than 30 cm. slag temp also should be above 1100 and below 1400. Other than that error will be prompted to recheck the values inputted.</t>
  </si>
  <si>
    <t>VM-B16A</t>
  </si>
  <si>
    <t>VM-B16B</t>
  </si>
  <si>
    <t>VM-B16C</t>
  </si>
  <si>
    <t>VM-B16D</t>
  </si>
  <si>
    <t>VM-B16E</t>
  </si>
  <si>
    <t>VM-B16F</t>
  </si>
  <si>
    <t>VM-B16G</t>
  </si>
  <si>
    <t>VM-B16H</t>
  </si>
  <si>
    <t>AQ1 Discharge</t>
  </si>
  <si>
    <t>AQ2 Discharge</t>
  </si>
  <si>
    <t>AQ3 Discharge</t>
  </si>
  <si>
    <t>AQ4 Discharge</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</si>
  <si>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</si>
  <si>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</si>
  <si>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</si>
  <si>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</si>
  <si>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</si>
  <si>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</si>
  <si>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</si>
  <si>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</si>
  <si>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</si>
  <si>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</si>
  <si>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</si>
  <si>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</si>
  <si>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</si>
  <si>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</si>
  <si>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</si>
  <si>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</si>
  <si>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</si>
  <si>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</si>
  <si>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</si>
  <si>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</si>
  <si>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</si>
  <si>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</si>
  <si>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</si>
  <si>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</si>
  <si>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</si>
  <si>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</si>
  <si>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</si>
  <si>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</si>
  <si>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</si>
  <si>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</si>
  <si>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</si>
  <si>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</si>
  <si>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M1</t>
  </si>
  <si>
    <t>M3</t>
  </si>
  <si>
    <t>M5</t>
  </si>
  <si>
    <t>M6</t>
  </si>
  <si>
    <t>M7</t>
  </si>
  <si>
    <t>M8</t>
  </si>
  <si>
    <t>M9</t>
  </si>
  <si>
    <t>Average Values</t>
  </si>
  <si>
    <t>1st 2 hours</t>
  </si>
  <si>
    <t>2nd 2 hours</t>
  </si>
  <si>
    <t>3rd 2 hours</t>
  </si>
  <si>
    <t>4th 2 hours</t>
  </si>
  <si>
    <t>** # of greens / total # of dots (ex. 61/61=100%)</t>
  </si>
  <si>
    <t>Special Activity</t>
  </si>
  <si>
    <t>RR</t>
  </si>
  <si>
    <t>Alan J</t>
  </si>
  <si>
    <t>James A</t>
  </si>
  <si>
    <t>Chuchi B</t>
  </si>
  <si>
    <t>ok</t>
  </si>
  <si>
    <t>danilo</t>
  </si>
  <si>
    <t>Harry C. Duria</t>
  </si>
  <si>
    <t>Fermo V. Restauro</t>
  </si>
  <si>
    <t>Rogelio V. Molina</t>
  </si>
  <si>
    <t>Gonzalo B. Zamora</t>
  </si>
  <si>
    <t>Amadeo T. Norega</t>
  </si>
  <si>
    <t>Crisologo M. Soco</t>
  </si>
  <si>
    <t>Ricardo P. Laude</t>
  </si>
  <si>
    <t>Juan C. Doroya</t>
  </si>
  <si>
    <t>Wilson M. Madrazo</t>
  </si>
  <si>
    <t>Nonito S. Albace</t>
  </si>
  <si>
    <t>Danilo B. Polmentira</t>
  </si>
  <si>
    <t>Diomedes P. Astillero</t>
  </si>
  <si>
    <t>Ricardo Riembert D. Parac</t>
  </si>
  <si>
    <t>Persius C. Novillo</t>
  </si>
  <si>
    <t>Luisito C. Abe</t>
  </si>
  <si>
    <t>Remelito B. Tajos</t>
  </si>
  <si>
    <t>Reynaldo P. Becera</t>
  </si>
  <si>
    <t>Joel P. Arpon</t>
  </si>
  <si>
    <t>Benmar S. Ronquillo</t>
  </si>
  <si>
    <t>Adelito C. Furog</t>
  </si>
  <si>
    <t>Orland L. Matuguina</t>
  </si>
  <si>
    <t>Wilson A. Sidaya</t>
  </si>
  <si>
    <t>Harold M. Lasdoce</t>
  </si>
  <si>
    <t>Wilson O. Sevilla</t>
  </si>
  <si>
    <t>Rolly Mar H. Sinas</t>
  </si>
  <si>
    <t>Paulo G. Cajes</t>
  </si>
  <si>
    <t>Mario C. Podiotan</t>
  </si>
  <si>
    <t>Pino</t>
  </si>
  <si>
    <t>Francisco A. Pino</t>
  </si>
  <si>
    <t>Cesario M. Marchadesch</t>
  </si>
  <si>
    <t>Jesryl O. Semine</t>
  </si>
  <si>
    <t>Marchadesch</t>
  </si>
  <si>
    <t>Hubert N. Casañares</t>
  </si>
  <si>
    <t>547,1284, 855, 967, 678, 722, 966, 1346, 2154, 964, 965, 687, 1745</t>
  </si>
  <si>
    <t>Roullo</t>
  </si>
  <si>
    <t>Bonbon</t>
  </si>
  <si>
    <t>Jarantilla</t>
  </si>
  <si>
    <t>Alfaro</t>
  </si>
</sst>
</file>

<file path=xl/styles.xml><?xml version="1.0" encoding="utf-8"?>
<styleSheet xmlns="http://schemas.openxmlformats.org/spreadsheetml/2006/main">
  <fonts count="29">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4"/>
      <color rgb="FF7030A0"/>
      <name val="Calibri"/>
      <family val="2"/>
      <scheme val="minor"/>
    </font>
    <font>
      <i/>
      <sz val="10"/>
      <color theme="1"/>
      <name val="Calibri"/>
      <family val="2"/>
      <scheme val="minor"/>
    </font>
    <font>
      <b/>
      <sz val="12"/>
      <color rgb="FF7030A0"/>
      <name val="Calibri"/>
      <family val="2"/>
      <scheme val="minor"/>
    </font>
    <font>
      <i/>
      <sz val="10"/>
      <color rgb="FFFF0000"/>
      <name val="Calibri"/>
      <family val="2"/>
      <scheme val="minor"/>
    </font>
    <font>
      <sz val="10"/>
      <color theme="1"/>
      <name val="Calibri"/>
      <family val="2"/>
    </font>
    <font>
      <b/>
      <i/>
      <sz val="10"/>
      <color theme="1"/>
      <name val="Calibri"/>
      <family val="2"/>
      <scheme val="minor"/>
    </font>
    <font>
      <b/>
      <sz val="10"/>
      <color theme="5" tint="-0.249977111117893"/>
      <name val="Calibri"/>
      <family val="2"/>
      <scheme val="minor"/>
    </font>
    <font>
      <b/>
      <i/>
      <sz val="10"/>
      <color rgb="FFFF0000"/>
      <name val="Calibri"/>
      <family val="2"/>
      <scheme val="minor"/>
    </font>
    <font>
      <b/>
      <sz val="11"/>
      <color rgb="FFFF0000"/>
      <name val="Calibri"/>
      <family val="2"/>
      <scheme val="minor"/>
    </font>
    <font>
      <b/>
      <sz val="10"/>
      <color rgb="FFFF0000"/>
      <name val="Calibri"/>
      <family val="2"/>
      <scheme val="minor"/>
    </font>
    <font>
      <sz val="10"/>
      <color rgb="FF00B050"/>
      <name val="Calibri"/>
      <family val="2"/>
      <scheme val="minor"/>
    </font>
    <font>
      <b/>
      <sz val="10"/>
      <color theme="1"/>
      <name val="Arial"/>
      <family val="2"/>
    </font>
    <font>
      <b/>
      <sz val="9"/>
      <color theme="1"/>
      <name val="Arial"/>
      <family val="2"/>
    </font>
    <font>
      <sz val="12"/>
      <color theme="1"/>
      <name val="Calibri"/>
      <family val="2"/>
      <scheme val="minor"/>
    </font>
    <font>
      <sz val="11"/>
      <color theme="1"/>
      <name val="Calibri"/>
      <family val="2"/>
    </font>
    <font>
      <b/>
      <sz val="20"/>
      <color theme="1"/>
      <name val="Calibri"/>
      <family val="2"/>
      <scheme val="minor"/>
    </font>
    <font>
      <b/>
      <sz val="12"/>
      <color theme="1"/>
      <name val="Calibri"/>
      <family val="2"/>
      <scheme val="minor"/>
    </font>
    <font>
      <i/>
      <sz val="10"/>
      <color rgb="FF7030A0"/>
      <name val="Calibri"/>
      <family val="2"/>
      <scheme val="minor"/>
    </font>
    <font>
      <sz val="10"/>
      <name val="Calibri"/>
      <family val="2"/>
      <scheme val="minor"/>
    </font>
    <font>
      <sz val="10"/>
      <color rgb="FFFF0000"/>
      <name val="Calibri"/>
      <family val="2"/>
      <scheme val="minor"/>
    </font>
    <font>
      <sz val="10"/>
      <name val="Calibri"/>
      <family val="2"/>
    </font>
    <font>
      <b/>
      <i/>
      <sz val="10"/>
      <name val="Calibri"/>
      <family val="2"/>
      <scheme val="minor"/>
    </font>
    <font>
      <sz val="8"/>
      <color theme="1"/>
      <name val="Arial"/>
      <family val="2"/>
    </font>
    <font>
      <b/>
      <sz val="8"/>
      <color theme="1"/>
      <name val="Arial"/>
      <family val="2"/>
    </font>
  </fonts>
  <fills count="9">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34">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4" fillId="3" borderId="1" xfId="0" applyFont="1" applyFill="1" applyBorder="1" applyAlignment="1">
      <alignment horizontal="center"/>
    </xf>
    <xf numFmtId="22" fontId="4" fillId="3" borderId="1" xfId="0" applyNumberFormat="1" applyFont="1" applyFill="1" applyBorder="1" applyAlignment="1">
      <alignment horizontal="center"/>
    </xf>
    <xf numFmtId="0" fontId="4" fillId="3" borderId="1"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left"/>
    </xf>
    <xf numFmtId="0" fontId="0" fillId="0" borderId="1" xfId="0" applyBorder="1"/>
    <xf numFmtId="14" fontId="4" fillId="3" borderId="1" xfId="0" applyNumberFormat="1" applyFont="1" applyFill="1" applyBorder="1" applyAlignment="1">
      <alignment horizontal="center"/>
    </xf>
    <xf numFmtId="22" fontId="4" fillId="3" borderId="2" xfId="0" applyNumberFormat="1" applyFont="1" applyFill="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5" fillId="0" borderId="0" xfId="0" applyFont="1"/>
    <xf numFmtId="0" fontId="0" fillId="0" borderId="0" xfId="0" applyBorder="1" applyAlignment="1">
      <alignment horizontal="center"/>
    </xf>
    <xf numFmtId="22" fontId="4" fillId="3" borderId="0" xfId="0" applyNumberFormat="1" applyFont="1" applyFill="1" applyBorder="1" applyAlignment="1">
      <alignment horizontal="center"/>
    </xf>
    <xf numFmtId="0" fontId="4" fillId="3" borderId="0" xfId="0" applyFont="1" applyFill="1" applyBorder="1"/>
    <xf numFmtId="0" fontId="6" fillId="0" borderId="0" xfId="0" applyFont="1"/>
    <xf numFmtId="0" fontId="7" fillId="0" borderId="0" xfId="0" applyFont="1"/>
    <xf numFmtId="0" fontId="4" fillId="0" borderId="1" xfId="0" applyFont="1" applyBorder="1"/>
    <xf numFmtId="0" fontId="4" fillId="0" borderId="0" xfId="0" applyFont="1" applyAlignment="1">
      <alignment horizontal="right"/>
    </xf>
    <xf numFmtId="0" fontId="3" fillId="0" borderId="0" xfId="0" applyFont="1" applyAlignment="1">
      <alignment horizontal="center"/>
    </xf>
    <xf numFmtId="0" fontId="8" fillId="0" borderId="0" xfId="0" applyFont="1"/>
    <xf numFmtId="0" fontId="4" fillId="0" borderId="0" xfId="0" applyFont="1" applyBorder="1"/>
    <xf numFmtId="0" fontId="9" fillId="0" borderId="0" xfId="0" applyFont="1"/>
    <xf numFmtId="0" fontId="4" fillId="0" borderId="0" xfId="0" applyFont="1" applyAlignment="1">
      <alignment horizontal="center" vertical="center"/>
    </xf>
    <xf numFmtId="0" fontId="3" fillId="0" borderId="0" xfId="0" applyFont="1" applyAlignment="1"/>
    <xf numFmtId="0" fontId="10" fillId="0" borderId="0" xfId="0" applyFont="1"/>
    <xf numFmtId="0" fontId="3" fillId="0" borderId="0" xfId="0" applyFont="1" applyAlignment="1">
      <alignment horizontal="left"/>
    </xf>
    <xf numFmtId="0" fontId="0" fillId="3" borderId="0" xfId="0" applyFont="1" applyFill="1" applyBorder="1" applyProtection="1"/>
    <xf numFmtId="0" fontId="0" fillId="3" borderId="0" xfId="0" applyFont="1" applyFill="1" applyBorder="1" applyAlignment="1" applyProtection="1">
      <alignment horizontal="left" indent="6"/>
    </xf>
    <xf numFmtId="0" fontId="4" fillId="3" borderId="0" xfId="0" applyFont="1" applyFill="1" applyBorder="1" applyProtection="1"/>
    <xf numFmtId="0" fontId="11" fillId="0" borderId="0" xfId="0" applyFont="1"/>
    <xf numFmtId="9" fontId="4" fillId="0" borderId="0" xfId="1" applyFont="1" applyAlignment="1">
      <alignment horizontal="center" vertical="center"/>
    </xf>
    <xf numFmtId="9" fontId="4" fillId="0" borderId="0" xfId="0" applyNumberFormat="1" applyFont="1" applyAlignment="1">
      <alignment horizontal="center"/>
    </xf>
    <xf numFmtId="0" fontId="12" fillId="0" borderId="0" xfId="0" applyFont="1"/>
    <xf numFmtId="0" fontId="3" fillId="2" borderId="1" xfId="0" applyFont="1" applyFill="1" applyBorder="1" applyAlignment="1">
      <alignment horizontal="center"/>
    </xf>
    <xf numFmtId="0" fontId="3" fillId="0" borderId="0" xfId="0" applyFont="1" applyAlignment="1">
      <alignment horizontal="center"/>
    </xf>
    <xf numFmtId="0" fontId="13" fillId="0" borderId="0" xfId="0" applyFont="1"/>
    <xf numFmtId="0" fontId="14" fillId="2" borderId="1" xfId="0" applyFont="1" applyFill="1" applyBorder="1" applyAlignment="1">
      <alignment horizontal="center"/>
    </xf>
    <xf numFmtId="0" fontId="14" fillId="0" borderId="0" xfId="0" applyFont="1"/>
    <xf numFmtId="0" fontId="15" fillId="0" borderId="0" xfId="0" applyFont="1"/>
    <xf numFmtId="0" fontId="16" fillId="0" borderId="0" xfId="0" applyFont="1" applyFill="1" applyBorder="1" applyAlignment="1">
      <alignment horizontal="center"/>
    </xf>
    <xf numFmtId="0" fontId="16" fillId="0" borderId="0" xfId="0" applyFont="1" applyFill="1" applyBorder="1"/>
    <xf numFmtId="0" fontId="17" fillId="0" borderId="0" xfId="0" applyFont="1" applyBorder="1"/>
    <xf numFmtId="0" fontId="17" fillId="0" borderId="0" xfId="0" applyFont="1" applyFill="1" applyBorder="1"/>
    <xf numFmtId="0" fontId="0" fillId="0" borderId="0" xfId="0" applyFont="1" applyBorder="1"/>
    <xf numFmtId="0" fontId="17" fillId="0" borderId="0" xfId="0" applyFont="1" applyFill="1" applyBorder="1" applyAlignment="1">
      <alignment horizontal="center"/>
    </xf>
    <xf numFmtId="0" fontId="18" fillId="0" borderId="0" xfId="0" applyFont="1"/>
    <xf numFmtId="0" fontId="19" fillId="0" borderId="0" xfId="0" applyFont="1"/>
    <xf numFmtId="0" fontId="0" fillId="5" borderId="0" xfId="0" applyFill="1"/>
    <xf numFmtId="0" fontId="0" fillId="0" borderId="0" xfId="0" applyFont="1" applyAlignment="1">
      <alignment horizontal="left" vertical="top"/>
    </xf>
    <xf numFmtId="0" fontId="21" fillId="0" borderId="0" xfId="0" applyFont="1" applyFill="1"/>
    <xf numFmtId="14" fontId="18" fillId="0" borderId="3" xfId="0" applyNumberFormat="1" applyFont="1" applyBorder="1" applyAlignment="1">
      <alignment horizontal="left" vertical="top"/>
    </xf>
    <xf numFmtId="0" fontId="18" fillId="0" borderId="3" xfId="0" applyFont="1" applyBorder="1"/>
    <xf numFmtId="0" fontId="21" fillId="0" borderId="0" xfId="0" applyFont="1"/>
    <xf numFmtId="0" fontId="21" fillId="6" borderId="12" xfId="0" applyFont="1" applyFill="1" applyBorder="1" applyAlignment="1">
      <alignment horizontal="center"/>
    </xf>
    <xf numFmtId="0" fontId="21" fillId="6" borderId="13" xfId="0" applyFont="1" applyFill="1" applyBorder="1" applyAlignment="1">
      <alignment horizontal="center"/>
    </xf>
    <xf numFmtId="0" fontId="21" fillId="6" borderId="14" xfId="0" applyFont="1" applyFill="1" applyBorder="1" applyAlignment="1">
      <alignment horizontal="center" vertical="top"/>
    </xf>
    <xf numFmtId="0" fontId="21" fillId="6" borderId="15" xfId="0" applyFont="1" applyFill="1" applyBorder="1" applyAlignment="1">
      <alignment horizontal="left"/>
    </xf>
    <xf numFmtId="0" fontId="21" fillId="6" borderId="0" xfId="0" applyFont="1" applyFill="1" applyBorder="1" applyAlignment="1">
      <alignment horizontal="left"/>
    </xf>
    <xf numFmtId="0" fontId="2" fillId="6" borderId="16" xfId="0" applyFont="1" applyFill="1" applyBorder="1" applyAlignment="1">
      <alignment horizontal="left" vertical="top"/>
    </xf>
    <xf numFmtId="0" fontId="18" fillId="0" borderId="17" xfId="0" applyFont="1" applyBorder="1" applyAlignment="1">
      <alignment horizontal="left"/>
    </xf>
    <xf numFmtId="0" fontId="18" fillId="0" borderId="17" xfId="0" applyFont="1" applyBorder="1" applyAlignment="1">
      <alignment horizontal="left" vertical="top"/>
    </xf>
    <xf numFmtId="0" fontId="0" fillId="0" borderId="18" xfId="0" quotePrefix="1" applyFont="1" applyBorder="1" applyAlignment="1">
      <alignment horizontal="left" vertical="top" wrapText="1"/>
    </xf>
    <xf numFmtId="0" fontId="18" fillId="0" borderId="17" xfId="0" applyFont="1" applyBorder="1" applyAlignment="1">
      <alignment horizontal="left" vertical="center"/>
    </xf>
    <xf numFmtId="0" fontId="18" fillId="0" borderId="17" xfId="0" applyFont="1" applyBorder="1" applyAlignment="1">
      <alignment horizontal="left" vertical="center" wrapText="1"/>
    </xf>
    <xf numFmtId="0" fontId="18" fillId="0" borderId="17" xfId="0" applyFont="1" applyBorder="1" applyAlignment="1">
      <alignment horizontal="left" vertical="top" wrapText="1"/>
    </xf>
    <xf numFmtId="0" fontId="18" fillId="0" borderId="19" xfId="0" applyFont="1" applyBorder="1" applyAlignment="1">
      <alignment horizontal="left"/>
    </xf>
    <xf numFmtId="0" fontId="18" fillId="0" borderId="19" xfId="0" applyFont="1" applyBorder="1" applyAlignment="1">
      <alignment horizontal="left" vertical="top"/>
    </xf>
    <xf numFmtId="0" fontId="0" fillId="0" borderId="20" xfId="0" quotePrefix="1" applyFont="1" applyBorder="1" applyAlignment="1">
      <alignment horizontal="left" vertical="top" wrapText="1"/>
    </xf>
    <xf numFmtId="0" fontId="0" fillId="0" borderId="0" xfId="0" applyAlignment="1">
      <alignment horizontal="center"/>
    </xf>
    <xf numFmtId="0" fontId="4" fillId="0" borderId="0" xfId="0" applyFont="1" applyAlignment="1">
      <alignment horizontal="left"/>
    </xf>
    <xf numFmtId="0" fontId="0" fillId="0" borderId="0" xfId="0" applyFill="1"/>
    <xf numFmtId="0" fontId="0" fillId="0" borderId="0" xfId="0" applyFont="1"/>
    <xf numFmtId="0" fontId="3" fillId="0" borderId="0" xfId="0" applyFont="1" applyAlignment="1">
      <alignment horizontal="center"/>
    </xf>
    <xf numFmtId="0" fontId="22" fillId="0" borderId="0" xfId="0" applyFont="1"/>
    <xf numFmtId="0" fontId="4" fillId="7" borderId="1" xfId="0" applyFont="1" applyFill="1" applyBorder="1" applyAlignment="1">
      <alignment horizontal="center"/>
    </xf>
    <xf numFmtId="0" fontId="4" fillId="7" borderId="1" xfId="0" quotePrefix="1" applyFont="1" applyFill="1" applyBorder="1" applyAlignment="1">
      <alignment horizontal="center" wrapText="1"/>
    </xf>
    <xf numFmtId="0" fontId="10" fillId="5" borderId="0" xfId="0" applyFont="1" applyFill="1"/>
    <xf numFmtId="0" fontId="0" fillId="3" borderId="0" xfId="0" applyFill="1"/>
    <xf numFmtId="0" fontId="3" fillId="3" borderId="0" xfId="0" applyFont="1" applyFill="1"/>
    <xf numFmtId="0" fontId="12" fillId="3" borderId="0" xfId="0" applyFont="1" applyFill="1"/>
    <xf numFmtId="0" fontId="13" fillId="3" borderId="0" xfId="0" applyFont="1" applyFill="1"/>
    <xf numFmtId="0" fontId="2" fillId="3" borderId="0" xfId="0" applyFont="1" applyFill="1"/>
    <xf numFmtId="9" fontId="4" fillId="3" borderId="0" xfId="1" applyFont="1" applyFill="1" applyAlignment="1">
      <alignment horizontal="center" vertical="center"/>
    </xf>
    <xf numFmtId="0" fontId="4" fillId="3" borderId="0" xfId="0" applyFont="1" applyFill="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0" fontId="23" fillId="0" borderId="0" xfId="0" applyFont="1" applyAlignment="1">
      <alignment horizontal="center"/>
    </xf>
    <xf numFmtId="0" fontId="3" fillId="0" borderId="0" xfId="0" applyFont="1" applyAlignment="1">
      <alignment horizontal="center" wrapText="1"/>
    </xf>
    <xf numFmtId="0" fontId="24" fillId="0" borderId="0" xfId="0" applyFont="1" applyAlignment="1">
      <alignment horizontal="center"/>
    </xf>
    <xf numFmtId="0" fontId="24" fillId="0" borderId="0" xfId="0" applyFont="1" applyAlignment="1">
      <alignment horizontal="center" vertical="center"/>
    </xf>
    <xf numFmtId="0" fontId="4" fillId="8" borderId="0" xfId="0" applyFont="1" applyFill="1"/>
    <xf numFmtId="0" fontId="3" fillId="2" borderId="1" xfId="0" applyFont="1" applyFill="1" applyBorder="1" applyAlignment="1">
      <alignment horizontal="center" vertical="center" wrapText="1"/>
    </xf>
    <xf numFmtId="0" fontId="3" fillId="4" borderId="1" xfId="0" applyFont="1" applyFill="1" applyBorder="1" applyAlignment="1">
      <alignment horizontal="center"/>
    </xf>
    <xf numFmtId="0" fontId="3" fillId="2" borderId="1" xfId="0" applyFont="1" applyFill="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0" fillId="0" borderId="2" xfId="0" applyBorder="1" applyAlignment="1">
      <alignment horizontal="center" vertical="center" textRotation="90" wrapText="1"/>
    </xf>
    <xf numFmtId="0" fontId="0" fillId="0" borderId="1" xfId="0" applyBorder="1" applyAlignment="1">
      <alignment horizontal="center" vertical="center" textRotation="90"/>
    </xf>
    <xf numFmtId="0" fontId="0" fillId="0" borderId="21" xfId="0" applyBorder="1" applyAlignment="1">
      <alignment horizontal="center" vertical="center" textRotation="90"/>
    </xf>
    <xf numFmtId="0" fontId="0" fillId="0" borderId="22" xfId="0" applyBorder="1" applyAlignment="1">
      <alignment horizontal="center" vertical="center" textRotation="90"/>
    </xf>
    <xf numFmtId="0" fontId="0" fillId="0" borderId="2" xfId="0" applyBorder="1" applyAlignment="1">
      <alignment horizontal="center" vertical="center" textRotation="90"/>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14" fillId="3" borderId="5" xfId="0" applyFont="1" applyFill="1" applyBorder="1" applyAlignment="1">
      <alignment horizontal="center"/>
    </xf>
    <xf numFmtId="0" fontId="14" fillId="3" borderId="6" xfId="0" applyFont="1" applyFill="1" applyBorder="1" applyAlignment="1">
      <alignment horizontal="center"/>
    </xf>
    <xf numFmtId="0" fontId="14" fillId="3" borderId="7" xfId="0" applyFont="1" applyFill="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3" fillId="0" borderId="3" xfId="0" applyFont="1" applyBorder="1" applyAlignment="1">
      <alignment horizontal="center"/>
    </xf>
    <xf numFmtId="0" fontId="4" fillId="0" borderId="1" xfId="0" applyFont="1" applyBorder="1" applyAlignment="1">
      <alignment horizontal="center"/>
    </xf>
    <xf numFmtId="0" fontId="20" fillId="0" borderId="0" xfId="0" applyFont="1" applyAlignment="1">
      <alignment horizontal="center"/>
    </xf>
    <xf numFmtId="0" fontId="27" fillId="0" borderId="0" xfId="0" applyFont="1"/>
    <xf numFmtId="0" fontId="28" fillId="0" borderId="0" xfId="0" applyFont="1" applyFill="1" applyBorder="1"/>
    <xf numFmtId="0" fontId="28" fillId="0" borderId="0" xfId="0" applyFont="1" applyBorder="1"/>
    <xf numFmtId="0" fontId="28" fillId="8" borderId="0" xfId="0" applyFont="1" applyFill="1" applyBorder="1"/>
    <xf numFmtId="0" fontId="28" fillId="7" borderId="0" xfId="0" applyFont="1" applyFill="1" applyBorder="1"/>
    <xf numFmtId="0" fontId="27" fillId="3" borderId="0" xfId="0" applyFont="1" applyFill="1"/>
    <xf numFmtId="0" fontId="0" fillId="0" borderId="0" xfId="0" applyAlignment="1">
      <alignment horizontal="left"/>
    </xf>
  </cellXfs>
  <cellStyles count="2">
    <cellStyle name="Normal" xfId="0" builtinId="0"/>
    <cellStyle name="Percent" xfId="1" builtinId="5"/>
  </cellStyles>
  <dxfs count="1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276225</xdr:colOff>
      <xdr:row>72</xdr:row>
      <xdr:rowOff>38100</xdr:rowOff>
    </xdr:from>
    <xdr:to>
      <xdr:col>1</xdr:col>
      <xdr:colOff>409575</xdr:colOff>
      <xdr:row>72</xdr:row>
      <xdr:rowOff>142875</xdr:rowOff>
    </xdr:to>
    <xdr:sp macro="" textlink="">
      <xdr:nvSpPr>
        <xdr:cNvPr id="2" name="Rectangle 1"/>
        <xdr:cNvSpPr/>
      </xdr:nvSpPr>
      <xdr:spPr>
        <a:xfrm>
          <a:off x="10277475" y="13611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73</xdr:row>
      <xdr:rowOff>28575</xdr:rowOff>
    </xdr:from>
    <xdr:to>
      <xdr:col>1</xdr:col>
      <xdr:colOff>400050</xdr:colOff>
      <xdr:row>73</xdr:row>
      <xdr:rowOff>133350</xdr:rowOff>
    </xdr:to>
    <xdr:sp macro="" textlink="">
      <xdr:nvSpPr>
        <xdr:cNvPr id="8" name="Rectangle 7"/>
        <xdr:cNvSpPr/>
      </xdr:nvSpPr>
      <xdr:spPr>
        <a:xfrm>
          <a:off x="876300" y="14125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74</xdr:row>
      <xdr:rowOff>38100</xdr:rowOff>
    </xdr:from>
    <xdr:to>
      <xdr:col>1</xdr:col>
      <xdr:colOff>400050</xdr:colOff>
      <xdr:row>74</xdr:row>
      <xdr:rowOff>142875</xdr:rowOff>
    </xdr:to>
    <xdr:sp macro="" textlink="">
      <xdr:nvSpPr>
        <xdr:cNvPr id="9" name="Rectangle 8"/>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75</xdr:row>
      <xdr:rowOff>47625</xdr:rowOff>
    </xdr:from>
    <xdr:to>
      <xdr:col>1</xdr:col>
      <xdr:colOff>400050</xdr:colOff>
      <xdr:row>75</xdr:row>
      <xdr:rowOff>152400</xdr:rowOff>
    </xdr:to>
    <xdr:sp macro="" textlink="">
      <xdr:nvSpPr>
        <xdr:cNvPr id="15" name="Rectangle 14"/>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76</xdr:row>
      <xdr:rowOff>57150</xdr:rowOff>
    </xdr:from>
    <xdr:to>
      <xdr:col>1</xdr:col>
      <xdr:colOff>400050</xdr:colOff>
      <xdr:row>76</xdr:row>
      <xdr:rowOff>161925</xdr:rowOff>
    </xdr:to>
    <xdr:sp macro="" textlink="">
      <xdr:nvSpPr>
        <xdr:cNvPr id="16" name="Rectangle 15"/>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77</xdr:row>
      <xdr:rowOff>38100</xdr:rowOff>
    </xdr:from>
    <xdr:to>
      <xdr:col>1</xdr:col>
      <xdr:colOff>409575</xdr:colOff>
      <xdr:row>77</xdr:row>
      <xdr:rowOff>142875</xdr:rowOff>
    </xdr:to>
    <xdr:sp macro="" textlink="">
      <xdr:nvSpPr>
        <xdr:cNvPr id="17" name="Rectangle 16"/>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79</xdr:row>
      <xdr:rowOff>38100</xdr:rowOff>
    </xdr:from>
    <xdr:to>
      <xdr:col>2</xdr:col>
      <xdr:colOff>400050</xdr:colOff>
      <xdr:row>79</xdr:row>
      <xdr:rowOff>142875</xdr:rowOff>
    </xdr:to>
    <xdr:sp macro="" textlink="">
      <xdr:nvSpPr>
        <xdr:cNvPr id="19" name="Rectangle 18"/>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80</xdr:row>
      <xdr:rowOff>47625</xdr:rowOff>
    </xdr:from>
    <xdr:to>
      <xdr:col>2</xdr:col>
      <xdr:colOff>400050</xdr:colOff>
      <xdr:row>80</xdr:row>
      <xdr:rowOff>152400</xdr:rowOff>
    </xdr:to>
    <xdr:sp macro="" textlink="">
      <xdr:nvSpPr>
        <xdr:cNvPr id="20" name="Rectangle 19"/>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81</xdr:row>
      <xdr:rowOff>57150</xdr:rowOff>
    </xdr:from>
    <xdr:to>
      <xdr:col>2</xdr:col>
      <xdr:colOff>400050</xdr:colOff>
      <xdr:row>81</xdr:row>
      <xdr:rowOff>161925</xdr:rowOff>
    </xdr:to>
    <xdr:sp macro="" textlink="">
      <xdr:nvSpPr>
        <xdr:cNvPr id="21" name="Rectangle 20"/>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276225</xdr:colOff>
      <xdr:row>82</xdr:row>
      <xdr:rowOff>38100</xdr:rowOff>
    </xdr:from>
    <xdr:to>
      <xdr:col>2</xdr:col>
      <xdr:colOff>409575</xdr:colOff>
      <xdr:row>82</xdr:row>
      <xdr:rowOff>142875</xdr:rowOff>
    </xdr:to>
    <xdr:sp macro="" textlink="">
      <xdr:nvSpPr>
        <xdr:cNvPr id="22" name="Rectangle 21"/>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83</xdr:row>
      <xdr:rowOff>28575</xdr:rowOff>
    </xdr:from>
    <xdr:to>
      <xdr:col>2</xdr:col>
      <xdr:colOff>400050</xdr:colOff>
      <xdr:row>83</xdr:row>
      <xdr:rowOff>133350</xdr:rowOff>
    </xdr:to>
    <xdr:sp macro="" textlink="">
      <xdr:nvSpPr>
        <xdr:cNvPr id="23" name="Rectangle 22"/>
        <xdr:cNvSpPr/>
      </xdr:nvSpPr>
      <xdr:spPr>
        <a:xfrm>
          <a:off x="876300" y="14125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84</xdr:row>
      <xdr:rowOff>38100</xdr:rowOff>
    </xdr:from>
    <xdr:to>
      <xdr:col>2</xdr:col>
      <xdr:colOff>400050</xdr:colOff>
      <xdr:row>84</xdr:row>
      <xdr:rowOff>142875</xdr:rowOff>
    </xdr:to>
    <xdr:sp macro="" textlink="">
      <xdr:nvSpPr>
        <xdr:cNvPr id="24" name="Rectangle 23"/>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85</xdr:row>
      <xdr:rowOff>47625</xdr:rowOff>
    </xdr:from>
    <xdr:to>
      <xdr:col>2</xdr:col>
      <xdr:colOff>400050</xdr:colOff>
      <xdr:row>85</xdr:row>
      <xdr:rowOff>152400</xdr:rowOff>
    </xdr:to>
    <xdr:sp macro="" textlink="">
      <xdr:nvSpPr>
        <xdr:cNvPr id="25" name="Rectangle 24"/>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86</xdr:row>
      <xdr:rowOff>57150</xdr:rowOff>
    </xdr:from>
    <xdr:to>
      <xdr:col>2</xdr:col>
      <xdr:colOff>400050</xdr:colOff>
      <xdr:row>86</xdr:row>
      <xdr:rowOff>161925</xdr:rowOff>
    </xdr:to>
    <xdr:sp macro="" textlink="">
      <xdr:nvSpPr>
        <xdr:cNvPr id="26" name="Rectangle 25"/>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87</xdr:row>
      <xdr:rowOff>47625</xdr:rowOff>
    </xdr:from>
    <xdr:to>
      <xdr:col>1</xdr:col>
      <xdr:colOff>400050</xdr:colOff>
      <xdr:row>87</xdr:row>
      <xdr:rowOff>152400</xdr:rowOff>
    </xdr:to>
    <xdr:sp macro="" textlink="">
      <xdr:nvSpPr>
        <xdr:cNvPr id="27" name="Rectangle 26"/>
        <xdr:cNvSpPr/>
      </xdr:nvSpPr>
      <xdr:spPr>
        <a:xfrm>
          <a:off x="876300" y="16430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88</xdr:row>
      <xdr:rowOff>57150</xdr:rowOff>
    </xdr:from>
    <xdr:to>
      <xdr:col>1</xdr:col>
      <xdr:colOff>400050</xdr:colOff>
      <xdr:row>88</xdr:row>
      <xdr:rowOff>161925</xdr:rowOff>
    </xdr:to>
    <xdr:sp macro="" textlink="">
      <xdr:nvSpPr>
        <xdr:cNvPr id="28" name="Rectangle 27"/>
        <xdr:cNvSpPr/>
      </xdr:nvSpPr>
      <xdr:spPr>
        <a:xfrm>
          <a:off x="876300" y="16630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83</xdr:row>
      <xdr:rowOff>38100</xdr:rowOff>
    </xdr:from>
    <xdr:to>
      <xdr:col>8</xdr:col>
      <xdr:colOff>400050</xdr:colOff>
      <xdr:row>83</xdr:row>
      <xdr:rowOff>142875</xdr:rowOff>
    </xdr:to>
    <xdr:sp macro="" textlink="">
      <xdr:nvSpPr>
        <xdr:cNvPr id="30" name="Rectangle 29"/>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84</xdr:row>
      <xdr:rowOff>38100</xdr:rowOff>
    </xdr:from>
    <xdr:to>
      <xdr:col>8</xdr:col>
      <xdr:colOff>400050</xdr:colOff>
      <xdr:row>84</xdr:row>
      <xdr:rowOff>142875</xdr:rowOff>
    </xdr:to>
    <xdr:sp macro="" textlink="">
      <xdr:nvSpPr>
        <xdr:cNvPr id="31" name="Rectangle 30"/>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85</xdr:row>
      <xdr:rowOff>38100</xdr:rowOff>
    </xdr:from>
    <xdr:to>
      <xdr:col>8</xdr:col>
      <xdr:colOff>400050</xdr:colOff>
      <xdr:row>85</xdr:row>
      <xdr:rowOff>142875</xdr:rowOff>
    </xdr:to>
    <xdr:sp macro="" textlink="">
      <xdr:nvSpPr>
        <xdr:cNvPr id="32" name="Rectangle 31"/>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86</xdr:row>
      <xdr:rowOff>38100</xdr:rowOff>
    </xdr:from>
    <xdr:to>
      <xdr:col>8</xdr:col>
      <xdr:colOff>400050</xdr:colOff>
      <xdr:row>86</xdr:row>
      <xdr:rowOff>142875</xdr:rowOff>
    </xdr:to>
    <xdr:sp macro="" textlink="">
      <xdr:nvSpPr>
        <xdr:cNvPr id="33" name="Rectangle 32"/>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92</xdr:row>
      <xdr:rowOff>38100</xdr:rowOff>
    </xdr:from>
    <xdr:to>
      <xdr:col>2</xdr:col>
      <xdr:colOff>400050</xdr:colOff>
      <xdr:row>92</xdr:row>
      <xdr:rowOff>142875</xdr:rowOff>
    </xdr:to>
    <xdr:sp macro="" textlink="">
      <xdr:nvSpPr>
        <xdr:cNvPr id="34" name="Rectangle 33"/>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93</xdr:row>
      <xdr:rowOff>38100</xdr:rowOff>
    </xdr:from>
    <xdr:to>
      <xdr:col>2</xdr:col>
      <xdr:colOff>400050</xdr:colOff>
      <xdr:row>93</xdr:row>
      <xdr:rowOff>142875</xdr:rowOff>
    </xdr:to>
    <xdr:sp macro="" textlink="">
      <xdr:nvSpPr>
        <xdr:cNvPr id="35" name="Rectangle 34"/>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94</xdr:row>
      <xdr:rowOff>38100</xdr:rowOff>
    </xdr:from>
    <xdr:to>
      <xdr:col>2</xdr:col>
      <xdr:colOff>400050</xdr:colOff>
      <xdr:row>94</xdr:row>
      <xdr:rowOff>142875</xdr:rowOff>
    </xdr:to>
    <xdr:sp macro="" textlink="">
      <xdr:nvSpPr>
        <xdr:cNvPr id="36" name="Rectangle 35"/>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95</xdr:row>
      <xdr:rowOff>38100</xdr:rowOff>
    </xdr:from>
    <xdr:to>
      <xdr:col>2</xdr:col>
      <xdr:colOff>400050</xdr:colOff>
      <xdr:row>95</xdr:row>
      <xdr:rowOff>142875</xdr:rowOff>
    </xdr:to>
    <xdr:sp macro="" textlink="">
      <xdr:nvSpPr>
        <xdr:cNvPr id="37" name="Rectangle 36"/>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96</xdr:row>
      <xdr:rowOff>38100</xdr:rowOff>
    </xdr:from>
    <xdr:to>
      <xdr:col>2</xdr:col>
      <xdr:colOff>400050</xdr:colOff>
      <xdr:row>96</xdr:row>
      <xdr:rowOff>142875</xdr:rowOff>
    </xdr:to>
    <xdr:sp macro="" textlink="">
      <xdr:nvSpPr>
        <xdr:cNvPr id="38" name="Rectangle 37"/>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97</xdr:row>
      <xdr:rowOff>38100</xdr:rowOff>
    </xdr:from>
    <xdr:to>
      <xdr:col>2</xdr:col>
      <xdr:colOff>400050</xdr:colOff>
      <xdr:row>97</xdr:row>
      <xdr:rowOff>142875</xdr:rowOff>
    </xdr:to>
    <xdr:sp macro="" textlink="">
      <xdr:nvSpPr>
        <xdr:cNvPr id="39" name="Rectangle 38"/>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98</xdr:row>
      <xdr:rowOff>38100</xdr:rowOff>
    </xdr:from>
    <xdr:to>
      <xdr:col>2</xdr:col>
      <xdr:colOff>400050</xdr:colOff>
      <xdr:row>98</xdr:row>
      <xdr:rowOff>142875</xdr:rowOff>
    </xdr:to>
    <xdr:sp macro="" textlink="">
      <xdr:nvSpPr>
        <xdr:cNvPr id="40" name="Rectangle 39"/>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99</xdr:row>
      <xdr:rowOff>38100</xdr:rowOff>
    </xdr:from>
    <xdr:to>
      <xdr:col>2</xdr:col>
      <xdr:colOff>400050</xdr:colOff>
      <xdr:row>99</xdr:row>
      <xdr:rowOff>142875</xdr:rowOff>
    </xdr:to>
    <xdr:sp macro="" textlink="">
      <xdr:nvSpPr>
        <xdr:cNvPr id="41" name="Rectangle 40"/>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100</xdr:row>
      <xdr:rowOff>38100</xdr:rowOff>
    </xdr:from>
    <xdr:to>
      <xdr:col>2</xdr:col>
      <xdr:colOff>400050</xdr:colOff>
      <xdr:row>100</xdr:row>
      <xdr:rowOff>142875</xdr:rowOff>
    </xdr:to>
    <xdr:sp macro="" textlink="">
      <xdr:nvSpPr>
        <xdr:cNvPr id="42" name="Rectangle 41"/>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101</xdr:row>
      <xdr:rowOff>38100</xdr:rowOff>
    </xdr:from>
    <xdr:to>
      <xdr:col>2</xdr:col>
      <xdr:colOff>400050</xdr:colOff>
      <xdr:row>101</xdr:row>
      <xdr:rowOff>142875</xdr:rowOff>
    </xdr:to>
    <xdr:sp macro="" textlink="">
      <xdr:nvSpPr>
        <xdr:cNvPr id="43" name="Rectangle 42"/>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102</xdr:row>
      <xdr:rowOff>38100</xdr:rowOff>
    </xdr:from>
    <xdr:to>
      <xdr:col>2</xdr:col>
      <xdr:colOff>400050</xdr:colOff>
      <xdr:row>102</xdr:row>
      <xdr:rowOff>142875</xdr:rowOff>
    </xdr:to>
    <xdr:sp macro="" textlink="">
      <xdr:nvSpPr>
        <xdr:cNvPr id="44" name="Rectangle 43"/>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103</xdr:row>
      <xdr:rowOff>38100</xdr:rowOff>
    </xdr:from>
    <xdr:to>
      <xdr:col>2</xdr:col>
      <xdr:colOff>400050</xdr:colOff>
      <xdr:row>103</xdr:row>
      <xdr:rowOff>142875</xdr:rowOff>
    </xdr:to>
    <xdr:sp macro="" textlink="">
      <xdr:nvSpPr>
        <xdr:cNvPr id="45" name="Rectangle 44"/>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105</xdr:row>
      <xdr:rowOff>38100</xdr:rowOff>
    </xdr:from>
    <xdr:to>
      <xdr:col>2</xdr:col>
      <xdr:colOff>400050</xdr:colOff>
      <xdr:row>105</xdr:row>
      <xdr:rowOff>142875</xdr:rowOff>
    </xdr:to>
    <xdr:sp macro="" textlink="">
      <xdr:nvSpPr>
        <xdr:cNvPr id="46" name="Rectangle 45"/>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106</xdr:row>
      <xdr:rowOff>38100</xdr:rowOff>
    </xdr:from>
    <xdr:to>
      <xdr:col>2</xdr:col>
      <xdr:colOff>400050</xdr:colOff>
      <xdr:row>106</xdr:row>
      <xdr:rowOff>142875</xdr:rowOff>
    </xdr:to>
    <xdr:sp macro="" textlink="">
      <xdr:nvSpPr>
        <xdr:cNvPr id="47" name="Rectangle 46"/>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91</xdr:row>
      <xdr:rowOff>38100</xdr:rowOff>
    </xdr:from>
    <xdr:to>
      <xdr:col>1</xdr:col>
      <xdr:colOff>409575</xdr:colOff>
      <xdr:row>91</xdr:row>
      <xdr:rowOff>142875</xdr:rowOff>
    </xdr:to>
    <xdr:sp macro="" textlink="">
      <xdr:nvSpPr>
        <xdr:cNvPr id="48" name="Rectangle 47"/>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104</xdr:row>
      <xdr:rowOff>38100</xdr:rowOff>
    </xdr:from>
    <xdr:to>
      <xdr:col>1</xdr:col>
      <xdr:colOff>409575</xdr:colOff>
      <xdr:row>104</xdr:row>
      <xdr:rowOff>142875</xdr:rowOff>
    </xdr:to>
    <xdr:sp macro="" textlink="">
      <xdr:nvSpPr>
        <xdr:cNvPr id="49" name="Rectangle 48"/>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107</xdr:row>
      <xdr:rowOff>38100</xdr:rowOff>
    </xdr:from>
    <xdr:to>
      <xdr:col>1</xdr:col>
      <xdr:colOff>409575</xdr:colOff>
      <xdr:row>107</xdr:row>
      <xdr:rowOff>142875</xdr:rowOff>
    </xdr:to>
    <xdr:sp macro="" textlink="">
      <xdr:nvSpPr>
        <xdr:cNvPr id="50" name="Rectangle 49"/>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108</xdr:row>
      <xdr:rowOff>38100</xdr:rowOff>
    </xdr:from>
    <xdr:to>
      <xdr:col>1</xdr:col>
      <xdr:colOff>409575</xdr:colOff>
      <xdr:row>108</xdr:row>
      <xdr:rowOff>142875</xdr:rowOff>
    </xdr:to>
    <xdr:sp macro="" textlink="">
      <xdr:nvSpPr>
        <xdr:cNvPr id="51" name="Rectangle 50"/>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112</xdr:row>
      <xdr:rowOff>38100</xdr:rowOff>
    </xdr:from>
    <xdr:to>
      <xdr:col>2</xdr:col>
      <xdr:colOff>400050</xdr:colOff>
      <xdr:row>112</xdr:row>
      <xdr:rowOff>142875</xdr:rowOff>
    </xdr:to>
    <xdr:sp macro="" textlink="">
      <xdr:nvSpPr>
        <xdr:cNvPr id="52" name="Rectangle 5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113</xdr:row>
      <xdr:rowOff>38100</xdr:rowOff>
    </xdr:from>
    <xdr:to>
      <xdr:col>2</xdr:col>
      <xdr:colOff>400050</xdr:colOff>
      <xdr:row>113</xdr:row>
      <xdr:rowOff>142875</xdr:rowOff>
    </xdr:to>
    <xdr:sp macro="" textlink="">
      <xdr:nvSpPr>
        <xdr:cNvPr id="53" name="Rectangle 5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114</xdr:row>
      <xdr:rowOff>38100</xdr:rowOff>
    </xdr:from>
    <xdr:to>
      <xdr:col>2</xdr:col>
      <xdr:colOff>400050</xdr:colOff>
      <xdr:row>114</xdr:row>
      <xdr:rowOff>142875</xdr:rowOff>
    </xdr:to>
    <xdr:sp macro="" textlink="">
      <xdr:nvSpPr>
        <xdr:cNvPr id="54" name="Rectangle 5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116</xdr:row>
      <xdr:rowOff>38100</xdr:rowOff>
    </xdr:from>
    <xdr:to>
      <xdr:col>2</xdr:col>
      <xdr:colOff>400050</xdr:colOff>
      <xdr:row>116</xdr:row>
      <xdr:rowOff>142875</xdr:rowOff>
    </xdr:to>
    <xdr:sp macro="" textlink="">
      <xdr:nvSpPr>
        <xdr:cNvPr id="55" name="Rectangle 5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117</xdr:row>
      <xdr:rowOff>38100</xdr:rowOff>
    </xdr:from>
    <xdr:to>
      <xdr:col>2</xdr:col>
      <xdr:colOff>400050</xdr:colOff>
      <xdr:row>117</xdr:row>
      <xdr:rowOff>142875</xdr:rowOff>
    </xdr:to>
    <xdr:sp macro="" textlink="">
      <xdr:nvSpPr>
        <xdr:cNvPr id="56" name="Rectangle 5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118</xdr:row>
      <xdr:rowOff>38100</xdr:rowOff>
    </xdr:from>
    <xdr:to>
      <xdr:col>2</xdr:col>
      <xdr:colOff>400050</xdr:colOff>
      <xdr:row>118</xdr:row>
      <xdr:rowOff>142875</xdr:rowOff>
    </xdr:to>
    <xdr:sp macro="" textlink="">
      <xdr:nvSpPr>
        <xdr:cNvPr id="57" name="Rectangle 56"/>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120</xdr:row>
      <xdr:rowOff>38100</xdr:rowOff>
    </xdr:from>
    <xdr:to>
      <xdr:col>2</xdr:col>
      <xdr:colOff>400050</xdr:colOff>
      <xdr:row>120</xdr:row>
      <xdr:rowOff>142875</xdr:rowOff>
    </xdr:to>
    <xdr:sp macro="" textlink="">
      <xdr:nvSpPr>
        <xdr:cNvPr id="58" name="Rectangle 57"/>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121</xdr:row>
      <xdr:rowOff>38100</xdr:rowOff>
    </xdr:from>
    <xdr:to>
      <xdr:col>2</xdr:col>
      <xdr:colOff>400050</xdr:colOff>
      <xdr:row>121</xdr:row>
      <xdr:rowOff>142875</xdr:rowOff>
    </xdr:to>
    <xdr:sp macro="" textlink="">
      <xdr:nvSpPr>
        <xdr:cNvPr id="59" name="Rectangle 58"/>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122</xdr:row>
      <xdr:rowOff>38100</xdr:rowOff>
    </xdr:from>
    <xdr:to>
      <xdr:col>2</xdr:col>
      <xdr:colOff>400050</xdr:colOff>
      <xdr:row>122</xdr:row>
      <xdr:rowOff>142875</xdr:rowOff>
    </xdr:to>
    <xdr:sp macro="" textlink="">
      <xdr:nvSpPr>
        <xdr:cNvPr id="60" name="Rectangle 59"/>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123</xdr:row>
      <xdr:rowOff>38100</xdr:rowOff>
    </xdr:from>
    <xdr:to>
      <xdr:col>2</xdr:col>
      <xdr:colOff>400050</xdr:colOff>
      <xdr:row>123</xdr:row>
      <xdr:rowOff>142875</xdr:rowOff>
    </xdr:to>
    <xdr:sp macro="" textlink="">
      <xdr:nvSpPr>
        <xdr:cNvPr id="61" name="Rectangle 60"/>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124</xdr:row>
      <xdr:rowOff>38100</xdr:rowOff>
    </xdr:from>
    <xdr:to>
      <xdr:col>2</xdr:col>
      <xdr:colOff>400050</xdr:colOff>
      <xdr:row>124</xdr:row>
      <xdr:rowOff>142875</xdr:rowOff>
    </xdr:to>
    <xdr:sp macro="" textlink="">
      <xdr:nvSpPr>
        <xdr:cNvPr id="62" name="Rectangle 6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125</xdr:row>
      <xdr:rowOff>38100</xdr:rowOff>
    </xdr:from>
    <xdr:to>
      <xdr:col>2</xdr:col>
      <xdr:colOff>400050</xdr:colOff>
      <xdr:row>125</xdr:row>
      <xdr:rowOff>142875</xdr:rowOff>
    </xdr:to>
    <xdr:sp macro="" textlink="">
      <xdr:nvSpPr>
        <xdr:cNvPr id="63" name="Rectangle 6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126</xdr:row>
      <xdr:rowOff>38100</xdr:rowOff>
    </xdr:from>
    <xdr:to>
      <xdr:col>2</xdr:col>
      <xdr:colOff>400050</xdr:colOff>
      <xdr:row>126</xdr:row>
      <xdr:rowOff>142875</xdr:rowOff>
    </xdr:to>
    <xdr:sp macro="" textlink="">
      <xdr:nvSpPr>
        <xdr:cNvPr id="64" name="Rectangle 6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127</xdr:row>
      <xdr:rowOff>38100</xdr:rowOff>
    </xdr:from>
    <xdr:to>
      <xdr:col>2</xdr:col>
      <xdr:colOff>400050</xdr:colOff>
      <xdr:row>127</xdr:row>
      <xdr:rowOff>142875</xdr:rowOff>
    </xdr:to>
    <xdr:sp macro="" textlink="">
      <xdr:nvSpPr>
        <xdr:cNvPr id="65" name="Rectangle 6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128</xdr:row>
      <xdr:rowOff>38100</xdr:rowOff>
    </xdr:from>
    <xdr:to>
      <xdr:col>2</xdr:col>
      <xdr:colOff>400050</xdr:colOff>
      <xdr:row>128</xdr:row>
      <xdr:rowOff>142875</xdr:rowOff>
    </xdr:to>
    <xdr:sp macro="" textlink="">
      <xdr:nvSpPr>
        <xdr:cNvPr id="66" name="Rectangle 6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129</xdr:row>
      <xdr:rowOff>38100</xdr:rowOff>
    </xdr:from>
    <xdr:to>
      <xdr:col>2</xdr:col>
      <xdr:colOff>400050</xdr:colOff>
      <xdr:row>129</xdr:row>
      <xdr:rowOff>142875</xdr:rowOff>
    </xdr:to>
    <xdr:sp macro="" textlink="">
      <xdr:nvSpPr>
        <xdr:cNvPr id="67" name="Rectangle 66"/>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131</xdr:row>
      <xdr:rowOff>38100</xdr:rowOff>
    </xdr:from>
    <xdr:to>
      <xdr:col>2</xdr:col>
      <xdr:colOff>400050</xdr:colOff>
      <xdr:row>131</xdr:row>
      <xdr:rowOff>142875</xdr:rowOff>
    </xdr:to>
    <xdr:sp macro="" textlink="">
      <xdr:nvSpPr>
        <xdr:cNvPr id="68" name="Rectangle 67"/>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132</xdr:row>
      <xdr:rowOff>38100</xdr:rowOff>
    </xdr:from>
    <xdr:to>
      <xdr:col>2</xdr:col>
      <xdr:colOff>400050</xdr:colOff>
      <xdr:row>132</xdr:row>
      <xdr:rowOff>142875</xdr:rowOff>
    </xdr:to>
    <xdr:sp macro="" textlink="">
      <xdr:nvSpPr>
        <xdr:cNvPr id="69" name="Rectangle 68"/>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133</xdr:row>
      <xdr:rowOff>38100</xdr:rowOff>
    </xdr:from>
    <xdr:to>
      <xdr:col>2</xdr:col>
      <xdr:colOff>400050</xdr:colOff>
      <xdr:row>133</xdr:row>
      <xdr:rowOff>142875</xdr:rowOff>
    </xdr:to>
    <xdr:sp macro="" textlink="">
      <xdr:nvSpPr>
        <xdr:cNvPr id="70" name="Rectangle 69"/>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134</xdr:row>
      <xdr:rowOff>38100</xdr:rowOff>
    </xdr:from>
    <xdr:to>
      <xdr:col>2</xdr:col>
      <xdr:colOff>400050</xdr:colOff>
      <xdr:row>134</xdr:row>
      <xdr:rowOff>142875</xdr:rowOff>
    </xdr:to>
    <xdr:sp macro="" textlink="">
      <xdr:nvSpPr>
        <xdr:cNvPr id="71" name="Rectangle 70"/>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135</xdr:row>
      <xdr:rowOff>38100</xdr:rowOff>
    </xdr:from>
    <xdr:to>
      <xdr:col>2</xdr:col>
      <xdr:colOff>400050</xdr:colOff>
      <xdr:row>135</xdr:row>
      <xdr:rowOff>142875</xdr:rowOff>
    </xdr:to>
    <xdr:sp macro="" textlink="">
      <xdr:nvSpPr>
        <xdr:cNvPr id="72" name="Rectangle 7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136</xdr:row>
      <xdr:rowOff>38100</xdr:rowOff>
    </xdr:from>
    <xdr:to>
      <xdr:col>2</xdr:col>
      <xdr:colOff>400050</xdr:colOff>
      <xdr:row>136</xdr:row>
      <xdr:rowOff>142875</xdr:rowOff>
    </xdr:to>
    <xdr:sp macro="" textlink="">
      <xdr:nvSpPr>
        <xdr:cNvPr id="73" name="Rectangle 7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137</xdr:row>
      <xdr:rowOff>38100</xdr:rowOff>
    </xdr:from>
    <xdr:to>
      <xdr:col>2</xdr:col>
      <xdr:colOff>400050</xdr:colOff>
      <xdr:row>137</xdr:row>
      <xdr:rowOff>142875</xdr:rowOff>
    </xdr:to>
    <xdr:sp macro="" textlink="">
      <xdr:nvSpPr>
        <xdr:cNvPr id="74" name="Rectangle 7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138</xdr:row>
      <xdr:rowOff>38100</xdr:rowOff>
    </xdr:from>
    <xdr:to>
      <xdr:col>2</xdr:col>
      <xdr:colOff>400050</xdr:colOff>
      <xdr:row>138</xdr:row>
      <xdr:rowOff>142875</xdr:rowOff>
    </xdr:to>
    <xdr:sp macro="" textlink="">
      <xdr:nvSpPr>
        <xdr:cNvPr id="75" name="Rectangle 7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139</xdr:row>
      <xdr:rowOff>38100</xdr:rowOff>
    </xdr:from>
    <xdr:to>
      <xdr:col>2</xdr:col>
      <xdr:colOff>400050</xdr:colOff>
      <xdr:row>139</xdr:row>
      <xdr:rowOff>142875</xdr:rowOff>
    </xdr:to>
    <xdr:sp macro="" textlink="">
      <xdr:nvSpPr>
        <xdr:cNvPr id="76" name="Rectangle 7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141</xdr:row>
      <xdr:rowOff>38100</xdr:rowOff>
    </xdr:from>
    <xdr:to>
      <xdr:col>3</xdr:col>
      <xdr:colOff>400050</xdr:colOff>
      <xdr:row>141</xdr:row>
      <xdr:rowOff>142875</xdr:rowOff>
    </xdr:to>
    <xdr:sp macro="" textlink="">
      <xdr:nvSpPr>
        <xdr:cNvPr id="77" name="Rectangle 7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142</xdr:row>
      <xdr:rowOff>38100</xdr:rowOff>
    </xdr:from>
    <xdr:to>
      <xdr:col>3</xdr:col>
      <xdr:colOff>400050</xdr:colOff>
      <xdr:row>142</xdr:row>
      <xdr:rowOff>142875</xdr:rowOff>
    </xdr:to>
    <xdr:sp macro="" textlink="">
      <xdr:nvSpPr>
        <xdr:cNvPr id="78" name="Rectangle 7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143</xdr:row>
      <xdr:rowOff>38100</xdr:rowOff>
    </xdr:from>
    <xdr:to>
      <xdr:col>3</xdr:col>
      <xdr:colOff>400050</xdr:colOff>
      <xdr:row>143</xdr:row>
      <xdr:rowOff>142875</xdr:rowOff>
    </xdr:to>
    <xdr:sp macro="" textlink="">
      <xdr:nvSpPr>
        <xdr:cNvPr id="79" name="Rectangle 7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144</xdr:row>
      <xdr:rowOff>38100</xdr:rowOff>
    </xdr:from>
    <xdr:to>
      <xdr:col>3</xdr:col>
      <xdr:colOff>400050</xdr:colOff>
      <xdr:row>144</xdr:row>
      <xdr:rowOff>142875</xdr:rowOff>
    </xdr:to>
    <xdr:sp macro="" textlink="">
      <xdr:nvSpPr>
        <xdr:cNvPr id="80" name="Rectangle 7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146</xdr:row>
      <xdr:rowOff>38100</xdr:rowOff>
    </xdr:from>
    <xdr:to>
      <xdr:col>3</xdr:col>
      <xdr:colOff>400050</xdr:colOff>
      <xdr:row>146</xdr:row>
      <xdr:rowOff>142875</xdr:rowOff>
    </xdr:to>
    <xdr:sp macro="" textlink="">
      <xdr:nvSpPr>
        <xdr:cNvPr id="81" name="Rectangle 8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147</xdr:row>
      <xdr:rowOff>38100</xdr:rowOff>
    </xdr:from>
    <xdr:to>
      <xdr:col>3</xdr:col>
      <xdr:colOff>400050</xdr:colOff>
      <xdr:row>147</xdr:row>
      <xdr:rowOff>142875</xdr:rowOff>
    </xdr:to>
    <xdr:sp macro="" textlink="">
      <xdr:nvSpPr>
        <xdr:cNvPr id="82" name="Rectangle 8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148</xdr:row>
      <xdr:rowOff>38100</xdr:rowOff>
    </xdr:from>
    <xdr:to>
      <xdr:col>3</xdr:col>
      <xdr:colOff>400050</xdr:colOff>
      <xdr:row>148</xdr:row>
      <xdr:rowOff>142875</xdr:rowOff>
    </xdr:to>
    <xdr:sp macro="" textlink="">
      <xdr:nvSpPr>
        <xdr:cNvPr id="83" name="Rectangle 8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149</xdr:row>
      <xdr:rowOff>38100</xdr:rowOff>
    </xdr:from>
    <xdr:to>
      <xdr:col>3</xdr:col>
      <xdr:colOff>400050</xdr:colOff>
      <xdr:row>149</xdr:row>
      <xdr:rowOff>142875</xdr:rowOff>
    </xdr:to>
    <xdr:sp macro="" textlink="">
      <xdr:nvSpPr>
        <xdr:cNvPr id="84" name="Rectangle 8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150</xdr:row>
      <xdr:rowOff>38100</xdr:rowOff>
    </xdr:from>
    <xdr:to>
      <xdr:col>3</xdr:col>
      <xdr:colOff>400050</xdr:colOff>
      <xdr:row>150</xdr:row>
      <xdr:rowOff>142875</xdr:rowOff>
    </xdr:to>
    <xdr:sp macro="" textlink="">
      <xdr:nvSpPr>
        <xdr:cNvPr id="85" name="Rectangle 8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151</xdr:row>
      <xdr:rowOff>38100</xdr:rowOff>
    </xdr:from>
    <xdr:to>
      <xdr:col>3</xdr:col>
      <xdr:colOff>400050</xdr:colOff>
      <xdr:row>151</xdr:row>
      <xdr:rowOff>142875</xdr:rowOff>
    </xdr:to>
    <xdr:sp macro="" textlink="">
      <xdr:nvSpPr>
        <xdr:cNvPr id="86" name="Rectangle 8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152</xdr:row>
      <xdr:rowOff>38100</xdr:rowOff>
    </xdr:from>
    <xdr:to>
      <xdr:col>3</xdr:col>
      <xdr:colOff>400050</xdr:colOff>
      <xdr:row>152</xdr:row>
      <xdr:rowOff>142875</xdr:rowOff>
    </xdr:to>
    <xdr:sp macro="" textlink="">
      <xdr:nvSpPr>
        <xdr:cNvPr id="87" name="Rectangle 8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153</xdr:row>
      <xdr:rowOff>38100</xdr:rowOff>
    </xdr:from>
    <xdr:to>
      <xdr:col>3</xdr:col>
      <xdr:colOff>400050</xdr:colOff>
      <xdr:row>153</xdr:row>
      <xdr:rowOff>142875</xdr:rowOff>
    </xdr:to>
    <xdr:sp macro="" textlink="">
      <xdr:nvSpPr>
        <xdr:cNvPr id="88" name="Rectangle 8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154</xdr:row>
      <xdr:rowOff>38100</xdr:rowOff>
    </xdr:from>
    <xdr:to>
      <xdr:col>3</xdr:col>
      <xdr:colOff>400050</xdr:colOff>
      <xdr:row>154</xdr:row>
      <xdr:rowOff>142875</xdr:rowOff>
    </xdr:to>
    <xdr:sp macro="" textlink="">
      <xdr:nvSpPr>
        <xdr:cNvPr id="89" name="Rectangle 8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155</xdr:row>
      <xdr:rowOff>38100</xdr:rowOff>
    </xdr:from>
    <xdr:to>
      <xdr:col>3</xdr:col>
      <xdr:colOff>400050</xdr:colOff>
      <xdr:row>155</xdr:row>
      <xdr:rowOff>142875</xdr:rowOff>
    </xdr:to>
    <xdr:sp macro="" textlink="">
      <xdr:nvSpPr>
        <xdr:cNvPr id="90" name="Rectangle 8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156</xdr:row>
      <xdr:rowOff>38100</xdr:rowOff>
    </xdr:from>
    <xdr:to>
      <xdr:col>3</xdr:col>
      <xdr:colOff>400050</xdr:colOff>
      <xdr:row>156</xdr:row>
      <xdr:rowOff>142875</xdr:rowOff>
    </xdr:to>
    <xdr:sp macro="" textlink="">
      <xdr:nvSpPr>
        <xdr:cNvPr id="91" name="Rectangle 9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157</xdr:row>
      <xdr:rowOff>38100</xdr:rowOff>
    </xdr:from>
    <xdr:to>
      <xdr:col>3</xdr:col>
      <xdr:colOff>400050</xdr:colOff>
      <xdr:row>157</xdr:row>
      <xdr:rowOff>142875</xdr:rowOff>
    </xdr:to>
    <xdr:sp macro="" textlink="">
      <xdr:nvSpPr>
        <xdr:cNvPr id="92" name="Rectangle 9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146</xdr:row>
      <xdr:rowOff>38100</xdr:rowOff>
    </xdr:from>
    <xdr:to>
      <xdr:col>5</xdr:col>
      <xdr:colOff>400050</xdr:colOff>
      <xdr:row>146</xdr:row>
      <xdr:rowOff>142875</xdr:rowOff>
    </xdr:to>
    <xdr:sp macro="" textlink="">
      <xdr:nvSpPr>
        <xdr:cNvPr id="93" name="Rectangle 9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147</xdr:row>
      <xdr:rowOff>38100</xdr:rowOff>
    </xdr:from>
    <xdr:to>
      <xdr:col>5</xdr:col>
      <xdr:colOff>400050</xdr:colOff>
      <xdr:row>147</xdr:row>
      <xdr:rowOff>142875</xdr:rowOff>
    </xdr:to>
    <xdr:sp macro="" textlink="">
      <xdr:nvSpPr>
        <xdr:cNvPr id="94" name="Rectangle 9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148</xdr:row>
      <xdr:rowOff>38100</xdr:rowOff>
    </xdr:from>
    <xdr:to>
      <xdr:col>5</xdr:col>
      <xdr:colOff>400050</xdr:colOff>
      <xdr:row>148</xdr:row>
      <xdr:rowOff>142875</xdr:rowOff>
    </xdr:to>
    <xdr:sp macro="" textlink="">
      <xdr:nvSpPr>
        <xdr:cNvPr id="95" name="Rectangle 9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149</xdr:row>
      <xdr:rowOff>38100</xdr:rowOff>
    </xdr:from>
    <xdr:to>
      <xdr:col>5</xdr:col>
      <xdr:colOff>400050</xdr:colOff>
      <xdr:row>149</xdr:row>
      <xdr:rowOff>142875</xdr:rowOff>
    </xdr:to>
    <xdr:sp macro="" textlink="">
      <xdr:nvSpPr>
        <xdr:cNvPr id="96" name="Rectangle 9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150</xdr:row>
      <xdr:rowOff>38100</xdr:rowOff>
    </xdr:from>
    <xdr:to>
      <xdr:col>5</xdr:col>
      <xdr:colOff>400050</xdr:colOff>
      <xdr:row>150</xdr:row>
      <xdr:rowOff>142875</xdr:rowOff>
    </xdr:to>
    <xdr:sp macro="" textlink="">
      <xdr:nvSpPr>
        <xdr:cNvPr id="97" name="Rectangle 9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151</xdr:row>
      <xdr:rowOff>38100</xdr:rowOff>
    </xdr:from>
    <xdr:to>
      <xdr:col>5</xdr:col>
      <xdr:colOff>400050</xdr:colOff>
      <xdr:row>151</xdr:row>
      <xdr:rowOff>142875</xdr:rowOff>
    </xdr:to>
    <xdr:sp macro="" textlink="">
      <xdr:nvSpPr>
        <xdr:cNvPr id="98" name="Rectangle 9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152</xdr:row>
      <xdr:rowOff>38100</xdr:rowOff>
    </xdr:from>
    <xdr:to>
      <xdr:col>5</xdr:col>
      <xdr:colOff>400050</xdr:colOff>
      <xdr:row>152</xdr:row>
      <xdr:rowOff>142875</xdr:rowOff>
    </xdr:to>
    <xdr:sp macro="" textlink="">
      <xdr:nvSpPr>
        <xdr:cNvPr id="99" name="Rectangle 9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153</xdr:row>
      <xdr:rowOff>38100</xdr:rowOff>
    </xdr:from>
    <xdr:to>
      <xdr:col>5</xdr:col>
      <xdr:colOff>400050</xdr:colOff>
      <xdr:row>153</xdr:row>
      <xdr:rowOff>142875</xdr:rowOff>
    </xdr:to>
    <xdr:sp macro="" textlink="">
      <xdr:nvSpPr>
        <xdr:cNvPr id="100" name="Rectangle 9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154</xdr:row>
      <xdr:rowOff>38100</xdr:rowOff>
    </xdr:from>
    <xdr:to>
      <xdr:col>5</xdr:col>
      <xdr:colOff>400050</xdr:colOff>
      <xdr:row>154</xdr:row>
      <xdr:rowOff>142875</xdr:rowOff>
    </xdr:to>
    <xdr:sp macro="" textlink="">
      <xdr:nvSpPr>
        <xdr:cNvPr id="101" name="Rectangle 10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155</xdr:row>
      <xdr:rowOff>38100</xdr:rowOff>
    </xdr:from>
    <xdr:to>
      <xdr:col>5</xdr:col>
      <xdr:colOff>400050</xdr:colOff>
      <xdr:row>155</xdr:row>
      <xdr:rowOff>142875</xdr:rowOff>
    </xdr:to>
    <xdr:sp macro="" textlink="">
      <xdr:nvSpPr>
        <xdr:cNvPr id="102" name="Rectangle 10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156</xdr:row>
      <xdr:rowOff>38100</xdr:rowOff>
    </xdr:from>
    <xdr:to>
      <xdr:col>5</xdr:col>
      <xdr:colOff>400050</xdr:colOff>
      <xdr:row>156</xdr:row>
      <xdr:rowOff>142875</xdr:rowOff>
    </xdr:to>
    <xdr:sp macro="" textlink="">
      <xdr:nvSpPr>
        <xdr:cNvPr id="103" name="Rectangle 10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157</xdr:row>
      <xdr:rowOff>38100</xdr:rowOff>
    </xdr:from>
    <xdr:to>
      <xdr:col>5</xdr:col>
      <xdr:colOff>400050</xdr:colOff>
      <xdr:row>157</xdr:row>
      <xdr:rowOff>142875</xdr:rowOff>
    </xdr:to>
    <xdr:sp macro="" textlink="">
      <xdr:nvSpPr>
        <xdr:cNvPr id="104" name="Rectangle 10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146</xdr:row>
      <xdr:rowOff>38100</xdr:rowOff>
    </xdr:from>
    <xdr:to>
      <xdr:col>7</xdr:col>
      <xdr:colOff>400050</xdr:colOff>
      <xdr:row>146</xdr:row>
      <xdr:rowOff>142875</xdr:rowOff>
    </xdr:to>
    <xdr:sp macro="" textlink="">
      <xdr:nvSpPr>
        <xdr:cNvPr id="105" name="Rectangle 10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147</xdr:row>
      <xdr:rowOff>38100</xdr:rowOff>
    </xdr:from>
    <xdr:to>
      <xdr:col>7</xdr:col>
      <xdr:colOff>400050</xdr:colOff>
      <xdr:row>147</xdr:row>
      <xdr:rowOff>142875</xdr:rowOff>
    </xdr:to>
    <xdr:sp macro="" textlink="">
      <xdr:nvSpPr>
        <xdr:cNvPr id="106" name="Rectangle 10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148</xdr:row>
      <xdr:rowOff>38100</xdr:rowOff>
    </xdr:from>
    <xdr:to>
      <xdr:col>7</xdr:col>
      <xdr:colOff>400050</xdr:colOff>
      <xdr:row>148</xdr:row>
      <xdr:rowOff>142875</xdr:rowOff>
    </xdr:to>
    <xdr:sp macro="" textlink="">
      <xdr:nvSpPr>
        <xdr:cNvPr id="107" name="Rectangle 10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149</xdr:row>
      <xdr:rowOff>38100</xdr:rowOff>
    </xdr:from>
    <xdr:to>
      <xdr:col>7</xdr:col>
      <xdr:colOff>400050</xdr:colOff>
      <xdr:row>149</xdr:row>
      <xdr:rowOff>142875</xdr:rowOff>
    </xdr:to>
    <xdr:sp macro="" textlink="">
      <xdr:nvSpPr>
        <xdr:cNvPr id="108" name="Rectangle 10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150</xdr:row>
      <xdr:rowOff>38100</xdr:rowOff>
    </xdr:from>
    <xdr:to>
      <xdr:col>7</xdr:col>
      <xdr:colOff>400050</xdr:colOff>
      <xdr:row>150</xdr:row>
      <xdr:rowOff>142875</xdr:rowOff>
    </xdr:to>
    <xdr:sp macro="" textlink="">
      <xdr:nvSpPr>
        <xdr:cNvPr id="109" name="Rectangle 10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151</xdr:row>
      <xdr:rowOff>38100</xdr:rowOff>
    </xdr:from>
    <xdr:to>
      <xdr:col>7</xdr:col>
      <xdr:colOff>400050</xdr:colOff>
      <xdr:row>151</xdr:row>
      <xdr:rowOff>142875</xdr:rowOff>
    </xdr:to>
    <xdr:sp macro="" textlink="">
      <xdr:nvSpPr>
        <xdr:cNvPr id="110" name="Rectangle 10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152</xdr:row>
      <xdr:rowOff>38100</xdr:rowOff>
    </xdr:from>
    <xdr:to>
      <xdr:col>7</xdr:col>
      <xdr:colOff>400050</xdr:colOff>
      <xdr:row>152</xdr:row>
      <xdr:rowOff>142875</xdr:rowOff>
    </xdr:to>
    <xdr:sp macro="" textlink="">
      <xdr:nvSpPr>
        <xdr:cNvPr id="111" name="Rectangle 11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153</xdr:row>
      <xdr:rowOff>38100</xdr:rowOff>
    </xdr:from>
    <xdr:to>
      <xdr:col>7</xdr:col>
      <xdr:colOff>400050</xdr:colOff>
      <xdr:row>153</xdr:row>
      <xdr:rowOff>142875</xdr:rowOff>
    </xdr:to>
    <xdr:sp macro="" textlink="">
      <xdr:nvSpPr>
        <xdr:cNvPr id="112" name="Rectangle 11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154</xdr:row>
      <xdr:rowOff>38100</xdr:rowOff>
    </xdr:from>
    <xdr:to>
      <xdr:col>7</xdr:col>
      <xdr:colOff>400050</xdr:colOff>
      <xdr:row>154</xdr:row>
      <xdr:rowOff>142875</xdr:rowOff>
    </xdr:to>
    <xdr:sp macro="" textlink="">
      <xdr:nvSpPr>
        <xdr:cNvPr id="113" name="Rectangle 11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155</xdr:row>
      <xdr:rowOff>38100</xdr:rowOff>
    </xdr:from>
    <xdr:to>
      <xdr:col>7</xdr:col>
      <xdr:colOff>400050</xdr:colOff>
      <xdr:row>155</xdr:row>
      <xdr:rowOff>142875</xdr:rowOff>
    </xdr:to>
    <xdr:sp macro="" textlink="">
      <xdr:nvSpPr>
        <xdr:cNvPr id="114" name="Rectangle 11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159</xdr:row>
      <xdr:rowOff>38100</xdr:rowOff>
    </xdr:from>
    <xdr:to>
      <xdr:col>3</xdr:col>
      <xdr:colOff>400050</xdr:colOff>
      <xdr:row>159</xdr:row>
      <xdr:rowOff>142875</xdr:rowOff>
    </xdr:to>
    <xdr:sp macro="" textlink="">
      <xdr:nvSpPr>
        <xdr:cNvPr id="115" name="Rectangle 114"/>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160</xdr:row>
      <xdr:rowOff>38100</xdr:rowOff>
    </xdr:from>
    <xdr:to>
      <xdr:col>3</xdr:col>
      <xdr:colOff>400050</xdr:colOff>
      <xdr:row>160</xdr:row>
      <xdr:rowOff>142875</xdr:rowOff>
    </xdr:to>
    <xdr:sp macro="" textlink="">
      <xdr:nvSpPr>
        <xdr:cNvPr id="116" name="Rectangle 115"/>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161</xdr:row>
      <xdr:rowOff>38100</xdr:rowOff>
    </xdr:from>
    <xdr:to>
      <xdr:col>3</xdr:col>
      <xdr:colOff>400050</xdr:colOff>
      <xdr:row>161</xdr:row>
      <xdr:rowOff>142875</xdr:rowOff>
    </xdr:to>
    <xdr:sp macro="" textlink="">
      <xdr:nvSpPr>
        <xdr:cNvPr id="117" name="Rectangle 116"/>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162</xdr:row>
      <xdr:rowOff>38100</xdr:rowOff>
    </xdr:from>
    <xdr:to>
      <xdr:col>3</xdr:col>
      <xdr:colOff>400050</xdr:colOff>
      <xdr:row>162</xdr:row>
      <xdr:rowOff>142875</xdr:rowOff>
    </xdr:to>
    <xdr:sp macro="" textlink="">
      <xdr:nvSpPr>
        <xdr:cNvPr id="118" name="Rectangle 117"/>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163</xdr:row>
      <xdr:rowOff>38100</xdr:rowOff>
    </xdr:from>
    <xdr:to>
      <xdr:col>3</xdr:col>
      <xdr:colOff>400050</xdr:colOff>
      <xdr:row>163</xdr:row>
      <xdr:rowOff>142875</xdr:rowOff>
    </xdr:to>
    <xdr:sp macro="" textlink="">
      <xdr:nvSpPr>
        <xdr:cNvPr id="119" name="Rectangle 118"/>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164</xdr:row>
      <xdr:rowOff>38100</xdr:rowOff>
    </xdr:from>
    <xdr:to>
      <xdr:col>3</xdr:col>
      <xdr:colOff>400050</xdr:colOff>
      <xdr:row>164</xdr:row>
      <xdr:rowOff>142875</xdr:rowOff>
    </xdr:to>
    <xdr:sp macro="" textlink="">
      <xdr:nvSpPr>
        <xdr:cNvPr id="120" name="Rectangle 119"/>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165</xdr:row>
      <xdr:rowOff>38100</xdr:rowOff>
    </xdr:from>
    <xdr:to>
      <xdr:col>3</xdr:col>
      <xdr:colOff>400050</xdr:colOff>
      <xdr:row>165</xdr:row>
      <xdr:rowOff>142875</xdr:rowOff>
    </xdr:to>
    <xdr:sp macro="" textlink="">
      <xdr:nvSpPr>
        <xdr:cNvPr id="121" name="Rectangle 120"/>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166</xdr:row>
      <xdr:rowOff>38100</xdr:rowOff>
    </xdr:from>
    <xdr:to>
      <xdr:col>3</xdr:col>
      <xdr:colOff>400050</xdr:colOff>
      <xdr:row>166</xdr:row>
      <xdr:rowOff>142875</xdr:rowOff>
    </xdr:to>
    <xdr:sp macro="" textlink="">
      <xdr:nvSpPr>
        <xdr:cNvPr id="122" name="Rectangle 121"/>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167</xdr:row>
      <xdr:rowOff>38100</xdr:rowOff>
    </xdr:from>
    <xdr:to>
      <xdr:col>3</xdr:col>
      <xdr:colOff>400050</xdr:colOff>
      <xdr:row>167</xdr:row>
      <xdr:rowOff>142875</xdr:rowOff>
    </xdr:to>
    <xdr:sp macro="" textlink="">
      <xdr:nvSpPr>
        <xdr:cNvPr id="123" name="Rectangle 122"/>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159</xdr:row>
      <xdr:rowOff>38100</xdr:rowOff>
    </xdr:from>
    <xdr:to>
      <xdr:col>5</xdr:col>
      <xdr:colOff>400050</xdr:colOff>
      <xdr:row>159</xdr:row>
      <xdr:rowOff>142875</xdr:rowOff>
    </xdr:to>
    <xdr:sp macro="" textlink="">
      <xdr:nvSpPr>
        <xdr:cNvPr id="124" name="Rectangle 123"/>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160</xdr:row>
      <xdr:rowOff>38100</xdr:rowOff>
    </xdr:from>
    <xdr:to>
      <xdr:col>5</xdr:col>
      <xdr:colOff>400050</xdr:colOff>
      <xdr:row>160</xdr:row>
      <xdr:rowOff>142875</xdr:rowOff>
    </xdr:to>
    <xdr:sp macro="" textlink="">
      <xdr:nvSpPr>
        <xdr:cNvPr id="125" name="Rectangle 124"/>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161</xdr:row>
      <xdr:rowOff>38100</xdr:rowOff>
    </xdr:from>
    <xdr:to>
      <xdr:col>5</xdr:col>
      <xdr:colOff>400050</xdr:colOff>
      <xdr:row>161</xdr:row>
      <xdr:rowOff>142875</xdr:rowOff>
    </xdr:to>
    <xdr:sp macro="" textlink="">
      <xdr:nvSpPr>
        <xdr:cNvPr id="126" name="Rectangle 125"/>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162</xdr:row>
      <xdr:rowOff>38100</xdr:rowOff>
    </xdr:from>
    <xdr:to>
      <xdr:col>5</xdr:col>
      <xdr:colOff>400050</xdr:colOff>
      <xdr:row>162</xdr:row>
      <xdr:rowOff>142875</xdr:rowOff>
    </xdr:to>
    <xdr:sp macro="" textlink="">
      <xdr:nvSpPr>
        <xdr:cNvPr id="127" name="Rectangle 126"/>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163</xdr:row>
      <xdr:rowOff>38100</xdr:rowOff>
    </xdr:from>
    <xdr:to>
      <xdr:col>5</xdr:col>
      <xdr:colOff>400050</xdr:colOff>
      <xdr:row>163</xdr:row>
      <xdr:rowOff>142875</xdr:rowOff>
    </xdr:to>
    <xdr:sp macro="" textlink="">
      <xdr:nvSpPr>
        <xdr:cNvPr id="128" name="Rectangle 127"/>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164</xdr:row>
      <xdr:rowOff>38100</xdr:rowOff>
    </xdr:from>
    <xdr:to>
      <xdr:col>5</xdr:col>
      <xdr:colOff>400050</xdr:colOff>
      <xdr:row>164</xdr:row>
      <xdr:rowOff>142875</xdr:rowOff>
    </xdr:to>
    <xdr:sp macro="" textlink="">
      <xdr:nvSpPr>
        <xdr:cNvPr id="129" name="Rectangle 128"/>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165</xdr:row>
      <xdr:rowOff>38100</xdr:rowOff>
    </xdr:from>
    <xdr:to>
      <xdr:col>5</xdr:col>
      <xdr:colOff>400050</xdr:colOff>
      <xdr:row>165</xdr:row>
      <xdr:rowOff>142875</xdr:rowOff>
    </xdr:to>
    <xdr:sp macro="" textlink="">
      <xdr:nvSpPr>
        <xdr:cNvPr id="130" name="Rectangle 129"/>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166</xdr:row>
      <xdr:rowOff>38100</xdr:rowOff>
    </xdr:from>
    <xdr:to>
      <xdr:col>5</xdr:col>
      <xdr:colOff>400050</xdr:colOff>
      <xdr:row>166</xdr:row>
      <xdr:rowOff>142875</xdr:rowOff>
    </xdr:to>
    <xdr:sp macro="" textlink="">
      <xdr:nvSpPr>
        <xdr:cNvPr id="131" name="Rectangle 130"/>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167</xdr:row>
      <xdr:rowOff>38100</xdr:rowOff>
    </xdr:from>
    <xdr:to>
      <xdr:col>5</xdr:col>
      <xdr:colOff>400050</xdr:colOff>
      <xdr:row>167</xdr:row>
      <xdr:rowOff>142875</xdr:rowOff>
    </xdr:to>
    <xdr:sp macro="" textlink="">
      <xdr:nvSpPr>
        <xdr:cNvPr id="132" name="Rectangle 131"/>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168</xdr:row>
      <xdr:rowOff>38100</xdr:rowOff>
    </xdr:from>
    <xdr:to>
      <xdr:col>1</xdr:col>
      <xdr:colOff>400050</xdr:colOff>
      <xdr:row>168</xdr:row>
      <xdr:rowOff>142875</xdr:rowOff>
    </xdr:to>
    <xdr:sp macro="" textlink="">
      <xdr:nvSpPr>
        <xdr:cNvPr id="133" name="Rectangle 13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172</xdr:row>
      <xdr:rowOff>38100</xdr:rowOff>
    </xdr:from>
    <xdr:to>
      <xdr:col>2</xdr:col>
      <xdr:colOff>400050</xdr:colOff>
      <xdr:row>172</xdr:row>
      <xdr:rowOff>142875</xdr:rowOff>
    </xdr:to>
    <xdr:sp macro="" textlink="">
      <xdr:nvSpPr>
        <xdr:cNvPr id="135" name="Rectangle 134"/>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173</xdr:row>
      <xdr:rowOff>38100</xdr:rowOff>
    </xdr:from>
    <xdr:to>
      <xdr:col>2</xdr:col>
      <xdr:colOff>400050</xdr:colOff>
      <xdr:row>173</xdr:row>
      <xdr:rowOff>142875</xdr:rowOff>
    </xdr:to>
    <xdr:sp macro="" textlink="">
      <xdr:nvSpPr>
        <xdr:cNvPr id="136" name="Rectangle 135"/>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174</xdr:row>
      <xdr:rowOff>38100</xdr:rowOff>
    </xdr:from>
    <xdr:to>
      <xdr:col>2</xdr:col>
      <xdr:colOff>400050</xdr:colOff>
      <xdr:row>174</xdr:row>
      <xdr:rowOff>142875</xdr:rowOff>
    </xdr:to>
    <xdr:sp macro="" textlink="">
      <xdr:nvSpPr>
        <xdr:cNvPr id="137" name="Rectangle 136"/>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175</xdr:row>
      <xdr:rowOff>38100</xdr:rowOff>
    </xdr:from>
    <xdr:to>
      <xdr:col>1</xdr:col>
      <xdr:colOff>400050</xdr:colOff>
      <xdr:row>175</xdr:row>
      <xdr:rowOff>142875</xdr:rowOff>
    </xdr:to>
    <xdr:sp macro="" textlink="">
      <xdr:nvSpPr>
        <xdr:cNvPr id="138" name="Rectangle 137"/>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176</xdr:row>
      <xdr:rowOff>38100</xdr:rowOff>
    </xdr:from>
    <xdr:to>
      <xdr:col>1</xdr:col>
      <xdr:colOff>400050</xdr:colOff>
      <xdr:row>176</xdr:row>
      <xdr:rowOff>142875</xdr:rowOff>
    </xdr:to>
    <xdr:sp macro="" textlink="">
      <xdr:nvSpPr>
        <xdr:cNvPr id="139" name="Rectangle 138"/>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177</xdr:row>
      <xdr:rowOff>38100</xdr:rowOff>
    </xdr:from>
    <xdr:to>
      <xdr:col>1</xdr:col>
      <xdr:colOff>400050</xdr:colOff>
      <xdr:row>177</xdr:row>
      <xdr:rowOff>142875</xdr:rowOff>
    </xdr:to>
    <xdr:sp macro="" textlink="">
      <xdr:nvSpPr>
        <xdr:cNvPr id="140" name="Rectangle 139"/>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178</xdr:row>
      <xdr:rowOff>38100</xdr:rowOff>
    </xdr:from>
    <xdr:to>
      <xdr:col>1</xdr:col>
      <xdr:colOff>400050</xdr:colOff>
      <xdr:row>178</xdr:row>
      <xdr:rowOff>142875</xdr:rowOff>
    </xdr:to>
    <xdr:sp macro="" textlink="">
      <xdr:nvSpPr>
        <xdr:cNvPr id="141" name="Rectangle 140"/>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179</xdr:row>
      <xdr:rowOff>38100</xdr:rowOff>
    </xdr:from>
    <xdr:to>
      <xdr:col>1</xdr:col>
      <xdr:colOff>400050</xdr:colOff>
      <xdr:row>179</xdr:row>
      <xdr:rowOff>142875</xdr:rowOff>
    </xdr:to>
    <xdr:sp macro="" textlink="">
      <xdr:nvSpPr>
        <xdr:cNvPr id="142" name="Rectangle 141"/>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24</xdr:row>
      <xdr:rowOff>28575</xdr:rowOff>
    </xdr:from>
    <xdr:to>
      <xdr:col>5</xdr:col>
      <xdr:colOff>323850</xdr:colOff>
      <xdr:row>28</xdr:row>
      <xdr:rowOff>95250</xdr:rowOff>
    </xdr:to>
    <xdr:sp macro="" textlink="">
      <xdr:nvSpPr>
        <xdr:cNvPr id="2" name="Rectangle 1"/>
        <xdr:cNvSpPr/>
      </xdr:nvSpPr>
      <xdr:spPr>
        <a:xfrm>
          <a:off x="1304925" y="33051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Cu Loss Trend</a:t>
          </a:r>
        </a:p>
      </xdr:txBody>
    </xdr:sp>
    <xdr:clientData/>
  </xdr:twoCellAnchor>
  <xdr:twoCellAnchor>
    <xdr:from>
      <xdr:col>2</xdr:col>
      <xdr:colOff>66675</xdr:colOff>
      <xdr:row>29</xdr:row>
      <xdr:rowOff>123825</xdr:rowOff>
    </xdr:from>
    <xdr:to>
      <xdr:col>5</xdr:col>
      <xdr:colOff>304800</xdr:colOff>
      <xdr:row>34</xdr:row>
      <xdr:rowOff>28575</xdr:rowOff>
    </xdr:to>
    <xdr:sp macro="" textlink="">
      <xdr:nvSpPr>
        <xdr:cNvPr id="3" name="Rectangle 2"/>
        <xdr:cNvSpPr/>
      </xdr:nvSpPr>
      <xdr:spPr>
        <a:xfrm>
          <a:off x="1285875" y="4210050"/>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Matte Grade Trend</a:t>
          </a:r>
        </a:p>
      </xdr:txBody>
    </xdr:sp>
    <xdr:clientData/>
  </xdr:twoCellAnchor>
  <xdr:twoCellAnchor>
    <xdr:from>
      <xdr:col>2</xdr:col>
      <xdr:colOff>66675</xdr:colOff>
      <xdr:row>35</xdr:row>
      <xdr:rowOff>38100</xdr:rowOff>
    </xdr:from>
    <xdr:to>
      <xdr:col>5</xdr:col>
      <xdr:colOff>304800</xdr:colOff>
      <xdr:row>39</xdr:row>
      <xdr:rowOff>104775</xdr:rowOff>
    </xdr:to>
    <xdr:sp macro="" textlink="">
      <xdr:nvSpPr>
        <xdr:cNvPr id="4" name="Rectangle 3"/>
        <xdr:cNvSpPr/>
      </xdr:nvSpPr>
      <xdr:spPr>
        <a:xfrm>
          <a:off x="1285875" y="50958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Slag</a:t>
          </a:r>
          <a:r>
            <a:rPr lang="en-PH" sz="1100" i="1" baseline="0"/>
            <a:t> - Fe/SiO2</a:t>
          </a:r>
          <a:r>
            <a:rPr lang="en-PH" sz="1100" i="1"/>
            <a:t> Trend</a:t>
          </a:r>
        </a:p>
      </xdr:txBody>
    </xdr:sp>
    <xdr:clientData/>
  </xdr:twoCellAnchor>
  <xdr:twoCellAnchor>
    <xdr:from>
      <xdr:col>5</xdr:col>
      <xdr:colOff>1314450</xdr:colOff>
      <xdr:row>24</xdr:row>
      <xdr:rowOff>47625</xdr:rowOff>
    </xdr:from>
    <xdr:to>
      <xdr:col>8</xdr:col>
      <xdr:colOff>323850</xdr:colOff>
      <xdr:row>28</xdr:row>
      <xdr:rowOff>114300</xdr:rowOff>
    </xdr:to>
    <xdr:sp macro="" textlink="">
      <xdr:nvSpPr>
        <xdr:cNvPr id="5" name="Rectangle 4"/>
        <xdr:cNvSpPr/>
      </xdr:nvSpPr>
      <xdr:spPr>
        <a:xfrm>
          <a:off x="4848225" y="332422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Bath Level Trend</a:t>
          </a:r>
        </a:p>
      </xdr:txBody>
    </xdr:sp>
    <xdr:clientData/>
  </xdr:twoCellAnchor>
  <xdr:twoCellAnchor>
    <xdr:from>
      <xdr:col>5</xdr:col>
      <xdr:colOff>1304925</xdr:colOff>
      <xdr:row>29</xdr:row>
      <xdr:rowOff>133350</xdr:rowOff>
    </xdr:from>
    <xdr:to>
      <xdr:col>8</xdr:col>
      <xdr:colOff>314325</xdr:colOff>
      <xdr:row>34</xdr:row>
      <xdr:rowOff>38100</xdr:rowOff>
    </xdr:to>
    <xdr:sp macro="" textlink="">
      <xdr:nvSpPr>
        <xdr:cNvPr id="6" name="Rectangle 5"/>
        <xdr:cNvSpPr/>
      </xdr:nvSpPr>
      <xdr:spPr>
        <a:xfrm>
          <a:off x="4838700" y="42195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Slag Temperature</a:t>
          </a:r>
          <a:r>
            <a:rPr lang="en-PH" sz="1100" i="1" baseline="0"/>
            <a:t> </a:t>
          </a:r>
          <a:r>
            <a:rPr lang="en-PH" sz="1100" i="1"/>
            <a:t>Trend</a:t>
          </a:r>
        </a:p>
      </xdr:txBody>
    </xdr:sp>
    <xdr:clientData/>
  </xdr:twoCellAnchor>
  <xdr:twoCellAnchor>
    <xdr:from>
      <xdr:col>2</xdr:col>
      <xdr:colOff>0</xdr:colOff>
      <xdr:row>96</xdr:row>
      <xdr:rowOff>66675</xdr:rowOff>
    </xdr:from>
    <xdr:to>
      <xdr:col>5</xdr:col>
      <xdr:colOff>238125</xdr:colOff>
      <xdr:row>100</xdr:row>
      <xdr:rowOff>133350</xdr:rowOff>
    </xdr:to>
    <xdr:sp macro="" textlink="">
      <xdr:nvSpPr>
        <xdr:cNvPr id="7" name="Rectangle 6"/>
        <xdr:cNvSpPr/>
      </xdr:nvSpPr>
      <xdr:spPr>
        <a:xfrm>
          <a:off x="1219200" y="12249150"/>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FSFE</a:t>
          </a:r>
          <a:r>
            <a:rPr lang="en-PH" sz="1100" i="1" baseline="0"/>
            <a:t> Feed</a:t>
          </a:r>
          <a:r>
            <a:rPr lang="en-PH" sz="1100" i="1"/>
            <a:t> Charge vs Time</a:t>
          </a:r>
        </a:p>
      </xdr:txBody>
    </xdr:sp>
    <xdr:clientData/>
  </xdr:twoCellAnchor>
  <xdr:twoCellAnchor>
    <xdr:from>
      <xdr:col>2</xdr:col>
      <xdr:colOff>0</xdr:colOff>
      <xdr:row>112</xdr:row>
      <xdr:rowOff>0</xdr:rowOff>
    </xdr:from>
    <xdr:to>
      <xdr:col>5</xdr:col>
      <xdr:colOff>238125</xdr:colOff>
      <xdr:row>116</xdr:row>
      <xdr:rowOff>66675</xdr:rowOff>
    </xdr:to>
    <xdr:sp macro="" textlink="">
      <xdr:nvSpPr>
        <xdr:cNvPr id="9" name="Rectangle 8"/>
        <xdr:cNvSpPr/>
      </xdr:nvSpPr>
      <xdr:spPr>
        <a:xfrm>
          <a:off x="1219200" y="147732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Comments With Picture</a:t>
          </a:r>
        </a:p>
      </xdr:txBody>
    </xdr:sp>
    <xdr:clientData/>
  </xdr:twoCellAnchor>
  <xdr:twoCellAnchor>
    <xdr:from>
      <xdr:col>2</xdr:col>
      <xdr:colOff>0</xdr:colOff>
      <xdr:row>120</xdr:row>
      <xdr:rowOff>0</xdr:rowOff>
    </xdr:from>
    <xdr:to>
      <xdr:col>5</xdr:col>
      <xdr:colOff>238125</xdr:colOff>
      <xdr:row>124</xdr:row>
      <xdr:rowOff>66675</xdr:rowOff>
    </xdr:to>
    <xdr:sp macro="" textlink="">
      <xdr:nvSpPr>
        <xdr:cNvPr id="11" name="Rectangle 10"/>
        <xdr:cNvSpPr/>
      </xdr:nvSpPr>
      <xdr:spPr>
        <a:xfrm>
          <a:off x="1219200" y="1509712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Comments With Picture</a:t>
          </a:r>
        </a:p>
      </xdr:txBody>
    </xdr:sp>
    <xdr:clientData/>
  </xdr:twoCellAnchor>
  <xdr:twoCellAnchor>
    <xdr:from>
      <xdr:col>2</xdr:col>
      <xdr:colOff>85725</xdr:colOff>
      <xdr:row>24</xdr:row>
      <xdr:rowOff>28575</xdr:rowOff>
    </xdr:from>
    <xdr:to>
      <xdr:col>5</xdr:col>
      <xdr:colOff>323850</xdr:colOff>
      <xdr:row>28</xdr:row>
      <xdr:rowOff>95250</xdr:rowOff>
    </xdr:to>
    <xdr:sp macro="" textlink="">
      <xdr:nvSpPr>
        <xdr:cNvPr id="13" name="Rectangle 12"/>
        <xdr:cNvSpPr/>
      </xdr:nvSpPr>
      <xdr:spPr>
        <a:xfrm>
          <a:off x="1304925" y="39528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Cu Loss Trend</a:t>
          </a:r>
        </a:p>
      </xdr:txBody>
    </xdr:sp>
    <xdr:clientData/>
  </xdr:twoCellAnchor>
  <xdr:twoCellAnchor>
    <xdr:from>
      <xdr:col>2</xdr:col>
      <xdr:colOff>66675</xdr:colOff>
      <xdr:row>29</xdr:row>
      <xdr:rowOff>123825</xdr:rowOff>
    </xdr:from>
    <xdr:to>
      <xdr:col>5</xdr:col>
      <xdr:colOff>304800</xdr:colOff>
      <xdr:row>34</xdr:row>
      <xdr:rowOff>28575</xdr:rowOff>
    </xdr:to>
    <xdr:sp macro="" textlink="">
      <xdr:nvSpPr>
        <xdr:cNvPr id="14" name="Rectangle 13"/>
        <xdr:cNvSpPr/>
      </xdr:nvSpPr>
      <xdr:spPr>
        <a:xfrm>
          <a:off x="1285875" y="4857750"/>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Matte Grade Trend</a:t>
          </a:r>
        </a:p>
      </xdr:txBody>
    </xdr:sp>
    <xdr:clientData/>
  </xdr:twoCellAnchor>
  <xdr:twoCellAnchor>
    <xdr:from>
      <xdr:col>2</xdr:col>
      <xdr:colOff>66675</xdr:colOff>
      <xdr:row>35</xdr:row>
      <xdr:rowOff>38100</xdr:rowOff>
    </xdr:from>
    <xdr:to>
      <xdr:col>5</xdr:col>
      <xdr:colOff>304800</xdr:colOff>
      <xdr:row>39</xdr:row>
      <xdr:rowOff>104775</xdr:rowOff>
    </xdr:to>
    <xdr:sp macro="" textlink="">
      <xdr:nvSpPr>
        <xdr:cNvPr id="15" name="Rectangle 14"/>
        <xdr:cNvSpPr/>
      </xdr:nvSpPr>
      <xdr:spPr>
        <a:xfrm>
          <a:off x="1285875" y="57435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Slag</a:t>
          </a:r>
          <a:r>
            <a:rPr lang="en-PH" sz="1100" i="1" baseline="0">
              <a:solidFill>
                <a:sysClr val="windowText" lastClr="000000"/>
              </a:solidFill>
            </a:rPr>
            <a:t> - Fe/SiO2</a:t>
          </a:r>
          <a:r>
            <a:rPr lang="en-PH" sz="1100" i="1">
              <a:solidFill>
                <a:sysClr val="windowText" lastClr="000000"/>
              </a:solidFill>
            </a:rPr>
            <a:t> Trend</a:t>
          </a:r>
        </a:p>
      </xdr:txBody>
    </xdr:sp>
    <xdr:clientData/>
  </xdr:twoCellAnchor>
  <xdr:twoCellAnchor>
    <xdr:from>
      <xdr:col>5</xdr:col>
      <xdr:colOff>1314450</xdr:colOff>
      <xdr:row>24</xdr:row>
      <xdr:rowOff>47625</xdr:rowOff>
    </xdr:from>
    <xdr:to>
      <xdr:col>8</xdr:col>
      <xdr:colOff>323850</xdr:colOff>
      <xdr:row>28</xdr:row>
      <xdr:rowOff>114300</xdr:rowOff>
    </xdr:to>
    <xdr:sp macro="" textlink="">
      <xdr:nvSpPr>
        <xdr:cNvPr id="16" name="Rectangle 15"/>
        <xdr:cNvSpPr/>
      </xdr:nvSpPr>
      <xdr:spPr>
        <a:xfrm>
          <a:off x="4848225" y="39719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Bath Level Trend</a:t>
          </a:r>
        </a:p>
      </xdr:txBody>
    </xdr:sp>
    <xdr:clientData/>
  </xdr:twoCellAnchor>
  <xdr:twoCellAnchor>
    <xdr:from>
      <xdr:col>5</xdr:col>
      <xdr:colOff>1304925</xdr:colOff>
      <xdr:row>29</xdr:row>
      <xdr:rowOff>133350</xdr:rowOff>
    </xdr:from>
    <xdr:to>
      <xdr:col>8</xdr:col>
      <xdr:colOff>314325</xdr:colOff>
      <xdr:row>34</xdr:row>
      <xdr:rowOff>38100</xdr:rowOff>
    </xdr:to>
    <xdr:sp macro="" textlink="">
      <xdr:nvSpPr>
        <xdr:cNvPr id="17" name="Rectangle 16"/>
        <xdr:cNvSpPr/>
      </xdr:nvSpPr>
      <xdr:spPr>
        <a:xfrm>
          <a:off x="4838700" y="48672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Slag Temperature</a:t>
          </a:r>
          <a:r>
            <a:rPr lang="en-PH" sz="1100" i="1" baseline="0">
              <a:solidFill>
                <a:sysClr val="windowText" lastClr="000000"/>
              </a:solidFill>
            </a:rPr>
            <a:t> </a:t>
          </a:r>
          <a:r>
            <a:rPr lang="en-PH" sz="1100" i="1">
              <a:solidFill>
                <a:sysClr val="windowText" lastClr="000000"/>
              </a:solidFill>
            </a:rPr>
            <a:t>Trend</a:t>
          </a:r>
        </a:p>
      </xdr:txBody>
    </xdr:sp>
    <xdr:clientData/>
  </xdr:twoCellAnchor>
  <xdr:twoCellAnchor>
    <xdr:from>
      <xdr:col>12</xdr:col>
      <xdr:colOff>314325</xdr:colOff>
      <xdr:row>40</xdr:row>
      <xdr:rowOff>66675</xdr:rowOff>
    </xdr:from>
    <xdr:to>
      <xdr:col>16</xdr:col>
      <xdr:colOff>381000</xdr:colOff>
      <xdr:row>47</xdr:row>
      <xdr:rowOff>0</xdr:rowOff>
    </xdr:to>
    <xdr:sp macro="" textlink="">
      <xdr:nvSpPr>
        <xdr:cNvPr id="19" name="Oval Callout 18"/>
        <xdr:cNvSpPr/>
      </xdr:nvSpPr>
      <xdr:spPr>
        <a:xfrm>
          <a:off x="10820400" y="6581775"/>
          <a:ext cx="2505075" cy="1238250"/>
        </a:xfrm>
        <a:prstGeom prst="wedgeEllipseCallout">
          <a:avLst>
            <a:gd name="adj1" fmla="val -67367"/>
            <a:gd name="adj2" fmla="val 31180"/>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Those</a:t>
          </a:r>
          <a:r>
            <a:rPr lang="en-PH" sz="1000" baseline="0"/>
            <a:t> with Reference Values that will vary each month will come from the Forecast file </a:t>
          </a:r>
          <a:endParaRPr lang="en-PH" sz="1000"/>
        </a:p>
      </xdr:txBody>
    </xdr:sp>
    <xdr:clientData/>
  </xdr:twoCellAnchor>
  <xdr:twoCellAnchor>
    <xdr:from>
      <xdr:col>2</xdr:col>
      <xdr:colOff>0</xdr:colOff>
      <xdr:row>96</xdr:row>
      <xdr:rowOff>66675</xdr:rowOff>
    </xdr:from>
    <xdr:to>
      <xdr:col>5</xdr:col>
      <xdr:colOff>238125</xdr:colOff>
      <xdr:row>100</xdr:row>
      <xdr:rowOff>133350</xdr:rowOff>
    </xdr:to>
    <xdr:sp macro="" textlink="">
      <xdr:nvSpPr>
        <xdr:cNvPr id="20" name="Rectangle 19"/>
        <xdr:cNvSpPr/>
      </xdr:nvSpPr>
      <xdr:spPr>
        <a:xfrm>
          <a:off x="1219200" y="12573000"/>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FSFE</a:t>
          </a:r>
          <a:r>
            <a:rPr lang="en-PH" sz="1100" i="1" baseline="0">
              <a:solidFill>
                <a:sysClr val="windowText" lastClr="000000"/>
              </a:solidFill>
            </a:rPr>
            <a:t> Feed</a:t>
          </a:r>
          <a:r>
            <a:rPr lang="en-PH" sz="1100" i="1">
              <a:solidFill>
                <a:sysClr val="windowText" lastClr="000000"/>
              </a:solidFill>
            </a:rPr>
            <a:t> Charge vs Time</a:t>
          </a:r>
        </a:p>
      </xdr:txBody>
    </xdr:sp>
    <xdr:clientData/>
  </xdr:twoCellAnchor>
  <xdr:twoCellAnchor>
    <xdr:from>
      <xdr:col>2</xdr:col>
      <xdr:colOff>0</xdr:colOff>
      <xdr:row>112</xdr:row>
      <xdr:rowOff>0</xdr:rowOff>
    </xdr:from>
    <xdr:to>
      <xdr:col>5</xdr:col>
      <xdr:colOff>238125</xdr:colOff>
      <xdr:row>116</xdr:row>
      <xdr:rowOff>66675</xdr:rowOff>
    </xdr:to>
    <xdr:sp macro="" textlink="">
      <xdr:nvSpPr>
        <xdr:cNvPr id="21" name="Rectangle 20"/>
        <xdr:cNvSpPr/>
      </xdr:nvSpPr>
      <xdr:spPr>
        <a:xfrm>
          <a:off x="1219200" y="150971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Comments With Picture</a:t>
          </a:r>
        </a:p>
      </xdr:txBody>
    </xdr:sp>
    <xdr:clientData/>
  </xdr:twoCellAnchor>
  <xdr:twoCellAnchor>
    <xdr:from>
      <xdr:col>2</xdr:col>
      <xdr:colOff>0</xdr:colOff>
      <xdr:row>120</xdr:row>
      <xdr:rowOff>0</xdr:rowOff>
    </xdr:from>
    <xdr:to>
      <xdr:col>5</xdr:col>
      <xdr:colOff>238125</xdr:colOff>
      <xdr:row>124</xdr:row>
      <xdr:rowOff>66675</xdr:rowOff>
    </xdr:to>
    <xdr:sp macro="" textlink="">
      <xdr:nvSpPr>
        <xdr:cNvPr id="22" name="Rectangle 21"/>
        <xdr:cNvSpPr/>
      </xdr:nvSpPr>
      <xdr:spPr>
        <a:xfrm>
          <a:off x="1219200" y="163925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Comments With Picture</a:t>
          </a:r>
        </a:p>
      </xdr:txBody>
    </xdr:sp>
    <xdr:clientData/>
  </xdr:twoCellAnchor>
  <xdr:twoCellAnchor>
    <xdr:from>
      <xdr:col>8</xdr:col>
      <xdr:colOff>361950</xdr:colOff>
      <xdr:row>2</xdr:row>
      <xdr:rowOff>19051</xdr:rowOff>
    </xdr:from>
    <xdr:to>
      <xdr:col>11</xdr:col>
      <xdr:colOff>704850</xdr:colOff>
      <xdr:row>8</xdr:row>
      <xdr:rowOff>57151</xdr:rowOff>
    </xdr:to>
    <xdr:sp macro="" textlink="">
      <xdr:nvSpPr>
        <xdr:cNvPr id="23" name="Oval Callout 22"/>
        <xdr:cNvSpPr/>
      </xdr:nvSpPr>
      <xdr:spPr>
        <a:xfrm>
          <a:off x="7591425" y="381001"/>
          <a:ext cx="2124075" cy="1009650"/>
        </a:xfrm>
        <a:prstGeom prst="wedgeEllipseCallout">
          <a:avLst>
            <a:gd name="adj1" fmla="val -22392"/>
            <a:gd name="adj2" fmla="val 105854"/>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 Compliance</a:t>
          </a:r>
          <a:r>
            <a:rPr lang="en-PH" sz="1000" baseline="0"/>
            <a:t> for the shift = # of within range values over total# of values</a:t>
          </a:r>
          <a:endParaRPr lang="en-PH" sz="1000"/>
        </a:p>
      </xdr:txBody>
    </xdr:sp>
    <xdr:clientData/>
  </xdr:twoCellAnchor>
  <xdr:twoCellAnchor>
    <xdr:from>
      <xdr:col>12</xdr:col>
      <xdr:colOff>200025</xdr:colOff>
      <xdr:row>48</xdr:row>
      <xdr:rowOff>104774</xdr:rowOff>
    </xdr:from>
    <xdr:to>
      <xdr:col>16</xdr:col>
      <xdr:colOff>266700</xdr:colOff>
      <xdr:row>66</xdr:row>
      <xdr:rowOff>133349</xdr:rowOff>
    </xdr:to>
    <xdr:sp macro="" textlink="">
      <xdr:nvSpPr>
        <xdr:cNvPr id="24" name="Oval Callout 23"/>
        <xdr:cNvSpPr/>
      </xdr:nvSpPr>
      <xdr:spPr>
        <a:xfrm>
          <a:off x="10706100" y="8239124"/>
          <a:ext cx="2505075" cy="2943225"/>
        </a:xfrm>
        <a:prstGeom prst="wedgeEllipseCallout">
          <a:avLst>
            <a:gd name="adj1" fmla="val -76112"/>
            <a:gd name="adj2" fmla="val 1083"/>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Parameters in </a:t>
          </a:r>
          <a:r>
            <a:rPr lang="en-PH" sz="1000">
              <a:solidFill>
                <a:srgbClr val="FF0000"/>
              </a:solidFill>
            </a:rPr>
            <a:t>red font </a:t>
          </a:r>
          <a:r>
            <a:rPr lang="en-PH" sz="1000"/>
            <a:t>will have 4 actual values (average</a:t>
          </a:r>
          <a:r>
            <a:rPr lang="en-PH" sz="1000" baseline="0"/>
            <a:t> every 2 hours)</a:t>
          </a:r>
        </a:p>
        <a:p>
          <a:pPr algn="ctr"/>
          <a:endParaRPr lang="en-PH" sz="1000" baseline="0"/>
        </a:p>
        <a:p>
          <a:pPr algn="ctr"/>
          <a:r>
            <a:rPr lang="en-PH" sz="1000" baseline="0"/>
            <a:t>Total Conc Charge, Matte Produced, Slag Produced is total for the shift</a:t>
          </a:r>
        </a:p>
        <a:p>
          <a:pPr algn="ctr"/>
          <a:endParaRPr lang="en-PH" sz="1000" baseline="0"/>
        </a:p>
        <a:p>
          <a:pPr algn="ctr"/>
          <a:r>
            <a:rPr lang="en-PH" sz="1000" baseline="0"/>
            <a:t>Coal Setting and Silica Setting, get last value of shift only for the Actual Value</a:t>
          </a:r>
          <a:endParaRPr lang="en-PH" sz="10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95252</xdr:colOff>
      <xdr:row>13</xdr:row>
      <xdr:rowOff>71438</xdr:rowOff>
    </xdr:from>
    <xdr:to>
      <xdr:col>1</xdr:col>
      <xdr:colOff>2568748</xdr:colOff>
      <xdr:row>13</xdr:row>
      <xdr:rowOff>1512093</xdr:rowOff>
    </xdr:to>
    <xdr:pic>
      <xdr:nvPicPr>
        <xdr:cNvPr id="8" name="Picture 7"/>
        <xdr:cNvPicPr>
          <a:picLocks noChangeAspect="1"/>
        </xdr:cNvPicPr>
      </xdr:nvPicPr>
      <xdr:blipFill>
        <a:blip xmlns:r="http://schemas.openxmlformats.org/officeDocument/2006/relationships" r:embed="rId1" cstate="print"/>
        <a:stretch>
          <a:fillRect/>
        </a:stretch>
      </xdr:blipFill>
      <xdr:spPr>
        <a:xfrm>
          <a:off x="323852" y="2690813"/>
          <a:ext cx="2473496" cy="1440655"/>
        </a:xfrm>
        <a:prstGeom prst="rect">
          <a:avLst/>
        </a:prstGeom>
      </xdr:spPr>
    </xdr:pic>
    <xdr:clientData/>
  </xdr:twoCellAnchor>
  <xdr:twoCellAnchor editAs="oneCell">
    <xdr:from>
      <xdr:col>1</xdr:col>
      <xdr:colOff>95253</xdr:colOff>
      <xdr:row>17</xdr:row>
      <xdr:rowOff>71440</xdr:rowOff>
    </xdr:from>
    <xdr:to>
      <xdr:col>1</xdr:col>
      <xdr:colOff>2598071</xdr:colOff>
      <xdr:row>17</xdr:row>
      <xdr:rowOff>1643062</xdr:rowOff>
    </xdr:to>
    <xdr:pic>
      <xdr:nvPicPr>
        <xdr:cNvPr id="9" name="Picture 8"/>
        <xdr:cNvPicPr>
          <a:picLocks noChangeAspect="1"/>
        </xdr:cNvPicPr>
      </xdr:nvPicPr>
      <xdr:blipFill>
        <a:blip xmlns:r="http://schemas.openxmlformats.org/officeDocument/2006/relationships" r:embed="rId2" cstate="print"/>
        <a:stretch>
          <a:fillRect/>
        </a:stretch>
      </xdr:blipFill>
      <xdr:spPr>
        <a:xfrm>
          <a:off x="323853" y="5614990"/>
          <a:ext cx="2502818" cy="1571622"/>
        </a:xfrm>
        <a:prstGeom prst="rect">
          <a:avLst/>
        </a:prstGeom>
      </xdr:spPr>
    </xdr:pic>
    <xdr:clientData/>
  </xdr:twoCellAnchor>
  <xdr:twoCellAnchor editAs="oneCell">
    <xdr:from>
      <xdr:col>1</xdr:col>
      <xdr:colOff>59532</xdr:colOff>
      <xdr:row>19</xdr:row>
      <xdr:rowOff>53489</xdr:rowOff>
    </xdr:from>
    <xdr:to>
      <xdr:col>1</xdr:col>
      <xdr:colOff>2607468</xdr:colOff>
      <xdr:row>19</xdr:row>
      <xdr:rowOff>1607344</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288132" y="7511564"/>
          <a:ext cx="2547936" cy="1553855"/>
        </a:xfrm>
        <a:prstGeom prst="rect">
          <a:avLst/>
        </a:prstGeom>
      </xdr:spPr>
    </xdr:pic>
    <xdr:clientData/>
  </xdr:twoCellAnchor>
  <xdr:twoCellAnchor editAs="oneCell">
    <xdr:from>
      <xdr:col>1</xdr:col>
      <xdr:colOff>71439</xdr:colOff>
      <xdr:row>23</xdr:row>
      <xdr:rowOff>35719</xdr:rowOff>
    </xdr:from>
    <xdr:to>
      <xdr:col>1</xdr:col>
      <xdr:colOff>2673893</xdr:colOff>
      <xdr:row>23</xdr:row>
      <xdr:rowOff>1535906</xdr:rowOff>
    </xdr:to>
    <xdr:pic>
      <xdr:nvPicPr>
        <xdr:cNvPr id="11" name="Picture 10"/>
        <xdr:cNvPicPr>
          <a:picLocks noChangeAspect="1"/>
        </xdr:cNvPicPr>
      </xdr:nvPicPr>
      <xdr:blipFill>
        <a:blip xmlns:r="http://schemas.openxmlformats.org/officeDocument/2006/relationships" r:embed="rId4" cstate="print"/>
        <a:stretch>
          <a:fillRect/>
        </a:stretch>
      </xdr:blipFill>
      <xdr:spPr>
        <a:xfrm>
          <a:off x="300039" y="10532269"/>
          <a:ext cx="2602454" cy="15001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FSFE/PUBLIC/FSFE%20files%202014/Heaping%20Checklists/FII%20checklist%20and%20guidelines.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I Checklist"/>
      <sheetName val="FTA"/>
      <sheetName val="Monitoring Sheet for Heaping"/>
      <sheetName val="PI Data"/>
    </sheetNames>
    <sheetDataSet>
      <sheetData sheetId="0"/>
      <sheetData sheetId="1"/>
      <sheetData sheetId="2">
        <row r="6">
          <cell r="M6" t="str">
            <v>No air (Oxygen and blast air)</v>
          </cell>
        </row>
        <row r="7">
          <cell r="M7" t="str">
            <v>Concentrate Flushing</v>
          </cell>
        </row>
        <row r="8">
          <cell r="M8" t="str">
            <v>Dust Flushing</v>
          </cell>
        </row>
        <row r="9">
          <cell r="M9" t="str">
            <v>Concentrate Overcharging</v>
          </cell>
        </row>
        <row r="10">
          <cell r="M10" t="str">
            <v>Dust Overcharging</v>
          </cell>
        </row>
        <row r="11">
          <cell r="M11" t="str">
            <v>Low Actual Flow Rate of Oxygen or Blast Air</v>
          </cell>
        </row>
        <row r="12">
          <cell r="M12" t="str">
            <v>Insufficient Heat Up During Start Up</v>
          </cell>
        </row>
        <row r="13">
          <cell r="M13" t="str">
            <v>Insufficient Firing During Charging</v>
          </cell>
        </row>
        <row r="14">
          <cell r="M14" t="str">
            <v>Cooling Water Leak at Reaction Shaft Area</v>
          </cell>
        </row>
        <row r="15">
          <cell r="M15" t="str">
            <v>Insufficient Heat from Feed</v>
          </cell>
        </row>
        <row r="16">
          <cell r="M16" t="str">
            <v>Poor Dispersion of Feed</v>
          </cell>
        </row>
      </sheetData>
      <sheetData sheetId="3">
        <row r="7">
          <cell r="C7">
            <v>6</v>
          </cell>
          <cell r="G7">
            <v>72</v>
          </cell>
        </row>
        <row r="8">
          <cell r="B8">
            <v>41780.3125</v>
          </cell>
          <cell r="C8">
            <v>0.15999999642372131</v>
          </cell>
          <cell r="D8">
            <v>0.3</v>
          </cell>
          <cell r="E8">
            <v>0.5</v>
          </cell>
          <cell r="F8">
            <v>41780.291666666664</v>
          </cell>
          <cell r="G8">
            <v>72.296157976269569</v>
          </cell>
          <cell r="H8">
            <v>80</v>
          </cell>
          <cell r="I8">
            <v>83.869711271242167</v>
          </cell>
          <cell r="J8">
            <v>40</v>
          </cell>
          <cell r="K8">
            <v>4.6939148935387189</v>
          </cell>
          <cell r="L8">
            <v>4.4040879313047627</v>
          </cell>
          <cell r="M8">
            <v>6.9442558288574219</v>
          </cell>
          <cell r="N8">
            <v>3893.1384171080335</v>
          </cell>
          <cell r="O8">
            <v>10.084109751141749</v>
          </cell>
        </row>
        <row r="9">
          <cell r="B9">
            <v>41780.395833333336</v>
          </cell>
          <cell r="C9">
            <v>0.37999999523162842</v>
          </cell>
          <cell r="D9">
            <v>0.3</v>
          </cell>
          <cell r="E9">
            <v>0.5</v>
          </cell>
          <cell r="F9">
            <v>41780.298611111109</v>
          </cell>
          <cell r="G9">
            <v>72.736725935554333</v>
          </cell>
          <cell r="H9">
            <v>80</v>
          </cell>
          <cell r="I9">
            <v>85.29802465207689</v>
          </cell>
          <cell r="J9">
            <v>40</v>
          </cell>
          <cell r="K9">
            <v>4.6986587900145418</v>
          </cell>
          <cell r="L9">
            <v>4.3990166951790037</v>
          </cell>
          <cell r="M9">
            <v>6.9442558288574219</v>
          </cell>
          <cell r="N9">
            <v>3889.2154638691231</v>
          </cell>
          <cell r="O9">
            <v>10.08223340453862</v>
          </cell>
        </row>
        <row r="10">
          <cell r="B10">
            <v>41780.479166666664</v>
          </cell>
          <cell r="C10">
            <v>0.40999999642372131</v>
          </cell>
          <cell r="D10">
            <v>0.3</v>
          </cell>
          <cell r="E10">
            <v>0.5</v>
          </cell>
          <cell r="F10">
            <v>41780.305555555555</v>
          </cell>
          <cell r="G10">
            <v>72.919700576415877</v>
          </cell>
          <cell r="H10">
            <v>80</v>
          </cell>
          <cell r="I10">
            <v>85.662544114780019</v>
          </cell>
          <cell r="J10">
            <v>40</v>
          </cell>
          <cell r="K10">
            <v>4.6974996588136806</v>
          </cell>
          <cell r="L10">
            <v>4.3980095542353377</v>
          </cell>
          <cell r="M10">
            <v>6.9442558288574219</v>
          </cell>
          <cell r="N10">
            <v>3890.8632670940474</v>
          </cell>
          <cell r="O10">
            <v>10.080357057935492</v>
          </cell>
        </row>
        <row r="11">
          <cell r="B11">
            <v>41780.5625</v>
          </cell>
          <cell r="C11">
            <v>0.55000001192092896</v>
          </cell>
          <cell r="D11">
            <v>0.3</v>
          </cell>
          <cell r="E11">
            <v>0.5</v>
          </cell>
          <cell r="F11">
            <v>41780.3125</v>
          </cell>
          <cell r="G11">
            <v>72.29917997991636</v>
          </cell>
          <cell r="H11">
            <v>80</v>
          </cell>
          <cell r="I11">
            <v>86.068103675810875</v>
          </cell>
          <cell r="J11">
            <v>40</v>
          </cell>
          <cell r="K11">
            <v>4.6930272334658065</v>
          </cell>
          <cell r="L11">
            <v>4.3937748470233862</v>
          </cell>
          <cell r="M11">
            <v>6.9442558288574219</v>
          </cell>
          <cell r="N11">
            <v>3889.8676160060768</v>
          </cell>
          <cell r="O11">
            <v>10.078480711332363</v>
          </cell>
        </row>
        <row r="12">
          <cell r="B12">
            <v>41780.645833333336</v>
          </cell>
          <cell r="C12">
            <v>0.30000001192092896</v>
          </cell>
          <cell r="D12">
            <v>0.3</v>
          </cell>
          <cell r="E12">
            <v>0.5</v>
          </cell>
          <cell r="F12">
            <v>41780.319444444445</v>
          </cell>
          <cell r="G12">
            <v>69.960188824988109</v>
          </cell>
          <cell r="H12">
            <v>80</v>
          </cell>
          <cell r="I12">
            <v>84.941703082269129</v>
          </cell>
          <cell r="J12">
            <v>40</v>
          </cell>
          <cell r="K12">
            <v>4.6960780902341845</v>
          </cell>
          <cell r="L12">
            <v>4.4035191470157615</v>
          </cell>
          <cell r="M12">
            <v>6.9442558288574219</v>
          </cell>
          <cell r="N12">
            <v>3892.281447375974</v>
          </cell>
          <cell r="O12">
            <v>10.076604364729235</v>
          </cell>
        </row>
        <row r="13">
          <cell r="B13">
            <v>41780.729166666664</v>
          </cell>
          <cell r="C13">
            <v>0.33000001311302185</v>
          </cell>
          <cell r="D13">
            <v>0.3</v>
          </cell>
          <cell r="E13">
            <v>0.5</v>
          </cell>
          <cell r="F13">
            <v>41780.326388888891</v>
          </cell>
          <cell r="G13">
            <v>67.897559442744466</v>
          </cell>
          <cell r="H13">
            <v>80</v>
          </cell>
          <cell r="I13">
            <v>85.401522791300337</v>
          </cell>
          <cell r="J13">
            <v>40</v>
          </cell>
          <cell r="K13">
            <v>4.693327824563597</v>
          </cell>
          <cell r="L13">
            <v>4.4003690938810447</v>
          </cell>
          <cell r="M13">
            <v>6.9442558288574219</v>
          </cell>
          <cell r="N13">
            <v>3892.2580594759402</v>
          </cell>
          <cell r="O13">
            <v>10.074728018126105</v>
          </cell>
        </row>
        <row r="14">
          <cell r="D14">
            <v>0.3</v>
          </cell>
          <cell r="E14">
            <v>0.5</v>
          </cell>
          <cell r="F14">
            <v>41780.333333333336</v>
          </cell>
          <cell r="G14">
            <v>72.892997006615644</v>
          </cell>
          <cell r="H14">
            <v>80</v>
          </cell>
          <cell r="I14">
            <v>84.835153803305261</v>
          </cell>
          <cell r="J14">
            <v>40</v>
          </cell>
          <cell r="K14">
            <v>4.6956174400396851</v>
          </cell>
          <cell r="L14">
            <v>4.3957310140621466</v>
          </cell>
          <cell r="M14">
            <v>6.9442558288574219</v>
          </cell>
          <cell r="N14">
            <v>3892.0044073169711</v>
          </cell>
          <cell r="O14">
            <v>10.072851671522976</v>
          </cell>
        </row>
        <row r="15">
          <cell r="D15">
            <v>0.3</v>
          </cell>
          <cell r="E15">
            <v>0.5</v>
          </cell>
          <cell r="F15">
            <v>41780.340277777781</v>
          </cell>
          <cell r="G15">
            <v>52.282405589286086</v>
          </cell>
          <cell r="H15">
            <v>80</v>
          </cell>
          <cell r="I15">
            <v>85.329886316449119</v>
          </cell>
          <cell r="J15">
            <v>40</v>
          </cell>
          <cell r="K15">
            <v>4.6957587682188269</v>
          </cell>
          <cell r="L15">
            <v>4.4045182483791079</v>
          </cell>
          <cell r="M15">
            <v>6.9442558288574219</v>
          </cell>
          <cell r="N15">
            <v>3892.4183994600262</v>
          </cell>
          <cell r="O15">
            <v>10.070975324919846</v>
          </cell>
        </row>
        <row r="16">
          <cell r="D16">
            <v>0.3</v>
          </cell>
          <cell r="E16">
            <v>0.5</v>
          </cell>
          <cell r="F16">
            <v>41780.347222222219</v>
          </cell>
          <cell r="G16">
            <v>73.679584557649534</v>
          </cell>
          <cell r="H16">
            <v>80</v>
          </cell>
          <cell r="I16">
            <v>86.944622405465168</v>
          </cell>
          <cell r="J16">
            <v>40</v>
          </cell>
          <cell r="K16">
            <v>4.6969360449100703</v>
          </cell>
          <cell r="L16">
            <v>4.4026494122974391</v>
          </cell>
          <cell r="M16">
            <v>6.9442558288574219</v>
          </cell>
          <cell r="N16">
            <v>1855.1537125900788</v>
          </cell>
          <cell r="O16">
            <v>10.082021178732067</v>
          </cell>
        </row>
        <row r="17">
          <cell r="D17">
            <v>0.3</v>
          </cell>
          <cell r="E17">
            <v>0.5</v>
          </cell>
          <cell r="F17">
            <v>41780.354166666664</v>
          </cell>
          <cell r="G17">
            <v>74.122511006883869</v>
          </cell>
          <cell r="H17">
            <v>80</v>
          </cell>
          <cell r="I17">
            <v>87.851708438884287</v>
          </cell>
          <cell r="J17">
            <v>40</v>
          </cell>
          <cell r="K17">
            <v>4.8119075248500245</v>
          </cell>
          <cell r="L17">
            <v>4.401316880543332</v>
          </cell>
          <cell r="M17">
            <v>6.9442558288574219</v>
          </cell>
          <cell r="N17">
            <v>529.49468986651391</v>
          </cell>
          <cell r="O17">
            <v>12.888833213173266</v>
          </cell>
        </row>
        <row r="18">
          <cell r="D18">
            <v>0.3</v>
          </cell>
          <cell r="E18">
            <v>0.5</v>
          </cell>
          <cell r="F18">
            <v>41780.361111111109</v>
          </cell>
          <cell r="G18">
            <v>74.737491442684998</v>
          </cell>
          <cell r="H18">
            <v>80</v>
          </cell>
          <cell r="I18">
            <v>87.918471815162363</v>
          </cell>
          <cell r="J18">
            <v>40</v>
          </cell>
          <cell r="K18">
            <v>4.8084306849720146</v>
          </cell>
          <cell r="L18">
            <v>4.4106099082773627</v>
          </cell>
          <cell r="M18">
            <v>6.9442558288574219</v>
          </cell>
          <cell r="N18">
            <v>3825.8549690819304</v>
          </cell>
          <cell r="O18">
            <v>13.139876261507718</v>
          </cell>
        </row>
        <row r="19">
          <cell r="D19">
            <v>0.3</v>
          </cell>
          <cell r="E19">
            <v>0.5</v>
          </cell>
          <cell r="F19">
            <v>41780.368055555555</v>
          </cell>
          <cell r="G19">
            <v>74.933002657994663</v>
          </cell>
          <cell r="H19">
            <v>80</v>
          </cell>
          <cell r="I19">
            <v>87.428481618754347</v>
          </cell>
          <cell r="J19">
            <v>40</v>
          </cell>
          <cell r="K19">
            <v>4.6939678911555935</v>
          </cell>
          <cell r="L19">
            <v>4.4099520207416463</v>
          </cell>
          <cell r="M19">
            <v>6.9442558288574219</v>
          </cell>
          <cell r="N19">
            <v>3887.3123289194036</v>
          </cell>
          <cell r="O19">
            <v>10.146428637551152</v>
          </cell>
        </row>
        <row r="20">
          <cell r="D20">
            <v>0.3</v>
          </cell>
          <cell r="E20">
            <v>0.5</v>
          </cell>
          <cell r="F20">
            <v>41780.375</v>
          </cell>
          <cell r="G20">
            <v>74.743395704542948</v>
          </cell>
          <cell r="H20">
            <v>80</v>
          </cell>
          <cell r="I20">
            <v>87.760210998949276</v>
          </cell>
          <cell r="J20">
            <v>40</v>
          </cell>
          <cell r="K20">
            <v>4.698651732251717</v>
          </cell>
          <cell r="L20">
            <v>4.4006696930501894</v>
          </cell>
          <cell r="M20">
            <v>6.9442558288574219</v>
          </cell>
          <cell r="N20">
            <v>3886.8190267851896</v>
          </cell>
          <cell r="O20">
            <v>10.155787061358158</v>
          </cell>
        </row>
        <row r="21">
          <cell r="D21">
            <v>0.3</v>
          </cell>
          <cell r="E21">
            <v>0.5</v>
          </cell>
          <cell r="F21">
            <v>41780.381944444445</v>
          </cell>
          <cell r="G21">
            <v>75.198413619011575</v>
          </cell>
          <cell r="H21">
            <v>80</v>
          </cell>
          <cell r="I21">
            <v>89.209789501046657</v>
          </cell>
          <cell r="J21">
            <v>40</v>
          </cell>
          <cell r="K21">
            <v>4.6916868764605733</v>
          </cell>
          <cell r="L21">
            <v>4.3981377000350319</v>
          </cell>
          <cell r="M21">
            <v>6.9442558288574219</v>
          </cell>
          <cell r="N21">
            <v>3885.3769830889828</v>
          </cell>
          <cell r="O21">
            <v>10.165145485165166</v>
          </cell>
        </row>
        <row r="22">
          <cell r="D22">
            <v>0.3</v>
          </cell>
          <cell r="E22">
            <v>0.5</v>
          </cell>
          <cell r="F22">
            <v>41780.388888888891</v>
          </cell>
          <cell r="G22">
            <v>73.999935044325412</v>
          </cell>
          <cell r="H22">
            <v>80</v>
          </cell>
          <cell r="I22">
            <v>91.07559347364942</v>
          </cell>
          <cell r="J22">
            <v>40</v>
          </cell>
          <cell r="K22">
            <v>4.6958786528486822</v>
          </cell>
          <cell r="L22">
            <v>4.4038407023738255</v>
          </cell>
          <cell r="M22">
            <v>6.9442558288574219</v>
          </cell>
          <cell r="N22">
            <v>3886.1177930518502</v>
          </cell>
          <cell r="O22">
            <v>10.151125082535877</v>
          </cell>
        </row>
        <row r="23">
          <cell r="D23">
            <v>0.3</v>
          </cell>
          <cell r="E23">
            <v>0.5</v>
          </cell>
          <cell r="F23">
            <v>41780.395833333336</v>
          </cell>
          <cell r="G23">
            <v>74.379664277148862</v>
          </cell>
          <cell r="H23">
            <v>80</v>
          </cell>
          <cell r="I23">
            <v>91.683183823370399</v>
          </cell>
          <cell r="J23">
            <v>40</v>
          </cell>
          <cell r="K23">
            <v>4.6918752796326739</v>
          </cell>
          <cell r="L23">
            <v>4.3977848781669548</v>
          </cell>
          <cell r="M23">
            <v>6.9442558288574219</v>
          </cell>
          <cell r="N23">
            <v>3890.5945304065945</v>
          </cell>
          <cell r="O23">
            <v>10.049427019403749</v>
          </cell>
        </row>
        <row r="24">
          <cell r="D24">
            <v>0.3</v>
          </cell>
          <cell r="E24">
            <v>0.5</v>
          </cell>
          <cell r="F24">
            <v>41780.402777777781</v>
          </cell>
          <cell r="G24">
            <v>74.765325701231589</v>
          </cell>
          <cell r="H24">
            <v>80</v>
          </cell>
          <cell r="I24">
            <v>91.049589066996617</v>
          </cell>
          <cell r="J24">
            <v>40</v>
          </cell>
          <cell r="K24">
            <v>4.6911799966043874</v>
          </cell>
          <cell r="L24">
            <v>4.4028573368105572</v>
          </cell>
          <cell r="M24">
            <v>6.9442558288574219</v>
          </cell>
          <cell r="N24">
            <v>3886.84168928401</v>
          </cell>
          <cell r="O24">
            <v>10.032836526928268</v>
          </cell>
        </row>
        <row r="25">
          <cell r="D25">
            <v>0.3</v>
          </cell>
          <cell r="E25">
            <v>0.5</v>
          </cell>
          <cell r="F25">
            <v>41780.409722222219</v>
          </cell>
          <cell r="G25">
            <v>73.933176414262405</v>
          </cell>
          <cell r="H25">
            <v>80</v>
          </cell>
          <cell r="I25">
            <v>90.498768205175125</v>
          </cell>
          <cell r="J25">
            <v>40</v>
          </cell>
          <cell r="K25">
            <v>4.6988366539344826</v>
          </cell>
          <cell r="L25">
            <v>4.4059420822784636</v>
          </cell>
          <cell r="M25">
            <v>6.9442558288574219</v>
          </cell>
          <cell r="N25">
            <v>3882.1740982218894</v>
          </cell>
          <cell r="O25">
            <v>10.092853248308138</v>
          </cell>
        </row>
        <row r="26">
          <cell r="D26">
            <v>0.3</v>
          </cell>
          <cell r="E26">
            <v>0.5</v>
          </cell>
          <cell r="F26">
            <v>41780.416666666664</v>
          </cell>
          <cell r="G26">
            <v>71.845213212290915</v>
          </cell>
          <cell r="H26">
            <v>80</v>
          </cell>
          <cell r="I26">
            <v>90.730826016468512</v>
          </cell>
          <cell r="J26">
            <v>40</v>
          </cell>
          <cell r="K26">
            <v>4.6918650484784461</v>
          </cell>
          <cell r="L26">
            <v>4.3982871457609214</v>
          </cell>
          <cell r="M26">
            <v>6.9442558288574219</v>
          </cell>
          <cell r="N26">
            <v>3883.3939360871291</v>
          </cell>
          <cell r="O26">
            <v>10.146839371811739</v>
          </cell>
        </row>
        <row r="27">
          <cell r="D27">
            <v>0.3</v>
          </cell>
          <cell r="E27">
            <v>0.5</v>
          </cell>
          <cell r="F27">
            <v>41780.423611111109</v>
          </cell>
          <cell r="G27">
            <v>72.240981911991057</v>
          </cell>
          <cell r="H27">
            <v>80</v>
          </cell>
          <cell r="I27">
            <v>90.918029421355428</v>
          </cell>
          <cell r="J27">
            <v>40</v>
          </cell>
          <cell r="K27">
            <v>4.7017342072004213</v>
          </cell>
          <cell r="L27">
            <v>4.3963403504154002</v>
          </cell>
          <cell r="M27">
            <v>6.9442558288574219</v>
          </cell>
          <cell r="N27">
            <v>3882.4896589490686</v>
          </cell>
          <cell r="O27">
            <v>10.155973434448242</v>
          </cell>
        </row>
        <row r="28">
          <cell r="D28">
            <v>0.3</v>
          </cell>
          <cell r="E28">
            <v>0.5</v>
          </cell>
          <cell r="F28">
            <v>41780.430555555555</v>
          </cell>
          <cell r="G28">
            <v>75.062223428004188</v>
          </cell>
          <cell r="H28">
            <v>80</v>
          </cell>
          <cell r="I28">
            <v>91.698556425719531</v>
          </cell>
          <cell r="J28">
            <v>40</v>
          </cell>
          <cell r="K28">
            <v>4.6948590054531314</v>
          </cell>
          <cell r="L28">
            <v>4.4025184996544748</v>
          </cell>
          <cell r="M28">
            <v>6.9442558288574219</v>
          </cell>
          <cell r="N28">
            <v>3883.3212855601705</v>
          </cell>
          <cell r="O28">
            <v>10.154849954698207</v>
          </cell>
        </row>
        <row r="29">
          <cell r="D29">
            <v>0.3</v>
          </cell>
          <cell r="E29">
            <v>0.5</v>
          </cell>
          <cell r="F29">
            <v>41780.4375</v>
          </cell>
          <cell r="G29">
            <v>76.154722524195094</v>
          </cell>
          <cell r="H29">
            <v>80</v>
          </cell>
          <cell r="I29">
            <v>92.725848807608003</v>
          </cell>
          <cell r="J29">
            <v>40</v>
          </cell>
          <cell r="K29">
            <v>4.699139662996707</v>
          </cell>
          <cell r="L29">
            <v>4.4062740539329504</v>
          </cell>
          <cell r="M29">
            <v>6.9442558288574219</v>
          </cell>
          <cell r="N29">
            <v>3883.530200569905</v>
          </cell>
          <cell r="O29">
            <v>10.142192543397396</v>
          </cell>
        </row>
        <row r="30">
          <cell r="D30">
            <v>0.3</v>
          </cell>
          <cell r="E30">
            <v>0.5</v>
          </cell>
          <cell r="F30">
            <v>41780.444444444445</v>
          </cell>
          <cell r="G30">
            <v>73.937585810240094</v>
          </cell>
          <cell r="H30">
            <v>80</v>
          </cell>
          <cell r="I30">
            <v>93.162251362869767</v>
          </cell>
          <cell r="J30">
            <v>40</v>
          </cell>
          <cell r="K30">
            <v>4.6864187941485529</v>
          </cell>
          <cell r="L30">
            <v>4.401569890641488</v>
          </cell>
          <cell r="M30">
            <v>6.9442558288574219</v>
          </cell>
          <cell r="N30">
            <v>3882.8707850549076</v>
          </cell>
          <cell r="O30">
            <v>10.126504986372058</v>
          </cell>
        </row>
        <row r="31">
          <cell r="D31">
            <v>0.3</v>
          </cell>
          <cell r="E31">
            <v>0.5</v>
          </cell>
          <cell r="F31">
            <v>41780.451388888891</v>
          </cell>
          <cell r="G31">
            <v>75.820606080387805</v>
          </cell>
          <cell r="H31">
            <v>80</v>
          </cell>
          <cell r="I31">
            <v>94.462129481202737</v>
          </cell>
          <cell r="J31">
            <v>40</v>
          </cell>
          <cell r="K31">
            <v>4.6970816569221432</v>
          </cell>
          <cell r="L31">
            <v>4.3986695460004972</v>
          </cell>
          <cell r="M31">
            <v>6.9442558288574219</v>
          </cell>
          <cell r="N31">
            <v>3882.6336630847763</v>
          </cell>
          <cell r="O31">
            <v>10.110858576781011</v>
          </cell>
        </row>
        <row r="32">
          <cell r="D32">
            <v>0.3</v>
          </cell>
          <cell r="E32">
            <v>0.5</v>
          </cell>
          <cell r="F32">
            <v>41780.458333333336</v>
          </cell>
          <cell r="G32">
            <v>75.594593894276855</v>
          </cell>
          <cell r="H32">
            <v>80</v>
          </cell>
          <cell r="I32">
            <v>96.264799347631126</v>
          </cell>
          <cell r="J32">
            <v>40</v>
          </cell>
          <cell r="K32">
            <v>4.6954940859592007</v>
          </cell>
          <cell r="L32">
            <v>4.4077046122179144</v>
          </cell>
          <cell r="M32">
            <v>6.9442558288574219</v>
          </cell>
          <cell r="N32">
            <v>3879.8953384399679</v>
          </cell>
          <cell r="O32">
            <v>10.108560132185502</v>
          </cell>
        </row>
        <row r="33">
          <cell r="D33">
            <v>0.3</v>
          </cell>
          <cell r="E33">
            <v>0.5</v>
          </cell>
          <cell r="F33">
            <v>41780.465277777781</v>
          </cell>
          <cell r="G33">
            <v>74.949098798088642</v>
          </cell>
          <cell r="H33">
            <v>80</v>
          </cell>
          <cell r="I33">
            <v>96.317108809677691</v>
          </cell>
          <cell r="J33">
            <v>40</v>
          </cell>
          <cell r="K33">
            <v>4.6922180144587919</v>
          </cell>
          <cell r="L33">
            <v>4.4025265431321481</v>
          </cell>
          <cell r="M33">
            <v>6.9442558288574219</v>
          </cell>
          <cell r="N33">
            <v>3882.0707062919214</v>
          </cell>
          <cell r="O33">
            <v>10.116919594374208</v>
          </cell>
        </row>
        <row r="34">
          <cell r="D34">
            <v>0.3</v>
          </cell>
          <cell r="E34">
            <v>0.5</v>
          </cell>
          <cell r="F34">
            <v>41780.472222222219</v>
          </cell>
          <cell r="G34">
            <v>73.060622081943166</v>
          </cell>
          <cell r="H34">
            <v>80</v>
          </cell>
          <cell r="I34">
            <v>98.383450531443884</v>
          </cell>
          <cell r="J34">
            <v>40</v>
          </cell>
          <cell r="K34">
            <v>4.6990458122070535</v>
          </cell>
          <cell r="L34">
            <v>4.4051891056250296</v>
          </cell>
          <cell r="M34">
            <v>6.9442558288574219</v>
          </cell>
          <cell r="N34">
            <v>3879.0616233658543</v>
          </cell>
          <cell r="O34">
            <v>10.125279056562915</v>
          </cell>
        </row>
        <row r="35">
          <cell r="D35">
            <v>0.3</v>
          </cell>
          <cell r="E35">
            <v>0.5</v>
          </cell>
          <cell r="F35">
            <v>41780.479166666664</v>
          </cell>
          <cell r="G35">
            <v>73.496877739068069</v>
          </cell>
          <cell r="H35">
            <v>80</v>
          </cell>
          <cell r="I35">
            <v>99.869778176764541</v>
          </cell>
          <cell r="J35">
            <v>40</v>
          </cell>
          <cell r="K35">
            <v>4.6907731171565263</v>
          </cell>
          <cell r="L35">
            <v>4.4065709959359083</v>
          </cell>
          <cell r="M35">
            <v>6.9442558288574219</v>
          </cell>
          <cell r="N35">
            <v>3878.555010585716</v>
          </cell>
          <cell r="O35">
            <v>10.133638518751622</v>
          </cell>
        </row>
        <row r="36">
          <cell r="D36">
            <v>0.3</v>
          </cell>
          <cell r="E36">
            <v>0.5</v>
          </cell>
          <cell r="F36">
            <v>41780.486111111109</v>
          </cell>
          <cell r="G36">
            <v>72.351101118182029</v>
          </cell>
          <cell r="H36">
            <v>80</v>
          </cell>
          <cell r="I36">
            <v>100.20200126790492</v>
          </cell>
          <cell r="J36">
            <v>40</v>
          </cell>
          <cell r="K36">
            <v>1.5114743586516313</v>
          </cell>
          <cell r="L36">
            <v>1.4201982917953322</v>
          </cell>
          <cell r="M36">
            <v>6.9442558288574219</v>
          </cell>
          <cell r="N36">
            <v>455.58658740426853</v>
          </cell>
          <cell r="O36">
            <v>9.4754415239130285</v>
          </cell>
        </row>
        <row r="37">
          <cell r="D37">
            <v>0.3</v>
          </cell>
          <cell r="E37">
            <v>0.5</v>
          </cell>
          <cell r="F37">
            <v>41780.493055555555</v>
          </cell>
          <cell r="G37">
            <v>72.587516324662303</v>
          </cell>
          <cell r="H37">
            <v>80</v>
          </cell>
          <cell r="I37">
            <v>100.27764977685538</v>
          </cell>
          <cell r="J37">
            <v>40</v>
          </cell>
          <cell r="K37">
            <v>0.64478976253984355</v>
          </cell>
          <cell r="L37">
            <v>0.82694968034358585</v>
          </cell>
          <cell r="M37">
            <v>6.9442558288574219</v>
          </cell>
          <cell r="N37">
            <v>45.396639538042763</v>
          </cell>
          <cell r="O37">
            <v>9.2910328603720984</v>
          </cell>
        </row>
        <row r="38">
          <cell r="D38">
            <v>0.3</v>
          </cell>
          <cell r="E38">
            <v>0.5</v>
          </cell>
          <cell r="F38">
            <v>41780.5</v>
          </cell>
          <cell r="G38">
            <v>72.903756031249017</v>
          </cell>
          <cell r="H38">
            <v>80</v>
          </cell>
          <cell r="I38">
            <v>100.26996472438883</v>
          </cell>
          <cell r="J38">
            <v>40</v>
          </cell>
          <cell r="K38">
            <v>0.6240451606013977</v>
          </cell>
          <cell r="L38">
            <v>0.83039118239651422</v>
          </cell>
          <cell r="M38">
            <v>6.9442558288574219</v>
          </cell>
          <cell r="N38">
            <v>45.554531597834014</v>
          </cell>
          <cell r="O38">
            <v>9.2796604800281912</v>
          </cell>
        </row>
        <row r="39">
          <cell r="D39">
            <v>0.3</v>
          </cell>
          <cell r="E39">
            <v>0.5</v>
          </cell>
          <cell r="F39">
            <v>41780.506944444445</v>
          </cell>
          <cell r="G39">
            <v>72.170522884564591</v>
          </cell>
          <cell r="H39">
            <v>80</v>
          </cell>
          <cell r="I39">
            <v>100.26227967192226</v>
          </cell>
          <cell r="J39">
            <v>40</v>
          </cell>
          <cell r="K39">
            <v>1.6490965598465395</v>
          </cell>
          <cell r="L39">
            <v>2.7766363129578377</v>
          </cell>
          <cell r="M39">
            <v>753.7987502106829</v>
          </cell>
          <cell r="N39">
            <v>1485.362961299116</v>
          </cell>
          <cell r="O39">
            <v>11.948877433955902</v>
          </cell>
        </row>
        <row r="40">
          <cell r="D40">
            <v>0.3</v>
          </cell>
          <cell r="E40">
            <v>0.5</v>
          </cell>
          <cell r="F40">
            <v>41780.513888888891</v>
          </cell>
          <cell r="G40">
            <v>71.759095447732392</v>
          </cell>
          <cell r="H40">
            <v>80</v>
          </cell>
          <cell r="I40">
            <v>100.25459461945569</v>
          </cell>
          <cell r="J40">
            <v>40</v>
          </cell>
          <cell r="K40">
            <v>5.1701248076534903</v>
          </cell>
          <cell r="L40">
            <v>4.4068367479441033</v>
          </cell>
          <cell r="M40">
            <v>2983.8672322129842</v>
          </cell>
          <cell r="N40">
            <v>3866.2776387066433</v>
          </cell>
          <cell r="O40">
            <v>14.985546412217833</v>
          </cell>
        </row>
        <row r="41">
          <cell r="D41">
            <v>0.3</v>
          </cell>
          <cell r="E41">
            <v>0.5</v>
          </cell>
          <cell r="F41">
            <v>41780.520833333336</v>
          </cell>
          <cell r="G41">
            <v>64.302637231844471</v>
          </cell>
          <cell r="H41">
            <v>80</v>
          </cell>
          <cell r="I41">
            <v>100.24690956698912</v>
          </cell>
          <cell r="J41">
            <v>40</v>
          </cell>
          <cell r="K41">
            <v>5.2034445281392809</v>
          </cell>
          <cell r="L41">
            <v>4.4003029222394821</v>
          </cell>
          <cell r="M41">
            <v>3043.2063188773022</v>
          </cell>
          <cell r="N41">
            <v>3881.1033908292534</v>
          </cell>
          <cell r="O41">
            <v>14.958030112997227</v>
          </cell>
        </row>
        <row r="42">
          <cell r="D42">
            <v>0.3</v>
          </cell>
          <cell r="E42">
            <v>0.5</v>
          </cell>
          <cell r="F42">
            <v>41780.527777777781</v>
          </cell>
          <cell r="G42">
            <v>65.045470543934925</v>
          </cell>
          <cell r="H42">
            <v>80</v>
          </cell>
          <cell r="I42">
            <v>100.23922451452256</v>
          </cell>
          <cell r="J42">
            <v>40</v>
          </cell>
          <cell r="K42">
            <v>5.1938230169784454</v>
          </cell>
          <cell r="L42">
            <v>4.4043855532467315</v>
          </cell>
          <cell r="M42">
            <v>3102.7262032270633</v>
          </cell>
          <cell r="N42">
            <v>3882.5995014994724</v>
          </cell>
          <cell r="O42">
            <v>14.929723974469104</v>
          </cell>
        </row>
        <row r="43">
          <cell r="D43">
            <v>0.3</v>
          </cell>
          <cell r="E43">
            <v>0.5</v>
          </cell>
          <cell r="F43">
            <v>41780.534722222219</v>
          </cell>
          <cell r="G43">
            <v>63.21570254295596</v>
          </cell>
          <cell r="H43">
            <v>80</v>
          </cell>
          <cell r="I43">
            <v>100.13891844051628</v>
          </cell>
          <cell r="J43">
            <v>40</v>
          </cell>
          <cell r="K43">
            <v>5.1963973661774396</v>
          </cell>
          <cell r="L43">
            <v>4.4070658704176484</v>
          </cell>
          <cell r="M43">
            <v>3111.5978799654322</v>
          </cell>
          <cell r="N43">
            <v>3878.611506550807</v>
          </cell>
          <cell r="O43">
            <v>14.901417835940981</v>
          </cell>
        </row>
        <row r="44">
          <cell r="D44">
            <v>0.3</v>
          </cell>
          <cell r="E44">
            <v>0.5</v>
          </cell>
          <cell r="F44">
            <v>41780.541666666664</v>
          </cell>
          <cell r="G44">
            <v>62.44400648557523</v>
          </cell>
          <cell r="H44">
            <v>80</v>
          </cell>
          <cell r="I44">
            <v>99.16332864072389</v>
          </cell>
          <cell r="J44">
            <v>40</v>
          </cell>
          <cell r="K44">
            <v>5.1929013579154253</v>
          </cell>
          <cell r="L44">
            <v>4.4056315794553083</v>
          </cell>
          <cell r="M44">
            <v>3074.3035320960694</v>
          </cell>
          <cell r="N44">
            <v>3873.585069580678</v>
          </cell>
          <cell r="O44">
            <v>14.912929642800069</v>
          </cell>
        </row>
        <row r="45">
          <cell r="D45">
            <v>0.3</v>
          </cell>
          <cell r="E45">
            <v>0.5</v>
          </cell>
          <cell r="F45">
            <v>41780.548611111109</v>
          </cell>
          <cell r="G45">
            <v>62.522504876355654</v>
          </cell>
          <cell r="H45">
            <v>80</v>
          </cell>
          <cell r="I45">
            <v>96.985584658627687</v>
          </cell>
          <cell r="J45">
            <v>40</v>
          </cell>
          <cell r="K45">
            <v>5.196737900653388</v>
          </cell>
          <cell r="L45">
            <v>4.4076790487104551</v>
          </cell>
          <cell r="M45">
            <v>3093.3208111675117</v>
          </cell>
          <cell r="N45">
            <v>3875.4949932274144</v>
          </cell>
          <cell r="O45">
            <v>15.024651000613622</v>
          </cell>
        </row>
        <row r="46">
          <cell r="D46">
            <v>0.3</v>
          </cell>
          <cell r="E46">
            <v>0.5</v>
          </cell>
          <cell r="F46">
            <v>41780.555555555555</v>
          </cell>
          <cell r="G46">
            <v>62.211725179039775</v>
          </cell>
          <cell r="H46">
            <v>80</v>
          </cell>
          <cell r="I46">
            <v>95.822532901878063</v>
          </cell>
          <cell r="J46">
            <v>40</v>
          </cell>
          <cell r="K46">
            <v>5.1929433783057055</v>
          </cell>
          <cell r="L46">
            <v>4.4001911077312705</v>
          </cell>
          <cell r="M46">
            <v>3099.8894106047605</v>
          </cell>
          <cell r="N46">
            <v>3874.1829100756549</v>
          </cell>
          <cell r="O46">
            <v>15.043790470933907</v>
          </cell>
        </row>
        <row r="47">
          <cell r="D47">
            <v>0.3</v>
          </cell>
          <cell r="E47">
            <v>0.5</v>
          </cell>
          <cell r="F47">
            <v>41780.5625</v>
          </cell>
          <cell r="G47">
            <v>61.686998420503258</v>
          </cell>
          <cell r="H47">
            <v>80</v>
          </cell>
          <cell r="I47">
            <v>94.103725888162359</v>
          </cell>
          <cell r="J47">
            <v>40</v>
          </cell>
          <cell r="K47">
            <v>5.1947878430035663</v>
          </cell>
          <cell r="L47">
            <v>4.4004409699907914</v>
          </cell>
          <cell r="M47">
            <v>3072.1909042749703</v>
          </cell>
          <cell r="N47">
            <v>3877.6756451228557</v>
          </cell>
          <cell r="O47">
            <v>15.052342882370027</v>
          </cell>
        </row>
        <row r="48">
          <cell r="D48">
            <v>0.3</v>
          </cell>
          <cell r="E48">
            <v>0.5</v>
          </cell>
          <cell r="F48">
            <v>41780.569444444445</v>
          </cell>
          <cell r="G48">
            <v>61.261402386260016</v>
          </cell>
          <cell r="H48">
            <v>80</v>
          </cell>
          <cell r="I48">
            <v>92.080333900079566</v>
          </cell>
          <cell r="J48">
            <v>40</v>
          </cell>
          <cell r="K48">
            <v>5.2021796029444811</v>
          </cell>
          <cell r="L48">
            <v>4.3957462064150441</v>
          </cell>
          <cell r="M48">
            <v>3074.5051714506367</v>
          </cell>
          <cell r="N48">
            <v>3876.6037022465048</v>
          </cell>
          <cell r="O48">
            <v>15.060895293806151</v>
          </cell>
        </row>
        <row r="49">
          <cell r="D49">
            <v>0.3</v>
          </cell>
          <cell r="E49">
            <v>0.5</v>
          </cell>
          <cell r="F49">
            <v>41780.576388888891</v>
          </cell>
          <cell r="G49">
            <v>61.542125561992108</v>
          </cell>
          <cell r="H49">
            <v>80</v>
          </cell>
          <cell r="I49">
            <v>91.809504297574549</v>
          </cell>
          <cell r="J49">
            <v>40</v>
          </cell>
          <cell r="K49">
            <v>5.1991630634296824</v>
          </cell>
          <cell r="L49">
            <v>4.4015687041698808</v>
          </cell>
          <cell r="M49">
            <v>3048.6172570909562</v>
          </cell>
          <cell r="N49">
            <v>3873.7996178057469</v>
          </cell>
          <cell r="O49">
            <v>15.069447705242277</v>
          </cell>
        </row>
        <row r="50">
          <cell r="D50">
            <v>0.3</v>
          </cell>
          <cell r="E50">
            <v>0.5</v>
          </cell>
          <cell r="F50">
            <v>41780.583333333336</v>
          </cell>
          <cell r="G50">
            <v>61.284715141338545</v>
          </cell>
          <cell r="H50">
            <v>80</v>
          </cell>
          <cell r="I50">
            <v>90.02342647367054</v>
          </cell>
          <cell r="J50">
            <v>40</v>
          </cell>
          <cell r="K50">
            <v>5.1974678604036413</v>
          </cell>
          <cell r="L50">
            <v>4.404683948335431</v>
          </cell>
          <cell r="M50">
            <v>3047.8318502751272</v>
          </cell>
          <cell r="N50">
            <v>3872.802133618236</v>
          </cell>
          <cell r="O50">
            <v>15.078000116678403</v>
          </cell>
        </row>
        <row r="51">
          <cell r="D51">
            <v>0.3</v>
          </cell>
          <cell r="E51">
            <v>0.5</v>
          </cell>
          <cell r="F51">
            <v>41780.590277777781</v>
          </cell>
          <cell r="G51">
            <v>60.204398142410959</v>
          </cell>
          <cell r="H51">
            <v>80</v>
          </cell>
          <cell r="I51">
            <v>88.474584197122496</v>
          </cell>
          <cell r="J51">
            <v>40</v>
          </cell>
          <cell r="K51">
            <v>5.1987680735044304</v>
          </cell>
          <cell r="L51">
            <v>4.4092510377527496</v>
          </cell>
          <cell r="M51">
            <v>3053.1498171774042</v>
          </cell>
          <cell r="N51">
            <v>3874.2750398839235</v>
          </cell>
          <cell r="O51">
            <v>15.079703100674822</v>
          </cell>
        </row>
        <row r="52">
          <cell r="D52">
            <v>0.3</v>
          </cell>
          <cell r="E52">
            <v>0.5</v>
          </cell>
          <cell r="F52">
            <v>41780.597222222219</v>
          </cell>
          <cell r="G52">
            <v>59.446306682296125</v>
          </cell>
          <cell r="H52">
            <v>80</v>
          </cell>
          <cell r="I52">
            <v>88.447374577101456</v>
          </cell>
          <cell r="J52">
            <v>40</v>
          </cell>
          <cell r="K52">
            <v>5.1953408940859029</v>
          </cell>
          <cell r="L52">
            <v>4.4021646655985434</v>
          </cell>
          <cell r="M52">
            <v>3044.0024672382287</v>
          </cell>
          <cell r="N52">
            <v>3869.3326176856554</v>
          </cell>
          <cell r="O52">
            <v>15.043190608239378</v>
          </cell>
        </row>
        <row r="53">
          <cell r="D53">
            <v>0.3</v>
          </cell>
          <cell r="E53">
            <v>0.5</v>
          </cell>
          <cell r="F53">
            <v>41780.604166666664</v>
          </cell>
          <cell r="G53">
            <v>59.401704627322843</v>
          </cell>
          <cell r="H53">
            <v>80</v>
          </cell>
          <cell r="I53">
            <v>86.660256980769063</v>
          </cell>
          <cell r="J53">
            <v>40</v>
          </cell>
          <cell r="K53">
            <v>5.1947410821527047</v>
          </cell>
          <cell r="L53">
            <v>4.4033865222358211</v>
          </cell>
          <cell r="M53">
            <v>3055.3384746150905</v>
          </cell>
          <cell r="N53">
            <v>3867.6785166171039</v>
          </cell>
          <cell r="O53">
            <v>15.022661236306389</v>
          </cell>
        </row>
        <row r="54">
          <cell r="D54">
            <v>0.3</v>
          </cell>
          <cell r="E54">
            <v>0.5</v>
          </cell>
          <cell r="F54">
            <v>41780.611111111109</v>
          </cell>
          <cell r="G54">
            <v>59.28323657695833</v>
          </cell>
          <cell r="H54">
            <v>80</v>
          </cell>
          <cell r="I54">
            <v>85.67983694432175</v>
          </cell>
          <cell r="J54">
            <v>40</v>
          </cell>
          <cell r="K54">
            <v>5.1975138925457571</v>
          </cell>
          <cell r="L54">
            <v>4.4095791347778031</v>
          </cell>
          <cell r="M54">
            <v>3045.0617960075415</v>
          </cell>
          <cell r="N54">
            <v>3868.9924387816814</v>
          </cell>
          <cell r="O54">
            <v>15.036191965907301</v>
          </cell>
        </row>
        <row r="55">
          <cell r="D55">
            <v>0.3</v>
          </cell>
          <cell r="E55">
            <v>0.5</v>
          </cell>
          <cell r="F55">
            <v>41780.618055555555</v>
          </cell>
          <cell r="G55">
            <v>58.713032441439559</v>
          </cell>
          <cell r="H55">
            <v>80</v>
          </cell>
          <cell r="I55">
            <v>85.55445080647894</v>
          </cell>
          <cell r="J55">
            <v>40</v>
          </cell>
          <cell r="K55">
            <v>5.1935195808558623</v>
          </cell>
          <cell r="L55">
            <v>4.4066653985438506</v>
          </cell>
          <cell r="M55">
            <v>3060.059049893352</v>
          </cell>
          <cell r="N55">
            <v>3873.4296184459336</v>
          </cell>
          <cell r="O55">
            <v>15.027492166229255</v>
          </cell>
        </row>
        <row r="56">
          <cell r="D56">
            <v>0.3</v>
          </cell>
          <cell r="E56">
            <v>0.5</v>
          </cell>
          <cell r="F56">
            <v>41780.625</v>
          </cell>
          <cell r="G56">
            <v>59.042716251400904</v>
          </cell>
          <cell r="H56">
            <v>80</v>
          </cell>
          <cell r="I56">
            <v>85.116926104582191</v>
          </cell>
          <cell r="J56">
            <v>40</v>
          </cell>
          <cell r="K56">
            <v>5.191753904426192</v>
          </cell>
          <cell r="L56">
            <v>4.4030216501442752</v>
          </cell>
          <cell r="M56">
            <v>3078.2996451044701</v>
          </cell>
          <cell r="N56">
            <v>3879.2198912716772</v>
          </cell>
          <cell r="O56">
            <v>14.232369855859897</v>
          </cell>
        </row>
        <row r="57">
          <cell r="D57">
            <v>0.3</v>
          </cell>
          <cell r="E57">
            <v>0.5</v>
          </cell>
          <cell r="F57">
            <v>41780.631944444445</v>
          </cell>
          <cell r="G57">
            <v>59.67120988650619</v>
          </cell>
          <cell r="H57">
            <v>80</v>
          </cell>
          <cell r="I57">
            <v>86.350320763229362</v>
          </cell>
          <cell r="J57">
            <v>40</v>
          </cell>
          <cell r="K57">
            <v>5.1906422504521386</v>
          </cell>
          <cell r="L57">
            <v>4.4028005303135043</v>
          </cell>
          <cell r="M57">
            <v>3093.3312365544689</v>
          </cell>
          <cell r="N57">
            <v>3878.53058642932</v>
          </cell>
          <cell r="O57">
            <v>13.099242891143408</v>
          </cell>
        </row>
        <row r="58">
          <cell r="D58">
            <v>0.3</v>
          </cell>
          <cell r="E58">
            <v>0.5</v>
          </cell>
          <cell r="F58">
            <v>41780.638888888891</v>
          </cell>
          <cell r="G58">
            <v>58.98970716991424</v>
          </cell>
          <cell r="H58">
            <v>80</v>
          </cell>
          <cell r="I58">
            <v>84.909515407689739</v>
          </cell>
          <cell r="J58">
            <v>40</v>
          </cell>
          <cell r="K58">
            <v>5.1864916419068692</v>
          </cell>
          <cell r="L58">
            <v>4.4077247896342904</v>
          </cell>
          <cell r="M58">
            <v>3093.1721317353768</v>
          </cell>
          <cell r="N58">
            <v>3877.8023642834928</v>
          </cell>
          <cell r="O58">
            <v>13.068592871460464</v>
          </cell>
        </row>
        <row r="59">
          <cell r="D59">
            <v>0.3</v>
          </cell>
          <cell r="E59">
            <v>0.5</v>
          </cell>
          <cell r="F59">
            <v>41780.645833333336</v>
          </cell>
          <cell r="G59">
            <v>60.37275268268197</v>
          </cell>
          <cell r="H59">
            <v>80</v>
          </cell>
          <cell r="I59">
            <v>82.333255332178311</v>
          </cell>
          <cell r="J59">
            <v>40</v>
          </cell>
          <cell r="K59">
            <v>5.1932859721377671</v>
          </cell>
          <cell r="L59">
            <v>4.4038608119514473</v>
          </cell>
          <cell r="M59">
            <v>3083.2202636664738</v>
          </cell>
          <cell r="N59">
            <v>3878.8494792727815</v>
          </cell>
          <cell r="O59">
            <v>13.040108488488151</v>
          </cell>
        </row>
        <row r="60">
          <cell r="D60">
            <v>0.3</v>
          </cell>
          <cell r="E60">
            <v>0.5</v>
          </cell>
          <cell r="F60">
            <v>41780.652777777781</v>
          </cell>
          <cell r="G60">
            <v>60.674376814637604</v>
          </cell>
          <cell r="H60">
            <v>80</v>
          </cell>
          <cell r="I60">
            <v>81.310141323458708</v>
          </cell>
          <cell r="J60">
            <v>40</v>
          </cell>
          <cell r="K60">
            <v>5.1897897774650579</v>
          </cell>
          <cell r="L60">
            <v>4.4086130190458999</v>
          </cell>
          <cell r="M60">
            <v>3100.9841715777779</v>
          </cell>
          <cell r="N60">
            <v>3878.4757024011374</v>
          </cell>
          <cell r="O60">
            <v>13.011624105515843</v>
          </cell>
        </row>
        <row r="61">
          <cell r="D61">
            <v>0.3</v>
          </cell>
          <cell r="E61">
            <v>0.5</v>
          </cell>
          <cell r="F61">
            <v>41780.659722222219</v>
          </cell>
          <cell r="G61">
            <v>60.709069768128245</v>
          </cell>
          <cell r="H61">
            <v>80</v>
          </cell>
          <cell r="I61">
            <v>81.140562670701613</v>
          </cell>
          <cell r="J61">
            <v>40</v>
          </cell>
          <cell r="K61">
            <v>5.1880239970596049</v>
          </cell>
          <cell r="L61">
            <v>4.4102384181529324</v>
          </cell>
          <cell r="M61">
            <v>3089.8418633808033</v>
          </cell>
          <cell r="N61">
            <v>3877.3212657481836</v>
          </cell>
          <cell r="O61">
            <v>12.983139722543534</v>
          </cell>
        </row>
        <row r="62">
          <cell r="D62">
            <v>0.3</v>
          </cell>
          <cell r="E62">
            <v>0.5</v>
          </cell>
          <cell r="F62">
            <v>41780.666666666664</v>
          </cell>
          <cell r="G62">
            <v>61.59986034103035</v>
          </cell>
          <cell r="H62">
            <v>80</v>
          </cell>
          <cell r="I62">
            <v>79.336357062908391</v>
          </cell>
          <cell r="J62">
            <v>40</v>
          </cell>
          <cell r="K62">
            <v>5.1931087082964416</v>
          </cell>
          <cell r="L62">
            <v>4.4080429580529499</v>
          </cell>
          <cell r="M62">
            <v>3109.9349854636835</v>
          </cell>
          <cell r="N62">
            <v>3878.0213688562858</v>
          </cell>
          <cell r="O62">
            <v>12.954655339571222</v>
          </cell>
        </row>
        <row r="63">
          <cell r="D63">
            <v>0.3</v>
          </cell>
          <cell r="E63">
            <v>0.5</v>
          </cell>
          <cell r="F63">
            <v>41780.673611111109</v>
          </cell>
          <cell r="G63">
            <v>60.722163997976473</v>
          </cell>
          <cell r="H63">
            <v>80</v>
          </cell>
          <cell r="I63">
            <v>78.733827627138822</v>
          </cell>
          <cell r="J63">
            <v>40</v>
          </cell>
          <cell r="K63">
            <v>5.1913399289377304</v>
          </cell>
          <cell r="L63">
            <v>4.4029873492527853</v>
          </cell>
          <cell r="M63">
            <v>3046.4431198114639</v>
          </cell>
          <cell r="N63">
            <v>3878.7549257353562</v>
          </cell>
          <cell r="O63">
            <v>12.926170956598913</v>
          </cell>
        </row>
        <row r="64">
          <cell r="D64">
            <v>0.3</v>
          </cell>
          <cell r="E64">
            <v>0.5</v>
          </cell>
          <cell r="F64">
            <v>41780.680555555555</v>
          </cell>
          <cell r="G64">
            <v>62.201711536654351</v>
          </cell>
          <cell r="H64">
            <v>80</v>
          </cell>
          <cell r="I64">
            <v>79.203030666644608</v>
          </cell>
          <cell r="J64">
            <v>40</v>
          </cell>
          <cell r="K64">
            <v>5.1920444699797947</v>
          </cell>
          <cell r="L64">
            <v>4.4092087044405437</v>
          </cell>
          <cell r="M64">
            <v>3093.9395425301232</v>
          </cell>
          <cell r="N64">
            <v>3882.3892034178034</v>
          </cell>
          <cell r="O64">
            <v>12.897686573626604</v>
          </cell>
        </row>
        <row r="65">
          <cell r="D65">
            <v>0.3</v>
          </cell>
          <cell r="E65">
            <v>0.5</v>
          </cell>
          <cell r="F65">
            <v>41780.6875</v>
          </cell>
          <cell r="G65">
            <v>62.870087939580067</v>
          </cell>
          <cell r="H65">
            <v>80</v>
          </cell>
          <cell r="I65">
            <v>79.405928712810606</v>
          </cell>
          <cell r="J65">
            <v>40</v>
          </cell>
          <cell r="K65">
            <v>5.1917003773881669</v>
          </cell>
          <cell r="L65">
            <v>4.3977580423723666</v>
          </cell>
          <cell r="M65">
            <v>3094.1960717958068</v>
          </cell>
          <cell r="N65">
            <v>3876.739747455616</v>
          </cell>
          <cell r="O65">
            <v>11.861218549336467</v>
          </cell>
        </row>
        <row r="66">
          <cell r="D66">
            <v>0.3</v>
          </cell>
          <cell r="E66">
            <v>0.5</v>
          </cell>
          <cell r="F66">
            <v>41780.694444444445</v>
          </cell>
          <cell r="G66">
            <v>62.936701525870106</v>
          </cell>
          <cell r="H66">
            <v>80</v>
          </cell>
          <cell r="I66">
            <v>79.313306952279788</v>
          </cell>
          <cell r="J66">
            <v>40</v>
          </cell>
          <cell r="K66">
            <v>5.187553226739646</v>
          </cell>
          <cell r="L66">
            <v>4.4003605691374652</v>
          </cell>
          <cell r="M66">
            <v>3106.250258265205</v>
          </cell>
          <cell r="N66">
            <v>3877.6819605533715</v>
          </cell>
          <cell r="O66">
            <v>11.511284632266504</v>
          </cell>
        </row>
        <row r="67">
          <cell r="D67">
            <v>0.3</v>
          </cell>
          <cell r="E67">
            <v>0.5</v>
          </cell>
          <cell r="F67">
            <v>41780.701388888891</v>
          </cell>
          <cell r="G67">
            <v>62.734364724606216</v>
          </cell>
          <cell r="H67">
            <v>80</v>
          </cell>
          <cell r="I67">
            <v>79.613049710206383</v>
          </cell>
          <cell r="J67">
            <v>40</v>
          </cell>
          <cell r="K67">
            <v>5.1992770322622501</v>
          </cell>
          <cell r="L67">
            <v>4.4032357614154334</v>
          </cell>
          <cell r="M67">
            <v>3128.3005424585067</v>
          </cell>
          <cell r="N67">
            <v>3877.2423391854168</v>
          </cell>
          <cell r="O67">
            <v>11.511380740654694</v>
          </cell>
        </row>
        <row r="68">
          <cell r="D68">
            <v>0.3</v>
          </cell>
          <cell r="E68">
            <v>0.5</v>
          </cell>
          <cell r="F68">
            <v>41780.708333333336</v>
          </cell>
          <cell r="G68">
            <v>63.283981758383788</v>
          </cell>
          <cell r="H68">
            <v>80</v>
          </cell>
          <cell r="I68">
            <v>78.451521708718246</v>
          </cell>
          <cell r="J68">
            <v>40</v>
          </cell>
          <cell r="K68">
            <v>5.1970840161123979</v>
          </cell>
          <cell r="L68">
            <v>4.4079892117693715</v>
          </cell>
          <cell r="M68">
            <v>3100.9640735005437</v>
          </cell>
          <cell r="N68">
            <v>3877.0590453226755</v>
          </cell>
          <cell r="O68">
            <v>11.527948571567865</v>
          </cell>
        </row>
        <row r="69">
          <cell r="D69">
            <v>0.3</v>
          </cell>
          <cell r="E69">
            <v>0.5</v>
          </cell>
          <cell r="F69">
            <v>41780.715277777781</v>
          </cell>
          <cell r="G69">
            <v>61.129578492783509</v>
          </cell>
          <cell r="H69">
            <v>80</v>
          </cell>
          <cell r="I69">
            <v>78.189784008421441</v>
          </cell>
          <cell r="J69">
            <v>40</v>
          </cell>
          <cell r="K69">
            <v>5.1925993763632778</v>
          </cell>
          <cell r="L69">
            <v>4.404804214876811</v>
          </cell>
          <cell r="M69">
            <v>3099.3955558160769</v>
          </cell>
          <cell r="N69">
            <v>3880.7256545631167</v>
          </cell>
          <cell r="O69">
            <v>11.544516402481037</v>
          </cell>
        </row>
        <row r="70">
          <cell r="D70">
            <v>0.3</v>
          </cell>
          <cell r="E70">
            <v>0.5</v>
          </cell>
          <cell r="F70">
            <v>41780.722222222219</v>
          </cell>
          <cell r="G70">
            <v>58.565418039733089</v>
          </cell>
          <cell r="H70">
            <v>80</v>
          </cell>
          <cell r="I70">
            <v>79.048184634827422</v>
          </cell>
          <cell r="J70">
            <v>40</v>
          </cell>
          <cell r="K70">
            <v>5.1959672066870324</v>
          </cell>
          <cell r="L70">
            <v>4.4007411031692385</v>
          </cell>
          <cell r="M70">
            <v>3083.3537912803849</v>
          </cell>
          <cell r="N70">
            <v>3883.1826511924241</v>
          </cell>
          <cell r="O70">
            <v>11.561084233394208</v>
          </cell>
        </row>
        <row r="71">
          <cell r="D71">
            <v>0.3</v>
          </cell>
          <cell r="E71">
            <v>0.5</v>
          </cell>
          <cell r="F71">
            <v>41780.729166666664</v>
          </cell>
          <cell r="G71">
            <v>64.781223569898444</v>
          </cell>
          <cell r="H71">
            <v>80</v>
          </cell>
          <cell r="I71">
            <v>78.231532644082691</v>
          </cell>
          <cell r="J71">
            <v>40</v>
          </cell>
          <cell r="K71">
            <v>5.1951594753033925</v>
          </cell>
          <cell r="L71">
            <v>4.408706106927923</v>
          </cell>
          <cell r="M71">
            <v>3089.3019031473718</v>
          </cell>
          <cell r="N71">
            <v>3885.8629802424398</v>
          </cell>
          <cell r="O71">
            <v>11.577652064307378</v>
          </cell>
        </row>
        <row r="72">
          <cell r="D72">
            <v>0.3</v>
          </cell>
          <cell r="E72">
            <v>0.5</v>
          </cell>
          <cell r="F72">
            <v>41780.736111111109</v>
          </cell>
          <cell r="G72">
            <v>64.208089750179383</v>
          </cell>
          <cell r="H72">
            <v>80</v>
          </cell>
          <cell r="I72">
            <v>78.714121224529791</v>
          </cell>
          <cell r="J72">
            <v>40</v>
          </cell>
          <cell r="K72">
            <v>5.2015520423221799</v>
          </cell>
          <cell r="L72">
            <v>4.4116711994604687</v>
          </cell>
          <cell r="M72">
            <v>3100.9103170669946</v>
          </cell>
          <cell r="N72">
            <v>3884.2951263324662</v>
          </cell>
          <cell r="O72">
            <v>11.594219895220549</v>
          </cell>
        </row>
        <row r="73">
          <cell r="D73">
            <v>0.3</v>
          </cell>
          <cell r="E73">
            <v>0.5</v>
          </cell>
          <cell r="F73">
            <v>41780.743055555555</v>
          </cell>
          <cell r="G73">
            <v>64.211630205907397</v>
          </cell>
          <cell r="H73">
            <v>80</v>
          </cell>
          <cell r="I73">
            <v>79.214001006052825</v>
          </cell>
          <cell r="J73">
            <v>40</v>
          </cell>
          <cell r="K73">
            <v>5.1993327536989034</v>
          </cell>
          <cell r="L73">
            <v>4.4021734080244199</v>
          </cell>
          <cell r="M73">
            <v>3092.943717093568</v>
          </cell>
          <cell r="N73">
            <v>3886.4799298049779</v>
          </cell>
          <cell r="O73">
            <v>11.61078772613372</v>
          </cell>
        </row>
        <row r="74">
          <cell r="D74">
            <v>0.3</v>
          </cell>
          <cell r="E74">
            <v>0.5</v>
          </cell>
          <cell r="F74">
            <v>41780.75</v>
          </cell>
          <cell r="G74">
            <v>63.453105176392356</v>
          </cell>
          <cell r="H74">
            <v>80</v>
          </cell>
          <cell r="I74">
            <v>78.643141647077542</v>
          </cell>
          <cell r="J74">
            <v>40</v>
          </cell>
          <cell r="K74">
            <v>5.1965103472539678</v>
          </cell>
          <cell r="L74">
            <v>4.4093238822149221</v>
          </cell>
          <cell r="M74">
            <v>3132.3713298951739</v>
          </cell>
          <cell r="N74">
            <v>3887.6704755691703</v>
          </cell>
          <cell r="O74">
            <v>11.627355557046892</v>
          </cell>
        </row>
        <row r="75">
          <cell r="D75">
            <v>0.3</v>
          </cell>
          <cell r="E75">
            <v>0.5</v>
          </cell>
          <cell r="F75">
            <v>41780.756944444445</v>
          </cell>
          <cell r="G75">
            <v>63.32075908188952</v>
          </cell>
          <cell r="H75">
            <v>80</v>
          </cell>
          <cell r="I75">
            <v>78.340365416000068</v>
          </cell>
          <cell r="J75">
            <v>40</v>
          </cell>
          <cell r="K75">
            <v>5.1909690915393218</v>
          </cell>
          <cell r="L75">
            <v>4.4075358938580171</v>
          </cell>
          <cell r="M75">
            <v>3137.4789731238202</v>
          </cell>
          <cell r="N75">
            <v>3885.536348393613</v>
          </cell>
          <cell r="O75">
            <v>11.643923387960063</v>
          </cell>
        </row>
        <row r="76">
          <cell r="D76">
            <v>0.3</v>
          </cell>
          <cell r="E76">
            <v>0.5</v>
          </cell>
          <cell r="F76">
            <v>41780.763888888891</v>
          </cell>
          <cell r="G76">
            <v>63.497283708503332</v>
          </cell>
          <cell r="H76">
            <v>80</v>
          </cell>
          <cell r="I76">
            <v>79.706825863054434</v>
          </cell>
          <cell r="J76">
            <v>40</v>
          </cell>
          <cell r="K76">
            <v>5.1958362741820592</v>
          </cell>
          <cell r="L76">
            <v>4.4044442741030423</v>
          </cell>
          <cell r="M76">
            <v>3147.0176044301456</v>
          </cell>
          <cell r="N76">
            <v>3883.890806704203</v>
          </cell>
          <cell r="O76">
            <v>11.667490569918023</v>
          </cell>
        </row>
        <row r="77">
          <cell r="D77">
            <v>0.3</v>
          </cell>
          <cell r="E77">
            <v>0.5</v>
          </cell>
          <cell r="F77">
            <v>41780.770833333336</v>
          </cell>
          <cell r="G77">
            <v>63.982355882441951</v>
          </cell>
          <cell r="H77">
            <v>80</v>
          </cell>
          <cell r="I77">
            <v>79.804359029640622</v>
          </cell>
          <cell r="J77">
            <v>40</v>
          </cell>
          <cell r="K77">
            <v>5.1920416679485779</v>
          </cell>
          <cell r="L77">
            <v>4.4094296595252525</v>
          </cell>
          <cell r="M77">
            <v>3138.4554181117082</v>
          </cell>
          <cell r="N77">
            <v>3886.898570215259</v>
          </cell>
          <cell r="O77">
            <v>11.94868020485111</v>
          </cell>
        </row>
        <row r="78">
          <cell r="D78">
            <v>0.3</v>
          </cell>
          <cell r="E78">
            <v>0.5</v>
          </cell>
          <cell r="F78">
            <v>41780.777777777781</v>
          </cell>
          <cell r="G78">
            <v>64.205982639981116</v>
          </cell>
          <cell r="H78">
            <v>80</v>
          </cell>
          <cell r="I78">
            <v>80.755062984559117</v>
          </cell>
          <cell r="J78">
            <v>40</v>
          </cell>
          <cell r="K78">
            <v>5.1906356416430475</v>
          </cell>
          <cell r="L78">
            <v>4.408748834345527</v>
          </cell>
          <cell r="M78">
            <v>3128.4533392328131</v>
          </cell>
          <cell r="N78">
            <v>3886.6379068445203</v>
          </cell>
          <cell r="O78">
            <v>12.000191544022108</v>
          </cell>
        </row>
        <row r="79">
          <cell r="D79">
            <v>0.3</v>
          </cell>
          <cell r="E79">
            <v>0.5</v>
          </cell>
          <cell r="F79">
            <v>41780.784722222219</v>
          </cell>
          <cell r="G79">
            <v>43.659486548427104</v>
          </cell>
          <cell r="H79">
            <v>80</v>
          </cell>
          <cell r="I79">
            <v>81.714823378626605</v>
          </cell>
          <cell r="J79">
            <v>40</v>
          </cell>
          <cell r="K79">
            <v>5.1963652842997092</v>
          </cell>
          <cell r="L79">
            <v>4.4092840843343977</v>
          </cell>
          <cell r="M79">
            <v>3118.1729547926761</v>
          </cell>
          <cell r="N79">
            <v>3886.6052396442942</v>
          </cell>
          <cell r="O79">
            <v>12.018289512334803</v>
          </cell>
        </row>
        <row r="80">
          <cell r="D80">
            <v>0.3</v>
          </cell>
          <cell r="E80">
            <v>0.5</v>
          </cell>
          <cell r="H80">
            <v>80</v>
          </cell>
          <cell r="J80">
            <v>40</v>
          </cell>
        </row>
        <row r="81">
          <cell r="D81">
            <v>0.3</v>
          </cell>
          <cell r="E81">
            <v>0.5</v>
          </cell>
          <cell r="H81">
            <v>80</v>
          </cell>
          <cell r="J81">
            <v>40</v>
          </cell>
        </row>
        <row r="82">
          <cell r="D82">
            <v>0.3</v>
          </cell>
          <cell r="E82">
            <v>0.5</v>
          </cell>
          <cell r="H82">
            <v>80</v>
          </cell>
          <cell r="J82">
            <v>40</v>
          </cell>
        </row>
        <row r="83">
          <cell r="D83">
            <v>0.3</v>
          </cell>
          <cell r="E83">
            <v>0.5</v>
          </cell>
          <cell r="H83">
            <v>80</v>
          </cell>
          <cell r="J83">
            <v>40</v>
          </cell>
        </row>
        <row r="84">
          <cell r="D84">
            <v>0.3</v>
          </cell>
          <cell r="E84">
            <v>0.5</v>
          </cell>
          <cell r="H84">
            <v>80</v>
          </cell>
          <cell r="J84">
            <v>40</v>
          </cell>
        </row>
        <row r="85">
          <cell r="D85">
            <v>0.3</v>
          </cell>
          <cell r="E85">
            <v>0.5</v>
          </cell>
          <cell r="H85">
            <v>80</v>
          </cell>
          <cell r="J85">
            <v>40</v>
          </cell>
        </row>
        <row r="86">
          <cell r="D86">
            <v>0.3</v>
          </cell>
          <cell r="E86">
            <v>0.5</v>
          </cell>
          <cell r="H86">
            <v>80</v>
          </cell>
          <cell r="J86">
            <v>40</v>
          </cell>
        </row>
        <row r="87">
          <cell r="D87">
            <v>0.3</v>
          </cell>
          <cell r="E87">
            <v>0.5</v>
          </cell>
          <cell r="H87">
            <v>80</v>
          </cell>
          <cell r="J87">
            <v>40</v>
          </cell>
        </row>
        <row r="88">
          <cell r="D88">
            <v>0.3</v>
          </cell>
          <cell r="E88">
            <v>0.5</v>
          </cell>
          <cell r="H88">
            <v>80</v>
          </cell>
          <cell r="J88">
            <v>40</v>
          </cell>
        </row>
        <row r="89">
          <cell r="D89">
            <v>0.3</v>
          </cell>
          <cell r="E89">
            <v>0.5</v>
          </cell>
          <cell r="H89">
            <v>80</v>
          </cell>
          <cell r="J89">
            <v>40</v>
          </cell>
        </row>
        <row r="90">
          <cell r="D90">
            <v>0.3</v>
          </cell>
          <cell r="E90">
            <v>0.5</v>
          </cell>
          <cell r="H90">
            <v>80</v>
          </cell>
          <cell r="J90">
            <v>40</v>
          </cell>
        </row>
        <row r="91">
          <cell r="D91">
            <v>0.3</v>
          </cell>
          <cell r="E91">
            <v>0.5</v>
          </cell>
          <cell r="H91">
            <v>80</v>
          </cell>
          <cell r="J91">
            <v>40</v>
          </cell>
        </row>
        <row r="92">
          <cell r="D92">
            <v>0.3</v>
          </cell>
          <cell r="E92">
            <v>0.5</v>
          </cell>
          <cell r="H92">
            <v>80</v>
          </cell>
          <cell r="J92">
            <v>40</v>
          </cell>
        </row>
        <row r="93">
          <cell r="D93">
            <v>0.3</v>
          </cell>
          <cell r="E93">
            <v>0.5</v>
          </cell>
          <cell r="H93">
            <v>80</v>
          </cell>
          <cell r="J93">
            <v>40</v>
          </cell>
        </row>
        <row r="94">
          <cell r="D94">
            <v>0.3</v>
          </cell>
          <cell r="E94">
            <v>0.5</v>
          </cell>
          <cell r="H94">
            <v>80</v>
          </cell>
          <cell r="J94">
            <v>40</v>
          </cell>
        </row>
        <row r="95">
          <cell r="D95">
            <v>0.3</v>
          </cell>
          <cell r="E95">
            <v>0.5</v>
          </cell>
          <cell r="H95">
            <v>80</v>
          </cell>
          <cell r="J95">
            <v>40</v>
          </cell>
        </row>
        <row r="96">
          <cell r="D96">
            <v>0.3</v>
          </cell>
          <cell r="E96">
            <v>0.5</v>
          </cell>
          <cell r="H96">
            <v>80</v>
          </cell>
          <cell r="J96">
            <v>40</v>
          </cell>
        </row>
        <row r="97">
          <cell r="D97">
            <v>0.3</v>
          </cell>
          <cell r="E97">
            <v>0.5</v>
          </cell>
          <cell r="H97">
            <v>80</v>
          </cell>
          <cell r="J97">
            <v>40</v>
          </cell>
        </row>
        <row r="98">
          <cell r="D98">
            <v>0.3</v>
          </cell>
          <cell r="E98">
            <v>0.5</v>
          </cell>
          <cell r="H98">
            <v>80</v>
          </cell>
          <cell r="J98">
            <v>40</v>
          </cell>
        </row>
        <row r="99">
          <cell r="D99">
            <v>0.3</v>
          </cell>
          <cell r="E99">
            <v>0.5</v>
          </cell>
          <cell r="H99">
            <v>80</v>
          </cell>
          <cell r="J99">
            <v>40</v>
          </cell>
        </row>
        <row r="100">
          <cell r="D100">
            <v>0.3</v>
          </cell>
          <cell r="E100">
            <v>0.5</v>
          </cell>
          <cell r="H100">
            <v>80</v>
          </cell>
          <cell r="J100">
            <v>40</v>
          </cell>
        </row>
        <row r="101">
          <cell r="D101">
            <v>0.3</v>
          </cell>
          <cell r="E101">
            <v>0.5</v>
          </cell>
          <cell r="H101">
            <v>80</v>
          </cell>
          <cell r="J101">
            <v>40</v>
          </cell>
        </row>
        <row r="102">
          <cell r="D102">
            <v>0.3</v>
          </cell>
          <cell r="E102">
            <v>0.5</v>
          </cell>
          <cell r="H102">
            <v>80</v>
          </cell>
          <cell r="J102">
            <v>40</v>
          </cell>
        </row>
        <row r="103">
          <cell r="D103">
            <v>0.3</v>
          </cell>
          <cell r="E103">
            <v>0.5</v>
          </cell>
          <cell r="H103">
            <v>80</v>
          </cell>
          <cell r="J103">
            <v>40</v>
          </cell>
        </row>
        <row r="104">
          <cell r="H104">
            <v>80</v>
          </cell>
          <cell r="J104">
            <v>40</v>
          </cell>
        </row>
        <row r="105">
          <cell r="H105">
            <v>80</v>
          </cell>
          <cell r="J105">
            <v>40</v>
          </cell>
        </row>
        <row r="106">
          <cell r="H106">
            <v>80</v>
          </cell>
          <cell r="J106">
            <v>40</v>
          </cell>
        </row>
        <row r="107">
          <cell r="H107">
            <v>80</v>
          </cell>
          <cell r="J107">
            <v>40</v>
          </cell>
        </row>
        <row r="108">
          <cell r="H108">
            <v>80</v>
          </cell>
          <cell r="J108">
            <v>40</v>
          </cell>
        </row>
        <row r="109">
          <cell r="H109">
            <v>80</v>
          </cell>
          <cell r="J109">
            <v>40</v>
          </cell>
        </row>
        <row r="110">
          <cell r="H110">
            <v>80</v>
          </cell>
          <cell r="J110">
            <v>40</v>
          </cell>
        </row>
        <row r="111">
          <cell r="H111">
            <v>80</v>
          </cell>
          <cell r="J111">
            <v>40</v>
          </cell>
        </row>
        <row r="112">
          <cell r="H112">
            <v>80</v>
          </cell>
          <cell r="J112">
            <v>40</v>
          </cell>
        </row>
        <row r="113">
          <cell r="H113">
            <v>80</v>
          </cell>
          <cell r="J113">
            <v>40</v>
          </cell>
        </row>
        <row r="114">
          <cell r="H114">
            <v>80</v>
          </cell>
          <cell r="J114">
            <v>40</v>
          </cell>
        </row>
        <row r="115">
          <cell r="H115">
            <v>80</v>
          </cell>
          <cell r="J115">
            <v>40</v>
          </cell>
        </row>
        <row r="116">
          <cell r="H116">
            <v>80</v>
          </cell>
          <cell r="J116">
            <v>40</v>
          </cell>
        </row>
        <row r="117">
          <cell r="H117">
            <v>80</v>
          </cell>
          <cell r="J117">
            <v>40</v>
          </cell>
        </row>
        <row r="118">
          <cell r="H118">
            <v>80</v>
          </cell>
          <cell r="J118">
            <v>40</v>
          </cell>
        </row>
        <row r="119">
          <cell r="H119">
            <v>80</v>
          </cell>
          <cell r="J119">
            <v>40</v>
          </cell>
        </row>
        <row r="120">
          <cell r="H120">
            <v>80</v>
          </cell>
          <cell r="J120">
            <v>40</v>
          </cell>
        </row>
        <row r="121">
          <cell r="H121">
            <v>80</v>
          </cell>
          <cell r="J121">
            <v>40</v>
          </cell>
        </row>
        <row r="122">
          <cell r="H122">
            <v>80</v>
          </cell>
          <cell r="J122">
            <v>40</v>
          </cell>
        </row>
        <row r="123">
          <cell r="H123">
            <v>80</v>
          </cell>
          <cell r="J123">
            <v>40</v>
          </cell>
        </row>
        <row r="124">
          <cell r="H124">
            <v>80</v>
          </cell>
          <cell r="J124">
            <v>40</v>
          </cell>
        </row>
        <row r="125">
          <cell r="H125">
            <v>80</v>
          </cell>
          <cell r="J125">
            <v>40</v>
          </cell>
        </row>
        <row r="126">
          <cell r="H126">
            <v>80</v>
          </cell>
          <cell r="J126">
            <v>40</v>
          </cell>
        </row>
        <row r="127">
          <cell r="H127">
            <v>80</v>
          </cell>
          <cell r="J127">
            <v>40</v>
          </cell>
        </row>
        <row r="128">
          <cell r="H128">
            <v>80</v>
          </cell>
          <cell r="J128">
            <v>40</v>
          </cell>
        </row>
        <row r="129">
          <cell r="H129">
            <v>80</v>
          </cell>
          <cell r="J129">
            <v>40</v>
          </cell>
        </row>
        <row r="130">
          <cell r="H130">
            <v>80</v>
          </cell>
          <cell r="J130">
            <v>40</v>
          </cell>
        </row>
        <row r="131">
          <cell r="H131">
            <v>80</v>
          </cell>
          <cell r="J131">
            <v>40</v>
          </cell>
        </row>
        <row r="132">
          <cell r="H132">
            <v>80</v>
          </cell>
          <cell r="J132">
            <v>40</v>
          </cell>
        </row>
        <row r="133">
          <cell r="H133">
            <v>80</v>
          </cell>
          <cell r="J133">
            <v>40</v>
          </cell>
        </row>
        <row r="134">
          <cell r="H134">
            <v>80</v>
          </cell>
          <cell r="J134">
            <v>40</v>
          </cell>
        </row>
        <row r="135">
          <cell r="H135">
            <v>80</v>
          </cell>
          <cell r="J135">
            <v>40</v>
          </cell>
        </row>
        <row r="136">
          <cell r="H136">
            <v>80</v>
          </cell>
          <cell r="J136">
            <v>40</v>
          </cell>
        </row>
        <row r="137">
          <cell r="H137">
            <v>80</v>
          </cell>
          <cell r="J137">
            <v>40</v>
          </cell>
        </row>
        <row r="138">
          <cell r="H138">
            <v>80</v>
          </cell>
          <cell r="J138">
            <v>40</v>
          </cell>
        </row>
        <row r="139">
          <cell r="H139">
            <v>80</v>
          </cell>
          <cell r="J139">
            <v>40</v>
          </cell>
        </row>
        <row r="140">
          <cell r="H140">
            <v>80</v>
          </cell>
          <cell r="J140">
            <v>40</v>
          </cell>
        </row>
        <row r="141">
          <cell r="H141">
            <v>80</v>
          </cell>
          <cell r="J141">
            <v>40</v>
          </cell>
        </row>
        <row r="142">
          <cell r="H142">
            <v>80</v>
          </cell>
          <cell r="J142">
            <v>40</v>
          </cell>
        </row>
        <row r="143">
          <cell r="H143">
            <v>80</v>
          </cell>
          <cell r="J143">
            <v>40</v>
          </cell>
        </row>
        <row r="144">
          <cell r="H144">
            <v>80</v>
          </cell>
          <cell r="J144">
            <v>40</v>
          </cell>
        </row>
        <row r="145">
          <cell r="H145">
            <v>80</v>
          </cell>
          <cell r="J145">
            <v>40</v>
          </cell>
        </row>
        <row r="146">
          <cell r="H146">
            <v>80</v>
          </cell>
          <cell r="J146">
            <v>40</v>
          </cell>
        </row>
        <row r="147">
          <cell r="H147">
            <v>80</v>
          </cell>
          <cell r="J147">
            <v>40</v>
          </cell>
        </row>
        <row r="148">
          <cell r="H148">
            <v>80</v>
          </cell>
          <cell r="J148">
            <v>40</v>
          </cell>
        </row>
        <row r="149">
          <cell r="H149">
            <v>80</v>
          </cell>
          <cell r="J149">
            <v>40</v>
          </cell>
        </row>
        <row r="150">
          <cell r="H150">
            <v>80</v>
          </cell>
          <cell r="J150">
            <v>40</v>
          </cell>
        </row>
        <row r="151">
          <cell r="H151">
            <v>80</v>
          </cell>
          <cell r="J151">
            <v>40</v>
          </cell>
        </row>
        <row r="152">
          <cell r="H152">
            <v>80</v>
          </cell>
          <cell r="J152">
            <v>40</v>
          </cell>
        </row>
        <row r="162">
          <cell r="H162">
            <v>80</v>
          </cell>
          <cell r="J162">
            <v>40</v>
          </cell>
        </row>
        <row r="163">
          <cell r="H163">
            <v>80</v>
          </cell>
          <cell r="J163">
            <v>40</v>
          </cell>
        </row>
        <row r="164">
          <cell r="H164">
            <v>80</v>
          </cell>
          <cell r="J164">
            <v>40</v>
          </cell>
        </row>
        <row r="165">
          <cell r="H165">
            <v>80</v>
          </cell>
          <cell r="J165">
            <v>40</v>
          </cell>
        </row>
        <row r="166">
          <cell r="H166">
            <v>80</v>
          </cell>
          <cell r="J166">
            <v>40</v>
          </cell>
        </row>
        <row r="167">
          <cell r="H167">
            <v>80</v>
          </cell>
          <cell r="J167">
            <v>40</v>
          </cell>
        </row>
        <row r="168">
          <cell r="H168">
            <v>80</v>
          </cell>
          <cell r="J168">
            <v>40</v>
          </cell>
        </row>
        <row r="169">
          <cell r="H169">
            <v>80</v>
          </cell>
          <cell r="J169">
            <v>40</v>
          </cell>
        </row>
        <row r="170">
          <cell r="H170">
            <v>80</v>
          </cell>
          <cell r="J170">
            <v>40</v>
          </cell>
        </row>
        <row r="171">
          <cell r="H171">
            <v>80</v>
          </cell>
          <cell r="J171">
            <v>40</v>
          </cell>
        </row>
        <row r="172">
          <cell r="H172">
            <v>80</v>
          </cell>
          <cell r="J172">
            <v>40</v>
          </cell>
        </row>
        <row r="173">
          <cell r="H173">
            <v>80</v>
          </cell>
          <cell r="J173">
            <v>40</v>
          </cell>
        </row>
        <row r="174">
          <cell r="H174">
            <v>80</v>
          </cell>
          <cell r="J174">
            <v>40</v>
          </cell>
        </row>
        <row r="175">
          <cell r="H175">
            <v>80</v>
          </cell>
          <cell r="J175">
            <v>40</v>
          </cell>
        </row>
        <row r="176">
          <cell r="H176">
            <v>80</v>
          </cell>
          <cell r="J176">
            <v>40</v>
          </cell>
        </row>
        <row r="177">
          <cell r="H177">
            <v>80</v>
          </cell>
          <cell r="J177">
            <v>40</v>
          </cell>
        </row>
        <row r="178">
          <cell r="H178">
            <v>80</v>
          </cell>
          <cell r="J178">
            <v>40</v>
          </cell>
        </row>
        <row r="179">
          <cell r="H179">
            <v>80</v>
          </cell>
          <cell r="J179">
            <v>40</v>
          </cell>
        </row>
        <row r="180">
          <cell r="H180">
            <v>80</v>
          </cell>
          <cell r="J180">
            <v>40</v>
          </cell>
        </row>
        <row r="181">
          <cell r="H181">
            <v>80</v>
          </cell>
          <cell r="J181">
            <v>40</v>
          </cell>
        </row>
        <row r="182">
          <cell r="H182">
            <v>80</v>
          </cell>
          <cell r="J182">
            <v>40</v>
          </cell>
        </row>
        <row r="183">
          <cell r="H183">
            <v>80</v>
          </cell>
          <cell r="J183">
            <v>40</v>
          </cell>
        </row>
        <row r="184">
          <cell r="H184">
            <v>80</v>
          </cell>
          <cell r="J184">
            <v>40</v>
          </cell>
        </row>
        <row r="185">
          <cell r="H185">
            <v>80</v>
          </cell>
          <cell r="J185">
            <v>40</v>
          </cell>
        </row>
        <row r="186">
          <cell r="H186">
            <v>80</v>
          </cell>
          <cell r="J186">
            <v>40</v>
          </cell>
        </row>
        <row r="187">
          <cell r="H187">
            <v>80</v>
          </cell>
          <cell r="J187">
            <v>40</v>
          </cell>
        </row>
        <row r="188">
          <cell r="H188">
            <v>80</v>
          </cell>
          <cell r="J188">
            <v>40</v>
          </cell>
        </row>
        <row r="189">
          <cell r="H189">
            <v>80</v>
          </cell>
          <cell r="J189">
            <v>40</v>
          </cell>
        </row>
        <row r="190">
          <cell r="H190">
            <v>80</v>
          </cell>
          <cell r="J190">
            <v>40</v>
          </cell>
        </row>
        <row r="191">
          <cell r="H191">
            <v>80</v>
          </cell>
          <cell r="J191">
            <v>40</v>
          </cell>
        </row>
        <row r="192">
          <cell r="H192">
            <v>80</v>
          </cell>
          <cell r="J192">
            <v>40</v>
          </cell>
        </row>
        <row r="193">
          <cell r="H193">
            <v>80</v>
          </cell>
          <cell r="J193">
            <v>40</v>
          </cell>
        </row>
        <row r="194">
          <cell r="H194">
            <v>80</v>
          </cell>
          <cell r="J194">
            <v>40</v>
          </cell>
        </row>
        <row r="195">
          <cell r="H195">
            <v>80</v>
          </cell>
          <cell r="J195">
            <v>40</v>
          </cell>
        </row>
        <row r="196">
          <cell r="H196">
            <v>80</v>
          </cell>
          <cell r="J196">
            <v>40</v>
          </cell>
        </row>
        <row r="197">
          <cell r="H197">
            <v>80</v>
          </cell>
          <cell r="J197">
            <v>40</v>
          </cell>
        </row>
        <row r="198">
          <cell r="H198">
            <v>80</v>
          </cell>
          <cell r="J198">
            <v>40</v>
          </cell>
        </row>
        <row r="199">
          <cell r="H199">
            <v>80</v>
          </cell>
          <cell r="J199">
            <v>40</v>
          </cell>
        </row>
        <row r="200">
          <cell r="H200">
            <v>80</v>
          </cell>
          <cell r="J200">
            <v>40</v>
          </cell>
        </row>
        <row r="201">
          <cell r="H201">
            <v>80</v>
          </cell>
          <cell r="J201">
            <v>40</v>
          </cell>
        </row>
        <row r="202">
          <cell r="H202">
            <v>80</v>
          </cell>
          <cell r="J202">
            <v>40</v>
          </cell>
        </row>
        <row r="203">
          <cell r="H203">
            <v>80</v>
          </cell>
          <cell r="J203">
            <v>40</v>
          </cell>
        </row>
        <row r="204">
          <cell r="H204">
            <v>80</v>
          </cell>
          <cell r="J204">
            <v>40</v>
          </cell>
        </row>
        <row r="205">
          <cell r="H205">
            <v>80</v>
          </cell>
          <cell r="J205">
            <v>40</v>
          </cell>
        </row>
        <row r="206">
          <cell r="H206">
            <v>80</v>
          </cell>
          <cell r="J206">
            <v>40</v>
          </cell>
        </row>
        <row r="207">
          <cell r="H207">
            <v>80</v>
          </cell>
          <cell r="J207">
            <v>40</v>
          </cell>
        </row>
        <row r="208">
          <cell r="H208">
            <v>80</v>
          </cell>
          <cell r="J208">
            <v>40</v>
          </cell>
        </row>
        <row r="209">
          <cell r="H209">
            <v>80</v>
          </cell>
          <cell r="J209">
            <v>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2"/>
  <dimension ref="B2:N197"/>
  <sheetViews>
    <sheetView showGridLines="0" workbookViewId="0">
      <selection activeCell="C12" sqref="C12"/>
    </sheetView>
  </sheetViews>
  <sheetFormatPr defaultRowHeight="15"/>
  <cols>
    <col min="3" max="3" width="12.85546875" bestFit="1" customWidth="1"/>
    <col min="4" max="4" width="14.7109375" bestFit="1" customWidth="1"/>
    <col min="5" max="5" width="22.5703125" bestFit="1" customWidth="1"/>
    <col min="6" max="6" width="20.85546875" customWidth="1"/>
    <col min="7" max="7" width="15.85546875" bestFit="1" customWidth="1"/>
    <col min="8" max="8" width="12.140625" customWidth="1"/>
    <col min="9" max="9" width="13" customWidth="1"/>
    <col min="10" max="10" width="11.28515625" customWidth="1"/>
    <col min="11" max="11" width="12" bestFit="1" customWidth="1"/>
  </cols>
  <sheetData>
    <row r="2" spans="2:7" ht="18.75">
      <c r="C2" s="15" t="s">
        <v>0</v>
      </c>
    </row>
    <row r="3" spans="2:7">
      <c r="B3" s="110" t="s">
        <v>296</v>
      </c>
    </row>
    <row r="4" spans="2:7">
      <c r="B4" s="110"/>
      <c r="D4" s="9" t="s">
        <v>3</v>
      </c>
      <c r="E4" s="11">
        <v>41975</v>
      </c>
    </row>
    <row r="5" spans="2:7">
      <c r="B5" s="110"/>
      <c r="D5" s="9" t="s">
        <v>4</v>
      </c>
      <c r="E5" s="6" t="s">
        <v>6</v>
      </c>
    </row>
    <row r="6" spans="2:7">
      <c r="B6" s="110"/>
    </row>
    <row r="7" spans="2:7">
      <c r="B7" s="110"/>
    </row>
    <row r="8" spans="2:7">
      <c r="B8" s="110"/>
      <c r="C8" s="1" t="s">
        <v>32</v>
      </c>
      <c r="E8" s="73" t="s">
        <v>323</v>
      </c>
      <c r="F8" s="73" t="s">
        <v>324</v>
      </c>
      <c r="G8" t="s">
        <v>392</v>
      </c>
    </row>
    <row r="9" spans="2:7">
      <c r="B9" s="110"/>
      <c r="C9" s="76" t="s">
        <v>322</v>
      </c>
      <c r="E9" s="10"/>
      <c r="F9" s="10"/>
      <c r="G9" s="78"/>
    </row>
    <row r="10" spans="2:7">
      <c r="B10" s="110"/>
      <c r="C10" s="97" t="s">
        <v>24</v>
      </c>
      <c r="E10" s="10"/>
      <c r="F10" s="10"/>
      <c r="G10" s="19"/>
    </row>
    <row r="11" spans="2:7">
      <c r="B11" s="110"/>
      <c r="C11" s="3" t="s">
        <v>25</v>
      </c>
      <c r="E11" s="10"/>
      <c r="F11" s="10"/>
    </row>
    <row r="12" spans="2:7">
      <c r="B12" s="110"/>
      <c r="C12" s="3" t="s">
        <v>26</v>
      </c>
      <c r="E12" s="10"/>
      <c r="F12" s="10"/>
    </row>
    <row r="13" spans="2:7">
      <c r="B13" s="110"/>
      <c r="C13" s="3" t="s">
        <v>27</v>
      </c>
      <c r="E13" s="10"/>
      <c r="F13" s="10"/>
    </row>
    <row r="14" spans="2:7">
      <c r="B14" s="110"/>
      <c r="C14" s="3" t="s">
        <v>28</v>
      </c>
      <c r="E14" s="10"/>
      <c r="F14" s="10"/>
    </row>
    <row r="15" spans="2:7">
      <c r="B15" s="110"/>
      <c r="C15" s="3" t="s">
        <v>29</v>
      </c>
      <c r="E15" s="10"/>
      <c r="F15" s="10"/>
    </row>
    <row r="16" spans="2:7">
      <c r="B16" s="110"/>
      <c r="C16" s="3" t="s">
        <v>30</v>
      </c>
      <c r="E16" s="10"/>
      <c r="F16" s="10"/>
    </row>
    <row r="17" spans="2:8">
      <c r="B17" s="110"/>
      <c r="C17" s="97" t="s">
        <v>31</v>
      </c>
      <c r="E17" s="10"/>
      <c r="F17" s="10"/>
    </row>
    <row r="18" spans="2:8">
      <c r="B18" s="110"/>
    </row>
    <row r="19" spans="2:8">
      <c r="B19" s="110"/>
    </row>
    <row r="20" spans="2:8">
      <c r="B20" s="110" t="s">
        <v>297</v>
      </c>
      <c r="C20" s="1" t="s">
        <v>33</v>
      </c>
    </row>
    <row r="21" spans="2:8">
      <c r="B21" s="110"/>
    </row>
    <row r="22" spans="2:8">
      <c r="B22" s="110"/>
      <c r="D22" s="8" t="s">
        <v>1</v>
      </c>
      <c r="E22" s="8" t="s">
        <v>2</v>
      </c>
    </row>
    <row r="23" spans="2:8">
      <c r="B23" s="110"/>
      <c r="D23" s="5">
        <v>180</v>
      </c>
      <c r="E23" s="6">
        <v>41975.435416666667</v>
      </c>
      <c r="F23" s="78"/>
    </row>
    <row r="24" spans="2:8">
      <c r="B24" s="110"/>
      <c r="D24" s="7"/>
      <c r="E24" s="7"/>
    </row>
    <row r="25" spans="2:8">
      <c r="B25" s="110"/>
      <c r="D25" s="18"/>
      <c r="E25" s="18"/>
    </row>
    <row r="26" spans="2:8">
      <c r="B26" s="110"/>
      <c r="D26" s="3"/>
    </row>
    <row r="27" spans="2:8">
      <c r="B27" s="110"/>
      <c r="E27" s="99" t="s">
        <v>18</v>
      </c>
      <c r="F27" s="99"/>
      <c r="G27" s="98" t="s">
        <v>17</v>
      </c>
    </row>
    <row r="28" spans="2:8">
      <c r="B28" s="110"/>
      <c r="D28" s="8" t="s">
        <v>11</v>
      </c>
      <c r="E28" s="8" t="s">
        <v>15</v>
      </c>
      <c r="F28" s="8" t="s">
        <v>16</v>
      </c>
      <c r="G28" s="98"/>
      <c r="H28" s="78"/>
    </row>
    <row r="29" spans="2:8">
      <c r="B29" s="110"/>
      <c r="D29" s="12">
        <v>41975.435416666667</v>
      </c>
      <c r="E29" s="14">
        <v>11</v>
      </c>
      <c r="F29" s="14">
        <v>16</v>
      </c>
      <c r="G29" s="14">
        <v>155</v>
      </c>
    </row>
    <row r="30" spans="2:8">
      <c r="B30" s="110"/>
      <c r="D30" s="12">
        <v>41975.435416666667</v>
      </c>
      <c r="E30" s="14">
        <v>11</v>
      </c>
      <c r="F30" s="14">
        <v>16</v>
      </c>
      <c r="G30" s="14">
        <v>155</v>
      </c>
    </row>
    <row r="31" spans="2:8">
      <c r="B31" s="110"/>
      <c r="D31" s="12">
        <v>41975.435416666667</v>
      </c>
      <c r="E31" s="14">
        <v>11</v>
      </c>
      <c r="F31" s="14">
        <v>16</v>
      </c>
      <c r="G31" s="14">
        <v>155</v>
      </c>
    </row>
    <row r="32" spans="2:8">
      <c r="B32" s="110"/>
      <c r="D32" s="12">
        <v>41975.435416666667</v>
      </c>
      <c r="E32" s="14">
        <v>11</v>
      </c>
      <c r="F32" s="14">
        <v>16</v>
      </c>
      <c r="G32" s="14">
        <v>155</v>
      </c>
    </row>
    <row r="33" spans="2:9">
      <c r="B33" s="110"/>
      <c r="D33" s="12">
        <v>41975.435416666667</v>
      </c>
      <c r="E33" s="14">
        <v>11</v>
      </c>
      <c r="F33" s="14">
        <v>16</v>
      </c>
      <c r="G33" s="14">
        <v>155</v>
      </c>
    </row>
    <row r="34" spans="2:9">
      <c r="B34" s="110"/>
    </row>
    <row r="35" spans="2:9">
      <c r="B35" s="110"/>
    </row>
    <row r="36" spans="2:9">
      <c r="B36" s="110"/>
      <c r="C36" s="1" t="s">
        <v>34</v>
      </c>
    </row>
    <row r="37" spans="2:9">
      <c r="B37" s="110"/>
    </row>
    <row r="38" spans="2:9">
      <c r="B38" s="110"/>
      <c r="D38" s="9" t="s">
        <v>5</v>
      </c>
      <c r="E38" s="6"/>
    </row>
    <row r="39" spans="2:9">
      <c r="B39" s="110"/>
      <c r="E39" s="17"/>
    </row>
    <row r="40" spans="2:9">
      <c r="B40" s="110"/>
    </row>
    <row r="41" spans="2:9">
      <c r="B41" s="110"/>
      <c r="D41" s="8" t="s">
        <v>7</v>
      </c>
      <c r="E41" s="8" t="s">
        <v>8</v>
      </c>
      <c r="F41" s="8" t="s">
        <v>9</v>
      </c>
      <c r="G41" s="8" t="s">
        <v>10</v>
      </c>
    </row>
    <row r="42" spans="2:9">
      <c r="B42" s="110"/>
      <c r="D42" s="13">
        <v>1</v>
      </c>
      <c r="E42" s="12">
        <v>41975.435416666667</v>
      </c>
      <c r="F42" s="12">
        <v>41975.435416666667</v>
      </c>
      <c r="G42" s="13">
        <v>12</v>
      </c>
    </row>
    <row r="43" spans="2:9">
      <c r="B43" s="110"/>
      <c r="D43" s="13">
        <v>2</v>
      </c>
      <c r="E43" s="6">
        <v>41975.435416666667</v>
      </c>
      <c r="F43" s="6">
        <v>41975.435416666667</v>
      </c>
      <c r="G43" s="13">
        <v>56</v>
      </c>
    </row>
    <row r="44" spans="2:9">
      <c r="B44" s="110"/>
      <c r="D44" s="13">
        <v>3</v>
      </c>
      <c r="E44" s="6">
        <v>41975.435416666667</v>
      </c>
      <c r="F44" s="6">
        <v>41975.435416666667</v>
      </c>
      <c r="G44" s="13">
        <v>12</v>
      </c>
    </row>
    <row r="45" spans="2:9">
      <c r="B45" s="110"/>
      <c r="D45" s="13">
        <v>4</v>
      </c>
      <c r="E45" s="6">
        <v>41975.435416666667</v>
      </c>
      <c r="F45" s="6">
        <v>41975.435416666667</v>
      </c>
      <c r="G45" s="13">
        <v>56</v>
      </c>
    </row>
    <row r="46" spans="2:9">
      <c r="B46" s="110"/>
      <c r="D46" s="13">
        <v>5</v>
      </c>
      <c r="E46" s="6">
        <v>41975.435416666667</v>
      </c>
      <c r="F46" s="6">
        <v>41975.435416666667</v>
      </c>
      <c r="G46" s="13">
        <v>12</v>
      </c>
      <c r="I46" s="40"/>
    </row>
    <row r="47" spans="2:9">
      <c r="B47" s="110"/>
      <c r="D47" s="13">
        <v>6</v>
      </c>
      <c r="E47" s="6">
        <v>41975.435416666667</v>
      </c>
      <c r="F47" s="6">
        <v>41975.435416666667</v>
      </c>
      <c r="G47" s="13">
        <v>56</v>
      </c>
    </row>
    <row r="48" spans="2:9">
      <c r="B48" s="110"/>
      <c r="D48" s="16"/>
      <c r="E48" s="17"/>
      <c r="F48" s="17"/>
      <c r="G48" s="16"/>
    </row>
    <row r="49" spans="2:12" ht="15" customHeight="1">
      <c r="B49" s="111" t="s">
        <v>298</v>
      </c>
      <c r="E49" s="40"/>
    </row>
    <row r="50" spans="2:12">
      <c r="B50" s="112"/>
      <c r="E50" s="99" t="s">
        <v>20</v>
      </c>
      <c r="F50" s="99"/>
      <c r="G50" s="78"/>
      <c r="J50" s="99" t="s">
        <v>21</v>
      </c>
      <c r="K50" s="99"/>
    </row>
    <row r="51" spans="2:12">
      <c r="B51" s="112"/>
      <c r="D51" s="8" t="s">
        <v>11</v>
      </c>
      <c r="E51" s="8" t="s">
        <v>305</v>
      </c>
      <c r="F51" s="8" t="s">
        <v>306</v>
      </c>
      <c r="G51" s="8" t="s">
        <v>13</v>
      </c>
      <c r="H51" s="38" t="s">
        <v>12</v>
      </c>
      <c r="I51" s="38" t="s">
        <v>14</v>
      </c>
      <c r="J51" s="41" t="s">
        <v>14</v>
      </c>
      <c r="K51" s="41" t="s">
        <v>19</v>
      </c>
    </row>
    <row r="52" spans="2:12" ht="26.25">
      <c r="B52" s="112"/>
      <c r="D52" s="12">
        <v>41975.435416666667</v>
      </c>
      <c r="E52" s="14">
        <v>68</v>
      </c>
      <c r="F52" s="14"/>
      <c r="G52" s="14">
        <v>5</v>
      </c>
      <c r="H52" s="80" t="s">
        <v>195</v>
      </c>
      <c r="I52" s="80" t="s">
        <v>196</v>
      </c>
      <c r="J52" s="14">
        <v>1241</v>
      </c>
      <c r="K52" s="14"/>
      <c r="L52" s="40"/>
    </row>
    <row r="53" spans="2:12">
      <c r="B53" s="112"/>
      <c r="D53" s="6">
        <v>41975.435416666667</v>
      </c>
      <c r="E53" s="14">
        <v>68</v>
      </c>
      <c r="F53" s="14"/>
      <c r="G53" s="14">
        <v>5</v>
      </c>
      <c r="H53" s="79"/>
      <c r="I53" s="79"/>
      <c r="J53" s="14">
        <v>1241</v>
      </c>
      <c r="K53" s="14"/>
      <c r="L53" t="s">
        <v>195</v>
      </c>
    </row>
    <row r="54" spans="2:12">
      <c r="B54" s="112"/>
      <c r="D54" s="6">
        <v>41975.435416666667</v>
      </c>
      <c r="E54" s="14">
        <v>68</v>
      </c>
      <c r="F54" s="14"/>
      <c r="G54" s="14">
        <v>5</v>
      </c>
      <c r="H54" s="79"/>
      <c r="I54" s="79"/>
      <c r="J54" s="14">
        <v>1241</v>
      </c>
      <c r="K54" s="14"/>
      <c r="L54" t="s">
        <v>196</v>
      </c>
    </row>
    <row r="55" spans="2:12">
      <c r="B55" s="112"/>
      <c r="D55" s="6">
        <v>41975.435416666667</v>
      </c>
      <c r="E55" s="14">
        <v>68</v>
      </c>
      <c r="F55" s="14"/>
      <c r="G55" s="14">
        <v>5</v>
      </c>
      <c r="H55" s="79"/>
      <c r="I55" s="79"/>
      <c r="J55" s="14">
        <v>1241</v>
      </c>
      <c r="K55" s="14"/>
    </row>
    <row r="56" spans="2:12">
      <c r="B56" s="112"/>
      <c r="D56" s="6">
        <v>41975.435416666667</v>
      </c>
      <c r="E56" s="14">
        <v>68</v>
      </c>
      <c r="F56" s="14"/>
      <c r="G56" s="14">
        <v>5</v>
      </c>
      <c r="H56" s="79"/>
      <c r="I56" s="79"/>
      <c r="J56" s="14">
        <v>1241</v>
      </c>
      <c r="K56" s="14"/>
    </row>
    <row r="57" spans="2:12">
      <c r="B57" s="112"/>
      <c r="D57" s="6">
        <v>41975.435416666667</v>
      </c>
      <c r="E57" s="14">
        <v>68</v>
      </c>
      <c r="F57" s="14"/>
      <c r="G57" s="14">
        <v>5</v>
      </c>
      <c r="H57" s="79"/>
      <c r="I57" s="79"/>
      <c r="J57" s="14">
        <v>1241</v>
      </c>
      <c r="K57" s="14"/>
    </row>
    <row r="58" spans="2:12" ht="15.75">
      <c r="B58" s="112"/>
      <c r="D58" s="50" t="s">
        <v>333</v>
      </c>
    </row>
    <row r="59" spans="2:12" ht="15.75">
      <c r="B59" s="113"/>
      <c r="D59" s="50" t="s">
        <v>334</v>
      </c>
    </row>
    <row r="60" spans="2:12">
      <c r="B60" s="107" t="s">
        <v>296</v>
      </c>
      <c r="C60" s="1" t="s">
        <v>108</v>
      </c>
    </row>
    <row r="61" spans="2:12">
      <c r="B61" s="108"/>
      <c r="F61" s="100" t="s">
        <v>107</v>
      </c>
      <c r="G61" s="100"/>
      <c r="H61" s="100"/>
    </row>
    <row r="62" spans="2:12">
      <c r="B62" s="108"/>
      <c r="C62" s="22" t="s">
        <v>35</v>
      </c>
      <c r="D62" s="3" t="s">
        <v>36</v>
      </c>
      <c r="F62" s="104"/>
      <c r="G62" s="105"/>
      <c r="H62" s="106"/>
    </row>
    <row r="63" spans="2:12">
      <c r="B63" s="108"/>
      <c r="C63" s="22"/>
      <c r="D63" s="3" t="s">
        <v>37</v>
      </c>
      <c r="F63" s="101"/>
      <c r="G63" s="102"/>
      <c r="H63" s="103"/>
    </row>
    <row r="64" spans="2:12">
      <c r="B64" s="108"/>
      <c r="C64" s="22" t="s">
        <v>38</v>
      </c>
      <c r="D64" s="3" t="s">
        <v>39</v>
      </c>
      <c r="F64" s="101"/>
      <c r="G64" s="102"/>
      <c r="H64" s="103"/>
    </row>
    <row r="65" spans="2:14">
      <c r="B65" s="108"/>
      <c r="C65" s="22" t="s">
        <v>40</v>
      </c>
      <c r="D65" s="3" t="s">
        <v>41</v>
      </c>
      <c r="F65" s="101"/>
      <c r="G65" s="102"/>
      <c r="H65" s="103"/>
    </row>
    <row r="66" spans="2:14">
      <c r="B66" s="109"/>
      <c r="C66" s="22" t="s">
        <v>42</v>
      </c>
      <c r="D66" s="3" t="s">
        <v>43</v>
      </c>
      <c r="F66" s="101"/>
      <c r="G66" s="102"/>
      <c r="H66" s="103"/>
    </row>
    <row r="70" spans="2:14">
      <c r="C70" s="1" t="s">
        <v>119</v>
      </c>
      <c r="D70" s="33"/>
      <c r="E70" s="33"/>
      <c r="F70" s="33"/>
      <c r="G70" s="33"/>
      <c r="H70" s="33"/>
      <c r="I70" s="33"/>
      <c r="J70" s="33"/>
      <c r="K70" s="32"/>
      <c r="L70" s="32"/>
      <c r="M70" s="31"/>
      <c r="N70" s="31"/>
    </row>
    <row r="71" spans="2:14">
      <c r="B71" s="51"/>
    </row>
    <row r="72" spans="2:14">
      <c r="B72" s="81" t="s">
        <v>299</v>
      </c>
      <c r="C72" s="52"/>
      <c r="D72" s="52"/>
    </row>
    <row r="73" spans="2:14" s="3" customFormat="1" ht="12.75">
      <c r="C73" s="19" t="s">
        <v>201</v>
      </c>
      <c r="I73" s="19" t="s">
        <v>321</v>
      </c>
    </row>
    <row r="74" spans="2:14" s="3" customFormat="1" ht="12.75">
      <c r="C74" s="19" t="s">
        <v>198</v>
      </c>
      <c r="I74" s="3" t="s">
        <v>325</v>
      </c>
    </row>
    <row r="75" spans="2:14" s="3" customFormat="1" ht="12.75">
      <c r="C75" s="19" t="s">
        <v>199</v>
      </c>
      <c r="I75" s="21"/>
      <c r="J75" s="3" t="s">
        <v>99</v>
      </c>
    </row>
    <row r="76" spans="2:14" s="3" customFormat="1" ht="12.75">
      <c r="C76" s="19" t="s">
        <v>200</v>
      </c>
      <c r="I76" s="21"/>
      <c r="J76" s="3" t="s">
        <v>100</v>
      </c>
    </row>
    <row r="77" spans="2:14" s="3" customFormat="1" ht="12.75">
      <c r="C77" s="19" t="s">
        <v>202</v>
      </c>
      <c r="I77" s="3" t="s">
        <v>326</v>
      </c>
    </row>
    <row r="78" spans="2:14" s="3" customFormat="1" ht="12.75">
      <c r="C78" s="19" t="s">
        <v>197</v>
      </c>
      <c r="I78" s="21"/>
      <c r="J78" s="3" t="s">
        <v>99</v>
      </c>
    </row>
    <row r="79" spans="2:14" s="3" customFormat="1" ht="12.75">
      <c r="C79" s="19" t="s">
        <v>203</v>
      </c>
      <c r="I79" s="21"/>
      <c r="J79" s="3" t="s">
        <v>100</v>
      </c>
    </row>
    <row r="80" spans="2:14" s="3" customFormat="1" ht="12.75">
      <c r="D80" s="3" t="s">
        <v>335</v>
      </c>
      <c r="I80" s="3" t="s">
        <v>327</v>
      </c>
    </row>
    <row r="81" spans="2:10" s="3" customFormat="1" ht="12.75">
      <c r="D81" s="3" t="s">
        <v>336</v>
      </c>
      <c r="I81" s="21"/>
      <c r="J81" s="3" t="s">
        <v>99</v>
      </c>
    </row>
    <row r="82" spans="2:10" s="3" customFormat="1" ht="12.75">
      <c r="D82" s="3" t="s">
        <v>337</v>
      </c>
      <c r="I82" s="21"/>
      <c r="J82" s="3" t="s">
        <v>100</v>
      </c>
    </row>
    <row r="83" spans="2:10" s="3" customFormat="1" ht="12.75">
      <c r="D83" s="3" t="s">
        <v>338</v>
      </c>
      <c r="I83" s="19" t="s">
        <v>328</v>
      </c>
    </row>
    <row r="84" spans="2:10" s="3" customFormat="1" ht="12.75">
      <c r="D84" s="3" t="s">
        <v>339</v>
      </c>
      <c r="J84" s="3" t="s">
        <v>329</v>
      </c>
    </row>
    <row r="85" spans="2:10" s="3" customFormat="1" ht="12.75">
      <c r="D85" s="3" t="s">
        <v>340</v>
      </c>
      <c r="J85" s="3" t="s">
        <v>330</v>
      </c>
    </row>
    <row r="86" spans="2:10" s="3" customFormat="1" ht="12.75">
      <c r="D86" s="3" t="s">
        <v>341</v>
      </c>
      <c r="J86" s="3" t="s">
        <v>331</v>
      </c>
    </row>
    <row r="87" spans="2:10" s="3" customFormat="1" ht="12.75">
      <c r="D87" s="3" t="s">
        <v>342</v>
      </c>
      <c r="J87" s="3" t="s">
        <v>332</v>
      </c>
    </row>
    <row r="88" spans="2:10" s="3" customFormat="1" ht="12.75">
      <c r="C88" s="19" t="s">
        <v>204</v>
      </c>
    </row>
    <row r="89" spans="2:10" s="3" customFormat="1" ht="12.75">
      <c r="C89" s="19" t="s">
        <v>205</v>
      </c>
    </row>
    <row r="90" spans="2:10" s="3" customFormat="1" ht="12.75">
      <c r="C90" s="19"/>
    </row>
    <row r="91" spans="2:10">
      <c r="B91" s="81" t="s">
        <v>31</v>
      </c>
      <c r="C91" s="81"/>
      <c r="D91" s="81"/>
    </row>
    <row r="92" spans="2:10">
      <c r="B92" s="3"/>
      <c r="C92" s="19" t="s">
        <v>206</v>
      </c>
    </row>
    <row r="93" spans="2:10">
      <c r="C93" s="3"/>
      <c r="D93" s="3" t="s">
        <v>207</v>
      </c>
    </row>
    <row r="94" spans="2:10">
      <c r="C94" s="3"/>
      <c r="D94" s="3" t="s">
        <v>208</v>
      </c>
    </row>
    <row r="95" spans="2:10">
      <c r="C95" s="3"/>
      <c r="D95" s="3" t="s">
        <v>209</v>
      </c>
    </row>
    <row r="96" spans="2:10">
      <c r="C96" s="3"/>
      <c r="D96" s="3" t="s">
        <v>210</v>
      </c>
    </row>
    <row r="97" spans="2:4">
      <c r="C97" s="3"/>
      <c r="D97" s="3" t="s">
        <v>211</v>
      </c>
    </row>
    <row r="98" spans="2:4">
      <c r="C98" s="3"/>
      <c r="D98" s="3" t="s">
        <v>212</v>
      </c>
    </row>
    <row r="99" spans="2:4">
      <c r="C99" s="3"/>
      <c r="D99" s="3" t="s">
        <v>213</v>
      </c>
    </row>
    <row r="100" spans="2:4">
      <c r="C100" s="3"/>
      <c r="D100" s="3" t="s">
        <v>214</v>
      </c>
    </row>
    <row r="101" spans="2:4">
      <c r="C101" s="3"/>
      <c r="D101" s="3" t="s">
        <v>215</v>
      </c>
    </row>
    <row r="102" spans="2:4">
      <c r="C102" s="3"/>
      <c r="D102" s="3" t="s">
        <v>216</v>
      </c>
    </row>
    <row r="103" spans="2:4">
      <c r="C103" s="3"/>
      <c r="D103" s="3" t="s">
        <v>217</v>
      </c>
    </row>
    <row r="104" spans="2:4">
      <c r="C104" s="3"/>
      <c r="D104" s="3" t="s">
        <v>218</v>
      </c>
    </row>
    <row r="105" spans="2:4">
      <c r="B105" s="3"/>
      <c r="C105" s="19" t="s">
        <v>219</v>
      </c>
    </row>
    <row r="106" spans="2:4">
      <c r="C106" s="3"/>
      <c r="D106" s="3" t="s">
        <v>220</v>
      </c>
    </row>
    <row r="107" spans="2:4">
      <c r="C107" s="3"/>
      <c r="D107" s="3" t="s">
        <v>221</v>
      </c>
    </row>
    <row r="108" spans="2:4">
      <c r="B108" s="3"/>
      <c r="C108" s="19" t="s">
        <v>222</v>
      </c>
    </row>
    <row r="109" spans="2:4">
      <c r="B109" s="3"/>
      <c r="C109" s="19" t="s">
        <v>223</v>
      </c>
    </row>
    <row r="110" spans="2:4">
      <c r="B110" s="3"/>
      <c r="C110" s="19"/>
    </row>
    <row r="111" spans="2:4">
      <c r="B111" s="81" t="s">
        <v>224</v>
      </c>
      <c r="C111" s="52"/>
      <c r="D111" s="52"/>
    </row>
    <row r="112" spans="2:4">
      <c r="C112" s="19" t="s">
        <v>225</v>
      </c>
    </row>
    <row r="113" spans="3:4">
      <c r="C113" s="3"/>
      <c r="D113" s="3" t="s">
        <v>226</v>
      </c>
    </row>
    <row r="114" spans="3:4">
      <c r="C114" s="3"/>
      <c r="D114" s="3" t="s">
        <v>227</v>
      </c>
    </row>
    <row r="115" spans="3:4">
      <c r="C115" s="3"/>
      <c r="D115" s="3" t="s">
        <v>228</v>
      </c>
    </row>
    <row r="116" spans="3:4">
      <c r="C116" s="19" t="s">
        <v>229</v>
      </c>
    </row>
    <row r="117" spans="3:4">
      <c r="C117" s="3"/>
      <c r="D117" s="3" t="s">
        <v>226</v>
      </c>
    </row>
    <row r="118" spans="3:4">
      <c r="C118" s="3"/>
      <c r="D118" s="3" t="s">
        <v>227</v>
      </c>
    </row>
    <row r="119" spans="3:4">
      <c r="C119" s="3"/>
      <c r="D119" s="3" t="s">
        <v>228</v>
      </c>
    </row>
    <row r="120" spans="3:4">
      <c r="C120" s="19" t="s">
        <v>230</v>
      </c>
    </row>
    <row r="121" spans="3:4">
      <c r="C121" s="3"/>
      <c r="D121" s="3" t="s">
        <v>232</v>
      </c>
    </row>
    <row r="122" spans="3:4">
      <c r="C122" s="3"/>
      <c r="D122" s="3" t="s">
        <v>231</v>
      </c>
    </row>
    <row r="123" spans="3:4">
      <c r="C123" s="3"/>
      <c r="D123" s="3" t="s">
        <v>233</v>
      </c>
    </row>
    <row r="124" spans="3:4">
      <c r="C124" s="3"/>
      <c r="D124" s="3" t="s">
        <v>234</v>
      </c>
    </row>
    <row r="125" spans="3:4">
      <c r="C125" s="3"/>
      <c r="D125" s="3" t="s">
        <v>235</v>
      </c>
    </row>
    <row r="126" spans="3:4">
      <c r="C126" s="3"/>
      <c r="D126" s="3" t="s">
        <v>236</v>
      </c>
    </row>
    <row r="127" spans="3:4">
      <c r="C127" s="3"/>
      <c r="D127" s="3" t="s">
        <v>237</v>
      </c>
    </row>
    <row r="128" spans="3:4">
      <c r="C128" s="3"/>
      <c r="D128" s="3" t="s">
        <v>319</v>
      </c>
    </row>
    <row r="129" spans="3:5">
      <c r="C129" s="3"/>
      <c r="D129" s="3" t="s">
        <v>239</v>
      </c>
    </row>
    <row r="130" spans="3:5">
      <c r="C130" s="3"/>
      <c r="D130" s="3" t="s">
        <v>238</v>
      </c>
    </row>
    <row r="131" spans="3:5">
      <c r="C131" s="19" t="s">
        <v>240</v>
      </c>
    </row>
    <row r="132" spans="3:5">
      <c r="C132" s="3"/>
      <c r="D132" s="3" t="s">
        <v>241</v>
      </c>
    </row>
    <row r="133" spans="3:5">
      <c r="C133" s="3"/>
      <c r="D133" s="3" t="s">
        <v>242</v>
      </c>
    </row>
    <row r="134" spans="3:5">
      <c r="C134" s="3"/>
      <c r="D134" s="3" t="s">
        <v>243</v>
      </c>
    </row>
    <row r="135" spans="3:5">
      <c r="C135" s="3"/>
      <c r="D135" s="3" t="s">
        <v>244</v>
      </c>
    </row>
    <row r="136" spans="3:5">
      <c r="C136" s="3"/>
      <c r="D136" s="3" t="s">
        <v>245</v>
      </c>
    </row>
    <row r="137" spans="3:5">
      <c r="C137" s="3"/>
      <c r="D137" s="3" t="s">
        <v>246</v>
      </c>
    </row>
    <row r="138" spans="3:5">
      <c r="C138" s="3"/>
      <c r="D138" s="3" t="s">
        <v>247</v>
      </c>
    </row>
    <row r="139" spans="3:5">
      <c r="C139" s="3"/>
      <c r="D139" s="3" t="s">
        <v>248</v>
      </c>
    </row>
    <row r="140" spans="3:5">
      <c r="C140" s="3"/>
      <c r="D140" s="3" t="s">
        <v>249</v>
      </c>
    </row>
    <row r="141" spans="3:5">
      <c r="D141" s="3" t="s">
        <v>250</v>
      </c>
    </row>
    <row r="142" spans="3:5">
      <c r="D142" s="3"/>
      <c r="E142" s="3" t="s">
        <v>343</v>
      </c>
    </row>
    <row r="143" spans="3:5">
      <c r="D143" s="3"/>
      <c r="E143" s="3" t="s">
        <v>344</v>
      </c>
    </row>
    <row r="144" spans="3:5">
      <c r="D144" s="3"/>
      <c r="E144" s="3" t="s">
        <v>345</v>
      </c>
    </row>
    <row r="145" spans="4:9">
      <c r="D145" s="3"/>
      <c r="E145" s="3" t="s">
        <v>346</v>
      </c>
    </row>
    <row r="146" spans="4:9" s="3" customFormat="1" ht="12.75">
      <c r="D146" s="3" t="s">
        <v>251</v>
      </c>
    </row>
    <row r="147" spans="4:9" s="3" customFormat="1" ht="12.75">
      <c r="E147" s="3" t="s">
        <v>305</v>
      </c>
      <c r="G147" s="3" t="s">
        <v>357</v>
      </c>
      <c r="I147" s="3" t="s">
        <v>369</v>
      </c>
    </row>
    <row r="148" spans="4:9" s="3" customFormat="1" ht="12.75">
      <c r="E148" s="3" t="s">
        <v>306</v>
      </c>
      <c r="G148" s="3" t="s">
        <v>358</v>
      </c>
      <c r="I148" s="3" t="s">
        <v>370</v>
      </c>
    </row>
    <row r="149" spans="4:9" s="3" customFormat="1" ht="12.75">
      <c r="E149" s="3" t="s">
        <v>347</v>
      </c>
      <c r="G149" s="3" t="s">
        <v>359</v>
      </c>
      <c r="I149" s="3" t="s">
        <v>371</v>
      </c>
    </row>
    <row r="150" spans="4:9" s="3" customFormat="1" ht="12.75">
      <c r="E150" s="3" t="s">
        <v>348</v>
      </c>
      <c r="G150" s="3" t="s">
        <v>360</v>
      </c>
      <c r="I150" s="3" t="s">
        <v>372</v>
      </c>
    </row>
    <row r="151" spans="4:9" s="3" customFormat="1" ht="12.75">
      <c r="E151" s="3" t="s">
        <v>349</v>
      </c>
      <c r="G151" s="3" t="s">
        <v>361</v>
      </c>
      <c r="I151" s="3" t="s">
        <v>373</v>
      </c>
    </row>
    <row r="152" spans="4:9" s="3" customFormat="1" ht="12.75">
      <c r="E152" s="3" t="s">
        <v>350</v>
      </c>
      <c r="G152" s="3" t="s">
        <v>362</v>
      </c>
      <c r="I152" s="3" t="s">
        <v>374</v>
      </c>
    </row>
    <row r="153" spans="4:9" s="3" customFormat="1" ht="12.75">
      <c r="E153" s="3" t="s">
        <v>351</v>
      </c>
      <c r="G153" s="3" t="s">
        <v>363</v>
      </c>
      <c r="I153" s="3" t="s">
        <v>375</v>
      </c>
    </row>
    <row r="154" spans="4:9" s="3" customFormat="1" ht="12.75">
      <c r="E154" s="3" t="s">
        <v>352</v>
      </c>
      <c r="G154" s="3" t="s">
        <v>364</v>
      </c>
      <c r="I154" s="3" t="s">
        <v>376</v>
      </c>
    </row>
    <row r="155" spans="4:9" s="3" customFormat="1" ht="12.75">
      <c r="E155" s="3" t="s">
        <v>353</v>
      </c>
      <c r="G155" s="3" t="s">
        <v>365</v>
      </c>
      <c r="I155" s="3" t="s">
        <v>377</v>
      </c>
    </row>
    <row r="156" spans="4:9" s="3" customFormat="1" ht="12.75">
      <c r="E156" s="3" t="s">
        <v>354</v>
      </c>
      <c r="G156" s="3" t="s">
        <v>366</v>
      </c>
      <c r="I156" s="3" t="s">
        <v>378</v>
      </c>
    </row>
    <row r="157" spans="4:9" s="3" customFormat="1" ht="12.75">
      <c r="E157" s="3" t="s">
        <v>355</v>
      </c>
      <c r="G157" s="3" t="s">
        <v>367</v>
      </c>
    </row>
    <row r="158" spans="4:9" s="3" customFormat="1" ht="12.75">
      <c r="E158" s="3" t="s">
        <v>356</v>
      </c>
      <c r="G158" s="3" t="s">
        <v>368</v>
      </c>
    </row>
    <row r="159" spans="4:9" s="3" customFormat="1" ht="12.75">
      <c r="D159" s="3" t="s">
        <v>252</v>
      </c>
    </row>
    <row r="160" spans="4:9" s="3" customFormat="1" ht="12.75">
      <c r="E160" s="3" t="s">
        <v>379</v>
      </c>
      <c r="G160" s="3" t="s">
        <v>253</v>
      </c>
    </row>
    <row r="161" spans="2:7" s="3" customFormat="1" ht="12.75">
      <c r="E161" s="3" t="s">
        <v>239</v>
      </c>
      <c r="G161" s="3" t="s">
        <v>254</v>
      </c>
    </row>
    <row r="162" spans="2:7" s="3" customFormat="1" ht="12.75">
      <c r="E162" s="3" t="s">
        <v>380</v>
      </c>
      <c r="G162" s="3" t="s">
        <v>255</v>
      </c>
    </row>
    <row r="163" spans="2:7" s="3" customFormat="1" ht="12.75">
      <c r="E163" s="3" t="s">
        <v>238</v>
      </c>
      <c r="G163" s="3" t="s">
        <v>256</v>
      </c>
    </row>
    <row r="164" spans="2:7" s="3" customFormat="1" ht="12.75">
      <c r="E164" s="3" t="s">
        <v>381</v>
      </c>
      <c r="G164" s="3" t="s">
        <v>257</v>
      </c>
    </row>
    <row r="165" spans="2:7" s="3" customFormat="1" ht="12.75">
      <c r="E165" s="3" t="s">
        <v>382</v>
      </c>
      <c r="G165" s="3" t="s">
        <v>258</v>
      </c>
    </row>
    <row r="166" spans="2:7" s="3" customFormat="1" ht="12.75">
      <c r="E166" s="3" t="s">
        <v>383</v>
      </c>
      <c r="G166" s="3" t="s">
        <v>259</v>
      </c>
    </row>
    <row r="167" spans="2:7" s="3" customFormat="1" ht="12.75">
      <c r="E167" s="3" t="s">
        <v>384</v>
      </c>
      <c r="G167" s="3" t="s">
        <v>260</v>
      </c>
    </row>
    <row r="168" spans="2:7" s="3" customFormat="1" ht="12.75">
      <c r="E168" s="3" t="s">
        <v>385</v>
      </c>
      <c r="G168" s="3" t="s">
        <v>261</v>
      </c>
    </row>
    <row r="169" spans="2:7" s="3" customFormat="1" ht="12.75">
      <c r="C169" s="19" t="s">
        <v>307</v>
      </c>
    </row>
    <row r="170" spans="2:7" s="3" customFormat="1" ht="12.75"/>
    <row r="171" spans="2:7">
      <c r="B171" s="81" t="s">
        <v>27</v>
      </c>
      <c r="C171" s="81"/>
      <c r="D171" s="81"/>
      <c r="E171" s="3"/>
      <c r="F171" s="75"/>
    </row>
    <row r="172" spans="2:7" s="3" customFormat="1" ht="12.75">
      <c r="C172" s="19" t="s">
        <v>308</v>
      </c>
    </row>
    <row r="173" spans="2:7" s="3" customFormat="1" ht="12.75">
      <c r="D173" s="3" t="s">
        <v>309</v>
      </c>
    </row>
    <row r="174" spans="2:7" s="3" customFormat="1" ht="12.75">
      <c r="D174" s="3" t="s">
        <v>310</v>
      </c>
    </row>
    <row r="175" spans="2:7" s="3" customFormat="1" ht="12.75">
      <c r="D175" s="3" t="s">
        <v>311</v>
      </c>
    </row>
    <row r="176" spans="2:7" s="3" customFormat="1" ht="12.75">
      <c r="C176" s="19" t="s">
        <v>312</v>
      </c>
    </row>
    <row r="177" spans="2:6" s="3" customFormat="1" ht="12.75">
      <c r="C177" s="19" t="s">
        <v>315</v>
      </c>
    </row>
    <row r="178" spans="2:6" s="3" customFormat="1" ht="12.75">
      <c r="C178" s="19" t="s">
        <v>313</v>
      </c>
    </row>
    <row r="179" spans="2:6" s="3" customFormat="1" ht="12.75">
      <c r="C179" s="19" t="s">
        <v>314</v>
      </c>
    </row>
    <row r="180" spans="2:6" s="3" customFormat="1" ht="12.75">
      <c r="C180" s="19" t="s">
        <v>320</v>
      </c>
    </row>
    <row r="183" spans="2:6" s="82" customFormat="1"/>
    <row r="184" spans="2:6" s="82" customFormat="1">
      <c r="B184" s="83">
        <v>1</v>
      </c>
      <c r="C184" s="83" t="s">
        <v>109</v>
      </c>
    </row>
    <row r="185" spans="2:6" s="82" customFormat="1">
      <c r="B185" s="86"/>
      <c r="C185" s="117"/>
      <c r="D185" s="118"/>
      <c r="E185" s="119"/>
      <c r="F185" s="84"/>
    </row>
    <row r="186" spans="2:6" s="82" customFormat="1">
      <c r="B186" s="86"/>
      <c r="C186" s="114"/>
      <c r="D186" s="115"/>
      <c r="E186" s="116"/>
    </row>
    <row r="187" spans="2:6" s="82" customFormat="1">
      <c r="B187" s="86"/>
      <c r="C187" s="114"/>
      <c r="D187" s="115"/>
      <c r="E187" s="116"/>
    </row>
    <row r="188" spans="2:6" s="82" customFormat="1">
      <c r="B188" s="86"/>
    </row>
    <row r="189" spans="2:6" s="82" customFormat="1">
      <c r="B189" s="83">
        <v>2</v>
      </c>
      <c r="C189" s="83" t="s">
        <v>110</v>
      </c>
    </row>
    <row r="190" spans="2:6" s="82" customFormat="1">
      <c r="B190" s="86"/>
      <c r="C190" s="114"/>
      <c r="D190" s="115"/>
      <c r="E190" s="116"/>
    </row>
    <row r="191" spans="2:6" s="82" customFormat="1">
      <c r="B191" s="86"/>
      <c r="C191" s="114"/>
      <c r="D191" s="115"/>
      <c r="E191" s="116"/>
    </row>
    <row r="192" spans="2:6" s="82" customFormat="1">
      <c r="B192" s="86"/>
      <c r="C192" s="114"/>
      <c r="D192" s="115"/>
      <c r="E192" s="116"/>
    </row>
    <row r="193" spans="2:6" s="82" customFormat="1">
      <c r="B193" s="86"/>
    </row>
    <row r="194" spans="2:6" s="82" customFormat="1">
      <c r="B194" s="83">
        <v>3</v>
      </c>
      <c r="C194" s="83" t="s">
        <v>118</v>
      </c>
      <c r="D194" s="85"/>
    </row>
    <row r="195" spans="2:6" s="82" customFormat="1">
      <c r="B195" s="86"/>
      <c r="C195" s="114"/>
      <c r="D195" s="115"/>
      <c r="E195" s="116"/>
      <c r="F195" s="84"/>
    </row>
    <row r="196" spans="2:6" s="82" customFormat="1">
      <c r="C196" s="114"/>
      <c r="D196" s="115"/>
      <c r="E196" s="116"/>
    </row>
    <row r="197" spans="2:6" s="82" customFormat="1">
      <c r="C197" s="114"/>
      <c r="D197" s="115"/>
      <c r="E197" s="116"/>
    </row>
  </sheetData>
  <mergeCells count="22">
    <mergeCell ref="B60:B66"/>
    <mergeCell ref="B3:B19"/>
    <mergeCell ref="B20:B48"/>
    <mergeCell ref="B49:B59"/>
    <mergeCell ref="C197:E197"/>
    <mergeCell ref="E27:F27"/>
    <mergeCell ref="C190:E190"/>
    <mergeCell ref="C191:E191"/>
    <mergeCell ref="C192:E192"/>
    <mergeCell ref="C185:E185"/>
    <mergeCell ref="C186:E186"/>
    <mergeCell ref="C195:E195"/>
    <mergeCell ref="C196:E196"/>
    <mergeCell ref="F65:H65"/>
    <mergeCell ref="F66:H66"/>
    <mergeCell ref="C187:E187"/>
    <mergeCell ref="G27:G28"/>
    <mergeCell ref="E50:F50"/>
    <mergeCell ref="J50:K50"/>
    <mergeCell ref="F61:H61"/>
    <mergeCell ref="F64:H64"/>
    <mergeCell ref="F62:H6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3"/>
  <dimension ref="A2:T119"/>
  <sheetViews>
    <sheetView showGridLines="0" topLeftCell="A28" workbookViewId="0">
      <selection activeCell="K26" sqref="K26"/>
    </sheetView>
  </sheetViews>
  <sheetFormatPr defaultRowHeight="12.75"/>
  <cols>
    <col min="1" max="3" width="9.140625" style="3"/>
    <col min="4" max="4" width="16.42578125" style="3" customWidth="1"/>
    <col min="5" max="5" width="11.42578125" style="3" customWidth="1"/>
    <col min="6" max="6" width="20.140625" style="3" customWidth="1"/>
    <col min="7" max="7" width="23.85546875" style="3" customWidth="1"/>
    <col min="8" max="8" width="11.5703125" style="3" customWidth="1"/>
    <col min="9" max="9" width="10.85546875" style="3" customWidth="1"/>
    <col min="10" max="10" width="21.85546875" style="3" bestFit="1" customWidth="1"/>
    <col min="11" max="11" width="18.5703125" style="3" bestFit="1" customWidth="1"/>
    <col min="12" max="12" width="22.42578125" style="3" bestFit="1" customWidth="1"/>
    <col min="13" max="13" width="11.7109375" style="3" bestFit="1" customWidth="1"/>
    <col min="14" max="14" width="22.42578125" style="3" bestFit="1" customWidth="1"/>
    <col min="15" max="15" width="11.7109375" style="3" bestFit="1" customWidth="1"/>
    <col min="16" max="16384" width="9.140625" style="3"/>
  </cols>
  <sheetData>
    <row r="2" spans="2:20" ht="15.75">
      <c r="B2" s="20" t="s">
        <v>114</v>
      </c>
    </row>
    <row r="4" spans="2:20">
      <c r="B4" s="2" t="s">
        <v>22</v>
      </c>
      <c r="D4" s="21"/>
      <c r="E4" s="25"/>
    </row>
    <row r="5" spans="2:20">
      <c r="B5" s="2" t="s">
        <v>23</v>
      </c>
      <c r="D5" s="21"/>
      <c r="E5" s="25"/>
    </row>
    <row r="7" spans="2:20">
      <c r="B7" s="2" t="s">
        <v>68</v>
      </c>
      <c r="D7" s="87">
        <v>0.8</v>
      </c>
      <c r="E7" s="37" t="s">
        <v>391</v>
      </c>
    </row>
    <row r="8" spans="2:20">
      <c r="B8" s="2" t="s">
        <v>115</v>
      </c>
      <c r="D8" s="3" t="s">
        <v>116</v>
      </c>
      <c r="E8" s="24"/>
    </row>
    <row r="9" spans="2:20">
      <c r="B9" s="2"/>
      <c r="D9" s="36"/>
      <c r="E9" s="24"/>
    </row>
    <row r="11" spans="2:20">
      <c r="B11" s="34" t="s">
        <v>74</v>
      </c>
      <c r="F11" s="37" t="s">
        <v>50</v>
      </c>
    </row>
    <row r="12" spans="2:20">
      <c r="F12" s="123" t="s">
        <v>386</v>
      </c>
      <c r="G12" s="123"/>
      <c r="H12" s="123"/>
      <c r="I12" s="123"/>
      <c r="J12" s="123" t="s">
        <v>48</v>
      </c>
      <c r="K12" s="123"/>
      <c r="L12" s="123"/>
      <c r="M12" s="123"/>
      <c r="N12" s="123" t="s">
        <v>46</v>
      </c>
      <c r="O12" s="123"/>
      <c r="Q12" s="2" t="s">
        <v>49</v>
      </c>
    </row>
    <row r="13" spans="2:20">
      <c r="F13" s="2" t="s">
        <v>387</v>
      </c>
      <c r="G13" s="2" t="s">
        <v>388</v>
      </c>
      <c r="H13" s="2" t="s">
        <v>389</v>
      </c>
      <c r="I13" s="2" t="s">
        <v>390</v>
      </c>
      <c r="J13" s="77" t="s">
        <v>387</v>
      </c>
      <c r="K13" s="77" t="s">
        <v>388</v>
      </c>
      <c r="L13" s="77" t="s">
        <v>389</v>
      </c>
      <c r="M13" s="77" t="s">
        <v>390</v>
      </c>
      <c r="N13" s="23" t="s">
        <v>47</v>
      </c>
      <c r="O13" s="23" t="s">
        <v>48</v>
      </c>
    </row>
    <row r="14" spans="2:20">
      <c r="B14" s="22" t="s">
        <v>35</v>
      </c>
      <c r="C14" s="3" t="s">
        <v>54</v>
      </c>
      <c r="E14" s="3" t="s">
        <v>53</v>
      </c>
      <c r="F14" s="4">
        <v>0.8</v>
      </c>
      <c r="G14" s="4">
        <v>0.8</v>
      </c>
      <c r="H14" s="4">
        <v>0.8</v>
      </c>
      <c r="I14" s="4">
        <v>0.8</v>
      </c>
      <c r="J14" s="35">
        <v>0.6</v>
      </c>
      <c r="K14" s="35">
        <v>0.6</v>
      </c>
      <c r="L14" s="35">
        <v>0.6</v>
      </c>
      <c r="M14" s="35">
        <v>0.6</v>
      </c>
      <c r="N14" s="3" t="s">
        <v>51</v>
      </c>
      <c r="O14" s="88" t="s">
        <v>116</v>
      </c>
      <c r="Q14" s="125"/>
      <c r="R14" s="125"/>
      <c r="S14" s="125"/>
      <c r="T14" s="37" t="s">
        <v>62</v>
      </c>
    </row>
    <row r="15" spans="2:20">
      <c r="B15" s="22"/>
      <c r="C15" s="3" t="s">
        <v>55</v>
      </c>
      <c r="E15" s="3" t="s">
        <v>53</v>
      </c>
      <c r="F15" s="4">
        <v>0.8</v>
      </c>
      <c r="G15" s="4">
        <v>0.8</v>
      </c>
      <c r="H15" s="4">
        <v>0.8</v>
      </c>
      <c r="I15" s="4">
        <v>0.8</v>
      </c>
      <c r="J15" s="35">
        <v>0.6</v>
      </c>
      <c r="K15" s="35">
        <v>0.6</v>
      </c>
      <c r="L15" s="35">
        <v>0.6</v>
      </c>
      <c r="M15" s="35">
        <v>0.6</v>
      </c>
      <c r="N15" s="3" t="s">
        <v>51</v>
      </c>
      <c r="O15" s="88" t="s">
        <v>116</v>
      </c>
      <c r="Q15" s="125"/>
      <c r="R15" s="125"/>
      <c r="S15" s="125"/>
    </row>
    <row r="16" spans="2:20">
      <c r="B16" s="22" t="s">
        <v>38</v>
      </c>
      <c r="C16" s="3" t="s">
        <v>56</v>
      </c>
      <c r="E16" s="3" t="s">
        <v>53</v>
      </c>
      <c r="F16" s="4">
        <v>0.8</v>
      </c>
      <c r="G16" s="4">
        <v>0.8</v>
      </c>
      <c r="H16" s="4">
        <v>0.8</v>
      </c>
      <c r="I16" s="4">
        <v>0.8</v>
      </c>
      <c r="J16" s="35">
        <v>0.6</v>
      </c>
      <c r="K16" s="35">
        <v>0.6</v>
      </c>
      <c r="L16" s="35">
        <v>0.6</v>
      </c>
      <c r="M16" s="35">
        <v>0.6</v>
      </c>
      <c r="N16" s="3" t="s">
        <v>52</v>
      </c>
      <c r="O16" s="88" t="s">
        <v>116</v>
      </c>
      <c r="Q16" s="125"/>
      <c r="R16" s="125"/>
      <c r="S16" s="125"/>
    </row>
    <row r="17" spans="2:19">
      <c r="B17" s="22" t="s">
        <v>40</v>
      </c>
      <c r="C17" s="3" t="s">
        <v>61</v>
      </c>
      <c r="F17" s="4">
        <v>0.8</v>
      </c>
      <c r="G17" s="4">
        <v>0.8</v>
      </c>
      <c r="H17" s="4">
        <v>0.8</v>
      </c>
      <c r="I17" s="4">
        <v>0.8</v>
      </c>
      <c r="J17" s="35">
        <v>0.6</v>
      </c>
      <c r="K17" s="35">
        <v>0.6</v>
      </c>
      <c r="L17" s="35">
        <v>0.6</v>
      </c>
      <c r="M17" s="35">
        <v>0.6</v>
      </c>
      <c r="N17" s="3" t="s">
        <v>63</v>
      </c>
      <c r="O17" s="88" t="s">
        <v>116</v>
      </c>
      <c r="Q17" s="125"/>
      <c r="R17" s="125"/>
      <c r="S17" s="125"/>
    </row>
    <row r="18" spans="2:19">
      <c r="B18" s="22" t="s">
        <v>42</v>
      </c>
      <c r="C18" s="3" t="s">
        <v>57</v>
      </c>
      <c r="E18" s="3" t="s">
        <v>58</v>
      </c>
      <c r="F18" s="4">
        <v>0.8</v>
      </c>
      <c r="G18" s="4">
        <v>0.8</v>
      </c>
      <c r="H18" s="4">
        <v>0.8</v>
      </c>
      <c r="I18" s="4">
        <v>0.8</v>
      </c>
      <c r="J18" s="35">
        <v>0.6</v>
      </c>
      <c r="K18" s="35">
        <v>0.6</v>
      </c>
      <c r="L18" s="35">
        <v>0.6</v>
      </c>
      <c r="M18" s="35">
        <v>0.6</v>
      </c>
      <c r="N18" s="3" t="s">
        <v>64</v>
      </c>
      <c r="O18" s="88" t="s">
        <v>116</v>
      </c>
      <c r="Q18" s="125"/>
      <c r="R18" s="125"/>
      <c r="S18" s="125"/>
    </row>
    <row r="19" spans="2:19">
      <c r="B19" s="22" t="s">
        <v>44</v>
      </c>
      <c r="C19" s="3" t="s">
        <v>14</v>
      </c>
      <c r="E19" s="3" t="s">
        <v>58</v>
      </c>
      <c r="F19" s="4">
        <v>0.8</v>
      </c>
      <c r="G19" s="4">
        <v>0.8</v>
      </c>
      <c r="H19" s="4">
        <v>0.8</v>
      </c>
      <c r="I19" s="4">
        <v>0.8</v>
      </c>
      <c r="J19" s="35">
        <v>0.6</v>
      </c>
      <c r="K19" s="35">
        <v>0.6</v>
      </c>
      <c r="L19" s="35">
        <v>0.6</v>
      </c>
      <c r="M19" s="35">
        <v>0.6</v>
      </c>
      <c r="N19" s="3" t="s">
        <v>65</v>
      </c>
      <c r="O19" s="88" t="s">
        <v>116</v>
      </c>
      <c r="Q19" s="125"/>
      <c r="R19" s="125"/>
      <c r="S19" s="125"/>
    </row>
    <row r="20" spans="2:19">
      <c r="B20" s="22" t="s">
        <v>45</v>
      </c>
      <c r="C20" s="3" t="s">
        <v>59</v>
      </c>
      <c r="E20" s="26" t="s">
        <v>60</v>
      </c>
      <c r="F20" s="4">
        <v>0.8</v>
      </c>
      <c r="G20" s="4">
        <v>0.8</v>
      </c>
      <c r="H20" s="4">
        <v>0.8</v>
      </c>
      <c r="I20" s="4">
        <v>0.8</v>
      </c>
      <c r="J20" s="35">
        <v>0.6</v>
      </c>
      <c r="K20" s="35">
        <v>0.6</v>
      </c>
      <c r="L20" s="35">
        <v>0.6</v>
      </c>
      <c r="M20" s="35">
        <v>0.6</v>
      </c>
      <c r="N20" s="3" t="s">
        <v>66</v>
      </c>
      <c r="O20" s="88" t="s">
        <v>116</v>
      </c>
      <c r="Q20" s="125"/>
      <c r="R20" s="125"/>
      <c r="S20" s="125"/>
    </row>
    <row r="23" spans="2:19">
      <c r="C23" s="2" t="s">
        <v>67</v>
      </c>
    </row>
    <row r="42" spans="1:12">
      <c r="B42" s="34" t="s">
        <v>75</v>
      </c>
      <c r="F42" s="37"/>
      <c r="G42" s="42"/>
    </row>
    <row r="43" spans="1:12" ht="12.75" customHeight="1">
      <c r="F43" s="122" t="s">
        <v>73</v>
      </c>
      <c r="G43" s="122"/>
      <c r="H43" s="122"/>
      <c r="I43" s="122"/>
      <c r="J43" s="94" t="s">
        <v>85</v>
      </c>
      <c r="K43" s="30" t="s">
        <v>46</v>
      </c>
      <c r="L43" s="28"/>
    </row>
    <row r="44" spans="1:12">
      <c r="A44" s="3" t="s">
        <v>135</v>
      </c>
      <c r="C44" s="89" t="s">
        <v>134</v>
      </c>
      <c r="D44" s="89"/>
      <c r="E44" s="89" t="s">
        <v>71</v>
      </c>
      <c r="F44" s="4">
        <v>0.8</v>
      </c>
      <c r="G44" s="77"/>
      <c r="H44" s="77"/>
      <c r="I44" s="77"/>
      <c r="J44" s="39"/>
      <c r="K44" s="74" t="s">
        <v>300</v>
      </c>
      <c r="L44" s="28"/>
    </row>
    <row r="45" spans="1:12">
      <c r="C45" s="89" t="s">
        <v>69</v>
      </c>
      <c r="D45" s="89"/>
      <c r="E45" s="89" t="s">
        <v>71</v>
      </c>
      <c r="F45" s="27">
        <v>0.8</v>
      </c>
      <c r="G45" s="27"/>
      <c r="H45" s="27"/>
      <c r="I45" s="27"/>
      <c r="J45" s="4">
        <v>0.8</v>
      </c>
      <c r="K45" s="74" t="s">
        <v>300</v>
      </c>
    </row>
    <row r="46" spans="1:12">
      <c r="C46" s="89" t="s">
        <v>70</v>
      </c>
      <c r="D46" s="89"/>
      <c r="E46" s="89" t="s">
        <v>72</v>
      </c>
      <c r="F46" s="4">
        <v>0.8</v>
      </c>
    </row>
    <row r="47" spans="1:12">
      <c r="C47" s="89" t="s">
        <v>133</v>
      </c>
      <c r="D47" s="89"/>
      <c r="E47" s="89" t="s">
        <v>71</v>
      </c>
      <c r="F47" s="4">
        <v>0.8</v>
      </c>
      <c r="K47" s="74" t="s">
        <v>300</v>
      </c>
    </row>
    <row r="49" spans="2:13">
      <c r="M49" s="42"/>
    </row>
    <row r="50" spans="2:13">
      <c r="B50" s="29" t="s">
        <v>76</v>
      </c>
    </row>
    <row r="51" spans="2:13">
      <c r="C51" s="90" t="s">
        <v>77</v>
      </c>
      <c r="D51" s="89"/>
      <c r="E51" s="89" t="s">
        <v>79</v>
      </c>
      <c r="F51" s="96">
        <v>0.8</v>
      </c>
      <c r="G51" s="96">
        <v>0.8</v>
      </c>
      <c r="H51" s="96">
        <v>0.8</v>
      </c>
      <c r="I51" s="96">
        <v>0.8</v>
      </c>
      <c r="J51" s="93">
        <v>0.8</v>
      </c>
      <c r="K51" s="89" t="s">
        <v>80</v>
      </c>
    </row>
    <row r="52" spans="2:13">
      <c r="C52" s="90" t="s">
        <v>122</v>
      </c>
      <c r="D52" s="89"/>
      <c r="E52" s="91" t="s">
        <v>60</v>
      </c>
      <c r="F52" s="95">
        <v>0.8</v>
      </c>
      <c r="G52" s="95">
        <v>0.8</v>
      </c>
      <c r="H52" s="95">
        <v>0.8</v>
      </c>
      <c r="I52" s="95">
        <v>0.8</v>
      </c>
      <c r="J52" s="93"/>
      <c r="K52" s="89" t="s">
        <v>126</v>
      </c>
    </row>
    <row r="53" spans="2:13">
      <c r="C53" s="90" t="s">
        <v>123</v>
      </c>
      <c r="D53" s="89"/>
      <c r="E53" s="91" t="s">
        <v>60</v>
      </c>
      <c r="F53" s="95">
        <v>0.8</v>
      </c>
      <c r="G53" s="95">
        <v>0.8</v>
      </c>
      <c r="H53" s="95">
        <v>0.8</v>
      </c>
      <c r="I53" s="95">
        <v>0.8</v>
      </c>
      <c r="J53" s="93"/>
      <c r="K53" s="89" t="s">
        <v>126</v>
      </c>
    </row>
    <row r="54" spans="2:13">
      <c r="C54" s="90" t="s">
        <v>124</v>
      </c>
      <c r="D54" s="89"/>
      <c r="E54" s="91" t="s">
        <v>60</v>
      </c>
      <c r="F54" s="95">
        <v>0.8</v>
      </c>
      <c r="G54" s="95">
        <v>0.8</v>
      </c>
      <c r="H54" s="95">
        <v>0.8</v>
      </c>
      <c r="I54" s="95">
        <v>0.8</v>
      </c>
      <c r="J54" s="93"/>
      <c r="K54" s="89" t="s">
        <v>126</v>
      </c>
    </row>
    <row r="55" spans="2:13">
      <c r="C55" s="90" t="s">
        <v>125</v>
      </c>
      <c r="D55" s="89"/>
      <c r="E55" s="91" t="s">
        <v>60</v>
      </c>
      <c r="F55" s="95">
        <v>0.8</v>
      </c>
      <c r="G55" s="95">
        <v>0.8</v>
      </c>
      <c r="H55" s="95">
        <v>0.8</v>
      </c>
      <c r="I55" s="95">
        <v>0.8</v>
      </c>
      <c r="J55" s="89"/>
      <c r="K55" s="89" t="s">
        <v>126</v>
      </c>
    </row>
    <row r="56" spans="2:13">
      <c r="C56" s="90" t="s">
        <v>78</v>
      </c>
      <c r="D56" s="89"/>
      <c r="E56" s="91" t="s">
        <v>60</v>
      </c>
      <c r="F56" s="96">
        <v>0.8</v>
      </c>
      <c r="G56" s="96">
        <v>0.8</v>
      </c>
      <c r="H56" s="96">
        <v>0.8</v>
      </c>
      <c r="I56" s="96">
        <v>0.8</v>
      </c>
      <c r="J56" s="93">
        <v>0.8</v>
      </c>
      <c r="K56" s="89" t="s">
        <v>81</v>
      </c>
    </row>
    <row r="57" spans="2:13">
      <c r="C57" s="90" t="s">
        <v>136</v>
      </c>
      <c r="D57" s="89"/>
      <c r="E57" s="91" t="s">
        <v>60</v>
      </c>
      <c r="F57" s="95">
        <v>0.8</v>
      </c>
      <c r="G57" s="95">
        <v>0.8</v>
      </c>
      <c r="H57" s="95">
        <v>0.8</v>
      </c>
      <c r="I57" s="95">
        <v>0.8</v>
      </c>
      <c r="J57" s="93"/>
      <c r="K57" s="89"/>
    </row>
    <row r="58" spans="2:13">
      <c r="C58" s="90" t="s">
        <v>137</v>
      </c>
      <c r="D58" s="89"/>
      <c r="E58" s="91" t="s">
        <v>60</v>
      </c>
      <c r="F58" s="95">
        <v>0.8</v>
      </c>
      <c r="G58" s="95">
        <v>0.8</v>
      </c>
      <c r="H58" s="95">
        <v>0.8</v>
      </c>
      <c r="I58" s="95">
        <v>0.8</v>
      </c>
      <c r="J58" s="93"/>
      <c r="K58" s="89"/>
    </row>
    <row r="59" spans="2:13">
      <c r="C59" s="90" t="s">
        <v>138</v>
      </c>
      <c r="D59" s="89"/>
      <c r="E59" s="91" t="s">
        <v>60</v>
      </c>
      <c r="F59" s="95">
        <v>0.8</v>
      </c>
      <c r="G59" s="95">
        <v>0.8</v>
      </c>
      <c r="H59" s="95">
        <v>0.8</v>
      </c>
      <c r="I59" s="95">
        <v>0.8</v>
      </c>
      <c r="J59" s="93"/>
      <c r="K59" s="89"/>
    </row>
    <row r="60" spans="2:13">
      <c r="C60" s="89"/>
      <c r="D60" s="89"/>
      <c r="E60" s="89"/>
      <c r="F60" s="89"/>
      <c r="G60" s="89"/>
      <c r="H60" s="89"/>
      <c r="I60" s="89"/>
      <c r="J60" s="89"/>
      <c r="K60" s="89"/>
    </row>
    <row r="61" spans="2:13">
      <c r="C61" s="90" t="s">
        <v>86</v>
      </c>
      <c r="D61" s="89"/>
      <c r="E61" s="89" t="s">
        <v>90</v>
      </c>
      <c r="F61" s="96">
        <v>0.8</v>
      </c>
      <c r="G61" s="96">
        <v>0.8</v>
      </c>
      <c r="H61" s="96">
        <v>0.8</v>
      </c>
      <c r="I61" s="96">
        <v>0.8</v>
      </c>
      <c r="J61" s="93">
        <v>0.8</v>
      </c>
      <c r="K61" s="89" t="s">
        <v>91</v>
      </c>
    </row>
    <row r="62" spans="2:13">
      <c r="C62" s="90" t="s">
        <v>87</v>
      </c>
      <c r="D62" s="89"/>
      <c r="E62" s="89" t="s">
        <v>92</v>
      </c>
      <c r="F62" s="96">
        <v>0.8</v>
      </c>
      <c r="G62" s="96">
        <v>0.8</v>
      </c>
      <c r="H62" s="96">
        <v>0.8</v>
      </c>
      <c r="I62" s="96">
        <v>0.8</v>
      </c>
      <c r="J62" s="93">
        <v>0.8</v>
      </c>
      <c r="K62" s="89" t="s">
        <v>93</v>
      </c>
    </row>
    <row r="63" spans="2:13">
      <c r="C63" s="89" t="s">
        <v>88</v>
      </c>
      <c r="D63" s="89"/>
      <c r="E63" s="89" t="s">
        <v>94</v>
      </c>
      <c r="F63" s="93">
        <v>0.8</v>
      </c>
      <c r="G63" s="93"/>
      <c r="H63" s="93"/>
      <c r="I63" s="93"/>
      <c r="J63" s="93">
        <v>0.8</v>
      </c>
      <c r="K63" s="89" t="s">
        <v>96</v>
      </c>
    </row>
    <row r="64" spans="2:13">
      <c r="C64" s="89" t="s">
        <v>89</v>
      </c>
      <c r="D64" s="89"/>
      <c r="E64" s="89" t="s">
        <v>95</v>
      </c>
      <c r="F64" s="93">
        <v>0.8</v>
      </c>
      <c r="G64" s="93"/>
      <c r="H64" s="93"/>
      <c r="I64" s="93"/>
      <c r="J64" s="93">
        <v>0.8</v>
      </c>
      <c r="K64" s="89" t="s">
        <v>97</v>
      </c>
    </row>
    <row r="65" spans="2:12">
      <c r="E65" s="89"/>
      <c r="F65" s="93"/>
      <c r="G65" s="93"/>
      <c r="H65" s="93"/>
      <c r="I65" s="93"/>
      <c r="J65" s="93"/>
      <c r="K65" s="89"/>
    </row>
    <row r="66" spans="2:12">
      <c r="B66" s="29" t="s">
        <v>127</v>
      </c>
      <c r="C66" s="43"/>
      <c r="D66" s="43"/>
      <c r="E66" s="89"/>
      <c r="F66" s="93"/>
      <c r="G66" s="93"/>
      <c r="H66" s="93"/>
      <c r="I66" s="93"/>
      <c r="J66" s="93"/>
      <c r="K66" s="89"/>
      <c r="L66" s="43"/>
    </row>
    <row r="67" spans="2:12">
      <c r="B67" s="43"/>
      <c r="C67" s="90" t="s">
        <v>128</v>
      </c>
      <c r="D67" s="43"/>
      <c r="E67" s="89"/>
      <c r="F67" s="95">
        <v>0.8</v>
      </c>
      <c r="G67" s="95">
        <v>0.8</v>
      </c>
      <c r="H67" s="95">
        <v>0.8</v>
      </c>
      <c r="I67" s="95">
        <v>0.8</v>
      </c>
      <c r="J67" s="93"/>
      <c r="K67" s="89" t="s">
        <v>301</v>
      </c>
      <c r="L67" s="43"/>
    </row>
    <row r="68" spans="2:12">
      <c r="B68" s="43" t="s">
        <v>129</v>
      </c>
      <c r="C68" s="90" t="s">
        <v>130</v>
      </c>
      <c r="D68" s="43"/>
      <c r="E68" s="89"/>
      <c r="F68" s="95">
        <v>0.8</v>
      </c>
      <c r="G68" s="95">
        <v>0.8</v>
      </c>
      <c r="H68" s="95">
        <v>0.8</v>
      </c>
      <c r="I68" s="95">
        <v>0.8</v>
      </c>
      <c r="J68" s="93"/>
      <c r="K68" s="89" t="s">
        <v>302</v>
      </c>
      <c r="L68" s="43"/>
    </row>
    <row r="69" spans="2:12">
      <c r="B69" s="43"/>
      <c r="C69" s="90" t="s">
        <v>131</v>
      </c>
      <c r="D69" s="43"/>
      <c r="E69" s="89"/>
      <c r="F69" s="95">
        <v>0.8</v>
      </c>
      <c r="G69" s="95">
        <v>0.8</v>
      </c>
      <c r="H69" s="95">
        <v>0.8</v>
      </c>
      <c r="I69" s="95">
        <v>0.8</v>
      </c>
      <c r="J69" s="93"/>
      <c r="K69" s="89" t="s">
        <v>303</v>
      </c>
      <c r="L69" s="43"/>
    </row>
    <row r="70" spans="2:12">
      <c r="B70" s="43"/>
      <c r="C70" s="90" t="s">
        <v>132</v>
      </c>
      <c r="D70" s="43"/>
      <c r="E70" s="89"/>
      <c r="F70" s="95">
        <v>0.8</v>
      </c>
      <c r="G70" s="95">
        <v>0.8</v>
      </c>
      <c r="H70" s="95">
        <v>0.8</v>
      </c>
      <c r="I70" s="95">
        <v>0.8</v>
      </c>
      <c r="J70" s="93"/>
      <c r="K70" s="89" t="s">
        <v>304</v>
      </c>
      <c r="L70" s="43"/>
    </row>
    <row r="71" spans="2:12">
      <c r="E71" s="89"/>
      <c r="F71" s="89"/>
      <c r="G71" s="89"/>
      <c r="H71" s="89"/>
      <c r="I71" s="89"/>
      <c r="J71" s="89"/>
      <c r="K71" s="89"/>
    </row>
    <row r="72" spans="2:12">
      <c r="B72" s="92" t="s">
        <v>139</v>
      </c>
      <c r="C72" s="89"/>
      <c r="D72" s="89"/>
      <c r="E72" s="89"/>
      <c r="F72" s="89"/>
      <c r="G72" s="89"/>
      <c r="H72" s="89"/>
      <c r="I72" s="89"/>
      <c r="J72" s="89"/>
      <c r="K72" s="89"/>
    </row>
    <row r="73" spans="2:12">
      <c r="B73" s="89"/>
      <c r="C73" s="90" t="s">
        <v>82</v>
      </c>
      <c r="D73" s="89"/>
      <c r="E73" s="89" t="s">
        <v>83</v>
      </c>
      <c r="F73" s="96">
        <v>0.8</v>
      </c>
      <c r="G73" s="96">
        <v>0.8</v>
      </c>
      <c r="H73" s="96">
        <v>0.8</v>
      </c>
      <c r="I73" s="96">
        <v>0.8</v>
      </c>
      <c r="J73" s="93">
        <v>0.8</v>
      </c>
      <c r="K73" s="89" t="s">
        <v>84</v>
      </c>
    </row>
    <row r="74" spans="2:12">
      <c r="B74" s="89"/>
      <c r="C74" s="90" t="s">
        <v>140</v>
      </c>
      <c r="D74" s="89"/>
      <c r="E74" s="89" t="s">
        <v>83</v>
      </c>
      <c r="F74" s="95">
        <v>0.8</v>
      </c>
      <c r="G74" s="95">
        <v>0.8</v>
      </c>
      <c r="H74" s="95">
        <v>0.8</v>
      </c>
      <c r="I74" s="95">
        <v>0.8</v>
      </c>
      <c r="J74" s="93"/>
      <c r="K74" s="89" t="s">
        <v>143</v>
      </c>
    </row>
    <row r="75" spans="2:12">
      <c r="B75" s="89"/>
      <c r="C75" s="90" t="s">
        <v>141</v>
      </c>
      <c r="D75" s="89"/>
      <c r="E75" s="89" t="s">
        <v>83</v>
      </c>
      <c r="F75" s="95">
        <v>0.8</v>
      </c>
      <c r="G75" s="95">
        <v>0.8</v>
      </c>
      <c r="H75" s="95">
        <v>0.8</v>
      </c>
      <c r="I75" s="95">
        <v>0.8</v>
      </c>
      <c r="J75" s="93"/>
      <c r="K75" s="89" t="s">
        <v>144</v>
      </c>
    </row>
    <row r="76" spans="2:12">
      <c r="B76" s="89"/>
      <c r="C76" s="90" t="s">
        <v>142</v>
      </c>
      <c r="D76" s="89"/>
      <c r="E76" s="89" t="s">
        <v>83</v>
      </c>
      <c r="F76" s="95">
        <v>0.8</v>
      </c>
      <c r="G76" s="95">
        <v>0.8</v>
      </c>
      <c r="H76" s="95">
        <v>0.8</v>
      </c>
      <c r="I76" s="95">
        <v>0.8</v>
      </c>
      <c r="J76" s="93"/>
      <c r="K76" s="89" t="s">
        <v>145</v>
      </c>
    </row>
    <row r="78" spans="2:12">
      <c r="B78" s="29" t="s">
        <v>98</v>
      </c>
    </row>
    <row r="79" spans="2:12">
      <c r="C79" s="29" t="s">
        <v>106</v>
      </c>
    </row>
    <row r="80" spans="2:12">
      <c r="C80" s="3" t="s">
        <v>101</v>
      </c>
      <c r="E80" s="3" t="s">
        <v>99</v>
      </c>
      <c r="F80" s="27">
        <v>0.8</v>
      </c>
      <c r="G80" s="27"/>
      <c r="H80" s="27"/>
      <c r="I80" s="27"/>
      <c r="J80" s="4">
        <v>0.8</v>
      </c>
      <c r="K80" s="3" t="s">
        <v>104</v>
      </c>
    </row>
    <row r="81" spans="2:11">
      <c r="C81" s="3" t="s">
        <v>101</v>
      </c>
      <c r="E81" s="3" t="s">
        <v>100</v>
      </c>
      <c r="F81" s="27">
        <v>0.8</v>
      </c>
      <c r="G81" s="27"/>
      <c r="H81" s="27"/>
      <c r="I81" s="27"/>
      <c r="J81" s="4">
        <v>0.8</v>
      </c>
      <c r="K81" s="3" t="s">
        <v>105</v>
      </c>
    </row>
    <row r="82" spans="2:11">
      <c r="C82" s="3" t="s">
        <v>102</v>
      </c>
      <c r="E82" s="3" t="s">
        <v>99</v>
      </c>
      <c r="F82" s="27">
        <v>0.8</v>
      </c>
      <c r="G82" s="27"/>
      <c r="H82" s="27"/>
      <c r="I82" s="27"/>
      <c r="J82" s="4">
        <v>0.8</v>
      </c>
      <c r="K82" s="3" t="s">
        <v>104</v>
      </c>
    </row>
    <row r="83" spans="2:11">
      <c r="C83" s="3" t="s">
        <v>102</v>
      </c>
      <c r="E83" s="3" t="s">
        <v>100</v>
      </c>
      <c r="F83" s="27">
        <v>0.8</v>
      </c>
      <c r="G83" s="27"/>
      <c r="H83" s="27"/>
      <c r="I83" s="27"/>
      <c r="J83" s="4">
        <v>0.8</v>
      </c>
      <c r="K83" s="3" t="s">
        <v>105</v>
      </c>
    </row>
    <row r="84" spans="2:11">
      <c r="C84" s="3" t="s">
        <v>103</v>
      </c>
      <c r="E84" s="3" t="s">
        <v>99</v>
      </c>
      <c r="F84" s="27">
        <v>0.8</v>
      </c>
      <c r="G84" s="27"/>
      <c r="H84" s="27"/>
      <c r="I84" s="27"/>
      <c r="J84" s="4">
        <v>0.8</v>
      </c>
      <c r="K84" s="3" t="s">
        <v>104</v>
      </c>
    </row>
    <row r="85" spans="2:11">
      <c r="C85" s="3" t="s">
        <v>103</v>
      </c>
      <c r="E85" s="3" t="s">
        <v>100</v>
      </c>
      <c r="F85" s="27">
        <v>0.8</v>
      </c>
      <c r="G85" s="27"/>
      <c r="H85" s="27"/>
      <c r="I85" s="27"/>
      <c r="J85" s="4">
        <v>0.8</v>
      </c>
      <c r="K85" s="3" t="s">
        <v>105</v>
      </c>
    </row>
    <row r="87" spans="2:11">
      <c r="C87" s="29" t="s">
        <v>262</v>
      </c>
    </row>
    <row r="88" spans="2:11">
      <c r="C88" s="3" t="s">
        <v>101</v>
      </c>
      <c r="E88" s="3" t="s">
        <v>99</v>
      </c>
      <c r="F88" s="27">
        <v>0.8</v>
      </c>
      <c r="G88" s="27"/>
      <c r="H88" s="27"/>
      <c r="I88" s="27"/>
      <c r="J88" s="4">
        <v>0.8</v>
      </c>
      <c r="K88" s="3" t="s">
        <v>104</v>
      </c>
    </row>
    <row r="89" spans="2:11">
      <c r="C89" s="3" t="s">
        <v>101</v>
      </c>
      <c r="E89" s="3" t="s">
        <v>100</v>
      </c>
      <c r="F89" s="27">
        <v>0.8</v>
      </c>
      <c r="G89" s="27"/>
      <c r="H89" s="27"/>
      <c r="I89" s="27"/>
      <c r="J89" s="4">
        <v>0.8</v>
      </c>
      <c r="K89" s="3" t="s">
        <v>105</v>
      </c>
    </row>
    <row r="90" spans="2:11">
      <c r="C90" s="3" t="s">
        <v>102</v>
      </c>
      <c r="E90" s="3" t="s">
        <v>99</v>
      </c>
      <c r="F90" s="27">
        <v>0.8</v>
      </c>
      <c r="G90" s="27"/>
      <c r="H90" s="27"/>
      <c r="I90" s="27"/>
      <c r="J90" s="4">
        <v>0.8</v>
      </c>
      <c r="K90" s="3" t="s">
        <v>104</v>
      </c>
    </row>
    <row r="91" spans="2:11">
      <c r="C91" s="3" t="s">
        <v>102</v>
      </c>
      <c r="E91" s="3" t="s">
        <v>100</v>
      </c>
      <c r="F91" s="27">
        <v>0.8</v>
      </c>
      <c r="G91" s="27"/>
      <c r="H91" s="27"/>
      <c r="I91" s="27"/>
      <c r="J91" s="4">
        <v>0.8</v>
      </c>
      <c r="K91" s="3" t="s">
        <v>105</v>
      </c>
    </row>
    <row r="92" spans="2:11">
      <c r="C92" s="3" t="s">
        <v>103</v>
      </c>
      <c r="E92" s="3" t="s">
        <v>99</v>
      </c>
      <c r="F92" s="27">
        <v>0.8</v>
      </c>
      <c r="G92" s="27"/>
      <c r="H92" s="27"/>
      <c r="I92" s="27"/>
      <c r="J92" s="4">
        <v>0.8</v>
      </c>
      <c r="K92" s="3" t="s">
        <v>104</v>
      </c>
    </row>
    <row r="93" spans="2:11">
      <c r="C93" s="3" t="s">
        <v>103</v>
      </c>
      <c r="E93" s="3" t="s">
        <v>100</v>
      </c>
      <c r="F93" s="27">
        <v>0.8</v>
      </c>
      <c r="G93" s="27"/>
      <c r="H93" s="27"/>
      <c r="I93" s="27"/>
      <c r="J93" s="4">
        <v>0.8</v>
      </c>
      <c r="K93" s="3" t="s">
        <v>105</v>
      </c>
    </row>
    <row r="96" spans="2:11">
      <c r="B96" s="34" t="s">
        <v>111</v>
      </c>
    </row>
    <row r="103" spans="2:8">
      <c r="C103" s="2" t="s">
        <v>11</v>
      </c>
      <c r="D103" s="2" t="s">
        <v>113</v>
      </c>
      <c r="F103" s="124" t="s">
        <v>112</v>
      </c>
      <c r="G103" s="124"/>
    </row>
    <row r="104" spans="2:8">
      <c r="C104" s="21"/>
      <c r="D104" s="120"/>
      <c r="E104" s="121"/>
      <c r="F104" s="120"/>
      <c r="G104" s="121"/>
      <c r="H104" s="37" t="s">
        <v>120</v>
      </c>
    </row>
    <row r="105" spans="2:8">
      <c r="C105" s="21"/>
      <c r="D105" s="120"/>
      <c r="E105" s="121"/>
      <c r="F105" s="120"/>
      <c r="G105" s="121"/>
    </row>
    <row r="106" spans="2:8">
      <c r="C106" s="21"/>
      <c r="D106" s="120"/>
      <c r="E106" s="121"/>
      <c r="F106" s="120"/>
      <c r="G106" s="121"/>
    </row>
    <row r="107" spans="2:8">
      <c r="C107" s="21"/>
      <c r="D107" s="120"/>
      <c r="E107" s="121"/>
      <c r="F107" s="120"/>
      <c r="G107" s="121"/>
    </row>
    <row r="108" spans="2:8">
      <c r="C108" s="21"/>
      <c r="D108" s="120"/>
      <c r="E108" s="121"/>
      <c r="F108" s="120"/>
      <c r="G108" s="121"/>
    </row>
    <row r="111" spans="2:8">
      <c r="B111" s="34" t="s">
        <v>117</v>
      </c>
    </row>
    <row r="119" spans="2:2">
      <c r="B119" s="34" t="s">
        <v>121</v>
      </c>
    </row>
  </sheetData>
  <mergeCells count="22">
    <mergeCell ref="Q19:S19"/>
    <mergeCell ref="Q20:S20"/>
    <mergeCell ref="J12:M12"/>
    <mergeCell ref="Q14:S14"/>
    <mergeCell ref="Q15:S15"/>
    <mergeCell ref="Q16:S16"/>
    <mergeCell ref="Q17:S17"/>
    <mergeCell ref="Q18:S18"/>
    <mergeCell ref="N12:O12"/>
    <mergeCell ref="D108:E108"/>
    <mergeCell ref="F108:G108"/>
    <mergeCell ref="F43:I43"/>
    <mergeCell ref="F12:I12"/>
    <mergeCell ref="D106:E106"/>
    <mergeCell ref="F106:G106"/>
    <mergeCell ref="D107:E107"/>
    <mergeCell ref="F107:G107"/>
    <mergeCell ref="F103:G103"/>
    <mergeCell ref="D104:E104"/>
    <mergeCell ref="F104:G104"/>
    <mergeCell ref="D105:E105"/>
    <mergeCell ref="F105:G105"/>
  </mergeCells>
  <conditionalFormatting sqref="J14:M14">
    <cfRule type="iconSet" priority="14">
      <iconSet>
        <cfvo type="percent" val="0"/>
        <cfvo type="percent" val="33"/>
        <cfvo type="percent" val="67"/>
      </iconSet>
    </cfRule>
  </conditionalFormatting>
  <conditionalFormatting sqref="J15:M20">
    <cfRule type="iconSet" priority="12">
      <iconSet>
        <cfvo type="percent" val="0"/>
        <cfvo type="percent" val="33"/>
        <cfvo type="percent" val="67"/>
      </iconSet>
    </cfRule>
  </conditionalFormatting>
  <conditionalFormatting sqref="F45:I45">
    <cfRule type="iconSet" priority="11">
      <iconSet>
        <cfvo type="percent" val="0"/>
        <cfvo type="percent" val="33"/>
        <cfvo type="percent" val="67"/>
      </iconSet>
    </cfRule>
  </conditionalFormatting>
  <conditionalFormatting sqref="F51:I51 F56:I56">
    <cfRule type="iconSet" priority="10">
      <iconSet>
        <cfvo type="percent" val="0"/>
        <cfvo type="percent" val="33"/>
        <cfvo type="percent" val="67"/>
      </iconSet>
    </cfRule>
  </conditionalFormatting>
  <conditionalFormatting sqref="F73:I73">
    <cfRule type="iconSet" priority="9">
      <iconSet>
        <cfvo type="percent" val="0"/>
        <cfvo type="percent" val="33"/>
        <cfvo type="percent" val="67"/>
      </iconSet>
    </cfRule>
  </conditionalFormatting>
  <conditionalFormatting sqref="F61:I61">
    <cfRule type="iconSet" priority="8">
      <iconSet>
        <cfvo type="percent" val="0"/>
        <cfvo type="percent" val="33"/>
        <cfvo type="percent" val="67"/>
      </iconSet>
    </cfRule>
  </conditionalFormatting>
  <conditionalFormatting sqref="F62:I62">
    <cfRule type="iconSet" priority="7">
      <iconSet>
        <cfvo type="percent" val="0"/>
        <cfvo type="percent" val="33"/>
        <cfvo type="percent" val="67"/>
      </iconSet>
    </cfRule>
  </conditionalFormatting>
  <conditionalFormatting sqref="F88:I93 F80:I85">
    <cfRule type="iconSet" priority="5">
      <iconSet>
        <cfvo type="percent" val="0"/>
        <cfvo type="percent" val="33"/>
        <cfvo type="percent" val="67"/>
      </iconSet>
    </cfRule>
  </conditionalFormatting>
  <conditionalFormatting sqref="D7">
    <cfRule type="iconSet" priority="4">
      <iconSet>
        <cfvo type="percent" val="0"/>
        <cfvo type="percent" val="33"/>
        <cfvo type="percent" val="67"/>
      </iconSet>
    </cfRule>
  </conditionalFormatting>
  <conditionalFormatting sqref="F61:I62">
    <cfRule type="iconSet" priority="3">
      <iconSet>
        <cfvo type="percent" val="0"/>
        <cfvo type="percent" val="33"/>
        <cfvo type="percent" val="67"/>
      </iconSet>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1">
    <pageSetUpPr fitToPage="1"/>
  </sheetPr>
  <dimension ref="A1:E53"/>
  <sheetViews>
    <sheetView showGridLines="0" topLeftCell="A22" zoomScaleNormal="100" workbookViewId="0">
      <selection activeCell="C14" sqref="C14"/>
    </sheetView>
  </sheetViews>
  <sheetFormatPr defaultColWidth="0" defaultRowHeight="15.75" customHeight="1" zeroHeight="1"/>
  <cols>
    <col min="1" max="1" width="3.42578125" style="50" customWidth="1"/>
    <col min="2" max="2" width="41.85546875" style="50" customWidth="1"/>
    <col min="3" max="3" width="36" style="50" customWidth="1"/>
    <col min="4" max="4" width="62.85546875" style="53" customWidth="1"/>
    <col min="5" max="5" width="9.140625" style="50" customWidth="1"/>
    <col min="6" max="16384" width="9.140625" style="50" hidden="1"/>
  </cols>
  <sheetData>
    <row r="1" spans="2:4"/>
    <row r="2" spans="2:4" ht="26.25">
      <c r="B2" s="126" t="s">
        <v>263</v>
      </c>
      <c r="C2" s="126"/>
      <c r="D2" s="126"/>
    </row>
    <row r="3" spans="2:4"/>
    <row r="4" spans="2:4">
      <c r="B4" s="54" t="s">
        <v>264</v>
      </c>
      <c r="C4" s="55">
        <v>41773</v>
      </c>
    </row>
    <row r="5" spans="2:4">
      <c r="B5" s="54" t="s">
        <v>265</v>
      </c>
      <c r="C5" s="56" t="s">
        <v>266</v>
      </c>
    </row>
    <row r="6" spans="2:4">
      <c r="B6" s="54" t="s">
        <v>267</v>
      </c>
      <c r="C6" s="56" t="s">
        <v>268</v>
      </c>
    </row>
    <row r="7" spans="2:4">
      <c r="B7" s="54" t="s">
        <v>269</v>
      </c>
      <c r="C7" s="56" t="s">
        <v>270</v>
      </c>
    </row>
    <row r="8" spans="2:4">
      <c r="B8" s="54" t="s">
        <v>271</v>
      </c>
      <c r="C8" s="56" t="s">
        <v>272</v>
      </c>
    </row>
    <row r="9" spans="2:4"/>
    <row r="10" spans="2:4">
      <c r="B10" s="57" t="s">
        <v>273</v>
      </c>
      <c r="C10" s="57"/>
    </row>
    <row r="11" spans="2:4" ht="6.75" customHeight="1" thickBot="1"/>
    <row r="12" spans="2:4" ht="16.5" thickBot="1">
      <c r="B12" s="58" t="s">
        <v>274</v>
      </c>
      <c r="C12" s="59" t="s">
        <v>275</v>
      </c>
      <c r="D12" s="60" t="s">
        <v>276</v>
      </c>
    </row>
    <row r="13" spans="2:4" ht="15" customHeight="1">
      <c r="B13" s="61" t="s">
        <v>277</v>
      </c>
      <c r="C13" s="62"/>
      <c r="D13" s="63"/>
    </row>
    <row r="14" spans="2:4" ht="122.25" customHeight="1">
      <c r="B14" s="64"/>
      <c r="C14" s="65" t="s">
        <v>278</v>
      </c>
      <c r="D14" s="66" t="s">
        <v>279</v>
      </c>
    </row>
    <row r="15" spans="2:4" ht="15" customHeight="1">
      <c r="B15" s="61" t="s">
        <v>280</v>
      </c>
      <c r="C15" s="62"/>
      <c r="D15" s="63"/>
    </row>
    <row r="16" spans="2:4" ht="75">
      <c r="B16" s="64"/>
      <c r="C16" s="65" t="s">
        <v>281</v>
      </c>
      <c r="D16" s="66" t="s">
        <v>282</v>
      </c>
    </row>
    <row r="17" spans="2:4" ht="18" customHeight="1">
      <c r="B17" s="61" t="s">
        <v>283</v>
      </c>
      <c r="C17" s="62"/>
      <c r="D17" s="63"/>
    </row>
    <row r="18" spans="2:4" ht="135" customHeight="1">
      <c r="B18" s="64"/>
      <c r="C18" s="65" t="s">
        <v>284</v>
      </c>
      <c r="D18" s="66" t="s">
        <v>285</v>
      </c>
    </row>
    <row r="19" spans="2:4">
      <c r="B19" s="61" t="s">
        <v>286</v>
      </c>
      <c r="C19" s="62"/>
      <c r="D19" s="63"/>
    </row>
    <row r="20" spans="2:4" ht="131.25" customHeight="1">
      <c r="B20" s="64"/>
      <c r="C20" s="65" t="s">
        <v>284</v>
      </c>
      <c r="D20" s="66" t="s">
        <v>285</v>
      </c>
    </row>
    <row r="21" spans="2:4" ht="15" customHeight="1">
      <c r="B21" s="61" t="s">
        <v>287</v>
      </c>
      <c r="C21" s="62"/>
      <c r="D21" s="63"/>
    </row>
    <row r="22" spans="2:4" ht="75">
      <c r="B22" s="67"/>
      <c r="C22" s="65" t="s">
        <v>288</v>
      </c>
      <c r="D22" s="66" t="s">
        <v>289</v>
      </c>
    </row>
    <row r="23" spans="2:4" ht="18" customHeight="1">
      <c r="B23" s="61" t="s">
        <v>290</v>
      </c>
      <c r="C23" s="62"/>
      <c r="D23" s="63"/>
    </row>
    <row r="24" spans="2:4" ht="135" customHeight="1">
      <c r="B24" s="68"/>
      <c r="C24" s="69" t="s">
        <v>291</v>
      </c>
      <c r="D24" s="66" t="s">
        <v>292</v>
      </c>
    </row>
    <row r="25" spans="2:4">
      <c r="B25" s="61" t="s">
        <v>293</v>
      </c>
      <c r="C25" s="62"/>
      <c r="D25" s="63"/>
    </row>
    <row r="26" spans="2:4" ht="90.75" thickBot="1">
      <c r="B26" s="70"/>
      <c r="C26" s="71" t="s">
        <v>294</v>
      </c>
      <c r="D26" s="72" t="s">
        <v>295</v>
      </c>
    </row>
    <row r="27" spans="2:4">
      <c r="B27" s="61" t="s">
        <v>316</v>
      </c>
      <c r="C27" s="62"/>
      <c r="D27" s="63"/>
    </row>
    <row r="28" spans="2:4" ht="159.75" customHeight="1" thickBot="1">
      <c r="B28" s="71" t="s">
        <v>317</v>
      </c>
      <c r="C28" s="71"/>
      <c r="D28" s="72"/>
    </row>
    <row r="29" spans="2:4" ht="159.75" customHeight="1" thickBot="1">
      <c r="B29" s="71" t="s">
        <v>318</v>
      </c>
      <c r="C29" s="71"/>
      <c r="D29" s="72"/>
    </row>
    <row r="30" spans="2:4"/>
    <row r="31" spans="2:4"/>
    <row r="32" spans="2:4"/>
    <row r="33"/>
    <row r="34"/>
    <row r="35"/>
    <row r="36"/>
    <row r="37"/>
    <row r="38"/>
    <row r="39"/>
    <row r="40"/>
    <row r="41"/>
    <row r="42"/>
    <row r="43"/>
    <row r="44"/>
    <row r="45"/>
    <row r="46"/>
    <row r="47"/>
    <row r="48"/>
    <row r="49"/>
    <row r="50"/>
    <row r="51"/>
    <row r="52"/>
    <row r="53"/>
  </sheetData>
  <mergeCells count="1">
    <mergeCell ref="B2:D2"/>
  </mergeCells>
  <printOptions horizontalCentered="1"/>
  <pageMargins left="0.7" right="0.7"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2:Q50"/>
  <sheetViews>
    <sheetView tabSelected="1" topLeftCell="A19" workbookViewId="0">
      <selection activeCell="K23" sqref="K23"/>
    </sheetView>
  </sheetViews>
  <sheetFormatPr defaultRowHeight="15"/>
  <cols>
    <col min="1" max="1" width="29.85546875" style="48" customWidth="1"/>
    <col min="2" max="2" width="16.140625" bestFit="1" customWidth="1"/>
    <col min="3" max="3" width="10" bestFit="1" customWidth="1"/>
    <col min="5" max="5" width="9.140625" style="127"/>
    <col min="6" max="6" width="15" style="127" customWidth="1"/>
    <col min="7" max="7" width="22.85546875" customWidth="1"/>
    <col min="9" max="9" width="9.140625" style="133"/>
    <col min="10" max="10" width="9.140625" style="127"/>
    <col min="11" max="11" width="19.28515625" style="127" bestFit="1" customWidth="1"/>
    <col min="12" max="12" width="9.140625" style="127"/>
    <col min="15" max="15" width="9.7109375" bestFit="1" customWidth="1"/>
    <col min="16" max="16" width="24.140625" style="132" bestFit="1" customWidth="1"/>
  </cols>
  <sheetData>
    <row r="2" spans="1:17">
      <c r="A2" s="44" t="s">
        <v>146</v>
      </c>
      <c r="I2" s="133" t="s">
        <v>432</v>
      </c>
    </row>
    <row r="3" spans="1:17">
      <c r="A3" s="45" t="s">
        <v>147</v>
      </c>
      <c r="B3" t="s">
        <v>397</v>
      </c>
      <c r="E3" s="127">
        <v>1</v>
      </c>
      <c r="F3" s="128" t="s">
        <v>147</v>
      </c>
      <c r="L3" s="127">
        <v>547</v>
      </c>
      <c r="M3" t="str">
        <f>L3&amp;", "</f>
        <v xml:space="preserve">547, </v>
      </c>
      <c r="N3" t="str">
        <f>M3</f>
        <v xml:space="preserve">547, </v>
      </c>
    </row>
    <row r="4" spans="1:17">
      <c r="A4" s="45" t="s">
        <v>148</v>
      </c>
      <c r="B4" t="s">
        <v>397</v>
      </c>
      <c r="E4" s="127">
        <v>2</v>
      </c>
      <c r="F4" s="128" t="s">
        <v>148</v>
      </c>
      <c r="L4" s="127">
        <v>1284</v>
      </c>
      <c r="M4" t="str">
        <f t="shared" ref="M4:M50" si="0">L4&amp;", "</f>
        <v xml:space="preserve">1284, </v>
      </c>
      <c r="N4" t="str">
        <f>N3&amp;M4</f>
        <v xml:space="preserve">547, 1284, </v>
      </c>
    </row>
    <row r="5" spans="1:17">
      <c r="A5" s="45" t="s">
        <v>149</v>
      </c>
      <c r="B5" t="s">
        <v>397</v>
      </c>
      <c r="E5" s="127">
        <v>3</v>
      </c>
      <c r="F5" s="128" t="s">
        <v>149</v>
      </c>
      <c r="L5" s="127">
        <v>855</v>
      </c>
      <c r="M5" t="str">
        <f t="shared" si="0"/>
        <v xml:space="preserve">855, </v>
      </c>
      <c r="N5" t="str">
        <f t="shared" ref="N5:N50" si="1">N4&amp;M5</f>
        <v xml:space="preserve">547, 1284, 855, </v>
      </c>
    </row>
    <row r="6" spans="1:17">
      <c r="A6" s="45" t="s">
        <v>150</v>
      </c>
      <c r="B6" t="s">
        <v>397</v>
      </c>
      <c r="E6" s="127">
        <v>4</v>
      </c>
      <c r="F6" s="128" t="s">
        <v>150</v>
      </c>
      <c r="L6" s="127">
        <v>967</v>
      </c>
      <c r="M6" t="str">
        <f t="shared" si="0"/>
        <v xml:space="preserve">967, </v>
      </c>
      <c r="N6" t="str">
        <f t="shared" si="1"/>
        <v xml:space="preserve">547, 1284, 855, 967, </v>
      </c>
    </row>
    <row r="7" spans="1:17">
      <c r="A7" s="45" t="s">
        <v>151</v>
      </c>
      <c r="B7" t="s">
        <v>397</v>
      </c>
      <c r="E7" s="127">
        <v>5</v>
      </c>
      <c r="F7" s="128" t="s">
        <v>151</v>
      </c>
      <c r="L7" s="127">
        <v>678</v>
      </c>
      <c r="M7" t="str">
        <f t="shared" si="0"/>
        <v xml:space="preserve">678, </v>
      </c>
      <c r="N7" t="str">
        <f t="shared" si="1"/>
        <v xml:space="preserve">547, 1284, 855, 967, 678, </v>
      </c>
    </row>
    <row r="8" spans="1:17">
      <c r="A8" s="45" t="s">
        <v>152</v>
      </c>
      <c r="B8" t="s">
        <v>397</v>
      </c>
      <c r="E8" s="127">
        <v>6</v>
      </c>
      <c r="F8" s="128" t="s">
        <v>152</v>
      </c>
      <c r="L8" s="127">
        <v>722</v>
      </c>
      <c r="M8" t="str">
        <f t="shared" si="0"/>
        <v xml:space="preserve">722, </v>
      </c>
      <c r="N8" t="str">
        <f t="shared" si="1"/>
        <v xml:space="preserve">547, 1284, 855, 967, 678, 722, </v>
      </c>
    </row>
    <row r="9" spans="1:17">
      <c r="A9" s="45" t="s">
        <v>153</v>
      </c>
      <c r="B9" t="s">
        <v>397</v>
      </c>
      <c r="E9" s="127">
        <v>7</v>
      </c>
      <c r="F9" s="128" t="s">
        <v>153</v>
      </c>
      <c r="L9" s="127">
        <v>966</v>
      </c>
      <c r="M9" t="str">
        <f t="shared" si="0"/>
        <v xml:space="preserve">966, </v>
      </c>
      <c r="N9" t="str">
        <f t="shared" si="1"/>
        <v xml:space="preserve">547, 1284, 855, 967, 678, 722, 966, </v>
      </c>
    </row>
    <row r="10" spans="1:17">
      <c r="A10" s="45" t="s">
        <v>158</v>
      </c>
      <c r="E10" s="127">
        <v>8</v>
      </c>
      <c r="F10" s="128" t="s">
        <v>158</v>
      </c>
      <c r="L10" s="127">
        <v>1346</v>
      </c>
      <c r="M10" t="str">
        <f t="shared" si="0"/>
        <v xml:space="preserve">1346, </v>
      </c>
      <c r="N10" t="str">
        <f t="shared" si="1"/>
        <v xml:space="preserve">547, 1284, 855, 967, 678, 722, 966, 1346, </v>
      </c>
    </row>
    <row r="11" spans="1:17">
      <c r="A11" s="44" t="s">
        <v>154</v>
      </c>
      <c r="B11" s="3" t="s">
        <v>29</v>
      </c>
      <c r="C11" s="3" t="s">
        <v>27</v>
      </c>
      <c r="D11" s="3" t="s">
        <v>24</v>
      </c>
      <c r="E11" s="127">
        <v>9</v>
      </c>
      <c r="F11" s="130" t="s">
        <v>155</v>
      </c>
      <c r="L11" s="127">
        <v>2154</v>
      </c>
      <c r="M11" t="str">
        <f t="shared" si="0"/>
        <v xml:space="preserve">2154, </v>
      </c>
      <c r="N11" t="str">
        <f t="shared" si="1"/>
        <v xml:space="preserve">547, 1284, 855, 967, 678, 722, 966, 1346, 2154, </v>
      </c>
    </row>
    <row r="12" spans="1:17">
      <c r="A12" s="45" t="s">
        <v>155</v>
      </c>
      <c r="E12" s="127">
        <v>10</v>
      </c>
      <c r="F12" s="130" t="s">
        <v>156</v>
      </c>
      <c r="L12" s="127">
        <v>964</v>
      </c>
      <c r="M12" t="str">
        <f t="shared" si="0"/>
        <v xml:space="preserve">964, </v>
      </c>
      <c r="N12" t="str">
        <f t="shared" si="1"/>
        <v xml:space="preserve">547, 1284, 855, 967, 678, 722, 966, 1346, 2154, 964, </v>
      </c>
    </row>
    <row r="13" spans="1:17">
      <c r="A13" s="45" t="s">
        <v>156</v>
      </c>
      <c r="E13" s="127">
        <v>11</v>
      </c>
      <c r="F13" s="130" t="s">
        <v>157</v>
      </c>
      <c r="L13" s="127">
        <v>965</v>
      </c>
      <c r="M13" t="str">
        <f t="shared" si="0"/>
        <v xml:space="preserve">965, </v>
      </c>
      <c r="N13" t="str">
        <f t="shared" si="1"/>
        <v xml:space="preserve">547, 1284, 855, 967, 678, 722, 966, 1346, 2154, 964, 965, </v>
      </c>
    </row>
    <row r="14" spans="1:17">
      <c r="A14" s="45" t="s">
        <v>157</v>
      </c>
      <c r="E14" s="127">
        <v>12</v>
      </c>
      <c r="F14" s="128" t="s">
        <v>192</v>
      </c>
      <c r="L14" s="127">
        <v>687</v>
      </c>
      <c r="M14" t="str">
        <f t="shared" si="0"/>
        <v xml:space="preserve">687, </v>
      </c>
      <c r="N14" t="str">
        <f t="shared" si="1"/>
        <v xml:space="preserve">547, 1284, 855, 967, 678, 722, 966, 1346, 2154, 964, 965, 687, </v>
      </c>
    </row>
    <row r="15" spans="1:17">
      <c r="A15" s="45" t="s">
        <v>192</v>
      </c>
      <c r="E15" s="127">
        <v>13</v>
      </c>
      <c r="F15" s="131" t="s">
        <v>159</v>
      </c>
      <c r="G15" t="s">
        <v>398</v>
      </c>
      <c r="L15" s="127">
        <v>1745</v>
      </c>
      <c r="M15" t="str">
        <f t="shared" si="0"/>
        <v xml:space="preserve">1745, </v>
      </c>
      <c r="N15" t="str">
        <f t="shared" si="1"/>
        <v xml:space="preserve">547, 1284, 855, 967, 678, 722, 966, 1346, 2154, 964, 965, 687, 1745, </v>
      </c>
    </row>
    <row r="16" spans="1:17">
      <c r="A16" s="45" t="s">
        <v>159</v>
      </c>
      <c r="E16" s="127">
        <v>14</v>
      </c>
      <c r="F16" s="128" t="s">
        <v>160</v>
      </c>
      <c r="G16" t="str">
        <f>"'"&amp;F16&amp;"', "</f>
        <v xml:space="preserve">'Restauro', </v>
      </c>
      <c r="H16" s="127" t="s">
        <v>173</v>
      </c>
      <c r="I16" s="133">
        <f>COUNTIF($J$16:$J$43,H16)</f>
        <v>1</v>
      </c>
      <c r="J16" s="127" t="s">
        <v>182</v>
      </c>
      <c r="K16" s="127" t="s">
        <v>413</v>
      </c>
      <c r="L16" s="127">
        <v>2274</v>
      </c>
      <c r="M16" t="str">
        <f t="shared" si="0"/>
        <v xml:space="preserve">2274, </v>
      </c>
      <c r="N16" t="str">
        <f t="shared" si="1"/>
        <v xml:space="preserve">547, 1284, 855, 967, 678, 722, 966, 1346, 2154, 964, 965, 687, 1745, 2274, </v>
      </c>
      <c r="O16" s="128" t="s">
        <v>160</v>
      </c>
      <c r="P16" s="132" t="str">
        <f>VLOOKUP($O16,$J$16:$L$50,2,FALSE)</f>
        <v>Fermo V. Restauro</v>
      </c>
      <c r="Q16" s="132">
        <f>VLOOKUP($O16,$J$16:$L$50,3,FALSE)</f>
        <v>960</v>
      </c>
    </row>
    <row r="17" spans="1:17">
      <c r="A17" s="45" t="s">
        <v>160</v>
      </c>
      <c r="E17" s="127">
        <v>15</v>
      </c>
      <c r="F17" s="128" t="s">
        <v>161</v>
      </c>
      <c r="G17" t="str">
        <f t="shared" ref="G17:G50" si="2">"'"&amp;F17&amp;"', "</f>
        <v xml:space="preserve">'Parac', </v>
      </c>
      <c r="H17" s="127" t="s">
        <v>168</v>
      </c>
      <c r="I17" s="133">
        <f>COUNTIF($J$16:$J$43,H17)</f>
        <v>1</v>
      </c>
      <c r="J17" s="127" t="s">
        <v>173</v>
      </c>
      <c r="K17" s="127" t="s">
        <v>408</v>
      </c>
      <c r="L17" s="127">
        <v>1999</v>
      </c>
      <c r="M17" t="str">
        <f t="shared" si="0"/>
        <v xml:space="preserve">1999, </v>
      </c>
      <c r="N17" t="str">
        <f t="shared" si="1"/>
        <v xml:space="preserve">547, 1284, 855, 967, 678, 722, 966, 1346, 2154, 964, 965, 687, 1745, 2274, 1999, </v>
      </c>
      <c r="O17" s="128" t="s">
        <v>161</v>
      </c>
      <c r="P17" s="132" t="str">
        <f t="shared" ref="P17:Q46" si="3">VLOOKUP($O17,$J$16:$L$50,2,FALSE)</f>
        <v>Ricardo Riembert D. Parac</v>
      </c>
      <c r="Q17" s="132">
        <f t="shared" ref="Q17:Q46" si="4">VLOOKUP($O17,$J$16:$L$50,3,FALSE)</f>
        <v>2153</v>
      </c>
    </row>
    <row r="18" spans="1:17">
      <c r="A18" s="45" t="s">
        <v>161</v>
      </c>
      <c r="E18" s="127">
        <v>16</v>
      </c>
      <c r="F18" s="128" t="s">
        <v>162</v>
      </c>
      <c r="G18" t="str">
        <f t="shared" si="2"/>
        <v xml:space="preserve">'Norega', </v>
      </c>
      <c r="H18" s="127" t="s">
        <v>191</v>
      </c>
      <c r="I18" s="133">
        <f>COUNTIF($J$16:$J$43,H18)</f>
        <v>1</v>
      </c>
      <c r="J18" s="127" t="s">
        <v>436</v>
      </c>
      <c r="L18" s="127">
        <v>2784</v>
      </c>
      <c r="M18" t="str">
        <f t="shared" si="0"/>
        <v xml:space="preserve">2784, </v>
      </c>
      <c r="N18" t="str">
        <f t="shared" si="1"/>
        <v xml:space="preserve">547, 1284, 855, 967, 678, 722, 966, 1346, 2154, 964, 965, 687, 1745, 2274, 1999, 2784, </v>
      </c>
      <c r="O18" s="128" t="s">
        <v>162</v>
      </c>
      <c r="P18" s="132" t="str">
        <f t="shared" si="3"/>
        <v>Amadeo T. Norega</v>
      </c>
      <c r="Q18" s="132">
        <f t="shared" si="4"/>
        <v>1347</v>
      </c>
    </row>
    <row r="19" spans="1:17">
      <c r="A19" s="45" t="s">
        <v>162</v>
      </c>
      <c r="E19" s="127">
        <v>17</v>
      </c>
      <c r="F19" s="128" t="s">
        <v>164</v>
      </c>
      <c r="G19" t="str">
        <f t="shared" si="2"/>
        <v xml:space="preserve">'Molina', </v>
      </c>
      <c r="H19" s="127" t="s">
        <v>190</v>
      </c>
      <c r="I19" s="133">
        <f>COUNTIF($J$16:$J$43,H19)</f>
        <v>1</v>
      </c>
      <c r="J19" s="127" t="s">
        <v>168</v>
      </c>
      <c r="K19" s="127" t="s">
        <v>416</v>
      </c>
      <c r="L19" s="127">
        <v>2353</v>
      </c>
      <c r="M19" t="str">
        <f t="shared" si="0"/>
        <v xml:space="preserve">2353, </v>
      </c>
      <c r="N19" t="str">
        <f t="shared" si="1"/>
        <v xml:space="preserve">547, 1284, 855, 967, 678, 722, 966, 1346, 2154, 964, 965, 687, 1745, 2274, 1999, 2784, 2353, </v>
      </c>
      <c r="O19" s="128" t="s">
        <v>164</v>
      </c>
      <c r="P19" s="132" t="str">
        <f t="shared" si="3"/>
        <v>Rogelio V. Molina</v>
      </c>
      <c r="Q19" s="132">
        <f t="shared" si="4"/>
        <v>1288</v>
      </c>
    </row>
    <row r="20" spans="1:17">
      <c r="A20" s="44" t="s">
        <v>163</v>
      </c>
      <c r="E20" s="127">
        <v>18</v>
      </c>
      <c r="F20" s="128" t="s">
        <v>165</v>
      </c>
      <c r="G20" t="str">
        <f t="shared" si="2"/>
        <v xml:space="preserve">'Furog', </v>
      </c>
      <c r="H20" s="127" t="s">
        <v>165</v>
      </c>
      <c r="I20" s="133">
        <f>COUNTIF($J$16:$J$43,H20)</f>
        <v>1</v>
      </c>
      <c r="J20" s="127" t="s">
        <v>170</v>
      </c>
      <c r="K20" s="127" t="s">
        <v>410</v>
      </c>
      <c r="L20" s="127">
        <v>2026</v>
      </c>
      <c r="M20" t="str">
        <f t="shared" si="0"/>
        <v xml:space="preserve">2026, </v>
      </c>
      <c r="N20" t="str">
        <f t="shared" si="1"/>
        <v xml:space="preserve">547, 1284, 855, 967, 678, 722, 966, 1346, 2154, 964, 965, 687, 1745, 2274, 1999, 2784, 2353, 2026, </v>
      </c>
      <c r="O20" s="128" t="s">
        <v>165</v>
      </c>
      <c r="P20" s="132" t="str">
        <f t="shared" si="3"/>
        <v>Adelito C. Furog</v>
      </c>
      <c r="Q20" s="132">
        <f t="shared" si="4"/>
        <v>2436</v>
      </c>
    </row>
    <row r="21" spans="1:17">
      <c r="A21" s="45" t="s">
        <v>164</v>
      </c>
      <c r="E21" s="127">
        <v>19</v>
      </c>
      <c r="F21" s="129" t="s">
        <v>166</v>
      </c>
      <c r="G21" t="str">
        <f t="shared" si="2"/>
        <v xml:space="preserve">'Ronquillo', </v>
      </c>
      <c r="H21" s="127" t="s">
        <v>172</v>
      </c>
      <c r="I21" s="133">
        <f>COUNTIF($J$16:$J$43,H21)</f>
        <v>1</v>
      </c>
      <c r="J21" s="127" t="s">
        <v>178</v>
      </c>
      <c r="K21" s="127" t="s">
        <v>415</v>
      </c>
      <c r="L21" s="127">
        <v>2304</v>
      </c>
      <c r="M21" t="str">
        <f t="shared" si="0"/>
        <v xml:space="preserve">2304, </v>
      </c>
      <c r="N21" t="str">
        <f t="shared" si="1"/>
        <v xml:space="preserve">547, 1284, 855, 967, 678, 722, 966, 1346, 2154, 964, 965, 687, 1745, 2274, 1999, 2784, 2353, 2026, 2304, </v>
      </c>
      <c r="O21" s="129" t="s">
        <v>166</v>
      </c>
      <c r="P21" s="132" t="str">
        <f t="shared" si="3"/>
        <v>Benmar S. Ronquillo</v>
      </c>
      <c r="Q21" s="132">
        <f t="shared" si="4"/>
        <v>2355</v>
      </c>
    </row>
    <row r="22" spans="1:17">
      <c r="A22" s="45" t="s">
        <v>165</v>
      </c>
      <c r="E22" s="127">
        <v>20</v>
      </c>
      <c r="F22" s="128" t="s">
        <v>182</v>
      </c>
      <c r="G22" t="str">
        <f t="shared" si="2"/>
        <v xml:space="preserve">'Abe', </v>
      </c>
      <c r="H22" s="127" t="s">
        <v>175</v>
      </c>
      <c r="I22" s="133">
        <f>COUNTIF($J$16:$J$43,H22)</f>
        <v>1</v>
      </c>
      <c r="J22" s="127" t="s">
        <v>434</v>
      </c>
      <c r="L22" s="127">
        <v>663</v>
      </c>
      <c r="M22" t="str">
        <f t="shared" si="0"/>
        <v xml:space="preserve">663, </v>
      </c>
      <c r="N22" t="str">
        <f t="shared" si="1"/>
        <v xml:space="preserve">547, 1284, 855, 967, 678, 722, 966, 1346, 2154, 964, 965, 687, 1745, 2274, 1999, 2784, 2353, 2026, 2304, 663, </v>
      </c>
      <c r="O22" s="128" t="s">
        <v>182</v>
      </c>
      <c r="P22" s="132" t="str">
        <f t="shared" si="3"/>
        <v>Luisito C. Abe</v>
      </c>
      <c r="Q22" s="132">
        <f t="shared" si="4"/>
        <v>2274</v>
      </c>
    </row>
    <row r="23" spans="1:17">
      <c r="A23" s="46" t="s">
        <v>166</v>
      </c>
      <c r="E23" s="127">
        <v>21</v>
      </c>
      <c r="F23" s="128" t="s">
        <v>168</v>
      </c>
      <c r="G23" t="str">
        <f t="shared" si="2"/>
        <v xml:space="preserve">'Arpon', </v>
      </c>
      <c r="H23" s="127" t="s">
        <v>177</v>
      </c>
      <c r="I23" s="133">
        <f>COUNTIF($J$16:$J$43,H23)</f>
        <v>1</v>
      </c>
      <c r="J23" s="127" t="s">
        <v>186</v>
      </c>
      <c r="K23" s="127" t="s">
        <v>424</v>
      </c>
      <c r="L23" s="127">
        <v>2865</v>
      </c>
      <c r="M23" t="str">
        <f t="shared" si="0"/>
        <v xml:space="preserve">2865, </v>
      </c>
      <c r="N23" t="str">
        <f t="shared" si="1"/>
        <v xml:space="preserve">547, 1284, 855, 967, 678, 722, 966, 1346, 2154, 964, 965, 687, 1745, 2274, 1999, 2784, 2353, 2026, 2304, 663, 2865, </v>
      </c>
      <c r="O23" s="128" t="s">
        <v>168</v>
      </c>
      <c r="P23" s="132" t="str">
        <f t="shared" si="3"/>
        <v>Joel P. Arpon</v>
      </c>
      <c r="Q23" s="132">
        <f t="shared" si="4"/>
        <v>2353</v>
      </c>
    </row>
    <row r="24" spans="1:17">
      <c r="A24" s="45" t="s">
        <v>182</v>
      </c>
      <c r="E24" s="127">
        <v>22</v>
      </c>
      <c r="F24" s="129" t="s">
        <v>169</v>
      </c>
      <c r="G24" t="str">
        <f t="shared" si="2"/>
        <v xml:space="preserve">'Polmentira', </v>
      </c>
      <c r="H24" s="127" t="s">
        <v>183</v>
      </c>
      <c r="I24" s="133">
        <f>COUNTIF($J$16:$J$43,H24)</f>
        <v>1</v>
      </c>
      <c r="J24" s="128" t="s">
        <v>194</v>
      </c>
      <c r="K24" s="127" t="s">
        <v>431</v>
      </c>
      <c r="L24" s="127">
        <v>2979</v>
      </c>
      <c r="M24" t="str">
        <f t="shared" si="0"/>
        <v xml:space="preserve">2979, </v>
      </c>
      <c r="N24" t="str">
        <f t="shared" si="1"/>
        <v xml:space="preserve">547, 1284, 855, 967, 678, 722, 966, 1346, 2154, 964, 965, 687, 1745, 2274, 1999, 2784, 2353, 2026, 2304, 663, 2865, 2979, </v>
      </c>
      <c r="O24" s="129" t="s">
        <v>169</v>
      </c>
      <c r="P24" s="132" t="str">
        <f t="shared" si="3"/>
        <v>Danilo B. Polmentira</v>
      </c>
      <c r="Q24" s="132">
        <f t="shared" si="4"/>
        <v>2025</v>
      </c>
    </row>
    <row r="25" spans="1:17">
      <c r="A25" s="49" t="s">
        <v>167</v>
      </c>
      <c r="B25" s="3" t="s">
        <v>28</v>
      </c>
      <c r="E25" s="127">
        <v>23</v>
      </c>
      <c r="F25" s="128" t="s">
        <v>171</v>
      </c>
      <c r="G25" t="str">
        <f t="shared" si="2"/>
        <v xml:space="preserve">'Novillo', </v>
      </c>
      <c r="H25" s="127" t="s">
        <v>162</v>
      </c>
      <c r="I25" s="133">
        <f>COUNTIF($J$16:$J$43,H25)</f>
        <v>1</v>
      </c>
      <c r="J25" s="127" t="s">
        <v>191</v>
      </c>
      <c r="K25" s="127" t="s">
        <v>406</v>
      </c>
      <c r="L25" s="127">
        <v>1739</v>
      </c>
      <c r="M25" t="str">
        <f t="shared" si="0"/>
        <v xml:space="preserve">1739, </v>
      </c>
      <c r="N25" t="str">
        <f t="shared" si="1"/>
        <v xml:space="preserve">547, 1284, 855, 967, 678, 722, 966, 1346, 2154, 964, 965, 687, 1745, 2274, 1999, 2784, 2353, 2026, 2304, 663, 2865, 2979, 1739, </v>
      </c>
      <c r="O25" s="128" t="s">
        <v>171</v>
      </c>
      <c r="P25" s="132" t="str">
        <f t="shared" si="3"/>
        <v>Persius C. Novillo</v>
      </c>
      <c r="Q25" s="132">
        <f t="shared" si="4"/>
        <v>2269</v>
      </c>
    </row>
    <row r="26" spans="1:17">
      <c r="A26" s="47" t="s">
        <v>168</v>
      </c>
      <c r="E26" s="127">
        <v>24</v>
      </c>
      <c r="F26" s="128" t="s">
        <v>172</v>
      </c>
      <c r="G26" t="str">
        <f t="shared" si="2"/>
        <v xml:space="preserve">'Lasdoce', </v>
      </c>
      <c r="H26" s="127" t="s">
        <v>171</v>
      </c>
      <c r="I26" s="133">
        <f>COUNTIF($J$16:$J$43,H26)</f>
        <v>1</v>
      </c>
      <c r="J26" s="127" t="s">
        <v>190</v>
      </c>
      <c r="K26" s="127" t="s">
        <v>399</v>
      </c>
      <c r="L26" s="127">
        <v>541</v>
      </c>
      <c r="M26" t="str">
        <f t="shared" si="0"/>
        <v xml:space="preserve">541, </v>
      </c>
      <c r="N26" t="str">
        <f t="shared" si="1"/>
        <v xml:space="preserve">547, 1284, 855, 967, 678, 722, 966, 1346, 2154, 964, 965, 687, 1745, 2274, 1999, 2784, 2353, 2026, 2304, 663, 2865, 2979, 1739, 541, </v>
      </c>
      <c r="O26" s="128" t="s">
        <v>172</v>
      </c>
      <c r="P26" s="132" t="str">
        <f t="shared" si="3"/>
        <v>Harold M. Lasdoce</v>
      </c>
      <c r="Q26" s="132">
        <f t="shared" si="4"/>
        <v>2678</v>
      </c>
    </row>
    <row r="27" spans="1:17">
      <c r="A27" s="46" t="s">
        <v>169</v>
      </c>
      <c r="E27" s="127">
        <v>25</v>
      </c>
      <c r="F27" s="129" t="s">
        <v>173</v>
      </c>
      <c r="G27" t="str">
        <f t="shared" si="2"/>
        <v xml:space="preserve">'Albace', </v>
      </c>
      <c r="H27" s="127" t="s">
        <v>161</v>
      </c>
      <c r="I27" s="133">
        <f>COUNTIF($J$16:$J$43,H27)</f>
        <v>1</v>
      </c>
      <c r="J27" s="127" t="s">
        <v>165</v>
      </c>
      <c r="K27" s="127" t="s">
        <v>418</v>
      </c>
      <c r="L27" s="127">
        <v>2436</v>
      </c>
      <c r="M27" t="str">
        <f t="shared" si="0"/>
        <v xml:space="preserve">2436, </v>
      </c>
      <c r="N27" t="str">
        <f t="shared" si="1"/>
        <v xml:space="preserve">547, 1284, 855, 967, 678, 722, 966, 1346, 2154, 964, 965, 687, 1745, 2274, 1999, 2784, 2353, 2026, 2304, 663, 2865, 2979, 1739, 541, 2436, </v>
      </c>
      <c r="O27" s="129" t="s">
        <v>173</v>
      </c>
      <c r="P27" s="132" t="str">
        <f t="shared" si="3"/>
        <v>Nonito S. Albace</v>
      </c>
      <c r="Q27" s="132">
        <f t="shared" si="4"/>
        <v>1999</v>
      </c>
    </row>
    <row r="28" spans="1:17">
      <c r="A28" s="47" t="s">
        <v>171</v>
      </c>
      <c r="E28" s="127">
        <v>26</v>
      </c>
      <c r="F28" s="128" t="s">
        <v>174</v>
      </c>
      <c r="G28" t="str">
        <f t="shared" si="2"/>
        <v xml:space="preserve">'Pino, F', </v>
      </c>
      <c r="H28" s="127" t="s">
        <v>426</v>
      </c>
      <c r="I28" s="133">
        <f>COUNTIF($J$16:$J$43,H28)</f>
        <v>1</v>
      </c>
      <c r="J28" s="127" t="s">
        <v>435</v>
      </c>
      <c r="L28" s="127">
        <v>2906</v>
      </c>
      <c r="M28" t="str">
        <f t="shared" si="0"/>
        <v xml:space="preserve">2906, </v>
      </c>
      <c r="N28" t="str">
        <f t="shared" si="1"/>
        <v xml:space="preserve">547, 1284, 855, 967, 678, 722, 966, 1346, 2154, 964, 965, 687, 1745, 2274, 1999, 2784, 2353, 2026, 2304, 663, 2865, 2979, 1739, 541, 2436, 2906, </v>
      </c>
      <c r="O28" s="128" t="s">
        <v>426</v>
      </c>
      <c r="P28" s="132" t="str">
        <f t="shared" si="3"/>
        <v>Francisco A. Pino</v>
      </c>
      <c r="Q28" s="132">
        <f t="shared" si="4"/>
        <v>2001</v>
      </c>
    </row>
    <row r="29" spans="1:17">
      <c r="A29" s="47" t="s">
        <v>172</v>
      </c>
      <c r="E29" s="127">
        <v>27</v>
      </c>
      <c r="F29" s="128" t="s">
        <v>175</v>
      </c>
      <c r="G29" t="str">
        <f t="shared" si="2"/>
        <v xml:space="preserve">'Laude', </v>
      </c>
      <c r="H29" s="127" t="s">
        <v>169</v>
      </c>
      <c r="I29" s="133">
        <f>COUNTIF($J$16:$J$43,H29)</f>
        <v>1</v>
      </c>
      <c r="J29" s="127" t="s">
        <v>172</v>
      </c>
      <c r="K29" s="127" t="s">
        <v>421</v>
      </c>
      <c r="L29" s="127">
        <v>2678</v>
      </c>
      <c r="M29" t="str">
        <f t="shared" si="0"/>
        <v xml:space="preserve">2678, </v>
      </c>
      <c r="N29" t="str">
        <f t="shared" si="1"/>
        <v xml:space="preserve">547, 1284, 855, 967, 678, 722, 966, 1346, 2154, 964, 965, 687, 1745, 2274, 1999, 2784, 2353, 2026, 2304, 663, 2865, 2979, 1739, 541, 2436, 2906, 2678, </v>
      </c>
      <c r="O29" s="128" t="s">
        <v>175</v>
      </c>
      <c r="P29" s="132" t="str">
        <f t="shared" si="3"/>
        <v>Ricardo P. Laude</v>
      </c>
      <c r="Q29" s="132">
        <f t="shared" si="4"/>
        <v>1738</v>
      </c>
    </row>
    <row r="30" spans="1:17">
      <c r="A30" s="46" t="s">
        <v>173</v>
      </c>
      <c r="E30" s="127">
        <v>28</v>
      </c>
      <c r="F30" s="128" t="s">
        <v>176</v>
      </c>
      <c r="G30" t="str">
        <f t="shared" si="2"/>
        <v xml:space="preserve">'Sidaya', </v>
      </c>
      <c r="H30" s="127" t="s">
        <v>160</v>
      </c>
      <c r="I30" s="133">
        <f>COUNTIF($J$16:$J$43,H30)</f>
        <v>1</v>
      </c>
      <c r="J30" s="127" t="s">
        <v>175</v>
      </c>
      <c r="K30" s="127" t="s">
        <v>405</v>
      </c>
      <c r="L30" s="127">
        <v>1738</v>
      </c>
      <c r="M30" t="str">
        <f t="shared" si="0"/>
        <v xml:space="preserve">1738, </v>
      </c>
      <c r="N30" t="str">
        <f t="shared" si="1"/>
        <v xml:space="preserve">547, 1284, 855, 967, 678, 722, 966, 1346, 2154, 964, 965, 687, 1745, 2274, 1999, 2784, 2353, 2026, 2304, 663, 2865, 2979, 1739, 541, 2436, 2906, 2678, 1738, </v>
      </c>
      <c r="O30" s="128" t="s">
        <v>176</v>
      </c>
      <c r="P30" s="132" t="str">
        <f t="shared" si="3"/>
        <v>Wilson A. Sidaya</v>
      </c>
      <c r="Q30" s="132">
        <f t="shared" si="4"/>
        <v>2677</v>
      </c>
    </row>
    <row r="31" spans="1:17">
      <c r="A31" s="47" t="s">
        <v>174</v>
      </c>
      <c r="E31" s="127">
        <v>29</v>
      </c>
      <c r="F31" s="129" t="s">
        <v>177</v>
      </c>
      <c r="G31" t="str">
        <f t="shared" si="2"/>
        <v xml:space="preserve">'Madrazo', </v>
      </c>
      <c r="H31" s="127" t="s">
        <v>166</v>
      </c>
      <c r="I31" s="133">
        <f>COUNTIF($J$16:$J$43,H31)</f>
        <v>1</v>
      </c>
      <c r="J31" s="127" t="s">
        <v>177</v>
      </c>
      <c r="K31" s="127" t="s">
        <v>407</v>
      </c>
      <c r="L31" s="127">
        <v>1753</v>
      </c>
      <c r="M31" t="str">
        <f t="shared" si="0"/>
        <v xml:space="preserve">1753, </v>
      </c>
      <c r="N31" t="str">
        <f t="shared" si="1"/>
        <v xml:space="preserve">547, 1284, 855, 967, 678, 722, 966, 1346, 2154, 964, 965, 687, 1745, 2274, 1999, 2784, 2353, 2026, 2304, 663, 2865, 2979, 1739, 541, 2436, 2906, 2678, 1738, 1753, </v>
      </c>
      <c r="O31" s="129" t="s">
        <v>177</v>
      </c>
      <c r="P31" s="132" t="str">
        <f t="shared" si="3"/>
        <v>Wilson M. Madrazo</v>
      </c>
      <c r="Q31" s="132">
        <f t="shared" si="4"/>
        <v>1753</v>
      </c>
    </row>
    <row r="32" spans="1:17">
      <c r="A32" s="47" t="s">
        <v>175</v>
      </c>
      <c r="E32" s="127">
        <v>30</v>
      </c>
      <c r="F32" s="128" t="s">
        <v>178</v>
      </c>
      <c r="G32" t="str">
        <f t="shared" si="2"/>
        <v xml:space="preserve">'Becera', </v>
      </c>
      <c r="H32" s="127" t="s">
        <v>176</v>
      </c>
      <c r="I32" s="133">
        <f>COUNTIF($J$16:$J$43,H32)</f>
        <v>0</v>
      </c>
      <c r="J32" s="127" t="s">
        <v>430</v>
      </c>
      <c r="K32" s="127" t="s">
        <v>428</v>
      </c>
      <c r="L32" s="127">
        <v>2456</v>
      </c>
      <c r="M32" t="str">
        <f t="shared" si="0"/>
        <v xml:space="preserve">2456, </v>
      </c>
      <c r="N32" t="str">
        <f t="shared" si="1"/>
        <v xml:space="preserve">547, 1284, 855, 967, 678, 722, 966, 1346, 2154, 964, 965, 687, 1745, 2274, 1999, 2784, 2353, 2026, 2304, 663, 2865, 2979, 1739, 541, 2436, 2906, 2678, 1738, 1753, 2456, </v>
      </c>
      <c r="O32" s="128" t="s">
        <v>178</v>
      </c>
      <c r="P32" s="132" t="str">
        <f t="shared" si="3"/>
        <v>Reynaldo P. Becera</v>
      </c>
      <c r="Q32" s="132">
        <f t="shared" si="4"/>
        <v>2304</v>
      </c>
    </row>
    <row r="33" spans="1:17">
      <c r="A33" s="47" t="s">
        <v>176</v>
      </c>
      <c r="E33" s="127">
        <v>31</v>
      </c>
      <c r="F33" s="128" t="s">
        <v>179</v>
      </c>
      <c r="G33" t="str">
        <f t="shared" si="2"/>
        <v xml:space="preserve">'Soco', </v>
      </c>
      <c r="H33" s="127" t="s">
        <v>182</v>
      </c>
      <c r="I33" s="133">
        <f>COUNTIF($J$16:$J$43,H33)</f>
        <v>1</v>
      </c>
      <c r="J33" s="127" t="s">
        <v>183</v>
      </c>
      <c r="K33" s="127" t="s">
        <v>419</v>
      </c>
      <c r="L33" s="127">
        <v>2617</v>
      </c>
      <c r="M33" t="str">
        <f t="shared" si="0"/>
        <v xml:space="preserve">2617, </v>
      </c>
      <c r="N33" t="str">
        <f t="shared" si="1"/>
        <v xml:space="preserve">547, 1284, 855, 967, 678, 722, 966, 1346, 2154, 964, 965, 687, 1745, 2274, 1999, 2784, 2353, 2026, 2304, 663, 2865, 2979, 1739, 541, 2436, 2906, 2678, 1738, 1753, 2456, 2617, </v>
      </c>
      <c r="O33" s="128" t="s">
        <v>179</v>
      </c>
      <c r="P33" s="132" t="str">
        <f t="shared" si="3"/>
        <v>Crisologo M. Soco</v>
      </c>
      <c r="Q33" s="132">
        <f t="shared" si="4"/>
        <v>1352</v>
      </c>
    </row>
    <row r="34" spans="1:17">
      <c r="A34" s="46" t="s">
        <v>177</v>
      </c>
      <c r="E34" s="127">
        <v>32</v>
      </c>
      <c r="F34" s="128" t="s">
        <v>180</v>
      </c>
      <c r="G34" t="str">
        <f t="shared" si="2"/>
        <v xml:space="preserve">'Marchades', </v>
      </c>
      <c r="H34" s="127" t="s">
        <v>170</v>
      </c>
      <c r="I34" s="133">
        <f>COUNTIF($J$16:$J$43,H34)</f>
        <v>1</v>
      </c>
      <c r="J34" s="127" t="s">
        <v>164</v>
      </c>
      <c r="K34" s="127" t="s">
        <v>401</v>
      </c>
      <c r="L34" s="127">
        <v>1288</v>
      </c>
      <c r="M34" t="str">
        <f t="shared" si="0"/>
        <v xml:space="preserve">1288, </v>
      </c>
      <c r="N34" t="str">
        <f t="shared" si="1"/>
        <v xml:space="preserve">547, 1284, 855, 967, 678, 722, 966, 1346, 2154, 964, 965, 687, 1745, 2274, 1999, 2784, 2353, 2026, 2304, 663, 2865, 2979, 1739, 541, 2436, 2906, 2678, 1738, 1753, 2456, 2617, 1288, </v>
      </c>
      <c r="O34" s="128" t="s">
        <v>430</v>
      </c>
      <c r="P34" s="132" t="str">
        <f t="shared" si="3"/>
        <v>Cesario M. Marchadesch</v>
      </c>
      <c r="Q34" s="132">
        <f t="shared" si="4"/>
        <v>2456</v>
      </c>
    </row>
    <row r="35" spans="1:17">
      <c r="A35" s="47" t="s">
        <v>178</v>
      </c>
      <c r="E35" s="127">
        <v>33</v>
      </c>
      <c r="F35" s="129" t="s">
        <v>181</v>
      </c>
      <c r="G35" t="str">
        <f t="shared" si="2"/>
        <v xml:space="preserve">'Zamora', </v>
      </c>
      <c r="H35" s="127" t="s">
        <v>186</v>
      </c>
      <c r="I35" s="133">
        <f>COUNTIF($J$16:$J$43,H35)</f>
        <v>1</v>
      </c>
      <c r="J35" s="127" t="s">
        <v>162</v>
      </c>
      <c r="K35" s="127" t="s">
        <v>403</v>
      </c>
      <c r="L35" s="127">
        <v>1347</v>
      </c>
      <c r="M35" t="str">
        <f t="shared" si="0"/>
        <v xml:space="preserve">1347, </v>
      </c>
      <c r="N35" t="str">
        <f t="shared" si="1"/>
        <v xml:space="preserve">547, 1284, 855, 967, 678, 722, 966, 1346, 2154, 964, 965, 687, 1745, 2274, 1999, 2784, 2353, 2026, 2304, 663, 2865, 2979, 1739, 541, 2436, 2906, 2678, 1738, 1753, 2456, 2617, 1288, 1347, </v>
      </c>
      <c r="O35" s="129" t="s">
        <v>181</v>
      </c>
      <c r="P35" s="132" t="str">
        <f t="shared" si="3"/>
        <v>Gonzalo B. Zamora</v>
      </c>
      <c r="Q35" s="132">
        <f t="shared" si="4"/>
        <v>1290</v>
      </c>
    </row>
    <row r="36" spans="1:17">
      <c r="A36" s="47" t="s">
        <v>179</v>
      </c>
      <c r="E36" s="127">
        <v>34</v>
      </c>
      <c r="F36" s="128" t="s">
        <v>183</v>
      </c>
      <c r="G36" t="str">
        <f t="shared" si="2"/>
        <v xml:space="preserve">'Matuguina', </v>
      </c>
      <c r="H36" s="127" t="s">
        <v>164</v>
      </c>
      <c r="I36" s="133">
        <f>COUNTIF($J$16:$J$43,H36)</f>
        <v>1</v>
      </c>
      <c r="J36" s="127" t="s">
        <v>171</v>
      </c>
      <c r="K36" s="127" t="s">
        <v>412</v>
      </c>
      <c r="L36" s="127">
        <v>2269</v>
      </c>
      <c r="M36" t="str">
        <f t="shared" si="0"/>
        <v xml:space="preserve">2269, </v>
      </c>
      <c r="N36" t="str">
        <f t="shared" si="1"/>
        <v xml:space="preserve">547, 1284, 855, 967, 678, 722, 966, 1346, 2154, 964, 965, 687, 1745, 2274, 1999, 2784, 2353, 2026, 2304, 663, 2865, 2979, 1739, 541, 2436, 2906, 2678, 1738, 1753, 2456, 2617, 1288, 1347, 2269, </v>
      </c>
      <c r="O36" s="128" t="s">
        <v>183</v>
      </c>
      <c r="P36" s="132" t="str">
        <f t="shared" si="3"/>
        <v>Orland L. Matuguina</v>
      </c>
      <c r="Q36" s="132">
        <f t="shared" si="4"/>
        <v>2617</v>
      </c>
    </row>
    <row r="37" spans="1:17">
      <c r="A37" s="47" t="s">
        <v>180</v>
      </c>
      <c r="E37" s="127">
        <v>35</v>
      </c>
      <c r="F37" s="128" t="s">
        <v>184</v>
      </c>
      <c r="G37" t="str">
        <f t="shared" si="2"/>
        <v xml:space="preserve">'Sevilla', </v>
      </c>
      <c r="H37" s="127" t="s">
        <v>185</v>
      </c>
      <c r="I37" s="133">
        <f>COUNTIF($J$16:$J$43,H37)</f>
        <v>1</v>
      </c>
      <c r="J37" s="127" t="s">
        <v>161</v>
      </c>
      <c r="K37" s="127" t="s">
        <v>411</v>
      </c>
      <c r="L37" s="127">
        <v>2153</v>
      </c>
      <c r="M37" t="str">
        <f t="shared" si="0"/>
        <v xml:space="preserve">2153, </v>
      </c>
      <c r="N37" t="str">
        <f t="shared" si="1"/>
        <v xml:space="preserve">547, 1284, 855, 967, 678, 722, 966, 1346, 2154, 964, 965, 687, 1745, 2274, 1999, 2784, 2353, 2026, 2304, 663, 2865, 2979, 1739, 541, 2436, 2906, 2678, 1738, 1753, 2456, 2617, 1288, 1347, 2269, 2153, </v>
      </c>
      <c r="O37" s="128" t="s">
        <v>184</v>
      </c>
      <c r="P37" s="132" t="str">
        <f t="shared" si="3"/>
        <v>Wilson O. Sevilla</v>
      </c>
      <c r="Q37" s="132">
        <f t="shared" si="4"/>
        <v>2844</v>
      </c>
    </row>
    <row r="38" spans="1:17">
      <c r="A38" s="46" t="s">
        <v>181</v>
      </c>
      <c r="E38" s="127">
        <v>36</v>
      </c>
      <c r="F38" s="128" t="s">
        <v>185</v>
      </c>
      <c r="G38" t="str">
        <f t="shared" si="2"/>
        <v xml:space="preserve">'Podiotan', </v>
      </c>
      <c r="H38" s="127" t="s">
        <v>184</v>
      </c>
      <c r="I38" s="133">
        <f>COUNTIF($J$16:$J$43,H38)</f>
        <v>0</v>
      </c>
      <c r="J38" s="127" t="s">
        <v>426</v>
      </c>
      <c r="K38" s="127" t="s">
        <v>427</v>
      </c>
      <c r="L38" s="127">
        <v>2001</v>
      </c>
      <c r="M38" t="str">
        <f t="shared" si="0"/>
        <v xml:space="preserve">2001, </v>
      </c>
      <c r="N38" t="str">
        <f t="shared" si="1"/>
        <v xml:space="preserve">547, 1284, 855, 967, 678, 722, 966, 1346, 2154, 964, 965, 687, 1745, 2274, 1999, 2784, 2353, 2026, 2304, 663, 2865, 2979, 1739, 541, 2436, 2906, 2678, 1738, 1753, 2456, 2617, 1288, 1347, 2269, 2153, 2001, </v>
      </c>
      <c r="O38" s="128" t="s">
        <v>185</v>
      </c>
      <c r="P38" s="132" t="str">
        <f t="shared" si="3"/>
        <v>Mario C. Podiotan</v>
      </c>
      <c r="Q38" s="132">
        <f t="shared" si="4"/>
        <v>2918</v>
      </c>
    </row>
    <row r="39" spans="1:17">
      <c r="A39" s="47" t="s">
        <v>183</v>
      </c>
      <c r="E39" s="127">
        <v>37</v>
      </c>
      <c r="F39" s="128" t="s">
        <v>186</v>
      </c>
      <c r="G39" t="str">
        <f t="shared" si="2"/>
        <v xml:space="preserve">'Cajes', </v>
      </c>
      <c r="H39" s="127" t="s">
        <v>187</v>
      </c>
      <c r="I39" s="133">
        <f>COUNTIF($J$16:$J$43,H39)</f>
        <v>0</v>
      </c>
      <c r="J39" s="127" t="s">
        <v>185</v>
      </c>
      <c r="K39" s="127" t="s">
        <v>425</v>
      </c>
      <c r="L39" s="127">
        <v>2918</v>
      </c>
      <c r="M39" t="str">
        <f t="shared" si="0"/>
        <v xml:space="preserve">2918, </v>
      </c>
      <c r="N39" t="str">
        <f t="shared" si="1"/>
        <v xml:space="preserve">547, 1284, 855, 967, 678, 722, 966, 1346, 2154, 964, 965, 687, 1745, 2274, 1999, 2784, 2353, 2026, 2304, 663, 2865, 2979, 1739, 541, 2436, 2906, 2678, 1738, 1753, 2456, 2617, 1288, 1347, 2269, 2153, 2001, 2918, </v>
      </c>
      <c r="O39" s="128" t="s">
        <v>186</v>
      </c>
      <c r="P39" s="132" t="str">
        <f t="shared" si="3"/>
        <v>Paulo G. Cajes</v>
      </c>
      <c r="Q39" s="132">
        <f t="shared" si="4"/>
        <v>2865</v>
      </c>
    </row>
    <row r="40" spans="1:17">
      <c r="A40" s="47" t="s">
        <v>184</v>
      </c>
      <c r="E40" s="127">
        <v>38</v>
      </c>
      <c r="F40" s="128" t="s">
        <v>187</v>
      </c>
      <c r="G40" t="str">
        <f t="shared" si="2"/>
        <v xml:space="preserve">'Sinas', </v>
      </c>
      <c r="H40" s="127" t="s">
        <v>179</v>
      </c>
      <c r="I40" s="133">
        <f>COUNTIF($J$16:$J$43,H40)</f>
        <v>0</v>
      </c>
      <c r="J40" s="127" t="s">
        <v>169</v>
      </c>
      <c r="K40" s="127" t="s">
        <v>409</v>
      </c>
      <c r="L40" s="127">
        <v>2025</v>
      </c>
      <c r="M40" t="str">
        <f t="shared" si="0"/>
        <v xml:space="preserve">2025, </v>
      </c>
      <c r="N40" t="str">
        <f t="shared" si="1"/>
        <v xml:space="preserve">547, 1284, 855, 967, 678, 722, 966, 1346, 2154, 964, 965, 687, 1745, 2274, 1999, 2784, 2353, 2026, 2304, 663, 2865, 2979, 1739, 541, 2436, 2906, 2678, 1738, 1753, 2456, 2617, 1288, 1347, 2269, 2153, 2001, 2918, 2025, </v>
      </c>
      <c r="O40" s="128" t="s">
        <v>187</v>
      </c>
      <c r="P40" s="132" t="str">
        <f t="shared" si="3"/>
        <v>Rolly Mar H. Sinas</v>
      </c>
      <c r="Q40" s="132">
        <f t="shared" si="4"/>
        <v>2845</v>
      </c>
    </row>
    <row r="41" spans="1:17">
      <c r="A41" s="47" t="s">
        <v>185</v>
      </c>
      <c r="E41" s="127">
        <v>39</v>
      </c>
      <c r="F41" s="128" t="s">
        <v>193</v>
      </c>
      <c r="G41" t="str">
        <f t="shared" si="2"/>
        <v xml:space="preserve">'Semine', </v>
      </c>
      <c r="H41" s="127" t="s">
        <v>181</v>
      </c>
      <c r="I41" s="133">
        <f>COUNTIF($J$16:$J$43,H41)</f>
        <v>0</v>
      </c>
      <c r="J41" s="127" t="s">
        <v>160</v>
      </c>
      <c r="K41" s="127" t="s">
        <v>400</v>
      </c>
      <c r="L41" s="127">
        <v>960</v>
      </c>
      <c r="M41" t="str">
        <f t="shared" si="0"/>
        <v xml:space="preserve">960, </v>
      </c>
      <c r="N41" t="str">
        <f t="shared" si="1"/>
        <v xml:space="preserve">547, 1284, 855, 967, 678, 722, 966, 1346, 2154, 964, 965, 687, 1745, 2274, 1999, 2784, 2353, 2026, 2304, 663, 2865, 2979, 1739, 541, 2436, 2906, 2678, 1738, 1753, 2456, 2617, 1288, 1347, 2269, 2153, 2001, 2918, 2025, 960, </v>
      </c>
      <c r="O41" s="128" t="s">
        <v>193</v>
      </c>
      <c r="P41" s="132" t="str">
        <f t="shared" si="3"/>
        <v>Jesryl O. Semine</v>
      </c>
      <c r="Q41" s="132">
        <f t="shared" si="4"/>
        <v>2978</v>
      </c>
    </row>
    <row r="42" spans="1:17">
      <c r="A42" s="47" t="s">
        <v>186</v>
      </c>
      <c r="E42" s="127">
        <v>40</v>
      </c>
      <c r="F42" s="128" t="s">
        <v>194</v>
      </c>
      <c r="G42" t="str">
        <f t="shared" si="2"/>
        <v xml:space="preserve">'Casañeres', </v>
      </c>
      <c r="H42" s="127" t="s">
        <v>189</v>
      </c>
      <c r="I42" s="133">
        <f>COUNTIF($J$16:$J$43,H42)</f>
        <v>0</v>
      </c>
      <c r="J42" s="127" t="s">
        <v>166</v>
      </c>
      <c r="K42" s="127" t="s">
        <v>417</v>
      </c>
      <c r="L42" s="127">
        <v>2355</v>
      </c>
      <c r="M42" t="str">
        <f t="shared" si="0"/>
        <v xml:space="preserve">2355, </v>
      </c>
      <c r="N42" t="str">
        <f t="shared" si="1"/>
        <v xml:space="preserve">547, 1284, 855, 967, 678, 722, 966, 1346, 2154, 964, 965, 687, 1745, 2274, 1999, 2784, 2353, 2026, 2304, 663, 2865, 2979, 1739, 541, 2436, 2906, 2678, 1738, 1753, 2456, 2617, 1288, 1347, 2269, 2153, 2001, 2918, 2025, 960, 2355, </v>
      </c>
      <c r="O42" s="128" t="s">
        <v>194</v>
      </c>
      <c r="P42" s="132" t="str">
        <f t="shared" si="3"/>
        <v>Hubert N. Casañares</v>
      </c>
      <c r="Q42" s="132">
        <f t="shared" si="4"/>
        <v>2979</v>
      </c>
    </row>
    <row r="43" spans="1:17">
      <c r="A43" s="47" t="s">
        <v>187</v>
      </c>
      <c r="E43" s="127">
        <v>41</v>
      </c>
      <c r="F43" s="128" t="s">
        <v>189</v>
      </c>
      <c r="G43" t="str">
        <f t="shared" si="2"/>
        <v xml:space="preserve">'Tajos', </v>
      </c>
      <c r="H43" s="127" t="s">
        <v>178</v>
      </c>
      <c r="I43" s="133">
        <f>COUNTIF($J$16:$J$43,H43)</f>
        <v>1</v>
      </c>
      <c r="J43" s="127" t="s">
        <v>433</v>
      </c>
      <c r="L43" s="127">
        <v>2744</v>
      </c>
      <c r="M43" t="str">
        <f t="shared" si="0"/>
        <v xml:space="preserve">2744, </v>
      </c>
      <c r="N43" t="str">
        <f t="shared" si="1"/>
        <v xml:space="preserve">547, 1284, 855, 967, 678, 722, 966, 1346, 2154, 964, 965, 687, 1745, 2274, 1999, 2784, 2353, 2026, 2304, 663, 2865, 2979, 1739, 541, 2436, 2906, 2678, 1738, 1753, 2456, 2617, 1288, 1347, 2269, 2153, 2001, 2918, 2025, 960, 2355, 2744, </v>
      </c>
      <c r="O43" s="128" t="s">
        <v>189</v>
      </c>
      <c r="P43" s="132" t="str">
        <f t="shared" si="3"/>
        <v>Remelito B. Tajos</v>
      </c>
      <c r="Q43" s="132">
        <f t="shared" si="4"/>
        <v>2303</v>
      </c>
    </row>
    <row r="44" spans="1:17">
      <c r="A44" s="47" t="s">
        <v>193</v>
      </c>
      <c r="E44" s="127">
        <v>42</v>
      </c>
      <c r="F44" s="128" t="s">
        <v>170</v>
      </c>
      <c r="G44" t="str">
        <f t="shared" si="2"/>
        <v xml:space="preserve">'Astillero', </v>
      </c>
      <c r="J44" s="127" t="s">
        <v>193</v>
      </c>
      <c r="K44" s="127" t="s">
        <v>429</v>
      </c>
      <c r="L44" s="127">
        <v>2978</v>
      </c>
      <c r="M44" t="str">
        <f t="shared" si="0"/>
        <v xml:space="preserve">2978, </v>
      </c>
      <c r="N44" t="str">
        <f t="shared" si="1"/>
        <v xml:space="preserve">547, 1284, 855, 967, 678, 722, 966, 1346, 2154, 964, 965, 687, 1745, 2274, 1999, 2784, 2353, 2026, 2304, 663, 2865, 2979, 1739, 541, 2436, 2906, 2678, 1738, 1753, 2456, 2617, 1288, 1347, 2269, 2153, 2001, 2918, 2025, 960, 2355, 2744, 2978, </v>
      </c>
      <c r="O44" s="128" t="s">
        <v>170</v>
      </c>
      <c r="P44" s="132" t="str">
        <f t="shared" si="3"/>
        <v>Diomedes P. Astillero</v>
      </c>
      <c r="Q44" s="132">
        <f t="shared" si="4"/>
        <v>2026</v>
      </c>
    </row>
    <row r="45" spans="1:17">
      <c r="A45" s="47" t="s">
        <v>194</v>
      </c>
      <c r="E45" s="127">
        <v>43</v>
      </c>
      <c r="F45" s="128" t="s">
        <v>190</v>
      </c>
      <c r="G45" t="str">
        <f t="shared" si="2"/>
        <v xml:space="preserve">'Duria', </v>
      </c>
      <c r="J45" s="127" t="s">
        <v>184</v>
      </c>
      <c r="K45" s="127" t="s">
        <v>422</v>
      </c>
      <c r="L45" s="127">
        <v>2844</v>
      </c>
      <c r="M45" t="str">
        <f t="shared" si="0"/>
        <v xml:space="preserve">2844, </v>
      </c>
      <c r="N45" t="str">
        <f t="shared" si="1"/>
        <v xml:space="preserve">547, 1284, 855, 967, 678, 722, 966, 1346, 2154, 964, 965, 687, 1745, 2274, 1999, 2784, 2353, 2026, 2304, 663, 2865, 2979, 1739, 541, 2436, 2906, 2678, 1738, 1753, 2456, 2617, 1288, 1347, 2269, 2153, 2001, 2918, 2025, 960, 2355, 2744, 2978, 2844, </v>
      </c>
      <c r="O45" s="128" t="s">
        <v>190</v>
      </c>
      <c r="P45" s="132" t="str">
        <f t="shared" si="3"/>
        <v>Harry C. Duria</v>
      </c>
      <c r="Q45" s="132">
        <f t="shared" si="4"/>
        <v>541</v>
      </c>
    </row>
    <row r="46" spans="1:17">
      <c r="A46" s="49" t="s">
        <v>188</v>
      </c>
      <c r="B46" s="3" t="s">
        <v>31</v>
      </c>
      <c r="E46" s="127">
        <v>44</v>
      </c>
      <c r="F46" s="128" t="s">
        <v>191</v>
      </c>
      <c r="G46" t="str">
        <f t="shared" si="2"/>
        <v xml:space="preserve">'Doroya', </v>
      </c>
      <c r="J46" s="127" t="s">
        <v>176</v>
      </c>
      <c r="K46" s="127" t="s">
        <v>420</v>
      </c>
      <c r="L46" s="127">
        <v>2677</v>
      </c>
      <c r="M46" t="str">
        <f t="shared" si="0"/>
        <v xml:space="preserve">2677, </v>
      </c>
      <c r="N46" t="str">
        <f t="shared" si="1"/>
        <v xml:space="preserve">547, 1284, 855, 967, 678, 722, 966, 1346, 2154, 964, 965, 687, 1745, 2274, 1999, 2784, 2353, 2026, 2304, 663, 2865, 2979, 1739, 541, 2436, 2906, 2678, 1738, 1753, 2456, 2617, 1288, 1347, 2269, 2153, 2001, 2918, 2025, 960, 2355, 2744, 2978, 2844, 2677, </v>
      </c>
      <c r="O46" s="128" t="s">
        <v>191</v>
      </c>
      <c r="P46" s="132" t="str">
        <f t="shared" si="3"/>
        <v>Juan C. Doroya</v>
      </c>
      <c r="Q46" s="132">
        <f t="shared" si="4"/>
        <v>1739</v>
      </c>
    </row>
    <row r="47" spans="1:17">
      <c r="A47" s="47" t="s">
        <v>189</v>
      </c>
      <c r="E47" s="127">
        <v>45</v>
      </c>
      <c r="F47" s="127" t="s">
        <v>393</v>
      </c>
      <c r="G47" t="str">
        <f t="shared" si="2"/>
        <v xml:space="preserve">'RR', </v>
      </c>
      <c r="J47" s="127" t="s">
        <v>187</v>
      </c>
      <c r="K47" s="127" t="s">
        <v>423</v>
      </c>
      <c r="L47" s="127">
        <v>2845</v>
      </c>
      <c r="M47" t="str">
        <f t="shared" si="0"/>
        <v xml:space="preserve">2845, </v>
      </c>
      <c r="N47" t="str">
        <f t="shared" si="1"/>
        <v xml:space="preserve">547, 1284, 855, 967, 678, 722, 966, 1346, 2154, 964, 965, 687, 1745, 2274, 1999, 2784, 2353, 2026, 2304, 663, 2865, 2979, 1739, 541, 2436, 2906, 2678, 1738, 1753, 2456, 2617, 1288, 1347, 2269, 2153, 2001, 2918, 2025, 960, 2355, 2744, 2978, 2844, 2677, 2845, </v>
      </c>
    </row>
    <row r="48" spans="1:17">
      <c r="A48" s="47" t="s">
        <v>170</v>
      </c>
      <c r="E48" s="127">
        <v>46</v>
      </c>
      <c r="F48" s="127" t="s">
        <v>396</v>
      </c>
      <c r="G48" t="str">
        <f t="shared" si="2"/>
        <v xml:space="preserve">'Chuchi B', </v>
      </c>
      <c r="J48" s="127" t="s">
        <v>179</v>
      </c>
      <c r="K48" s="127" t="s">
        <v>404</v>
      </c>
      <c r="L48" s="127">
        <v>1352</v>
      </c>
      <c r="M48" t="str">
        <f t="shared" si="0"/>
        <v xml:space="preserve">1352, </v>
      </c>
      <c r="N48" t="str">
        <f t="shared" si="1"/>
        <v xml:space="preserve">547, 1284, 855, 967, 678, 722, 966, 1346, 2154, 964, 965, 687, 1745, 2274, 1999, 2784, 2353, 2026, 2304, 663, 2865, 2979, 1739, 541, 2436, 2906, 2678, 1738, 1753, 2456, 2617, 1288, 1347, 2269, 2153, 2001, 2918, 2025, 960, 2355, 2744, 2978, 2844, 2677, 2845, 1352, </v>
      </c>
    </row>
    <row r="49" spans="1:16">
      <c r="A49" s="47" t="s">
        <v>190</v>
      </c>
      <c r="E49" s="127">
        <v>47</v>
      </c>
      <c r="F49" s="127" t="s">
        <v>394</v>
      </c>
      <c r="G49" t="str">
        <f t="shared" si="2"/>
        <v xml:space="preserve">'Alan J', </v>
      </c>
      <c r="J49" s="127" t="s">
        <v>189</v>
      </c>
      <c r="K49" s="127" t="s">
        <v>414</v>
      </c>
      <c r="L49" s="127">
        <v>2303</v>
      </c>
      <c r="M49" t="str">
        <f t="shared" si="0"/>
        <v xml:space="preserve">2303, </v>
      </c>
      <c r="N49" t="str">
        <f t="shared" si="1"/>
        <v xml:space="preserve">547, 1284, 855, 967, 678, 722, 966, 1346, 2154, 964, 965, 687, 1745, 2274, 1999, 2784, 2353, 2026, 2304, 663, 2865, 2979, 1739, 541, 2436, 2906, 2678, 1738, 1753, 2456, 2617, 1288, 1347, 2269, 2153, 2001, 2918, 2025, 960, 2355, 2744, 2978, 2844, 2677, 2845, 1352, 2303, </v>
      </c>
    </row>
    <row r="50" spans="1:16">
      <c r="A50" s="47" t="s">
        <v>191</v>
      </c>
      <c r="E50" s="127">
        <v>48</v>
      </c>
      <c r="F50" s="127" t="s">
        <v>395</v>
      </c>
      <c r="G50" t="str">
        <f t="shared" si="2"/>
        <v xml:space="preserve">'James A', </v>
      </c>
      <c r="J50" s="127" t="s">
        <v>181</v>
      </c>
      <c r="K50" s="127" t="s">
        <v>402</v>
      </c>
      <c r="L50" s="127">
        <v>1290</v>
      </c>
      <c r="M50" t="str">
        <f t="shared" si="0"/>
        <v xml:space="preserve">1290, </v>
      </c>
      <c r="N50" t="str">
        <f t="shared" si="1"/>
        <v xml:space="preserve">547, 1284, 855, 967, 678, 722, 966, 1346, 2154, 964, 965, 687, 1745, 2274, 1999, 2784, 2353, 2026, 2304, 663, 2865, 2979, 1739, 541, 2436, 2906, 2678, 1738, 1753, 2456, 2617, 1288, 1347, 2269, 2153, 2001, 2918, 2025, 960, 2355, 2744, 2978, 2844, 2677, 2845, 1352, 2303, 1290, </v>
      </c>
      <c r="P50"/>
    </row>
  </sheetData>
  <sortState ref="J16:L50">
    <sortCondition ref="J16:J50"/>
  </sortState>
  <conditionalFormatting sqref="F3:F22 A2:A24 O16:O22">
    <cfRule type="cellIs" dxfId="14" priority="95" operator="equal">
      <formula>"S"</formula>
    </cfRule>
    <cfRule type="cellIs" dxfId="13" priority="96" operator="equal">
      <formula>"3X"</formula>
    </cfRule>
    <cfRule type="cellIs" dxfId="12" priority="97" operator="equal">
      <formula>"2X"</formula>
    </cfRule>
  </conditionalFormatting>
  <conditionalFormatting sqref="F21 F23:F46 A23 A25:A50 O21 O23:O46">
    <cfRule type="cellIs" dxfId="11" priority="79" operator="equal">
      <formula>"S"</formula>
    </cfRule>
    <cfRule type="cellIs" dxfId="10" priority="80" operator="equal">
      <formula>"1x"</formula>
    </cfRule>
    <cfRule type="cellIs" dxfId="9" priority="81" operator="equal">
      <formula>"3X"</formula>
    </cfRule>
    <cfRule type="cellIs" dxfId="8" priority="82" operator="equal">
      <formula>"2X"</formula>
    </cfRule>
  </conditionalFormatting>
  <conditionalFormatting sqref="J46">
    <cfRule type="cellIs" dxfId="7" priority="1" operator="equal">
      <formula>"S"</formula>
    </cfRule>
    <cfRule type="cellIs" dxfId="6" priority="2" operator="equal">
      <formula>"1x"</formula>
    </cfRule>
    <cfRule type="cellIs" dxfId="5" priority="3" operator="equal">
      <formula>"3X"</formula>
    </cfRule>
    <cfRule type="cellIs" dxfId="4" priority="4" operator="equal">
      <formula>"2X"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Logsheet</vt:lpstr>
      <vt:lpstr>Shift Report</vt:lpstr>
      <vt:lpstr>FII Logsheet (sample)</vt:lpstr>
      <vt:lpstr>manpower list</vt:lpstr>
      <vt:lpstr>'FII Logsheet (sample)'!Print_Area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RMCSaceda</dc:creator>
  <cp:lastModifiedBy>rltan</cp:lastModifiedBy>
  <dcterms:created xsi:type="dcterms:W3CDTF">2014-12-02T00:21:29Z</dcterms:created>
  <dcterms:modified xsi:type="dcterms:W3CDTF">2015-02-20T08:05:17Z</dcterms:modified>
</cp:coreProperties>
</file>