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6A36267-9ED1-4B8F-9195-F7A9A4A02572}" xr6:coauthVersionLast="47" xr6:coauthVersionMax="47" xr10:uidLastSave="{00000000-0000-0000-0000-000000000000}"/>
  <bookViews>
    <workbookView xWindow="-98" yWindow="-98" windowWidth="21795" windowHeight="12975" xr2:uid="{5C0997D4-CD46-4D54-B0A8-83CCDEFCB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" i="1" l="1"/>
  <c r="F189" i="1"/>
  <c r="F190" i="1"/>
  <c r="F191" i="1"/>
  <c r="F192" i="1"/>
  <c r="F193" i="1"/>
  <c r="J132" i="1" l="1"/>
  <c r="J131" i="1"/>
  <c r="J136" i="1"/>
  <c r="J135" i="1"/>
  <c r="J134" i="1"/>
  <c r="J133" i="1"/>
  <c r="F125" i="1"/>
  <c r="F123" i="1"/>
  <c r="D125" i="1"/>
  <c r="D120" i="1"/>
  <c r="F118" i="1"/>
  <c r="G128" i="1"/>
  <c r="J145" i="1"/>
  <c r="J144" i="1"/>
  <c r="J143" i="1"/>
  <c r="J141" i="1"/>
  <c r="J140" i="1"/>
  <c r="J142" i="1" s="1"/>
  <c r="F119" i="1"/>
  <c r="F124" i="1"/>
  <c r="F111" i="1"/>
  <c r="F106" i="1"/>
  <c r="D106" i="1"/>
  <c r="D100" i="1"/>
  <c r="F101" i="1"/>
  <c r="D111" i="1"/>
  <c r="H106" i="1"/>
  <c r="I85" i="1"/>
  <c r="I77" i="1"/>
  <c r="I95" i="1" s="1"/>
  <c r="F84" i="1"/>
  <c r="F83" i="1"/>
  <c r="F82" i="1"/>
  <c r="F81" i="1"/>
  <c r="F80" i="1"/>
  <c r="F79" i="1"/>
  <c r="F78" i="1"/>
  <c r="I73" i="1"/>
  <c r="F73" i="1"/>
  <c r="J73" i="1" s="1"/>
  <c r="G28" i="1"/>
  <c r="G27" i="1"/>
  <c r="G26" i="1"/>
  <c r="G36" i="1"/>
  <c r="G35" i="1"/>
  <c r="G34" i="1"/>
  <c r="G33" i="1"/>
  <c r="G32" i="1"/>
  <c r="G31" i="1"/>
  <c r="G30" i="1"/>
  <c r="G40" i="1"/>
  <c r="G39" i="1"/>
  <c r="G38" i="1"/>
  <c r="G23" i="1"/>
  <c r="G24" i="1"/>
  <c r="G25" i="1"/>
  <c r="G29" i="1"/>
  <c r="G22" i="1"/>
  <c r="F10" i="1"/>
  <c r="F9" i="1"/>
  <c r="F8" i="1"/>
  <c r="F95" i="1" l="1"/>
  <c r="J95" i="1" s="1"/>
</calcChain>
</file>

<file path=xl/sharedStrings.xml><?xml version="1.0" encoding="utf-8"?>
<sst xmlns="http://schemas.openxmlformats.org/spreadsheetml/2006/main" count="311" uniqueCount="151">
  <si>
    <t>Dear All,</t>
  </si>
  <si>
    <t>Please find file attachment result of crushing process on Oktober 17, 2024 - Crew: A  (NS 2)</t>
  </si>
  <si>
    <t>Production today :</t>
  </si>
  <si>
    <t>Awal</t>
  </si>
  <si>
    <t>Akhir</t>
  </si>
  <si>
    <t>Total</t>
  </si>
  <si>
    <t>Belt Scale CV 11</t>
  </si>
  <si>
    <t>Belt Scale CV 13</t>
  </si>
  <si>
    <t>Belt Scale OLC 1</t>
  </si>
  <si>
    <t>=</t>
  </si>
  <si>
    <t>To</t>
  </si>
  <si>
    <t>TOTAL RITASE</t>
  </si>
  <si>
    <t>Total ritase Tambang ke Hopper</t>
  </si>
  <si>
    <t>Total ritase keluar stockpile CPP</t>
  </si>
  <si>
    <t>Total ritase Tambang ke ROM</t>
  </si>
  <si>
    <t>Total rehandling ROM to Hopper</t>
  </si>
  <si>
    <t>USE OF HEAVY VEHICLES</t>
  </si>
  <si>
    <t>Company</t>
  </si>
  <si>
    <t>Unit</t>
  </si>
  <si>
    <t>Start HM</t>
  </si>
  <si>
    <t>Stop HM</t>
  </si>
  <si>
    <t>Operator</t>
  </si>
  <si>
    <t>Total HM</t>
  </si>
  <si>
    <t>Fuel (L)</t>
  </si>
  <si>
    <t>Remark</t>
  </si>
  <si>
    <t>WL 33</t>
  </si>
  <si>
    <t>WL 28</t>
  </si>
  <si>
    <t>WL 31</t>
  </si>
  <si>
    <t>DZ 20</t>
  </si>
  <si>
    <t xml:space="preserve">DZ 30 </t>
  </si>
  <si>
    <t xml:space="preserve">LC 24 </t>
  </si>
  <si>
    <t>LC 26</t>
  </si>
  <si>
    <t>LC 29</t>
  </si>
  <si>
    <t xml:space="preserve">LC 94 </t>
  </si>
  <si>
    <t>TL 20</t>
  </si>
  <si>
    <t>WM 01</t>
  </si>
  <si>
    <t>WM 02</t>
  </si>
  <si>
    <t>WM 06</t>
  </si>
  <si>
    <t>Poniran</t>
  </si>
  <si>
    <t xml:space="preserve">Torro </t>
  </si>
  <si>
    <t>Hari W</t>
  </si>
  <si>
    <t>Mulyadi</t>
  </si>
  <si>
    <t>WM</t>
  </si>
  <si>
    <t>PLTU 19:55</t>
  </si>
  <si>
    <t>PLTU 19:05</t>
  </si>
  <si>
    <t>Support Loading 21:50</t>
  </si>
  <si>
    <t>Support Loading SP 6</t>
  </si>
  <si>
    <t>DT</t>
  </si>
  <si>
    <t>AI</t>
  </si>
  <si>
    <t>TOTAL =</t>
  </si>
  <si>
    <t xml:space="preserve">CPP Runtime </t>
  </si>
  <si>
    <t>Explanation</t>
  </si>
  <si>
    <t>Rate (T/Hr)</t>
  </si>
  <si>
    <t>Run Time</t>
  </si>
  <si>
    <t>From</t>
  </si>
  <si>
    <t>to</t>
  </si>
  <si>
    <t>Duration</t>
  </si>
  <si>
    <t>Minutes</t>
  </si>
  <si>
    <t>Delay Time</t>
  </si>
  <si>
    <t>Type delayed</t>
  </si>
  <si>
    <t>Stacking SP 4 LS-Ts= 0.25-Ash= 3.6 = 4645</t>
  </si>
  <si>
    <t>Stop, Meal Break.Rain ( Hujan )</t>
  </si>
  <si>
    <t>Stacking SP 4 LS-Ts= 0.25-Ash= 3.6 = 4800 MT</t>
  </si>
  <si>
    <t>Stop, Waiting Supply, Over shif</t>
  </si>
  <si>
    <t>Rain Waiting Slippery ( Hujan )</t>
  </si>
  <si>
    <t>Total Delay Time</t>
  </si>
  <si>
    <t xml:space="preserve">Dozer Breakdown 22:35 </t>
  </si>
  <si>
    <t xml:space="preserve">OLC Runtime </t>
  </si>
  <si>
    <t xml:space="preserve">Stop,waiting Supplay alat Dorongan </t>
  </si>
  <si>
    <t>Loading BG.MISHA RV2 Bypass=1200 + RV3 LC 29 =500</t>
  </si>
  <si>
    <t>Loading BG.MISHA RV2 Bypass 60 % + RV3 LC 29 + Dozer 40%</t>
  </si>
  <si>
    <t xml:space="preserve">Loading BG.MISHA RV2 Bypass + RV3 LC 29 =  500 </t>
  </si>
  <si>
    <t>Close Surgebin Dfrat Check OLC= 9500 MT Cv13= 4320 MT</t>
  </si>
  <si>
    <t>Nambah 300 MT</t>
  </si>
  <si>
    <t>Close Surgebin Dfrat Check OLC= 9800 MT Cv13= 4320 MT</t>
  </si>
  <si>
    <t>Loading Complete</t>
  </si>
  <si>
    <t>Continue Loding BG.MISHA RV2 Bypass</t>
  </si>
  <si>
    <t>Total Run Time</t>
  </si>
  <si>
    <t>Based on actual daily tank level</t>
  </si>
  <si>
    <t>Daily Stock CPP</t>
  </si>
  <si>
    <t>Daily tank CAP 5.000 Liter </t>
  </si>
  <si>
    <t>Awal Shift</t>
  </si>
  <si>
    <t>Akhir Shift</t>
  </si>
  <si>
    <t>Supply</t>
  </si>
  <si>
    <t>Supply to Daily Tank (based on flowmeter)</t>
  </si>
  <si>
    <t>Total Consumption</t>
  </si>
  <si>
    <t>Daily tank CAP 30.000 Liter </t>
  </si>
  <si>
    <t>Based on actual storage tank level</t>
  </si>
  <si>
    <t>Consumption</t>
  </si>
  <si>
    <t>Use of fuel (based on flowmeter)</t>
  </si>
  <si>
    <t>Flow Meter Outlet Using of Fuel Gun</t>
  </si>
  <si>
    <t>Water level on Settling pond</t>
  </si>
  <si>
    <t>Based on actual settling pond level</t>
  </si>
  <si>
    <t>Use of water (based on DSS flowmeter)</t>
  </si>
  <si>
    <t>Pump 3</t>
  </si>
  <si>
    <t>Water level on Recervoir tank </t>
  </si>
  <si>
    <t>Chemical STARTRON</t>
  </si>
  <si>
    <t xml:space="preserve">Grey container </t>
  </si>
  <si>
    <t>Based on actual tank level</t>
  </si>
  <si>
    <t>Use of chemical</t>
  </si>
  <si>
    <t>Chemical PIC 130</t>
  </si>
  <si>
    <t>White container</t>
  </si>
  <si>
    <t>Use Of KWH  PLN to CPP</t>
  </si>
  <si>
    <t>Total use</t>
  </si>
  <si>
    <t xml:space="preserve">GW/Hr </t>
  </si>
  <si>
    <t>Use Of Fuel : GENSET 04</t>
  </si>
  <si>
    <t>Input</t>
  </si>
  <si>
    <t>Output</t>
  </si>
  <si>
    <t>KWH</t>
  </si>
  <si>
    <t>Kvarh</t>
  </si>
  <si>
    <t>Run Hour</t>
  </si>
  <si>
    <t>Input Consumption</t>
  </si>
  <si>
    <t>Output Consumption</t>
  </si>
  <si>
    <t>Fuel consumption</t>
  </si>
  <si>
    <t>Total KWH</t>
  </si>
  <si>
    <t>Total Kvarh</t>
  </si>
  <si>
    <t>Total Run Hour</t>
  </si>
  <si>
    <t>No</t>
  </si>
  <si>
    <t>ACTIVITY TODAY :</t>
  </si>
  <si>
    <t>Tool Box Meeting</t>
  </si>
  <si>
    <t xml:space="preserve">Run Plant Crushing </t>
  </si>
  <si>
    <t>Greas Feeder &amp; Sizer</t>
  </si>
  <si>
    <t>Check Plant Crushing</t>
  </si>
  <si>
    <t>Pengisian Fuel LV &amp; Alat Berat</t>
  </si>
  <si>
    <t>Check Tram Magnet dan Metal Detector cv11</t>
  </si>
  <si>
    <t>Check Drump Feeder Breaker</t>
  </si>
  <si>
    <t>Continue Loading BG. MISHA</t>
  </si>
  <si>
    <t>Done</t>
  </si>
  <si>
    <t>Complete</t>
  </si>
  <si>
    <t>PM</t>
  </si>
  <si>
    <t>CA043480 1M PENEMPATAN RACUN TIKUS DI LUAR MCC4</t>
  </si>
  <si>
    <t>CA043463 MONTHLY INSPECTION ELECTRIC MOTOR CV13</t>
  </si>
  <si>
    <t>CA043478 WEEKLY TEMPERATURE CHECK CV13 CPP</t>
  </si>
  <si>
    <t>CA043490 2 WEEKLY PM-ACV11 LIGHTING SYSTEM INSP</t>
  </si>
  <si>
    <t>CA043488 WEEKLY TEMPERATURE CHECK SIZER CPP</t>
  </si>
  <si>
    <t>CA043479 2 WEEKLY INSP LIGHTING SYSTEM AFB01</t>
  </si>
  <si>
    <t>CM</t>
  </si>
  <si>
    <t>Cek Angka/ Settingan Beltscale olc 1</t>
  </si>
  <si>
    <t>Mematikan api atau bara area stockpile dengan Exca LC29</t>
  </si>
  <si>
    <t>Hauling To PLTU</t>
  </si>
  <si>
    <t>Time</t>
  </si>
  <si>
    <t>WL 28 SP 3 Depan SP 2 Belakang 19:35</t>
  </si>
  <si>
    <t>WL 33 SP 7-6 Depan</t>
  </si>
  <si>
    <t>Total Time</t>
  </si>
  <si>
    <t xml:space="preserve">NOTE: </t>
  </si>
  <si>
    <t xml:space="preserve">        Thank's &amp; Regards</t>
  </si>
  <si>
    <t xml:space="preserve">   CREW A - Ahmad Gazali</t>
  </si>
  <si>
    <t xml:space="preserve">1. </t>
  </si>
  <si>
    <t>2.</t>
  </si>
  <si>
    <t>Use Of Fuel : GENSET 05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</si>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</sst>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64" formatCode="_(* #,###_)\ &quot;Rit &quot;;_(* \(#,###\)\ &quot;Rit &quot;;_(* &quot;0&quot;??_)\ &quot;Rit &quot;;_(@_)"/>
    <numFmt numFmtId="165" formatCode="0.0"/>
    <numFmt numFmtId="166" formatCode="[mm]"/>
    <numFmt numFmtId="167" formatCode="h:mm;@"/>
    <numFmt numFmtId="168" formatCode="0\%"/>
    <numFmt numFmtId="169" formatCode="0\ &quot;Ton&quot;"/>
    <numFmt numFmtId="170" formatCode="0\ &quot;Liter&quot;"/>
    <numFmt numFmtId="171" formatCode="0.0\ &quot;KL&quot;"/>
    <numFmt numFmtId="172" formatCode="#,##0\ &quot;Liter&quot;"/>
    <numFmt numFmtId="173" formatCode="#,##0\ &quot;m3&quot;"/>
    <numFmt numFmtId="174" formatCode="0\ &quot;cm&quot;"/>
    <numFmt numFmtId="175" formatCode="#,#00\ &quot;Liter&quot;"/>
    <numFmt numFmtId="176" formatCode="_(* #,##0.0_);_(* \(#,##0.0\);_(* &quot;-&quot;_);_(@_)"/>
    <numFmt numFmtId="177" formatCode="0\ &quot;KWH&quot;"/>
    <numFmt numFmtId="178" formatCode="0\ &quot;Kvarh&quot;"/>
    <numFmt numFmtId="179" formatCode="0\ &quot;HM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68">
    <xf numFmtId="0" fontId="0" fillId="0" borderId="0" xfId="0"/>
    <xf numFmtId="0" fontId="4" fillId="0" borderId="1" xfId="1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4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/>
    </xf>
    <xf numFmtId="20" fontId="6" fillId="2" borderId="1" xfId="0" applyNumberFormat="1" applyFont="1" applyFill="1" applyBorder="1" applyAlignment="1">
      <alignment horizontal="center" vertical="center" wrapText="1"/>
    </xf>
    <xf numFmtId="20" fontId="5" fillId="2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6" fillId="2" borderId="1" xfId="0" quotePrefix="1" applyNumberFormat="1" applyFont="1" applyFill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/>
    </xf>
    <xf numFmtId="0" fontId="5" fillId="0" borderId="1" xfId="0" applyFont="1" applyBorder="1"/>
    <xf numFmtId="170" fontId="0" fillId="0" borderId="1" xfId="0" applyNumberFormat="1" applyBorder="1" applyAlignment="1">
      <alignment horizontal="right"/>
    </xf>
    <xf numFmtId="170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  <xf numFmtId="0" fontId="5" fillId="0" borderId="1" xfId="0" applyFont="1" applyBorder="1" applyAlignment="1">
      <alignment horizontal="right"/>
    </xf>
    <xf numFmtId="0" fontId="5" fillId="0" borderId="0" xfId="0" applyFont="1"/>
    <xf numFmtId="168" fontId="0" fillId="0" borderId="1" xfId="2" applyNumberFormat="1" applyFont="1" applyBorder="1"/>
    <xf numFmtId="173" fontId="0" fillId="0" borderId="1" xfId="0" applyNumberFormat="1" applyBorder="1"/>
    <xf numFmtId="0" fontId="0" fillId="0" borderId="2" xfId="0" applyBorder="1"/>
    <xf numFmtId="174" fontId="0" fillId="0" borderId="1" xfId="0" applyNumberFormat="1" applyBorder="1"/>
    <xf numFmtId="175" fontId="0" fillId="0" borderId="1" xfId="0" applyNumberFormat="1" applyBorder="1"/>
    <xf numFmtId="41" fontId="11" fillId="2" borderId="1" xfId="1" applyFont="1" applyFill="1" applyBorder="1" applyAlignment="1">
      <alignment horizontal="center"/>
    </xf>
    <xf numFmtId="3" fontId="11" fillId="2" borderId="1" xfId="0" applyNumberFormat="1" applyFont="1" applyFill="1" applyBorder="1"/>
    <xf numFmtId="41" fontId="11" fillId="0" borderId="1" xfId="1" applyFont="1" applyFill="1" applyBorder="1" applyAlignment="1">
      <alignment horizontal="center"/>
    </xf>
    <xf numFmtId="176" fontId="12" fillId="2" borderId="1" xfId="1" applyNumberFormat="1" applyFont="1" applyFill="1" applyBorder="1" applyAlignment="1">
      <alignment horizontal="center"/>
    </xf>
    <xf numFmtId="3" fontId="12" fillId="0" borderId="1" xfId="0" applyNumberFormat="1" applyFont="1" applyBorder="1"/>
    <xf numFmtId="41" fontId="13" fillId="0" borderId="1" xfId="1" applyFont="1" applyFill="1" applyBorder="1" applyAlignment="1">
      <alignment horizontal="center"/>
    </xf>
    <xf numFmtId="0" fontId="8" fillId="0" borderId="1" xfId="3" applyFont="1" applyBorder="1"/>
    <xf numFmtId="20" fontId="5" fillId="2" borderId="1" xfId="0" applyNumberFormat="1" applyFon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/>
    <xf numFmtId="0" fontId="9" fillId="4" borderId="1" xfId="0" applyFont="1" applyFill="1" applyBorder="1" applyAlignment="1">
      <alignment horizontal="centerContinuous"/>
    </xf>
    <xf numFmtId="0" fontId="10" fillId="4" borderId="1" xfId="0" applyFont="1" applyFill="1" applyBorder="1" applyAlignment="1">
      <alignment horizontal="centerContinuous"/>
    </xf>
    <xf numFmtId="0" fontId="1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Continuous"/>
    </xf>
    <xf numFmtId="169" fontId="3" fillId="3" borderId="1" xfId="0" applyNumberFormat="1" applyFont="1" applyFill="1" applyBorder="1"/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"/>
    </xf>
    <xf numFmtId="0" fontId="3" fillId="0" borderId="3" xfId="0" applyFont="1" applyBorder="1"/>
    <xf numFmtId="0" fontId="2" fillId="0" borderId="3" xfId="0" applyFont="1" applyBorder="1"/>
    <xf numFmtId="0" fontId="0" fillId="0" borderId="3" xfId="0" applyBorder="1"/>
    <xf numFmtId="0" fontId="0" fillId="4" borderId="2" xfId="0" applyFill="1" applyBorder="1"/>
    <xf numFmtId="0" fontId="0" fillId="4" borderId="4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3" fillId="0" borderId="3" xfId="0" applyFont="1" applyBorder="1" applyAlignment="1">
      <alignment horizontal="center"/>
    </xf>
    <xf numFmtId="20" fontId="0" fillId="0" borderId="3" xfId="0" applyNumberFormat="1" applyBorder="1" applyAlignment="1">
      <alignment horizontal="left" vertical="center"/>
    </xf>
    <xf numFmtId="20" fontId="6" fillId="2" borderId="3" xfId="0" applyNumberFormat="1" applyFont="1" applyFill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left" vertical="center"/>
    </xf>
    <xf numFmtId="20" fontId="6" fillId="0" borderId="3" xfId="0" applyNumberFormat="1" applyFont="1" applyBorder="1" applyAlignment="1">
      <alignment horizontal="left" vertical="center"/>
    </xf>
    <xf numFmtId="20" fontId="6" fillId="0" borderId="3" xfId="0" applyNumberFormat="1" applyFont="1" applyBorder="1" applyAlignment="1">
      <alignment horizontal="left"/>
    </xf>
    <xf numFmtId="20" fontId="0" fillId="0" borderId="3" xfId="0" applyNumberFormat="1" applyBorder="1" applyAlignment="1">
      <alignment horizontal="left"/>
    </xf>
    <xf numFmtId="20" fontId="0" fillId="0" borderId="3" xfId="0" applyNumberFormat="1" applyBorder="1" applyAlignment="1">
      <alignment horizontal="center"/>
    </xf>
    <xf numFmtId="20" fontId="5" fillId="0" borderId="3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20" fontId="6" fillId="4" borderId="0" xfId="0" applyNumberFormat="1" applyFont="1" applyFill="1" applyAlignment="1">
      <alignment horizontal="center" vertical="center" wrapText="1"/>
    </xf>
    <xf numFmtId="20" fontId="6" fillId="4" borderId="0" xfId="0" quotePrefix="1" applyNumberFormat="1" applyFont="1" applyFill="1" applyAlignment="1">
      <alignment horizontal="center" vertical="center" wrapText="1"/>
    </xf>
    <xf numFmtId="20" fontId="6" fillId="4" borderId="0" xfId="0" applyNumberFormat="1" applyFont="1" applyFill="1" applyAlignment="1">
      <alignment horizontal="center"/>
    </xf>
    <xf numFmtId="20" fontId="5" fillId="4" borderId="0" xfId="0" applyNumberFormat="1" applyFont="1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justify"/>
    </xf>
    <xf numFmtId="0" fontId="3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Continuous"/>
    </xf>
    <xf numFmtId="166" fontId="3" fillId="3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170" fontId="3" fillId="3" borderId="1" xfId="0" applyNumberFormat="1" applyFont="1" applyFill="1" applyBorder="1"/>
    <xf numFmtId="170" fontId="3" fillId="3" borderId="1" xfId="0" applyNumberFormat="1" applyFont="1" applyFill="1" applyBorder="1" applyAlignment="1">
      <alignment horizontal="right"/>
    </xf>
    <xf numFmtId="170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4" borderId="5" xfId="0" applyFill="1" applyBorder="1"/>
    <xf numFmtId="0" fontId="0" fillId="4" borderId="10" xfId="0" applyFill="1" applyBorder="1"/>
    <xf numFmtId="170" fontId="0" fillId="0" borderId="11" xfId="0" applyNumberFormat="1" applyBorder="1"/>
    <xf numFmtId="170" fontId="0" fillId="0" borderId="3" xfId="0" applyNumberFormat="1" applyBorder="1"/>
    <xf numFmtId="170" fontId="3" fillId="3" borderId="3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13" xfId="0" applyBorder="1"/>
    <xf numFmtId="0" fontId="3" fillId="0" borderId="12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4" borderId="11" xfId="0" applyFill="1" applyBorder="1"/>
    <xf numFmtId="0" fontId="0" fillId="4" borderId="6" xfId="0" applyFill="1" applyBorder="1"/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4" xfId="0" applyBorder="1"/>
    <xf numFmtId="165" fontId="3" fillId="3" borderId="1" xfId="0" applyNumberFormat="1" applyFont="1" applyFill="1" applyBorder="1"/>
    <xf numFmtId="0" fontId="5" fillId="4" borderId="1" xfId="0" applyFont="1" applyFill="1" applyBorder="1"/>
    <xf numFmtId="0" fontId="0" fillId="4" borderId="1" xfId="0" applyFill="1" applyBorder="1" applyAlignment="1">
      <alignment horizontal="right"/>
    </xf>
    <xf numFmtId="0" fontId="3" fillId="3" borderId="1" xfId="0" applyFont="1" applyFill="1" applyBorder="1"/>
    <xf numFmtId="168" fontId="3" fillId="3" borderId="1" xfId="0" applyNumberFormat="1" applyFont="1" applyFill="1" applyBorder="1"/>
    <xf numFmtId="173" fontId="3" fillId="3" borderId="1" xfId="0" applyNumberFormat="1" applyFont="1" applyFill="1" applyBorder="1"/>
    <xf numFmtId="0" fontId="0" fillId="4" borderId="3" xfId="0" applyFill="1" applyBorder="1" applyAlignment="1">
      <alignment horizontal="centerContinuous"/>
    </xf>
    <xf numFmtId="174" fontId="3" fillId="3" borderId="1" xfId="0" applyNumberFormat="1" applyFont="1" applyFill="1" applyBorder="1"/>
    <xf numFmtId="0" fontId="0" fillId="8" borderId="1" xfId="0" applyFill="1" applyBorder="1"/>
    <xf numFmtId="0" fontId="0" fillId="3" borderId="2" xfId="0" applyFill="1" applyBorder="1"/>
    <xf numFmtId="0" fontId="0" fillId="8" borderId="4" xfId="0" applyFill="1" applyBorder="1"/>
    <xf numFmtId="174" fontId="0" fillId="0" borderId="4" xfId="0" applyNumberFormat="1" applyBorder="1"/>
    <xf numFmtId="0" fontId="3" fillId="3" borderId="5" xfId="0" applyFont="1" applyFill="1" applyBorder="1"/>
    <xf numFmtId="0" fontId="0" fillId="0" borderId="6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11" fillId="0" borderId="0" xfId="0" applyFont="1" applyAlignment="1">
      <alignment horizontal="right"/>
    </xf>
    <xf numFmtId="170" fontId="0" fillId="3" borderId="1" xfId="0" applyNumberFormat="1" applyFill="1" applyBorder="1"/>
    <xf numFmtId="170" fontId="2" fillId="3" borderId="1" xfId="0" applyNumberFormat="1" applyFont="1" applyFill="1" applyBorder="1"/>
    <xf numFmtId="177" fontId="0" fillId="3" borderId="1" xfId="0" applyNumberFormat="1" applyFill="1" applyBorder="1"/>
    <xf numFmtId="178" fontId="0" fillId="3" borderId="1" xfId="0" applyNumberFormat="1" applyFill="1" applyBorder="1"/>
    <xf numFmtId="179" fontId="0" fillId="3" borderId="1" xfId="0" applyNumberFormat="1" applyFill="1" applyBorder="1"/>
    <xf numFmtId="0" fontId="0" fillId="0" borderId="7" xfId="0" applyBorder="1"/>
    <xf numFmtId="0" fontId="0" fillId="0" borderId="10" xfId="0" applyBorder="1" applyAlignment="1">
      <alignment horizontal="centerContinuous" vertical="top"/>
    </xf>
    <xf numFmtId="0" fontId="0" fillId="0" borderId="12" xfId="0" applyBorder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0" fillId="0" borderId="11" xfId="0" applyBorder="1" applyAlignment="1">
      <alignment horizontal="centerContinuous" vertical="top"/>
    </xf>
    <xf numFmtId="0" fontId="0" fillId="0" borderId="9" xfId="0" applyBorder="1" applyAlignment="1">
      <alignment horizontal="center"/>
    </xf>
    <xf numFmtId="0" fontId="11" fillId="0" borderId="0" xfId="0" applyFont="1"/>
    <xf numFmtId="0" fontId="0" fillId="3" borderId="3" xfId="0" applyFill="1" applyBorder="1"/>
    <xf numFmtId="166" fontId="0" fillId="4" borderId="1" xfId="0" applyNumberFormat="1" applyFill="1" applyBorder="1"/>
    <xf numFmtId="0" fontId="0" fillId="4" borderId="14" xfId="0" applyFill="1" applyBorder="1"/>
    <xf numFmtId="0" fontId="3" fillId="4" borderId="5" xfId="0" applyFont="1" applyFill="1" applyBorder="1" applyAlignment="1">
      <alignment horizontal="center"/>
    </xf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4" xfId="0" applyFill="1" applyBorder="1" applyAlignment="1">
      <alignment horizontal="centerContinuous"/>
    </xf>
    <xf numFmtId="0" fontId="0" fillId="4" borderId="4" xfId="0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Continuous" vertical="center"/>
    </xf>
  </cellXfs>
  <cellStyles count="4">
    <cellStyle name="Comma [0]" xfId="1" builtinId="6"/>
    <cellStyle name="Normal" xfId="0" builtinId="0"/>
    <cellStyle name="Normal 2" xfId="3" xr:uid="{4D726839-AB82-4B8E-B5D3-6EA277B2EA65}"/>
    <cellStyle name="Percent" xfId="2" builtinId="5"/>
  </cellStyles>
  <dxfs count="0"/>
  <tableStyles count="0" defaultTableStyle="TableStyleMedium2" defaultPivotStyle="PivotStyleLight16"/>
  <colors>
    <mruColors>
      <color rgb="FF257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14287</xdr:rowOff>
    </xdr:from>
    <xdr:to>
      <xdr:col>1</xdr:col>
      <xdr:colOff>194764</xdr:colOff>
      <xdr:row>2</xdr:row>
      <xdr:rowOff>109537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27FB86C9-EBF0-429F-A61B-CB0960DA1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4287"/>
          <a:ext cx="514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17A5-31CE-4B6D-A0D3-F3933828635A}">
  <dimension ref="A4:J198"/>
  <sheetViews>
    <sheetView tabSelected="1" topLeftCell="A101" zoomScale="67" zoomScaleNormal="100" workbookViewId="0">
      <selection activeCell="F121" sqref="F121"/>
    </sheetView>
  </sheetViews>
  <sheetFormatPr defaultRowHeight="14.25" x14ac:dyDescent="0.45"/>
  <cols>
    <col min="1" max="1" width="5.265625" customWidth="1"/>
    <col min="2" max="2" width="53.46484375" customWidth="1"/>
    <col min="3" max="3" width="11.53125" customWidth="1"/>
    <col min="4" max="4" width="28.59765625" customWidth="1"/>
    <col min="5" max="5" width="20.33203125" customWidth="1"/>
    <col min="6" max="6" width="37.796875" customWidth="1"/>
    <col min="7" max="7" width="11.59765625" customWidth="1"/>
    <col min="8" max="8" width="25.59765625" customWidth="1"/>
    <col min="9" max="9" width="27.19921875" customWidth="1"/>
    <col min="10" max="10" width="32.59765625" customWidth="1"/>
  </cols>
  <sheetData>
    <row r="4" spans="1:10" x14ac:dyDescent="0.45">
      <c r="A4" s="119" t="s">
        <v>0</v>
      </c>
      <c r="B4" s="157"/>
      <c r="C4" s="157"/>
      <c r="D4" s="157"/>
      <c r="E4" s="157"/>
      <c r="F4" s="157"/>
      <c r="G4" s="157"/>
      <c r="H4" s="157"/>
      <c r="I4" s="157"/>
      <c r="J4" s="109"/>
    </row>
    <row r="5" spans="1:10" x14ac:dyDescent="0.45">
      <c r="A5" s="158" t="s">
        <v>1</v>
      </c>
      <c r="B5" s="159"/>
      <c r="C5" s="159"/>
      <c r="D5" s="159"/>
      <c r="E5" s="159"/>
      <c r="F5" s="159"/>
      <c r="G5" s="159"/>
      <c r="H5" s="159"/>
      <c r="I5" s="159"/>
      <c r="J5" s="118"/>
    </row>
    <row r="7" spans="1:10" x14ac:dyDescent="0.45">
      <c r="A7" s="44"/>
      <c r="B7" s="45" t="s">
        <v>2</v>
      </c>
      <c r="C7" s="45"/>
      <c r="D7" s="46" t="s">
        <v>3</v>
      </c>
      <c r="E7" s="46"/>
      <c r="F7" s="46" t="s">
        <v>4</v>
      </c>
      <c r="G7" s="46"/>
      <c r="H7" s="46" t="s">
        <v>5</v>
      </c>
    </row>
    <row r="8" spans="1:10" x14ac:dyDescent="0.45">
      <c r="A8" s="3">
        <v>1</v>
      </c>
      <c r="B8" s="2" t="s">
        <v>6</v>
      </c>
      <c r="C8" s="11" t="s">
        <v>9</v>
      </c>
      <c r="D8" s="12">
        <v>17744924</v>
      </c>
      <c r="E8" s="3" t="s">
        <v>10</v>
      </c>
      <c r="F8" s="1">
        <f>D8+H8</f>
        <v>17749834</v>
      </c>
      <c r="G8" s="3" t="s">
        <v>9</v>
      </c>
      <c r="H8" s="49">
        <v>4910</v>
      </c>
    </row>
    <row r="9" spans="1:10" x14ac:dyDescent="0.45">
      <c r="A9" s="3">
        <v>2</v>
      </c>
      <c r="B9" s="2" t="s">
        <v>7</v>
      </c>
      <c r="C9" s="11" t="s">
        <v>9</v>
      </c>
      <c r="D9" s="12">
        <v>1590312</v>
      </c>
      <c r="E9" s="3" t="s">
        <v>10</v>
      </c>
      <c r="F9" s="1">
        <f>D9+H9</f>
        <v>1594632</v>
      </c>
      <c r="G9" s="3" t="s">
        <v>9</v>
      </c>
      <c r="H9" s="49">
        <v>4320</v>
      </c>
    </row>
    <row r="10" spans="1:10" x14ac:dyDescent="0.45">
      <c r="A10" s="3">
        <v>3</v>
      </c>
      <c r="B10" s="2" t="s">
        <v>8</v>
      </c>
      <c r="C10" s="11" t="s">
        <v>9</v>
      </c>
      <c r="D10" s="12">
        <v>6517430</v>
      </c>
      <c r="E10" s="3" t="s">
        <v>10</v>
      </c>
      <c r="F10" s="1">
        <f>D10+H10</f>
        <v>6522590</v>
      </c>
      <c r="G10" s="3" t="s">
        <v>9</v>
      </c>
      <c r="H10" s="49">
        <v>5160</v>
      </c>
    </row>
    <row r="12" spans="1:10" x14ac:dyDescent="0.45">
      <c r="A12" s="47"/>
      <c r="B12" s="48" t="s">
        <v>11</v>
      </c>
      <c r="C12" s="48"/>
      <c r="D12" s="48"/>
    </row>
    <row r="13" spans="1:10" x14ac:dyDescent="0.45">
      <c r="A13" s="3">
        <v>1</v>
      </c>
      <c r="B13" s="2" t="s">
        <v>12</v>
      </c>
      <c r="C13" s="11" t="s">
        <v>9</v>
      </c>
      <c r="D13" s="50">
        <v>187</v>
      </c>
    </row>
    <row r="14" spans="1:10" x14ac:dyDescent="0.45">
      <c r="A14" s="3">
        <v>2</v>
      </c>
      <c r="B14" s="2" t="s">
        <v>13</v>
      </c>
      <c r="C14" s="11" t="s">
        <v>9</v>
      </c>
      <c r="D14" s="50">
        <v>120</v>
      </c>
    </row>
    <row r="15" spans="1:10" x14ac:dyDescent="0.45">
      <c r="A15" s="3">
        <v>3</v>
      </c>
      <c r="B15" s="2" t="s">
        <v>14</v>
      </c>
      <c r="C15" s="11" t="s">
        <v>9</v>
      </c>
      <c r="D15" s="51">
        <v>1</v>
      </c>
    </row>
    <row r="16" spans="1:10" x14ac:dyDescent="0.45">
      <c r="A16" s="3">
        <v>4</v>
      </c>
      <c r="B16" s="2" t="s">
        <v>15</v>
      </c>
      <c r="C16" s="11" t="s">
        <v>9</v>
      </c>
      <c r="D16" s="51">
        <v>0</v>
      </c>
    </row>
    <row r="17" spans="1:9" x14ac:dyDescent="0.45">
      <c r="A17" s="3">
        <v>5</v>
      </c>
      <c r="B17" s="2"/>
      <c r="C17" s="3"/>
      <c r="D17" s="43"/>
    </row>
    <row r="18" spans="1:9" x14ac:dyDescent="0.45">
      <c r="C18" s="4"/>
    </row>
    <row r="20" spans="1:9" x14ac:dyDescent="0.45">
      <c r="A20" s="47"/>
      <c r="B20" s="52" t="s">
        <v>16</v>
      </c>
      <c r="C20" s="52"/>
      <c r="D20" s="52"/>
      <c r="E20" s="52"/>
      <c r="F20" s="52"/>
      <c r="G20" s="52"/>
      <c r="H20" s="52"/>
      <c r="I20" s="52"/>
    </row>
    <row r="21" spans="1:9" x14ac:dyDescent="0.45">
      <c r="A21" s="53"/>
      <c r="B21" s="53" t="s">
        <v>17</v>
      </c>
      <c r="C21" s="53" t="s">
        <v>18</v>
      </c>
      <c r="D21" s="53" t="s">
        <v>19</v>
      </c>
      <c r="E21" s="53" t="s">
        <v>20</v>
      </c>
      <c r="F21" s="53" t="s">
        <v>21</v>
      </c>
      <c r="G21" s="53" t="s">
        <v>22</v>
      </c>
      <c r="H21" s="53" t="s">
        <v>23</v>
      </c>
      <c r="I21" s="53" t="s">
        <v>24</v>
      </c>
    </row>
    <row r="22" spans="1:9" x14ac:dyDescent="0.45">
      <c r="A22" s="53">
        <v>1</v>
      </c>
      <c r="B22" s="94" t="s">
        <v>42</v>
      </c>
      <c r="C22" s="5" t="s">
        <v>25</v>
      </c>
      <c r="D22" s="7">
        <v>19330.5</v>
      </c>
      <c r="E22" s="7">
        <v>19337.900000000001</v>
      </c>
      <c r="F22" s="7" t="s">
        <v>38</v>
      </c>
      <c r="G22" s="11">
        <f>E22-D22</f>
        <v>7.4000000000014552</v>
      </c>
      <c r="H22" s="47"/>
      <c r="I22" s="12" t="s">
        <v>43</v>
      </c>
    </row>
    <row r="23" spans="1:9" x14ac:dyDescent="0.45">
      <c r="A23" s="54"/>
      <c r="B23" s="95"/>
      <c r="C23" s="5" t="s">
        <v>26</v>
      </c>
      <c r="D23" s="7">
        <v>6922.7</v>
      </c>
      <c r="E23" s="7">
        <v>6931.8</v>
      </c>
      <c r="F23" s="7" t="s">
        <v>39</v>
      </c>
      <c r="G23" s="11">
        <f t="shared" ref="G23:G36" si="0">E23-D23</f>
        <v>9.1000000000003638</v>
      </c>
      <c r="H23" s="47"/>
      <c r="I23" s="12" t="s">
        <v>44</v>
      </c>
    </row>
    <row r="24" spans="1:9" x14ac:dyDescent="0.45">
      <c r="A24" s="54"/>
      <c r="B24" s="95"/>
      <c r="C24" s="5" t="s">
        <v>27</v>
      </c>
      <c r="D24" s="7">
        <v>3453.1</v>
      </c>
      <c r="E24" s="7"/>
      <c r="F24" s="7"/>
      <c r="G24" s="11">
        <f t="shared" si="0"/>
        <v>-3453.1</v>
      </c>
      <c r="H24" s="47"/>
      <c r="I24" s="12"/>
    </row>
    <row r="25" spans="1:9" x14ac:dyDescent="0.45">
      <c r="A25" s="54"/>
      <c r="B25" s="95"/>
      <c r="C25" s="5" t="s">
        <v>28</v>
      </c>
      <c r="D25" s="8">
        <v>8165.8</v>
      </c>
      <c r="E25" s="8">
        <v>8166.9</v>
      </c>
      <c r="F25" s="7" t="s">
        <v>40</v>
      </c>
      <c r="G25" s="11">
        <f t="shared" si="0"/>
        <v>1.0999999999994543</v>
      </c>
      <c r="H25" s="47"/>
      <c r="I25" s="12" t="s">
        <v>45</v>
      </c>
    </row>
    <row r="26" spans="1:9" x14ac:dyDescent="0.45">
      <c r="A26" s="54"/>
      <c r="B26" s="95"/>
      <c r="C26" s="5" t="s">
        <v>29</v>
      </c>
      <c r="D26" s="8"/>
      <c r="E26" s="8"/>
      <c r="F26" s="7"/>
      <c r="G26" s="8">
        <f t="shared" si="0"/>
        <v>0</v>
      </c>
      <c r="H26" s="47"/>
      <c r="I26" s="12"/>
    </row>
    <row r="27" spans="1:9" x14ac:dyDescent="0.45">
      <c r="A27" s="54"/>
      <c r="B27" s="95"/>
      <c r="C27" s="5" t="s">
        <v>30</v>
      </c>
      <c r="D27" s="9"/>
      <c r="E27" s="9"/>
      <c r="F27" s="7"/>
      <c r="G27" s="8">
        <f t="shared" si="0"/>
        <v>0</v>
      </c>
      <c r="H27" s="47"/>
      <c r="I27" s="12"/>
    </row>
    <row r="28" spans="1:9" x14ac:dyDescent="0.45">
      <c r="A28" s="54"/>
      <c r="B28" s="95"/>
      <c r="C28" s="5" t="s">
        <v>31</v>
      </c>
      <c r="D28" s="9"/>
      <c r="E28" s="9"/>
      <c r="F28" s="7"/>
      <c r="G28" s="8">
        <f t="shared" si="0"/>
        <v>0</v>
      </c>
      <c r="H28" s="47"/>
      <c r="I28" s="12"/>
    </row>
    <row r="29" spans="1:9" x14ac:dyDescent="0.45">
      <c r="A29" s="54"/>
      <c r="B29" s="95"/>
      <c r="C29" s="5" t="s">
        <v>32</v>
      </c>
      <c r="D29" s="9">
        <v>14452.1</v>
      </c>
      <c r="E29" s="9">
        <v>14457.7</v>
      </c>
      <c r="F29" s="13" t="s">
        <v>41</v>
      </c>
      <c r="G29" s="11">
        <f t="shared" si="0"/>
        <v>5.6000000000003638</v>
      </c>
      <c r="H29" s="47"/>
      <c r="I29" s="12" t="s">
        <v>46</v>
      </c>
    </row>
    <row r="30" spans="1:9" x14ac:dyDescent="0.45">
      <c r="A30" s="54"/>
      <c r="B30" s="95"/>
      <c r="C30" s="5" t="s">
        <v>33</v>
      </c>
      <c r="D30" s="9"/>
      <c r="E30" s="9"/>
      <c r="F30" s="13"/>
      <c r="G30" s="8">
        <f t="shared" si="0"/>
        <v>0</v>
      </c>
      <c r="H30" s="47"/>
      <c r="I30" s="2"/>
    </row>
    <row r="31" spans="1:9" x14ac:dyDescent="0.45">
      <c r="A31" s="54"/>
      <c r="B31" s="95"/>
      <c r="C31" s="5" t="s">
        <v>34</v>
      </c>
      <c r="D31" s="9"/>
      <c r="E31" s="9"/>
      <c r="F31" s="7"/>
      <c r="G31" s="8">
        <f t="shared" si="0"/>
        <v>0</v>
      </c>
      <c r="H31" s="47"/>
      <c r="I31" s="2"/>
    </row>
    <row r="32" spans="1:9" x14ac:dyDescent="0.45">
      <c r="A32" s="54"/>
      <c r="B32" s="95"/>
      <c r="C32" s="5" t="s">
        <v>35</v>
      </c>
      <c r="D32" s="9"/>
      <c r="E32" s="9"/>
      <c r="F32" s="9"/>
      <c r="G32" s="8">
        <f t="shared" si="0"/>
        <v>0</v>
      </c>
      <c r="H32" s="47"/>
      <c r="I32" s="2"/>
    </row>
    <row r="33" spans="1:9" x14ac:dyDescent="0.45">
      <c r="A33" s="54"/>
      <c r="B33" s="96"/>
      <c r="C33" s="6" t="s">
        <v>36</v>
      </c>
      <c r="D33" s="9"/>
      <c r="E33" s="9"/>
      <c r="F33" s="7"/>
      <c r="G33" s="8">
        <f t="shared" si="0"/>
        <v>0</v>
      </c>
      <c r="H33" s="47"/>
      <c r="I33" s="2"/>
    </row>
    <row r="34" spans="1:9" x14ac:dyDescent="0.45">
      <c r="A34" s="54"/>
      <c r="B34" s="95"/>
      <c r="C34" s="5" t="s">
        <v>37</v>
      </c>
      <c r="D34" s="9"/>
      <c r="E34" s="9"/>
      <c r="F34" s="7"/>
      <c r="G34" s="8">
        <f t="shared" si="0"/>
        <v>0</v>
      </c>
      <c r="H34" s="47"/>
      <c r="I34" s="2"/>
    </row>
    <row r="35" spans="1:9" x14ac:dyDescent="0.45">
      <c r="A35" s="54"/>
      <c r="B35" s="95"/>
      <c r="C35" s="8"/>
      <c r="D35" s="8"/>
      <c r="E35" s="9"/>
      <c r="F35" s="7"/>
      <c r="G35" s="8">
        <f t="shared" si="0"/>
        <v>0</v>
      </c>
      <c r="H35" s="47"/>
      <c r="I35" s="2"/>
    </row>
    <row r="36" spans="1:9" x14ac:dyDescent="0.45">
      <c r="A36" s="47"/>
      <c r="B36" s="97"/>
      <c r="C36" s="10"/>
      <c r="D36" s="7"/>
      <c r="E36" s="9"/>
      <c r="F36" s="9"/>
      <c r="G36" s="8">
        <f t="shared" si="0"/>
        <v>0</v>
      </c>
      <c r="H36" s="47"/>
      <c r="I36" s="2"/>
    </row>
    <row r="37" spans="1:9" x14ac:dyDescent="0.45">
      <c r="A37" s="53"/>
      <c r="B37" s="53" t="s">
        <v>17</v>
      </c>
      <c r="C37" s="53" t="s">
        <v>18</v>
      </c>
      <c r="D37" s="53" t="s">
        <v>19</v>
      </c>
      <c r="E37" s="53" t="s">
        <v>20</v>
      </c>
      <c r="F37" s="53" t="s">
        <v>21</v>
      </c>
      <c r="G37" s="53" t="s">
        <v>22</v>
      </c>
      <c r="H37" s="53" t="s">
        <v>23</v>
      </c>
      <c r="I37" s="53" t="s">
        <v>24</v>
      </c>
    </row>
    <row r="38" spans="1:9" x14ac:dyDescent="0.45">
      <c r="A38" s="55">
        <v>2</v>
      </c>
      <c r="B38" s="59" t="s">
        <v>47</v>
      </c>
      <c r="C38" s="2"/>
      <c r="D38" s="2"/>
      <c r="E38" s="2"/>
      <c r="F38" s="2"/>
      <c r="G38" s="8">
        <f>E38-D38</f>
        <v>0</v>
      </c>
      <c r="H38" s="47"/>
      <c r="I38" s="2"/>
    </row>
    <row r="39" spans="1:9" x14ac:dyDescent="0.45">
      <c r="A39" s="47"/>
      <c r="B39" s="60"/>
      <c r="C39" s="2"/>
      <c r="D39" s="2"/>
      <c r="E39" s="2"/>
      <c r="F39" s="2"/>
      <c r="G39" s="8">
        <f>E39-D39</f>
        <v>0</v>
      </c>
      <c r="H39" s="47"/>
      <c r="I39" s="2"/>
    </row>
    <row r="40" spans="1:9" x14ac:dyDescent="0.45">
      <c r="A40" s="47"/>
      <c r="B40" s="60"/>
      <c r="C40" s="2"/>
      <c r="D40" s="2"/>
      <c r="E40" s="2"/>
      <c r="F40" s="2"/>
      <c r="G40" s="8">
        <f>E40-D40</f>
        <v>0</v>
      </c>
      <c r="H40" s="47"/>
      <c r="I40" s="2"/>
    </row>
    <row r="41" spans="1:9" x14ac:dyDescent="0.45">
      <c r="A41" s="47"/>
      <c r="B41" s="60"/>
      <c r="C41" s="2"/>
      <c r="D41" s="2"/>
      <c r="E41" s="2"/>
      <c r="F41" s="2"/>
      <c r="G41" s="2"/>
      <c r="H41" s="47"/>
      <c r="I41" s="2"/>
    </row>
    <row r="42" spans="1:9" x14ac:dyDescent="0.45">
      <c r="A42" s="47"/>
      <c r="B42" s="60"/>
      <c r="C42" s="2"/>
      <c r="D42" s="2"/>
      <c r="E42" s="2"/>
      <c r="F42" s="2"/>
      <c r="G42" s="2"/>
      <c r="H42" s="47"/>
      <c r="I42" s="2"/>
    </row>
    <row r="43" spans="1:9" x14ac:dyDescent="0.45">
      <c r="A43" s="47"/>
      <c r="B43" s="60"/>
      <c r="C43" s="2"/>
      <c r="D43" s="2"/>
      <c r="E43" s="2"/>
      <c r="F43" s="2"/>
      <c r="G43" s="2"/>
      <c r="H43" s="47"/>
      <c r="I43" s="2"/>
    </row>
    <row r="44" spans="1:9" x14ac:dyDescent="0.45">
      <c r="A44" s="47"/>
      <c r="B44" s="60"/>
      <c r="C44" s="2"/>
      <c r="D44" s="2"/>
      <c r="E44" s="2"/>
      <c r="F44" s="2"/>
      <c r="G44" s="2"/>
      <c r="H44" s="47"/>
      <c r="I44" s="2"/>
    </row>
    <row r="45" spans="1:9" x14ac:dyDescent="0.45">
      <c r="A45" s="47"/>
      <c r="B45" s="60"/>
      <c r="C45" s="2"/>
      <c r="D45" s="2"/>
      <c r="E45" s="2"/>
      <c r="F45" s="2"/>
      <c r="G45" s="2"/>
      <c r="H45" s="47"/>
      <c r="I45" s="2"/>
    </row>
    <row r="46" spans="1:9" x14ac:dyDescent="0.45">
      <c r="A46" s="47"/>
      <c r="B46" s="60"/>
      <c r="C46" s="2"/>
      <c r="D46" s="2"/>
      <c r="E46" s="2"/>
      <c r="F46" s="2"/>
      <c r="G46" s="2"/>
      <c r="H46" s="47"/>
      <c r="I46" s="2"/>
    </row>
    <row r="47" spans="1:9" x14ac:dyDescent="0.45">
      <c r="A47" s="55">
        <v>3</v>
      </c>
      <c r="B47" s="57" t="s">
        <v>48</v>
      </c>
      <c r="C47" s="2"/>
      <c r="D47" s="2"/>
      <c r="E47" s="2"/>
      <c r="F47" s="2"/>
      <c r="G47" s="2"/>
      <c r="H47" s="47"/>
      <c r="I47" s="2"/>
    </row>
    <row r="48" spans="1:9" x14ac:dyDescent="0.45">
      <c r="A48" s="47"/>
      <c r="B48" s="58"/>
      <c r="C48" s="2"/>
      <c r="D48" s="2"/>
      <c r="E48" s="2"/>
      <c r="F48" s="2"/>
      <c r="G48" s="2"/>
      <c r="H48" s="47"/>
      <c r="I48" s="2"/>
    </row>
    <row r="49" spans="1:10" x14ac:dyDescent="0.45">
      <c r="A49" s="47"/>
      <c r="B49" s="58"/>
      <c r="C49" s="2"/>
      <c r="D49" s="2"/>
      <c r="E49" s="2"/>
      <c r="F49" s="2"/>
      <c r="G49" s="2"/>
      <c r="H49" s="47"/>
      <c r="I49" s="2"/>
    </row>
    <row r="50" spans="1:10" x14ac:dyDescent="0.45">
      <c r="A50" s="47"/>
      <c r="B50" s="58"/>
      <c r="C50" s="2"/>
      <c r="D50" s="2"/>
      <c r="E50" s="2"/>
      <c r="F50" s="2"/>
      <c r="G50" s="2"/>
      <c r="H50" s="47"/>
      <c r="I50" s="2"/>
    </row>
    <row r="51" spans="1:10" x14ac:dyDescent="0.45">
      <c r="A51" s="47"/>
      <c r="B51" s="58"/>
      <c r="C51" s="2"/>
      <c r="D51" s="2"/>
      <c r="E51" s="2"/>
      <c r="F51" s="2"/>
      <c r="G51" s="2"/>
      <c r="H51" s="47"/>
      <c r="I51" s="2"/>
    </row>
    <row r="52" spans="1:10" x14ac:dyDescent="0.45">
      <c r="A52" s="47"/>
      <c r="B52" s="43"/>
      <c r="C52" s="43"/>
      <c r="D52" s="43"/>
      <c r="E52" s="43"/>
      <c r="F52" s="43"/>
      <c r="G52" s="56" t="s">
        <v>49</v>
      </c>
      <c r="H52" s="56">
        <v>0</v>
      </c>
      <c r="I52" s="47"/>
    </row>
    <row r="54" spans="1:10" x14ac:dyDescent="0.45">
      <c r="A54" s="67"/>
      <c r="B54" s="54" t="s">
        <v>50</v>
      </c>
      <c r="C54" s="53" t="s">
        <v>52</v>
      </c>
      <c r="D54" s="52" t="s">
        <v>53</v>
      </c>
      <c r="E54" s="52"/>
      <c r="F54" s="53" t="s">
        <v>56</v>
      </c>
      <c r="G54" s="52" t="s">
        <v>58</v>
      </c>
      <c r="H54" s="52"/>
      <c r="I54" s="53" t="s">
        <v>56</v>
      </c>
      <c r="J54" s="53" t="s">
        <v>59</v>
      </c>
    </row>
    <row r="55" spans="1:10" x14ac:dyDescent="0.45">
      <c r="A55" s="69"/>
      <c r="B55" s="63" t="s">
        <v>51</v>
      </c>
      <c r="C55" s="54"/>
      <c r="D55" s="56" t="s">
        <v>54</v>
      </c>
      <c r="E55" s="56" t="s">
        <v>55</v>
      </c>
      <c r="F55" s="53" t="s">
        <v>57</v>
      </c>
      <c r="G55" s="56" t="s">
        <v>54</v>
      </c>
      <c r="H55" s="56" t="s">
        <v>55</v>
      </c>
      <c r="I55" s="53" t="s">
        <v>57</v>
      </c>
      <c r="J55" s="53"/>
    </row>
    <row r="56" spans="1:10" x14ac:dyDescent="0.45">
      <c r="A56" s="69"/>
      <c r="B56" s="64" t="s">
        <v>60</v>
      </c>
      <c r="C56" s="47"/>
      <c r="D56" s="14">
        <v>0.79166666666666663</v>
      </c>
      <c r="E56" s="14">
        <v>1</v>
      </c>
      <c r="F56" s="53">
        <v>300</v>
      </c>
      <c r="G56" s="15"/>
      <c r="H56" s="15"/>
      <c r="I56" s="55"/>
      <c r="J56" s="2"/>
    </row>
    <row r="57" spans="1:10" x14ac:dyDescent="0.45">
      <c r="A57" s="69"/>
      <c r="B57" s="65" t="s">
        <v>61</v>
      </c>
      <c r="C57" s="47"/>
      <c r="D57" s="15"/>
      <c r="E57" s="14"/>
      <c r="F57" s="53"/>
      <c r="G57" s="14">
        <v>0</v>
      </c>
      <c r="H57" s="16">
        <v>0.20833333333333334</v>
      </c>
      <c r="I57" s="53">
        <v>300</v>
      </c>
      <c r="J57" s="61" t="s">
        <v>64</v>
      </c>
    </row>
    <row r="58" spans="1:10" x14ac:dyDescent="0.45">
      <c r="A58" s="69"/>
      <c r="B58" s="64" t="s">
        <v>62</v>
      </c>
      <c r="C58" s="47"/>
      <c r="D58" s="15">
        <v>0.20833333333333334</v>
      </c>
      <c r="E58" s="14">
        <v>0.25</v>
      </c>
      <c r="F58" s="53">
        <v>60</v>
      </c>
      <c r="G58" s="15"/>
      <c r="H58" s="16"/>
      <c r="I58" s="53"/>
      <c r="J58" s="2"/>
    </row>
    <row r="59" spans="1:10" x14ac:dyDescent="0.45">
      <c r="A59" s="69"/>
      <c r="B59" s="65" t="s">
        <v>63</v>
      </c>
      <c r="C59" s="47"/>
      <c r="D59" s="2"/>
      <c r="E59" s="2"/>
      <c r="F59" s="47"/>
      <c r="G59" s="17">
        <v>0.25</v>
      </c>
      <c r="H59" s="15">
        <v>0.29166666666666669</v>
      </c>
      <c r="I59" s="53">
        <v>60</v>
      </c>
      <c r="J59" s="2"/>
    </row>
    <row r="60" spans="1:10" x14ac:dyDescent="0.45">
      <c r="A60" s="69"/>
      <c r="B60" s="66"/>
      <c r="C60" s="47"/>
      <c r="D60" s="2"/>
      <c r="E60" s="2"/>
      <c r="F60" s="47"/>
      <c r="G60" s="2"/>
      <c r="H60" s="2"/>
      <c r="I60" s="47"/>
      <c r="J60" s="2"/>
    </row>
    <row r="61" spans="1:10" x14ac:dyDescent="0.45">
      <c r="A61" s="69"/>
      <c r="B61" s="66"/>
      <c r="C61" s="47"/>
      <c r="D61" s="2"/>
      <c r="E61" s="2"/>
      <c r="F61" s="47"/>
      <c r="G61" s="2"/>
      <c r="H61" s="2"/>
      <c r="I61" s="47"/>
      <c r="J61" s="2"/>
    </row>
    <row r="62" spans="1:10" x14ac:dyDescent="0.45">
      <c r="A62" s="70" t="s">
        <v>147</v>
      </c>
      <c r="B62" s="66"/>
      <c r="C62" s="47"/>
      <c r="D62" s="2"/>
      <c r="E62" s="2"/>
      <c r="F62" s="47"/>
      <c r="G62" s="2"/>
      <c r="H62" s="2"/>
      <c r="I62" s="47"/>
      <c r="J62" s="2"/>
    </row>
    <row r="63" spans="1:10" x14ac:dyDescent="0.45">
      <c r="A63" s="69"/>
      <c r="B63" s="66"/>
      <c r="C63" s="47"/>
      <c r="D63" s="2"/>
      <c r="E63" s="2"/>
      <c r="F63" s="47"/>
      <c r="G63" s="2"/>
      <c r="H63" s="2"/>
      <c r="I63" s="47"/>
      <c r="J63" s="2"/>
    </row>
    <row r="64" spans="1:10" x14ac:dyDescent="0.45">
      <c r="A64" s="69"/>
      <c r="B64" s="66"/>
      <c r="C64" s="47"/>
      <c r="D64" s="2"/>
      <c r="E64" s="2"/>
      <c r="F64" s="47"/>
      <c r="G64" s="2"/>
      <c r="H64" s="2"/>
      <c r="I64" s="47"/>
      <c r="J64" s="2"/>
    </row>
    <row r="65" spans="1:10" x14ac:dyDescent="0.45">
      <c r="A65" s="69"/>
      <c r="B65" s="66"/>
      <c r="C65" s="47"/>
      <c r="D65" s="2"/>
      <c r="E65" s="2"/>
      <c r="F65" s="47"/>
      <c r="G65" s="2"/>
      <c r="H65" s="2"/>
      <c r="I65" s="47"/>
      <c r="J65" s="2"/>
    </row>
    <row r="66" spans="1:10" x14ac:dyDescent="0.45">
      <c r="A66" s="69"/>
      <c r="B66" s="66"/>
      <c r="C66" s="47"/>
      <c r="D66" s="2"/>
      <c r="E66" s="2"/>
      <c r="F66" s="47"/>
      <c r="G66" s="2"/>
      <c r="H66" s="2"/>
      <c r="I66" s="47"/>
      <c r="J66" s="2"/>
    </row>
    <row r="67" spans="1:10" x14ac:dyDescent="0.45">
      <c r="A67" s="69"/>
      <c r="B67" s="66"/>
      <c r="C67" s="47"/>
      <c r="D67" s="2"/>
      <c r="E67" s="2"/>
      <c r="F67" s="47"/>
      <c r="G67" s="2"/>
      <c r="H67" s="2"/>
      <c r="I67" s="47"/>
      <c r="J67" s="2"/>
    </row>
    <row r="68" spans="1:10" x14ac:dyDescent="0.45">
      <c r="A68" s="69"/>
      <c r="B68" s="66"/>
      <c r="C68" s="47"/>
      <c r="D68" s="2"/>
      <c r="E68" s="2"/>
      <c r="F68" s="47"/>
      <c r="G68" s="2"/>
      <c r="H68" s="2"/>
      <c r="I68" s="47"/>
      <c r="J68" s="2"/>
    </row>
    <row r="69" spans="1:10" x14ac:dyDescent="0.45">
      <c r="A69" s="69"/>
      <c r="B69" s="66"/>
      <c r="C69" s="47"/>
      <c r="D69" s="2"/>
      <c r="E69" s="2"/>
      <c r="F69" s="47"/>
      <c r="G69" s="2"/>
      <c r="H69" s="2"/>
      <c r="I69" s="47"/>
      <c r="J69" s="2"/>
    </row>
    <row r="70" spans="1:10" x14ac:dyDescent="0.45">
      <c r="A70" s="69"/>
      <c r="B70" s="66"/>
      <c r="C70" s="47"/>
      <c r="D70" s="2"/>
      <c r="E70" s="2"/>
      <c r="F70" s="47"/>
      <c r="G70" s="2"/>
      <c r="H70" s="2"/>
      <c r="I70" s="47"/>
      <c r="J70" s="2"/>
    </row>
    <row r="71" spans="1:10" x14ac:dyDescent="0.45">
      <c r="A71" s="69"/>
      <c r="B71" s="66"/>
      <c r="C71" s="47"/>
      <c r="D71" s="2"/>
      <c r="E71" s="2"/>
      <c r="F71" s="47"/>
      <c r="G71" s="2"/>
      <c r="H71" s="2"/>
      <c r="I71" s="47"/>
      <c r="J71" s="2"/>
    </row>
    <row r="72" spans="1:10" x14ac:dyDescent="0.45">
      <c r="A72" s="69"/>
      <c r="B72" s="66"/>
      <c r="C72" s="47"/>
      <c r="D72" s="2"/>
      <c r="E72" s="2"/>
      <c r="F72" s="47"/>
      <c r="G72" s="2"/>
      <c r="H72" s="2"/>
      <c r="I72" s="47"/>
      <c r="J72" s="2"/>
    </row>
    <row r="73" spans="1:10" x14ac:dyDescent="0.45">
      <c r="A73" s="68"/>
      <c r="B73" s="47"/>
      <c r="C73" s="54"/>
      <c r="D73" s="62" t="s">
        <v>77</v>
      </c>
      <c r="E73" s="62"/>
      <c r="F73" s="56">
        <f>SUM(F56:F72)</f>
        <v>360</v>
      </c>
      <c r="G73" s="62" t="s">
        <v>65</v>
      </c>
      <c r="H73" s="62"/>
      <c r="I73" s="56">
        <f>SUM(I56:I72)</f>
        <v>360</v>
      </c>
      <c r="J73" s="53">
        <f>F73+I73</f>
        <v>720</v>
      </c>
    </row>
    <row r="74" spans="1:10" x14ac:dyDescent="0.45">
      <c r="A74" s="69"/>
    </row>
    <row r="75" spans="1:10" x14ac:dyDescent="0.45">
      <c r="A75" s="86"/>
      <c r="B75" s="88" t="s">
        <v>67</v>
      </c>
      <c r="C75" s="53"/>
      <c r="D75" s="52" t="s">
        <v>53</v>
      </c>
      <c r="E75" s="48"/>
      <c r="F75" s="53" t="s">
        <v>56</v>
      </c>
      <c r="G75" s="52" t="s">
        <v>58</v>
      </c>
      <c r="H75" s="48"/>
      <c r="I75" s="53" t="s">
        <v>56</v>
      </c>
      <c r="J75" s="53" t="s">
        <v>59</v>
      </c>
    </row>
    <row r="76" spans="1:10" x14ac:dyDescent="0.45">
      <c r="A76" s="80"/>
      <c r="B76" s="63" t="s">
        <v>51</v>
      </c>
      <c r="C76" s="53" t="s">
        <v>52</v>
      </c>
      <c r="D76" s="56" t="s">
        <v>54</v>
      </c>
      <c r="E76" s="56" t="s">
        <v>55</v>
      </c>
      <c r="F76" s="53" t="s">
        <v>57</v>
      </c>
      <c r="G76" s="56" t="s">
        <v>54</v>
      </c>
      <c r="H76" s="56" t="s">
        <v>55</v>
      </c>
      <c r="I76" s="53" t="s">
        <v>57</v>
      </c>
      <c r="J76" s="47"/>
    </row>
    <row r="77" spans="1:10" x14ac:dyDescent="0.45">
      <c r="A77" s="81"/>
      <c r="B77" s="72" t="s">
        <v>68</v>
      </c>
      <c r="C77" s="89"/>
      <c r="D77" s="15"/>
      <c r="E77" s="18"/>
      <c r="F77" s="90"/>
      <c r="G77" s="14">
        <v>0.79166666666666663</v>
      </c>
      <c r="H77" s="15">
        <v>0.80902777777777779</v>
      </c>
      <c r="I77" s="90">
        <f>H77-G77</f>
        <v>1.736111111111116E-2</v>
      </c>
      <c r="J77" s="2"/>
    </row>
    <row r="78" spans="1:10" x14ac:dyDescent="0.45">
      <c r="A78" s="81"/>
      <c r="B78" s="73" t="s">
        <v>76</v>
      </c>
      <c r="C78" s="89">
        <v>1700</v>
      </c>
      <c r="D78" s="15">
        <v>0.80902777777777779</v>
      </c>
      <c r="E78" s="15">
        <v>0.83680555555555558</v>
      </c>
      <c r="F78" s="90">
        <f t="shared" ref="F78:F84" si="1">E78-D78</f>
        <v>2.777777777777779E-2</v>
      </c>
      <c r="G78" s="18"/>
      <c r="H78" s="15"/>
      <c r="I78" s="90"/>
      <c r="J78" s="2"/>
    </row>
    <row r="79" spans="1:10" x14ac:dyDescent="0.45">
      <c r="A79" s="81"/>
      <c r="B79" s="74" t="s">
        <v>69</v>
      </c>
      <c r="C79" s="89">
        <v>1700</v>
      </c>
      <c r="D79" s="15">
        <v>0.83680555555555558</v>
      </c>
      <c r="E79" s="14">
        <v>0.91319444444444442</v>
      </c>
      <c r="F79" s="90">
        <f t="shared" si="1"/>
        <v>7.638888888888884E-2</v>
      </c>
      <c r="G79" s="15"/>
      <c r="H79" s="15"/>
      <c r="I79" s="90"/>
      <c r="J79" s="2"/>
    </row>
    <row r="80" spans="1:10" x14ac:dyDescent="0.45">
      <c r="A80" s="82"/>
      <c r="B80" s="75" t="s">
        <v>70</v>
      </c>
      <c r="C80" s="89">
        <v>1700</v>
      </c>
      <c r="D80" s="19">
        <v>0.91319444444444442</v>
      </c>
      <c r="E80" s="20">
        <v>0.94097222222222221</v>
      </c>
      <c r="F80" s="90">
        <f t="shared" si="1"/>
        <v>2.777777777777779E-2</v>
      </c>
      <c r="G80" s="19"/>
      <c r="H80" s="20"/>
      <c r="I80" s="90"/>
      <c r="J80" s="61" t="s">
        <v>66</v>
      </c>
    </row>
    <row r="81" spans="1:10" x14ac:dyDescent="0.45">
      <c r="A81" s="83"/>
      <c r="B81" s="76" t="s">
        <v>71</v>
      </c>
      <c r="C81" s="89">
        <v>1500</v>
      </c>
      <c r="D81" s="20">
        <v>0.94097222222222221</v>
      </c>
      <c r="E81" s="20">
        <v>0.96180555555555558</v>
      </c>
      <c r="F81" s="90">
        <f t="shared" si="1"/>
        <v>2.083333333333337E-2</v>
      </c>
      <c r="G81" s="14"/>
      <c r="H81" s="18"/>
      <c r="I81" s="90"/>
      <c r="J81" s="2"/>
    </row>
    <row r="82" spans="1:10" x14ac:dyDescent="0.45">
      <c r="A82" s="83"/>
      <c r="B82" s="76" t="s">
        <v>72</v>
      </c>
      <c r="C82" s="90"/>
      <c r="D82" s="20">
        <v>0.96180555555555558</v>
      </c>
      <c r="E82" s="20">
        <v>1.0034722222222223</v>
      </c>
      <c r="F82" s="90">
        <f t="shared" si="1"/>
        <v>4.1666666666666741E-2</v>
      </c>
      <c r="G82" s="20"/>
      <c r="H82" s="14"/>
      <c r="I82" s="90"/>
      <c r="J82" s="2"/>
    </row>
    <row r="83" spans="1:10" x14ac:dyDescent="0.45">
      <c r="A83" s="84"/>
      <c r="B83" s="74" t="s">
        <v>73</v>
      </c>
      <c r="C83" s="90"/>
      <c r="D83" s="14">
        <v>3.472222222222222E-3</v>
      </c>
      <c r="E83" s="14">
        <v>1.3888888888888888E-2</v>
      </c>
      <c r="F83" s="90">
        <f t="shared" si="1"/>
        <v>1.0416666666666666E-2</v>
      </c>
      <c r="G83" s="14"/>
      <c r="H83" s="14"/>
      <c r="I83" s="90"/>
      <c r="J83" s="2"/>
    </row>
    <row r="84" spans="1:10" x14ac:dyDescent="0.45">
      <c r="A84" s="84"/>
      <c r="B84" s="72" t="s">
        <v>74</v>
      </c>
      <c r="C84" s="90"/>
      <c r="D84" s="14">
        <v>1.3888888888888888E-2</v>
      </c>
      <c r="E84" s="18">
        <v>3.125E-2</v>
      </c>
      <c r="F84" s="90">
        <f t="shared" si="1"/>
        <v>1.7361111111111112E-2</v>
      </c>
      <c r="G84" s="18"/>
      <c r="H84" s="14"/>
      <c r="I84" s="90"/>
      <c r="J84" s="2"/>
    </row>
    <row r="85" spans="1:10" x14ac:dyDescent="0.45">
      <c r="A85" s="85" t="s">
        <v>148</v>
      </c>
      <c r="B85" s="77" t="s">
        <v>75</v>
      </c>
      <c r="C85" s="90"/>
      <c r="D85" s="18"/>
      <c r="E85" s="18"/>
      <c r="F85" s="90"/>
      <c r="G85" s="18">
        <v>3.125E-2</v>
      </c>
      <c r="H85" s="14">
        <v>0.29166666666666669</v>
      </c>
      <c r="I85" s="90">
        <f>H85-G85</f>
        <v>0.26041666666666669</v>
      </c>
      <c r="J85" s="2"/>
    </row>
    <row r="86" spans="1:10" x14ac:dyDescent="0.45">
      <c r="A86" s="85"/>
      <c r="B86" s="78"/>
      <c r="C86" s="90"/>
      <c r="D86" s="18"/>
      <c r="E86" s="18"/>
      <c r="F86" s="90"/>
      <c r="G86" s="14"/>
      <c r="H86" s="14"/>
      <c r="I86" s="90"/>
      <c r="J86" s="2"/>
    </row>
    <row r="87" spans="1:10" x14ac:dyDescent="0.45">
      <c r="A87" s="85"/>
      <c r="B87" s="79"/>
      <c r="C87" s="90"/>
      <c r="D87" s="18"/>
      <c r="E87" s="14"/>
      <c r="F87" s="90"/>
      <c r="G87" s="18"/>
      <c r="H87" s="14"/>
      <c r="I87" s="90"/>
      <c r="J87" s="2"/>
    </row>
    <row r="88" spans="1:10" x14ac:dyDescent="0.45">
      <c r="A88" s="85"/>
      <c r="B88" s="78"/>
      <c r="C88" s="90"/>
      <c r="D88" s="18"/>
      <c r="E88" s="18"/>
      <c r="F88" s="90"/>
      <c r="G88" s="18"/>
      <c r="H88" s="14"/>
      <c r="I88" s="90"/>
      <c r="J88" s="2"/>
    </row>
    <row r="89" spans="1:10" x14ac:dyDescent="0.45">
      <c r="A89" s="85"/>
      <c r="B89" s="78"/>
      <c r="C89" s="90"/>
      <c r="D89" s="18"/>
      <c r="E89" s="18"/>
      <c r="F89" s="90"/>
      <c r="G89" s="18"/>
      <c r="H89" s="14"/>
      <c r="I89" s="90"/>
      <c r="J89" s="2"/>
    </row>
    <row r="90" spans="1:10" x14ac:dyDescent="0.45">
      <c r="A90" s="85"/>
      <c r="B90" s="78"/>
      <c r="C90" s="90"/>
      <c r="D90" s="18"/>
      <c r="E90" s="18"/>
      <c r="F90" s="90"/>
      <c r="G90" s="18"/>
      <c r="H90" s="14"/>
      <c r="I90" s="90"/>
      <c r="J90" s="2"/>
    </row>
    <row r="91" spans="1:10" x14ac:dyDescent="0.45">
      <c r="A91" s="85"/>
      <c r="B91" s="78"/>
      <c r="C91" s="90"/>
      <c r="D91" s="18"/>
      <c r="E91" s="18"/>
      <c r="F91" s="90"/>
      <c r="G91" s="18"/>
      <c r="H91" s="14"/>
      <c r="I91" s="90"/>
      <c r="J91" s="2"/>
    </row>
    <row r="92" spans="1:10" x14ac:dyDescent="0.45">
      <c r="A92" s="85"/>
      <c r="B92" s="78"/>
      <c r="C92" s="90"/>
      <c r="D92" s="18"/>
      <c r="E92" s="18"/>
      <c r="F92" s="90"/>
      <c r="G92" s="18"/>
      <c r="H92" s="14"/>
      <c r="I92" s="90"/>
      <c r="J92" s="2"/>
    </row>
    <row r="93" spans="1:10" x14ac:dyDescent="0.45">
      <c r="A93" s="85"/>
      <c r="B93" s="79"/>
      <c r="C93" s="90"/>
      <c r="D93" s="18"/>
      <c r="E93" s="14"/>
      <c r="F93" s="90"/>
      <c r="G93" s="18"/>
      <c r="H93" s="18"/>
      <c r="I93" s="90"/>
      <c r="J93" s="2"/>
    </row>
    <row r="94" spans="1:10" x14ac:dyDescent="0.45">
      <c r="A94" s="85"/>
      <c r="B94" s="73"/>
      <c r="C94" s="90"/>
      <c r="D94" s="18"/>
      <c r="E94" s="15"/>
      <c r="F94" s="90"/>
      <c r="G94" s="18"/>
      <c r="H94" s="18"/>
      <c r="I94" s="90"/>
      <c r="J94" s="2"/>
    </row>
    <row r="95" spans="1:10" x14ac:dyDescent="0.45">
      <c r="A95" s="68"/>
      <c r="B95" s="87"/>
      <c r="C95" s="87"/>
      <c r="D95" s="62" t="s">
        <v>77</v>
      </c>
      <c r="E95" s="92"/>
      <c r="F95" s="93">
        <f>SUM(F77:F94)</f>
        <v>0.22222222222222229</v>
      </c>
      <c r="G95" s="62" t="s">
        <v>65</v>
      </c>
      <c r="H95" s="92"/>
      <c r="I95" s="93">
        <f>SUM(I77:I94)</f>
        <v>0.27777777777777785</v>
      </c>
      <c r="J95" s="91">
        <f>F95+I95</f>
        <v>0.50000000000000011</v>
      </c>
    </row>
    <row r="97" spans="2:8" x14ac:dyDescent="0.45">
      <c r="B97" s="120" t="s">
        <v>79</v>
      </c>
      <c r="C97" s="48"/>
      <c r="D97" s="105" t="s">
        <v>78</v>
      </c>
      <c r="E97" s="67"/>
      <c r="F97" s="122" t="s">
        <v>84</v>
      </c>
    </row>
    <row r="98" spans="2:8" x14ac:dyDescent="0.45">
      <c r="B98" s="48" t="s">
        <v>80</v>
      </c>
      <c r="C98" s="48"/>
      <c r="D98" s="106"/>
      <c r="E98" s="68"/>
      <c r="F98" s="66"/>
    </row>
    <row r="99" spans="2:8" x14ac:dyDescent="0.45">
      <c r="B99" s="114"/>
      <c r="C99" s="115" t="s">
        <v>9</v>
      </c>
      <c r="D99" s="110">
        <v>3796</v>
      </c>
      <c r="E99" s="103" t="s">
        <v>81</v>
      </c>
      <c r="F99" s="22">
        <v>162279</v>
      </c>
    </row>
    <row r="100" spans="2:8" x14ac:dyDescent="0.45">
      <c r="B100" s="114"/>
      <c r="C100" s="115" t="s">
        <v>9</v>
      </c>
      <c r="D100" s="111">
        <f>D99-D101</f>
        <v>3796</v>
      </c>
      <c r="E100" s="3" t="s">
        <v>82</v>
      </c>
      <c r="F100" s="22">
        <v>162279</v>
      </c>
    </row>
    <row r="101" spans="2:8" x14ac:dyDescent="0.45">
      <c r="B101" s="116" t="s">
        <v>85</v>
      </c>
      <c r="C101" s="117" t="s">
        <v>9</v>
      </c>
      <c r="D101" s="112">
        <v>0</v>
      </c>
      <c r="E101" s="121" t="s">
        <v>83</v>
      </c>
      <c r="F101" s="100">
        <f>F100-F99</f>
        <v>0</v>
      </c>
    </row>
    <row r="103" spans="2:8" x14ac:dyDescent="0.45">
      <c r="B103" s="47" t="s">
        <v>86</v>
      </c>
      <c r="C103" s="48" t="s">
        <v>87</v>
      </c>
      <c r="D103" s="48"/>
      <c r="E103" s="47"/>
      <c r="F103" s="55" t="s">
        <v>89</v>
      </c>
      <c r="G103" s="48" t="s">
        <v>90</v>
      </c>
      <c r="H103" s="48"/>
    </row>
    <row r="104" spans="2:8" x14ac:dyDescent="0.45">
      <c r="B104" s="2"/>
      <c r="C104" s="11" t="s">
        <v>9</v>
      </c>
      <c r="D104" s="24">
        <v>29.2</v>
      </c>
      <c r="E104" s="3" t="s">
        <v>81</v>
      </c>
      <c r="F104" s="25">
        <v>29223</v>
      </c>
      <c r="G104" s="21" t="s">
        <v>81</v>
      </c>
      <c r="H104" s="26">
        <v>64548</v>
      </c>
    </row>
    <row r="105" spans="2:8" x14ac:dyDescent="0.45">
      <c r="B105" s="2"/>
      <c r="C105" s="11" t="s">
        <v>9</v>
      </c>
      <c r="D105" s="24">
        <v>29.2</v>
      </c>
      <c r="E105" s="3" t="s">
        <v>82</v>
      </c>
      <c r="F105" s="25">
        <v>29223</v>
      </c>
      <c r="G105" s="21" t="s">
        <v>82</v>
      </c>
      <c r="H105" s="26">
        <v>64548</v>
      </c>
    </row>
    <row r="106" spans="2:8" x14ac:dyDescent="0.45">
      <c r="B106" s="56" t="s">
        <v>85</v>
      </c>
      <c r="C106" s="56" t="s">
        <v>9</v>
      </c>
      <c r="D106" s="124">
        <f>D104-D105</f>
        <v>0</v>
      </c>
      <c r="E106" s="121" t="s">
        <v>88</v>
      </c>
      <c r="F106" s="99">
        <f>SUM(H52)</f>
        <v>0</v>
      </c>
      <c r="G106" s="125" t="s">
        <v>5</v>
      </c>
      <c r="H106" s="126">
        <f>H105-H104</f>
        <v>0</v>
      </c>
    </row>
    <row r="107" spans="2:8" x14ac:dyDescent="0.45">
      <c r="B107" s="2"/>
    </row>
    <row r="108" spans="2:8" x14ac:dyDescent="0.45">
      <c r="B108" s="47" t="s">
        <v>91</v>
      </c>
      <c r="C108" s="130" t="s">
        <v>92</v>
      </c>
      <c r="D108" s="48"/>
      <c r="E108" s="47"/>
      <c r="F108" s="55" t="s">
        <v>93</v>
      </c>
    </row>
    <row r="109" spans="2:8" x14ac:dyDescent="0.45">
      <c r="B109" s="2"/>
      <c r="C109" s="71" t="s">
        <v>9</v>
      </c>
      <c r="D109" s="28">
        <v>80</v>
      </c>
      <c r="E109" s="3" t="s">
        <v>81</v>
      </c>
      <c r="F109" s="29">
        <v>1116182</v>
      </c>
      <c r="G109" s="27" t="s">
        <v>94</v>
      </c>
    </row>
    <row r="110" spans="2:8" x14ac:dyDescent="0.45">
      <c r="B110" s="2"/>
      <c r="C110" s="71" t="s">
        <v>9</v>
      </c>
      <c r="D110" s="28">
        <v>80</v>
      </c>
      <c r="E110" s="3" t="s">
        <v>82</v>
      </c>
      <c r="F110" s="29">
        <v>1116182</v>
      </c>
    </row>
    <row r="111" spans="2:8" x14ac:dyDescent="0.45">
      <c r="B111" s="127" t="s">
        <v>85</v>
      </c>
      <c r="C111" s="98" t="s">
        <v>9</v>
      </c>
      <c r="D111" s="128">
        <f>D109-D110</f>
        <v>0</v>
      </c>
      <c r="E111" s="121" t="s">
        <v>88</v>
      </c>
      <c r="F111" s="129">
        <f>F110-F109</f>
        <v>0</v>
      </c>
    </row>
    <row r="113" spans="2:8" x14ac:dyDescent="0.45">
      <c r="B113" s="47" t="s">
        <v>95</v>
      </c>
      <c r="C113" s="47"/>
      <c r="D113" s="47"/>
      <c r="E113" s="47"/>
      <c r="F113" s="47"/>
    </row>
    <row r="114" spans="2:8" x14ac:dyDescent="0.45">
      <c r="B114" s="2"/>
      <c r="C114" s="11" t="s">
        <v>9</v>
      </c>
      <c r="D114" s="28">
        <v>80</v>
      </c>
      <c r="E114" s="3" t="s">
        <v>81</v>
      </c>
      <c r="F114" s="2"/>
    </row>
    <row r="115" spans="2:8" x14ac:dyDescent="0.45">
      <c r="B115" s="2"/>
      <c r="C115" s="11" t="s">
        <v>9</v>
      </c>
      <c r="D115" s="28">
        <v>80</v>
      </c>
      <c r="E115" s="3" t="s">
        <v>82</v>
      </c>
      <c r="F115" s="2"/>
    </row>
    <row r="116" spans="2:8" x14ac:dyDescent="0.45">
      <c r="B116" s="162"/>
      <c r="C116" s="163"/>
      <c r="D116" s="164"/>
      <c r="E116" s="165"/>
      <c r="F116" s="164"/>
    </row>
    <row r="117" spans="2:8" x14ac:dyDescent="0.45">
      <c r="B117" s="68" t="s">
        <v>96</v>
      </c>
      <c r="C117" s="160" t="s">
        <v>98</v>
      </c>
      <c r="D117" s="160"/>
      <c r="E117" s="68"/>
      <c r="F117" s="161" t="s">
        <v>99</v>
      </c>
    </row>
    <row r="118" spans="2:8" x14ac:dyDescent="0.45">
      <c r="B118" s="132" t="s">
        <v>97</v>
      </c>
      <c r="C118" s="11" t="s">
        <v>9</v>
      </c>
      <c r="D118" s="31">
        <v>194</v>
      </c>
      <c r="E118" s="3" t="s">
        <v>81</v>
      </c>
      <c r="F118" s="32">
        <f>D118*133</f>
        <v>25802</v>
      </c>
    </row>
    <row r="119" spans="2:8" x14ac:dyDescent="0.45">
      <c r="B119" s="2"/>
      <c r="C119" s="11" t="s">
        <v>9</v>
      </c>
      <c r="D119" s="31">
        <v>193</v>
      </c>
      <c r="E119" s="3" t="s">
        <v>82</v>
      </c>
      <c r="F119" s="32">
        <f>D119*133</f>
        <v>25669</v>
      </c>
    </row>
    <row r="120" spans="2:8" x14ac:dyDescent="0.45">
      <c r="B120" s="127" t="s">
        <v>85</v>
      </c>
      <c r="C120" s="56" t="s">
        <v>9</v>
      </c>
      <c r="D120" s="131">
        <f>D118-D119</f>
        <v>1</v>
      </c>
      <c r="E120" s="121" t="s">
        <v>88</v>
      </c>
      <c r="F120" s="23">
        <f>F118-F119</f>
        <v>133</v>
      </c>
    </row>
    <row r="122" spans="2:8" x14ac:dyDescent="0.45">
      <c r="B122" s="120" t="s">
        <v>100</v>
      </c>
      <c r="C122" s="68" t="s">
        <v>98</v>
      </c>
      <c r="D122" s="68"/>
      <c r="E122" s="47"/>
      <c r="F122" s="48" t="s">
        <v>99</v>
      </c>
    </row>
    <row r="123" spans="2:8" x14ac:dyDescent="0.45">
      <c r="B123" s="134" t="s">
        <v>101</v>
      </c>
      <c r="C123" s="107" t="s">
        <v>9</v>
      </c>
      <c r="D123" s="135">
        <v>0</v>
      </c>
      <c r="E123" s="103" t="s">
        <v>81</v>
      </c>
      <c r="F123" s="101">
        <f>D123*128</f>
        <v>0</v>
      </c>
    </row>
    <row r="124" spans="2:8" x14ac:dyDescent="0.45">
      <c r="B124" s="2"/>
      <c r="C124" s="11" t="s">
        <v>9</v>
      </c>
      <c r="D124" s="31">
        <v>0</v>
      </c>
      <c r="E124" s="3" t="s">
        <v>82</v>
      </c>
      <c r="F124" s="23">
        <f>D124*128</f>
        <v>0</v>
      </c>
    </row>
    <row r="125" spans="2:8" x14ac:dyDescent="0.45">
      <c r="B125" s="127" t="s">
        <v>85</v>
      </c>
      <c r="C125" s="56" t="s">
        <v>9</v>
      </c>
      <c r="D125" s="131">
        <f>D123+D124</f>
        <v>0</v>
      </c>
      <c r="E125" s="121" t="s">
        <v>88</v>
      </c>
      <c r="F125" s="99">
        <f>F123-F124</f>
        <v>0</v>
      </c>
    </row>
    <row r="127" spans="2:8" x14ac:dyDescent="0.45">
      <c r="B127" s="47" t="s">
        <v>102</v>
      </c>
      <c r="C127" s="47"/>
      <c r="D127" s="166" t="s">
        <v>3</v>
      </c>
      <c r="E127" s="47"/>
      <c r="F127" s="55" t="s">
        <v>4</v>
      </c>
      <c r="G127" s="67" t="s">
        <v>103</v>
      </c>
      <c r="H127" s="67"/>
    </row>
    <row r="128" spans="2:8" x14ac:dyDescent="0.45">
      <c r="B128" s="2"/>
      <c r="C128" s="11" t="s">
        <v>9</v>
      </c>
      <c r="D128" s="127">
        <v>6.7812999999999999</v>
      </c>
      <c r="E128" s="3" t="s">
        <v>55</v>
      </c>
      <c r="F128" s="136">
        <v>6.7850999999999999</v>
      </c>
      <c r="G128" s="127">
        <f>F128-D128</f>
        <v>3.8000000000000256E-3</v>
      </c>
      <c r="H128" s="127" t="s">
        <v>104</v>
      </c>
    </row>
    <row r="130" spans="2:10" x14ac:dyDescent="0.45">
      <c r="B130" s="67" t="s">
        <v>105</v>
      </c>
      <c r="C130" s="67"/>
      <c r="D130" s="47"/>
      <c r="E130" s="55" t="s">
        <v>3</v>
      </c>
      <c r="F130" s="47"/>
      <c r="G130" s="55" t="s">
        <v>4</v>
      </c>
      <c r="H130" s="47"/>
      <c r="I130" s="47"/>
      <c r="J130" s="55" t="s">
        <v>5</v>
      </c>
    </row>
    <row r="131" spans="2:10" x14ac:dyDescent="0.45">
      <c r="B131" s="137"/>
      <c r="C131" s="147" t="s">
        <v>106</v>
      </c>
      <c r="D131" s="11" t="s">
        <v>9</v>
      </c>
      <c r="E131" s="33">
        <v>6557920</v>
      </c>
      <c r="F131" s="3" t="s">
        <v>55</v>
      </c>
      <c r="G131" s="33">
        <v>6557920</v>
      </c>
      <c r="H131" s="2" t="s">
        <v>111</v>
      </c>
      <c r="I131" s="11" t="s">
        <v>9</v>
      </c>
      <c r="J131" s="141">
        <f>G131-E131</f>
        <v>0</v>
      </c>
    </row>
    <row r="132" spans="2:10" x14ac:dyDescent="0.45">
      <c r="B132" s="138"/>
      <c r="C132" s="148" t="s">
        <v>107</v>
      </c>
      <c r="D132" s="11" t="s">
        <v>9</v>
      </c>
      <c r="E132" s="34">
        <v>5320651</v>
      </c>
      <c r="F132" s="3" t="s">
        <v>55</v>
      </c>
      <c r="G132" s="34">
        <v>5320651</v>
      </c>
      <c r="H132" s="2" t="s">
        <v>112</v>
      </c>
      <c r="I132" s="11" t="s">
        <v>9</v>
      </c>
      <c r="J132" s="141">
        <f>G132-E132</f>
        <v>0</v>
      </c>
    </row>
    <row r="133" spans="2:10" x14ac:dyDescent="0.45">
      <c r="B133" s="138"/>
      <c r="C133" s="149">
        <v>0</v>
      </c>
      <c r="D133" s="113"/>
      <c r="E133" s="140"/>
      <c r="H133" s="66" t="s">
        <v>113</v>
      </c>
      <c r="I133" s="11" t="s">
        <v>9</v>
      </c>
      <c r="J133" s="142">
        <f>J131-J132</f>
        <v>0</v>
      </c>
    </row>
    <row r="134" spans="2:10" x14ac:dyDescent="0.45">
      <c r="B134" s="138"/>
      <c r="C134" s="148" t="s">
        <v>108</v>
      </c>
      <c r="D134" s="11" t="s">
        <v>9</v>
      </c>
      <c r="E134" s="35">
        <v>1801</v>
      </c>
      <c r="F134" s="3" t="s">
        <v>55</v>
      </c>
      <c r="G134" s="33">
        <v>1801</v>
      </c>
      <c r="H134" s="2" t="s">
        <v>114</v>
      </c>
      <c r="I134" s="11" t="s">
        <v>9</v>
      </c>
      <c r="J134" s="143">
        <f>G134-E134</f>
        <v>0</v>
      </c>
    </row>
    <row r="135" spans="2:10" x14ac:dyDescent="0.45">
      <c r="B135" s="138"/>
      <c r="C135" s="148" t="s">
        <v>109</v>
      </c>
      <c r="D135" s="11" t="s">
        <v>9</v>
      </c>
      <c r="E135" s="35">
        <v>1382</v>
      </c>
      <c r="F135" s="3" t="s">
        <v>55</v>
      </c>
      <c r="G135" s="33">
        <v>1382</v>
      </c>
      <c r="H135" s="2" t="s">
        <v>115</v>
      </c>
      <c r="I135" s="11" t="s">
        <v>9</v>
      </c>
      <c r="J135" s="144">
        <f>G135-E135</f>
        <v>0</v>
      </c>
    </row>
    <row r="136" spans="2:10" x14ac:dyDescent="0.45">
      <c r="B136" s="139"/>
      <c r="C136" s="150" t="s">
        <v>110</v>
      </c>
      <c r="D136" s="11" t="s">
        <v>9</v>
      </c>
      <c r="E136" s="36">
        <v>7814.2</v>
      </c>
      <c r="F136" s="3" t="s">
        <v>55</v>
      </c>
      <c r="G136" s="36">
        <v>7814.2</v>
      </c>
      <c r="H136" s="2" t="s">
        <v>116</v>
      </c>
      <c r="I136" s="11" t="s">
        <v>9</v>
      </c>
      <c r="J136" s="145">
        <f>G136-E136</f>
        <v>0</v>
      </c>
    </row>
    <row r="139" spans="2:10" x14ac:dyDescent="0.45">
      <c r="B139" s="119" t="s">
        <v>149</v>
      </c>
      <c r="C139" s="109"/>
      <c r="D139" s="109"/>
      <c r="E139" s="104" t="s">
        <v>3</v>
      </c>
      <c r="F139" s="67"/>
      <c r="G139" s="104" t="s">
        <v>4</v>
      </c>
      <c r="H139" s="47"/>
      <c r="I139" s="47"/>
      <c r="J139" s="55" t="s">
        <v>5</v>
      </c>
    </row>
    <row r="140" spans="2:10" x14ac:dyDescent="0.45">
      <c r="B140" s="114"/>
      <c r="C140" s="4" t="s">
        <v>106</v>
      </c>
      <c r="D140" s="11" t="s">
        <v>9</v>
      </c>
      <c r="E140" s="37">
        <v>7767188</v>
      </c>
      <c r="F140" s="3" t="s">
        <v>55</v>
      </c>
      <c r="G140" s="37">
        <v>7767188</v>
      </c>
      <c r="H140" s="66" t="s">
        <v>111</v>
      </c>
      <c r="I140" s="11" t="s">
        <v>9</v>
      </c>
      <c r="J140" s="141">
        <f>G140-E140</f>
        <v>0</v>
      </c>
    </row>
    <row r="141" spans="2:10" x14ac:dyDescent="0.45">
      <c r="B141" s="114"/>
      <c r="C141" s="4" t="s">
        <v>107</v>
      </c>
      <c r="D141" s="11" t="s">
        <v>9</v>
      </c>
      <c r="E141" s="37">
        <v>6319973</v>
      </c>
      <c r="F141" s="3" t="s">
        <v>55</v>
      </c>
      <c r="G141" s="37">
        <v>6319973</v>
      </c>
      <c r="H141" s="66" t="s">
        <v>112</v>
      </c>
      <c r="I141" s="11" t="s">
        <v>9</v>
      </c>
      <c r="J141" s="141">
        <f>G141-E141</f>
        <v>0</v>
      </c>
    </row>
    <row r="142" spans="2:10" x14ac:dyDescent="0.45">
      <c r="B142" s="114"/>
      <c r="C142" s="4">
        <v>0</v>
      </c>
      <c r="D142" s="113"/>
      <c r="E142" s="152"/>
      <c r="G142" s="152"/>
      <c r="H142" s="66" t="s">
        <v>113</v>
      </c>
      <c r="I142" s="11" t="s">
        <v>9</v>
      </c>
      <c r="J142" s="142">
        <f>J140-J141</f>
        <v>0</v>
      </c>
    </row>
    <row r="143" spans="2:10" x14ac:dyDescent="0.45">
      <c r="B143" s="114"/>
      <c r="C143" s="4" t="s">
        <v>108</v>
      </c>
      <c r="D143" s="11" t="s">
        <v>9</v>
      </c>
      <c r="E143" s="38">
        <v>4298998</v>
      </c>
      <c r="F143" s="3" t="s">
        <v>55</v>
      </c>
      <c r="G143" s="38">
        <v>4298998</v>
      </c>
      <c r="H143" s="66" t="s">
        <v>114</v>
      </c>
      <c r="I143" s="11" t="s">
        <v>9</v>
      </c>
      <c r="J143" s="143">
        <f>G143-E143</f>
        <v>0</v>
      </c>
    </row>
    <row r="144" spans="2:10" x14ac:dyDescent="0.45">
      <c r="B144" s="114"/>
      <c r="C144" s="4" t="s">
        <v>109</v>
      </c>
      <c r="D144" s="11" t="s">
        <v>9</v>
      </c>
      <c r="E144" s="38">
        <v>2728385</v>
      </c>
      <c r="F144" s="3" t="s">
        <v>55</v>
      </c>
      <c r="G144" s="38">
        <v>2728385</v>
      </c>
      <c r="H144" s="66" t="s">
        <v>115</v>
      </c>
      <c r="I144" s="11" t="s">
        <v>9</v>
      </c>
      <c r="J144" s="144">
        <f>G144-E144</f>
        <v>0</v>
      </c>
    </row>
    <row r="145" spans="1:10" x14ac:dyDescent="0.45">
      <c r="B145" s="146"/>
      <c r="C145" s="151" t="s">
        <v>110</v>
      </c>
      <c r="D145" s="11" t="s">
        <v>9</v>
      </c>
      <c r="E145" s="39">
        <v>8977.4</v>
      </c>
      <c r="F145" s="3" t="s">
        <v>55</v>
      </c>
      <c r="G145" s="39">
        <v>8977.4</v>
      </c>
      <c r="H145" s="66" t="s">
        <v>116</v>
      </c>
      <c r="I145" s="11" t="s">
        <v>9</v>
      </c>
      <c r="J145" s="145">
        <f>G145-E145</f>
        <v>0</v>
      </c>
    </row>
    <row r="148" spans="1:10" x14ac:dyDescent="0.45">
      <c r="A148" s="156" t="s">
        <v>117</v>
      </c>
      <c r="B148" s="136" t="s">
        <v>118</v>
      </c>
      <c r="C148" s="153"/>
    </row>
    <row r="149" spans="1:10" x14ac:dyDescent="0.45">
      <c r="A149" s="55">
        <v>1</v>
      </c>
      <c r="B149" s="102" t="s">
        <v>119</v>
      </c>
      <c r="C149" s="103" t="s">
        <v>127</v>
      </c>
    </row>
    <row r="150" spans="1:10" x14ac:dyDescent="0.45">
      <c r="A150" s="55">
        <v>2</v>
      </c>
      <c r="B150" s="2" t="s">
        <v>120</v>
      </c>
      <c r="C150" s="3" t="s">
        <v>127</v>
      </c>
    </row>
    <row r="151" spans="1:10" x14ac:dyDescent="0.45">
      <c r="A151" s="55">
        <v>3</v>
      </c>
      <c r="B151" s="2" t="s">
        <v>121</v>
      </c>
      <c r="C151" s="3" t="s">
        <v>127</v>
      </c>
    </row>
    <row r="152" spans="1:10" x14ac:dyDescent="0.45">
      <c r="A152" s="55">
        <v>4</v>
      </c>
      <c r="B152" s="2" t="s">
        <v>122</v>
      </c>
      <c r="C152" s="3" t="s">
        <v>127</v>
      </c>
    </row>
    <row r="153" spans="1:10" x14ac:dyDescent="0.45">
      <c r="A153" s="55">
        <v>5</v>
      </c>
      <c r="B153" s="2" t="s">
        <v>123</v>
      </c>
      <c r="C153" s="3" t="s">
        <v>127</v>
      </c>
    </row>
    <row r="154" spans="1:10" x14ac:dyDescent="0.45">
      <c r="A154" s="55">
        <v>6</v>
      </c>
      <c r="B154" s="2" t="s">
        <v>124</v>
      </c>
      <c r="C154" s="3" t="s">
        <v>127</v>
      </c>
    </row>
    <row r="155" spans="1:10" x14ac:dyDescent="0.45">
      <c r="A155" s="55">
        <v>7</v>
      </c>
      <c r="B155" s="2" t="s">
        <v>125</v>
      </c>
      <c r="C155" s="3" t="s">
        <v>127</v>
      </c>
    </row>
    <row r="156" spans="1:10" x14ac:dyDescent="0.45">
      <c r="A156" s="55">
        <v>8</v>
      </c>
      <c r="B156" s="12" t="s">
        <v>126</v>
      </c>
      <c r="C156" s="11" t="s">
        <v>128</v>
      </c>
    </row>
    <row r="157" spans="1:10" x14ac:dyDescent="0.45">
      <c r="A157" s="55">
        <v>9</v>
      </c>
      <c r="B157" s="2"/>
      <c r="C157" s="2"/>
    </row>
    <row r="158" spans="1:10" x14ac:dyDescent="0.45">
      <c r="A158" s="55">
        <v>10</v>
      </c>
      <c r="B158" s="2"/>
      <c r="C158" s="2"/>
    </row>
    <row r="159" spans="1:10" x14ac:dyDescent="0.45">
      <c r="A159" s="55">
        <v>11</v>
      </c>
      <c r="B159" s="2"/>
      <c r="C159" s="2"/>
    </row>
    <row r="160" spans="1:10" x14ac:dyDescent="0.45">
      <c r="A160" s="55">
        <v>12</v>
      </c>
      <c r="B160" s="2"/>
      <c r="C160" s="2"/>
    </row>
    <row r="161" spans="1:3" x14ac:dyDescent="0.45">
      <c r="A161" s="55">
        <v>13</v>
      </c>
      <c r="B161" s="2"/>
      <c r="C161" s="2"/>
    </row>
    <row r="162" spans="1:3" x14ac:dyDescent="0.45">
      <c r="A162" s="55">
        <v>14</v>
      </c>
      <c r="B162" s="2"/>
      <c r="C162" s="2"/>
    </row>
    <row r="163" spans="1:3" x14ac:dyDescent="0.45">
      <c r="A163" s="55">
        <v>15</v>
      </c>
      <c r="B163" s="30"/>
      <c r="C163" s="30"/>
    </row>
    <row r="164" spans="1:3" x14ac:dyDescent="0.45">
      <c r="A164" s="108"/>
      <c r="B164" s="136" t="s">
        <v>129</v>
      </c>
      <c r="C164" s="153"/>
    </row>
    <row r="165" spans="1:3" x14ac:dyDescent="0.45">
      <c r="A165" s="55">
        <v>1</v>
      </c>
      <c r="B165" s="102" t="s">
        <v>130</v>
      </c>
      <c r="C165" s="103" t="s">
        <v>127</v>
      </c>
    </row>
    <row r="166" spans="1:3" x14ac:dyDescent="0.45">
      <c r="A166" s="55">
        <v>2</v>
      </c>
      <c r="B166" s="2" t="s">
        <v>131</v>
      </c>
      <c r="C166" s="3" t="s">
        <v>127</v>
      </c>
    </row>
    <row r="167" spans="1:3" x14ac:dyDescent="0.45">
      <c r="A167" s="55">
        <v>3</v>
      </c>
      <c r="B167" s="2" t="s">
        <v>132</v>
      </c>
      <c r="C167" s="3" t="s">
        <v>127</v>
      </c>
    </row>
    <row r="168" spans="1:3" x14ac:dyDescent="0.45">
      <c r="A168" s="55">
        <v>4</v>
      </c>
      <c r="B168" s="2" t="s">
        <v>133</v>
      </c>
      <c r="C168" s="3" t="s">
        <v>127</v>
      </c>
    </row>
    <row r="169" spans="1:3" x14ac:dyDescent="0.45">
      <c r="A169" s="55">
        <v>5</v>
      </c>
      <c r="B169" s="2" t="s">
        <v>134</v>
      </c>
      <c r="C169" s="3" t="s">
        <v>127</v>
      </c>
    </row>
    <row r="170" spans="1:3" x14ac:dyDescent="0.45">
      <c r="A170" s="55">
        <v>6</v>
      </c>
      <c r="B170" s="2" t="s">
        <v>135</v>
      </c>
      <c r="C170" s="3" t="s">
        <v>127</v>
      </c>
    </row>
    <row r="171" spans="1:3" x14ac:dyDescent="0.45">
      <c r="A171" s="55">
        <v>7</v>
      </c>
      <c r="B171" s="2"/>
      <c r="C171" s="3" t="s">
        <v>127</v>
      </c>
    </row>
    <row r="172" spans="1:3" x14ac:dyDescent="0.45">
      <c r="A172" s="55">
        <v>8</v>
      </c>
      <c r="B172" s="2"/>
      <c r="C172" s="3" t="s">
        <v>127</v>
      </c>
    </row>
    <row r="173" spans="1:3" x14ac:dyDescent="0.45">
      <c r="A173" s="55">
        <v>9</v>
      </c>
      <c r="B173" s="2"/>
      <c r="C173" s="3" t="s">
        <v>127</v>
      </c>
    </row>
    <row r="174" spans="1:3" x14ac:dyDescent="0.45">
      <c r="A174" s="55">
        <v>10</v>
      </c>
      <c r="B174" s="2"/>
      <c r="C174" s="2"/>
    </row>
    <row r="175" spans="1:3" x14ac:dyDescent="0.45">
      <c r="A175" s="55">
        <v>11</v>
      </c>
      <c r="B175" s="2"/>
      <c r="C175" s="2"/>
    </row>
    <row r="176" spans="1:3" x14ac:dyDescent="0.45">
      <c r="A176" s="55">
        <v>12</v>
      </c>
      <c r="B176" s="30"/>
      <c r="C176" s="30"/>
    </row>
    <row r="177" spans="1:6" x14ac:dyDescent="0.45">
      <c r="A177" s="108"/>
      <c r="B177" s="136" t="s">
        <v>136</v>
      </c>
      <c r="C177" s="153"/>
    </row>
    <row r="178" spans="1:6" x14ac:dyDescent="0.45">
      <c r="A178" s="55">
        <v>1</v>
      </c>
      <c r="B178" s="102" t="s">
        <v>137</v>
      </c>
      <c r="C178" s="103" t="s">
        <v>127</v>
      </c>
    </row>
    <row r="179" spans="1:6" x14ac:dyDescent="0.45">
      <c r="A179" s="55">
        <v>2</v>
      </c>
      <c r="B179" s="2" t="s">
        <v>138</v>
      </c>
      <c r="C179" s="3" t="s">
        <v>127</v>
      </c>
    </row>
    <row r="180" spans="1:6" x14ac:dyDescent="0.45">
      <c r="A180" s="55">
        <v>3</v>
      </c>
      <c r="B180" s="2"/>
      <c r="C180" s="3" t="s">
        <v>127</v>
      </c>
    </row>
    <row r="181" spans="1:6" x14ac:dyDescent="0.45">
      <c r="A181" s="55">
        <v>4</v>
      </c>
      <c r="B181" s="2"/>
      <c r="C181" s="3" t="s">
        <v>127</v>
      </c>
    </row>
    <row r="182" spans="1:6" x14ac:dyDescent="0.45">
      <c r="A182" s="55">
        <v>5</v>
      </c>
      <c r="B182" s="2"/>
      <c r="C182" s="3" t="s">
        <v>127</v>
      </c>
    </row>
    <row r="183" spans="1:6" x14ac:dyDescent="0.45">
      <c r="A183" s="55">
        <v>6</v>
      </c>
      <c r="B183" s="2"/>
      <c r="C183" s="3" t="s">
        <v>127</v>
      </c>
    </row>
    <row r="184" spans="1:6" x14ac:dyDescent="0.45">
      <c r="A184" s="55">
        <v>7</v>
      </c>
      <c r="B184" s="2"/>
      <c r="C184" s="3" t="s">
        <v>127</v>
      </c>
    </row>
    <row r="185" spans="1:6" x14ac:dyDescent="0.45">
      <c r="A185" s="55">
        <v>8</v>
      </c>
      <c r="B185" s="2"/>
      <c r="C185" s="3" t="s">
        <v>127</v>
      </c>
    </row>
    <row r="186" spans="1:6" x14ac:dyDescent="0.45">
      <c r="A186" s="104">
        <v>9</v>
      </c>
      <c r="B186" s="30"/>
      <c r="C186" s="42" t="s">
        <v>127</v>
      </c>
    </row>
    <row r="187" spans="1:6" x14ac:dyDescent="0.45">
      <c r="A187" s="47"/>
      <c r="B187" s="156" t="s">
        <v>139</v>
      </c>
      <c r="C187" s="104" t="s">
        <v>52</v>
      </c>
      <c r="D187" s="167" t="s">
        <v>140</v>
      </c>
      <c r="E187" s="48"/>
      <c r="F187" s="53" t="s">
        <v>56</v>
      </c>
    </row>
    <row r="188" spans="1:6" x14ac:dyDescent="0.45">
      <c r="A188" s="53" t="s">
        <v>117</v>
      </c>
      <c r="B188" s="156" t="s">
        <v>51</v>
      </c>
      <c r="C188" s="68"/>
      <c r="D188" s="98" t="s">
        <v>150</v>
      </c>
      <c r="E188" s="56" t="s">
        <v>10</v>
      </c>
      <c r="F188" s="53" t="s">
        <v>57</v>
      </c>
    </row>
    <row r="189" spans="1:6" x14ac:dyDescent="0.45">
      <c r="A189" s="55">
        <v>1</v>
      </c>
      <c r="B189" s="12" t="s">
        <v>141</v>
      </c>
      <c r="C189" s="68"/>
      <c r="D189" s="14">
        <v>0.79861111111111116</v>
      </c>
      <c r="E189" s="14">
        <v>1.0069444444444444</v>
      </c>
      <c r="F189" s="154">
        <f>E189-D189</f>
        <v>0.20833333333333326</v>
      </c>
    </row>
    <row r="190" spans="1:6" x14ac:dyDescent="0.45">
      <c r="A190" s="55">
        <v>2</v>
      </c>
      <c r="B190" s="2"/>
      <c r="C190" s="47"/>
      <c r="D190" s="14">
        <v>4.8611111111111112E-2</v>
      </c>
      <c r="E190" s="14">
        <v>0.18055555555555555</v>
      </c>
      <c r="F190" s="154">
        <f>E190-D190</f>
        <v>0.13194444444444445</v>
      </c>
    </row>
    <row r="191" spans="1:6" x14ac:dyDescent="0.45">
      <c r="A191" s="55">
        <v>3</v>
      </c>
      <c r="B191" s="12" t="s">
        <v>142</v>
      </c>
      <c r="C191" s="47"/>
      <c r="D191" s="14">
        <v>0.82986111111111116</v>
      </c>
      <c r="E191" s="14">
        <v>1.0069444444444444</v>
      </c>
      <c r="F191" s="154">
        <f>E191-D191</f>
        <v>0.17708333333333326</v>
      </c>
    </row>
    <row r="192" spans="1:6" x14ac:dyDescent="0.45">
      <c r="A192" s="55">
        <v>4</v>
      </c>
      <c r="B192" s="2"/>
      <c r="C192" s="47"/>
      <c r="D192" s="40">
        <v>4.8611111111111112E-2</v>
      </c>
      <c r="E192" s="41">
        <v>0.18055555555555555</v>
      </c>
      <c r="F192" s="154">
        <f>E192-D192</f>
        <v>0.13194444444444445</v>
      </c>
    </row>
    <row r="193" spans="1:6" x14ac:dyDescent="0.45">
      <c r="A193" s="2"/>
      <c r="B193" s="47"/>
      <c r="C193" s="47"/>
      <c r="D193" s="62" t="s">
        <v>143</v>
      </c>
      <c r="E193" s="92"/>
      <c r="F193" s="154">
        <f>F189+F190+F191+F192</f>
        <v>0.64930555555555536</v>
      </c>
    </row>
    <row r="195" spans="1:6" x14ac:dyDescent="0.45">
      <c r="B195" s="133" t="s">
        <v>144</v>
      </c>
    </row>
    <row r="196" spans="1:6" x14ac:dyDescent="0.45">
      <c r="B196" s="155"/>
    </row>
    <row r="197" spans="1:6" x14ac:dyDescent="0.45">
      <c r="B197" s="123" t="s">
        <v>145</v>
      </c>
    </row>
    <row r="198" spans="1:6" x14ac:dyDescent="0.45">
      <c r="B198" s="102" t="s">
        <v>146</v>
      </c>
    </row>
  </sheetData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RYZEN 5</dc:creator>
  <cp:lastModifiedBy>ASUS RYZEN 5</cp:lastModifiedBy>
  <dcterms:created xsi:type="dcterms:W3CDTF">2024-11-07T05:58:20Z</dcterms:created>
  <dcterms:modified xsi:type="dcterms:W3CDTF">2024-12-09T00:16:48Z</dcterms:modified>
</cp:coreProperties>
</file>