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kyutechjp-my.sharepoint.com/personal/nozaki_manato889_mail_kyutech_jp/Documents/野崎愛斗/大ゼミ発表資料/"/>
    </mc:Choice>
  </mc:AlternateContent>
  <xr:revisionPtr revIDLastSave="744" documentId="8_{0DFF4D91-084F-40DB-8499-BFA0810F46BF}" xr6:coauthVersionLast="47" xr6:coauthVersionMax="47" xr10:uidLastSave="{3AA736E4-AB05-4FDB-8EF2-CBA1A0906448}"/>
  <bookViews>
    <workbookView xWindow="-98" yWindow="-98" windowWidth="20715" windowHeight="13276" activeTab="2" xr2:uid="{7F4AE593-E012-4A0C-8B46-700BB04B2CDD}"/>
  </bookViews>
  <sheets>
    <sheet name="Sheet2" sheetId="2" r:id="rId1"/>
    <sheet name="Sheet1" sheetId="1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" i="3" l="1"/>
  <c r="W9" i="3"/>
  <c r="W21" i="3"/>
  <c r="W27" i="3"/>
  <c r="AA9" i="3"/>
  <c r="AA15" i="3"/>
  <c r="AA21" i="3"/>
  <c r="AA27" i="3"/>
  <c r="I26" i="3"/>
  <c r="H26" i="3"/>
  <c r="J23" i="3"/>
  <c r="I23" i="3"/>
  <c r="H23" i="3"/>
  <c r="S27" i="3"/>
  <c r="S21" i="3"/>
  <c r="S15" i="3"/>
  <c r="S9" i="3"/>
  <c r="H32" i="3"/>
  <c r="H14" i="3"/>
  <c r="C14" i="3"/>
  <c r="W27" i="2"/>
  <c r="W21" i="2"/>
  <c r="W15" i="2"/>
  <c r="W9" i="2"/>
  <c r="S9" i="2"/>
  <c r="E25" i="4"/>
  <c r="D25" i="4"/>
  <c r="O19" i="4"/>
  <c r="N19" i="4"/>
  <c r="J19" i="4"/>
  <c r="I19" i="4"/>
  <c r="E19" i="4"/>
  <c r="D19" i="4"/>
  <c r="O13" i="4"/>
  <c r="N13" i="4"/>
  <c r="J13" i="4"/>
  <c r="I13" i="4"/>
  <c r="E13" i="4"/>
  <c r="J22" i="4" s="1"/>
  <c r="D13" i="4"/>
  <c r="I22" i="4" s="1"/>
  <c r="O7" i="4"/>
  <c r="N7" i="4"/>
  <c r="J7" i="4"/>
  <c r="I7" i="4"/>
  <c r="E7" i="4"/>
  <c r="D7" i="4"/>
  <c r="E26" i="3"/>
  <c r="D26" i="3"/>
  <c r="C26" i="3"/>
  <c r="O20" i="3"/>
  <c r="N20" i="3"/>
  <c r="M20" i="3"/>
  <c r="J20" i="3"/>
  <c r="I20" i="3"/>
  <c r="H20" i="3"/>
  <c r="E20" i="3"/>
  <c r="D20" i="3"/>
  <c r="C20" i="3"/>
  <c r="O14" i="3"/>
  <c r="N14" i="3"/>
  <c r="M14" i="3"/>
  <c r="J14" i="3"/>
  <c r="I14" i="3"/>
  <c r="E14" i="3"/>
  <c r="D14" i="3"/>
  <c r="O8" i="3"/>
  <c r="N8" i="3"/>
  <c r="M8" i="3"/>
  <c r="J8" i="3"/>
  <c r="I8" i="3"/>
  <c r="H8" i="3"/>
  <c r="E8" i="3"/>
  <c r="D8" i="3"/>
  <c r="C8" i="3"/>
  <c r="D7" i="2"/>
  <c r="C7" i="2"/>
  <c r="K33" i="1"/>
  <c r="J33" i="1"/>
  <c r="K27" i="1"/>
  <c r="K30" i="1"/>
  <c r="J30" i="1"/>
  <c r="J27" i="1"/>
  <c r="K24" i="1"/>
  <c r="J24" i="1"/>
  <c r="AA27" i="2"/>
  <c r="AA21" i="2"/>
  <c r="AA15" i="2"/>
  <c r="AA9" i="2"/>
  <c r="S27" i="2"/>
  <c r="S21" i="2"/>
  <c r="S15" i="2"/>
  <c r="F18" i="1"/>
  <c r="I18" i="1"/>
  <c r="J18" i="1"/>
  <c r="K18" i="1"/>
  <c r="N18" i="1"/>
  <c r="O18" i="1"/>
  <c r="P18" i="1"/>
  <c r="E18" i="1"/>
  <c r="F12" i="1"/>
  <c r="I12" i="1"/>
  <c r="J12" i="1"/>
  <c r="K12" i="1"/>
  <c r="N12" i="1"/>
  <c r="O12" i="1"/>
  <c r="P12" i="1"/>
  <c r="E12" i="1"/>
  <c r="F6" i="1"/>
  <c r="I6" i="1"/>
  <c r="J6" i="1"/>
  <c r="K6" i="1"/>
  <c r="N6" i="1"/>
  <c r="O6" i="1"/>
  <c r="P6" i="1"/>
  <c r="E6" i="1"/>
  <c r="E25" i="2"/>
  <c r="D25" i="2"/>
  <c r="C25" i="2"/>
  <c r="C19" i="2"/>
  <c r="M7" i="2"/>
  <c r="H19" i="2"/>
  <c r="I19" i="2"/>
  <c r="J19" i="2"/>
  <c r="M19" i="2"/>
  <c r="N19" i="2"/>
  <c r="O19" i="2"/>
  <c r="H13" i="2"/>
  <c r="I13" i="2"/>
  <c r="J13" i="2"/>
  <c r="M13" i="2"/>
  <c r="N13" i="2"/>
  <c r="O13" i="2"/>
  <c r="N7" i="2"/>
  <c r="O7" i="2"/>
  <c r="D19" i="2"/>
  <c r="E19" i="2"/>
  <c r="D13" i="2"/>
  <c r="E13" i="2"/>
  <c r="C13" i="2"/>
  <c r="H7" i="2"/>
  <c r="I7" i="2"/>
  <c r="J7" i="2"/>
  <c r="E7" i="2"/>
  <c r="J22" i="2" s="1"/>
  <c r="H22" i="2" l="1"/>
  <c r="I22" i="2"/>
  <c r="K21" i="1"/>
  <c r="J21" i="1"/>
</calcChain>
</file>

<file path=xl/sharedStrings.xml><?xml version="1.0" encoding="utf-8"?>
<sst xmlns="http://schemas.openxmlformats.org/spreadsheetml/2006/main" count="414" uniqueCount="59">
  <si>
    <t>drone</t>
    <phoneticPr fontId="1"/>
  </si>
  <si>
    <t>load</t>
    <phoneticPr fontId="1"/>
  </si>
  <si>
    <t>night_landscape</t>
    <phoneticPr fontId="1"/>
  </si>
  <si>
    <t>rock</t>
    <phoneticPr fontId="1"/>
  </si>
  <si>
    <t>circle</t>
    <phoneticPr fontId="1"/>
  </si>
  <si>
    <t>ellipse</t>
    <phoneticPr fontId="1"/>
  </si>
  <si>
    <t>human_ellipse</t>
    <phoneticPr fontId="1"/>
  </si>
  <si>
    <t>西元</t>
    <rPh sb="0" eb="2">
      <t>ニシモト</t>
    </rPh>
    <phoneticPr fontId="1"/>
  </si>
  <si>
    <t>豊永</t>
    <rPh sb="0" eb="2">
      <t>トヨナガ</t>
    </rPh>
    <phoneticPr fontId="1"/>
  </si>
  <si>
    <t>中島</t>
    <rPh sb="0" eb="2">
      <t>ナカシマ</t>
    </rPh>
    <phoneticPr fontId="1"/>
  </si>
  <si>
    <t>飯田</t>
    <rPh sb="0" eb="2">
      <t>イイダ</t>
    </rPh>
    <phoneticPr fontId="1"/>
  </si>
  <si>
    <t>藤崎</t>
    <rPh sb="0" eb="2">
      <t>フジサキ</t>
    </rPh>
    <phoneticPr fontId="1"/>
  </si>
  <si>
    <t>根来</t>
    <rPh sb="0" eb="2">
      <t>ネゴロ</t>
    </rPh>
    <phoneticPr fontId="1"/>
  </si>
  <si>
    <t>藤本</t>
    <rPh sb="0" eb="2">
      <t>フジモト</t>
    </rPh>
    <phoneticPr fontId="1"/>
  </si>
  <si>
    <t>白川</t>
    <rPh sb="0" eb="2">
      <t>シラカワ</t>
    </rPh>
    <phoneticPr fontId="1"/>
  </si>
  <si>
    <t>大塚</t>
    <rPh sb="0" eb="2">
      <t>オオツカ</t>
    </rPh>
    <phoneticPr fontId="1"/>
  </si>
  <si>
    <t>大下</t>
    <rPh sb="0" eb="2">
      <t>オオシタ</t>
    </rPh>
    <phoneticPr fontId="1"/>
  </si>
  <si>
    <t>母</t>
    <rPh sb="0" eb="1">
      <t>ハハ</t>
    </rPh>
    <phoneticPr fontId="1"/>
  </si>
  <si>
    <t>父</t>
    <rPh sb="0" eb="1">
      <t>チチ</t>
    </rPh>
    <phoneticPr fontId="1"/>
  </si>
  <si>
    <t>姉</t>
    <rPh sb="0" eb="1">
      <t>アネ</t>
    </rPh>
    <phoneticPr fontId="1"/>
  </si>
  <si>
    <t>侑</t>
    <rPh sb="0" eb="1">
      <t>ユウ</t>
    </rPh>
    <phoneticPr fontId="1"/>
  </si>
  <si>
    <t>road</t>
    <phoneticPr fontId="1"/>
  </si>
  <si>
    <t>ellipse</t>
  </si>
  <si>
    <t>DMOS</t>
    <phoneticPr fontId="1"/>
  </si>
  <si>
    <t>ellipse</t>
    <phoneticPr fontId="1"/>
  </si>
  <si>
    <t>human_ellipse</t>
    <phoneticPr fontId="1"/>
  </si>
  <si>
    <t>DMOS</t>
    <phoneticPr fontId="1"/>
  </si>
  <si>
    <t>rock</t>
    <phoneticPr fontId="1"/>
  </si>
  <si>
    <t>σ=3</t>
    <phoneticPr fontId="1"/>
  </si>
  <si>
    <t>drone</t>
    <phoneticPr fontId="1"/>
  </si>
  <si>
    <t>road</t>
    <phoneticPr fontId="1"/>
  </si>
  <si>
    <t>night</t>
    <phoneticPr fontId="1"/>
  </si>
  <si>
    <t>rock</t>
    <phoneticPr fontId="1"/>
  </si>
  <si>
    <t>DMOS</t>
    <phoneticPr fontId="1"/>
  </si>
  <si>
    <t>σ=2</t>
    <phoneticPr fontId="1"/>
  </si>
  <si>
    <t>σ=0</t>
    <phoneticPr fontId="1"/>
  </si>
  <si>
    <t>drone</t>
    <phoneticPr fontId="1"/>
  </si>
  <si>
    <t>DMOS</t>
    <phoneticPr fontId="1"/>
  </si>
  <si>
    <t>ellipse</t>
    <phoneticPr fontId="1"/>
  </si>
  <si>
    <t>human_ellipse</t>
    <phoneticPr fontId="1"/>
  </si>
  <si>
    <t>road</t>
    <phoneticPr fontId="1"/>
  </si>
  <si>
    <t>night</t>
    <phoneticPr fontId="1"/>
  </si>
  <si>
    <t>rock</t>
    <phoneticPr fontId="1"/>
  </si>
  <si>
    <t>σ＝２</t>
    <phoneticPr fontId="1"/>
  </si>
  <si>
    <t>全体</t>
    <rPh sb="0" eb="2">
      <t>ゼンタイ</t>
    </rPh>
    <phoneticPr fontId="1"/>
  </si>
  <si>
    <t>自動</t>
    <rPh sb="0" eb="2">
      <t>ジドウ</t>
    </rPh>
    <phoneticPr fontId="1"/>
  </si>
  <si>
    <t>高原</t>
    <rPh sb="0" eb="2">
      <t>コウゲン</t>
    </rPh>
    <phoneticPr fontId="1"/>
  </si>
  <si>
    <t>森</t>
    <rPh sb="0" eb="1">
      <t>モリ</t>
    </rPh>
    <phoneticPr fontId="1"/>
  </si>
  <si>
    <t>夜景</t>
    <rPh sb="0" eb="2">
      <t>ヤケイ</t>
    </rPh>
    <phoneticPr fontId="1"/>
  </si>
  <si>
    <t>岩山</t>
    <rPh sb="0" eb="2">
      <t>イワヤマ</t>
    </rPh>
    <phoneticPr fontId="1"/>
  </si>
  <si>
    <t>kernel=17</t>
    <phoneticPr fontId="1"/>
  </si>
  <si>
    <t>kernel=13</t>
    <phoneticPr fontId="1"/>
  </si>
  <si>
    <t>kernel=15</t>
    <phoneticPr fontId="1"/>
  </si>
  <si>
    <t>平均</t>
    <rPh sb="0" eb="2">
      <t>ヘイキン</t>
    </rPh>
    <phoneticPr fontId="1"/>
  </si>
  <si>
    <t>kernel=13</t>
  </si>
  <si>
    <t>平均値</t>
    <rPh sb="0" eb="2">
      <t>ヘイキン</t>
    </rPh>
    <rPh sb="2" eb="3">
      <t>チ</t>
    </rPh>
    <phoneticPr fontId="1"/>
  </si>
  <si>
    <t>kernel=15</t>
    <phoneticPr fontId="1"/>
  </si>
  <si>
    <t>kernel size=13</t>
    <phoneticPr fontId="1"/>
  </si>
  <si>
    <t>kernel size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</si>
</sst>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FEDC4-2E5D-430E-A019-18FA6D9F3CAE}">
  <dimension ref="B2:AA31"/>
  <sheetViews>
    <sheetView zoomScale="83" workbookViewId="0">
      <selection activeCell="B36" sqref="B36"/>
    </sheetView>
  </sheetViews>
  <sheetFormatPr defaultRowHeight="17.649999999999999" x14ac:dyDescent="0.7"/>
  <cols>
    <col min="2" max="2" width="16.375" bestFit="1" customWidth="1"/>
    <col min="3" max="3" width="9.375" bestFit="1" customWidth="1"/>
    <col min="7" max="7" width="16.375" bestFit="1" customWidth="1"/>
    <col min="12" max="12" width="16.375" bestFit="1" customWidth="1"/>
    <col min="15" max="15" width="14.625" bestFit="1" customWidth="1"/>
  </cols>
  <sheetData>
    <row r="2" spans="2:27" x14ac:dyDescent="0.7">
      <c r="B2" t="s">
        <v>7</v>
      </c>
      <c r="C2">
        <v>-1</v>
      </c>
      <c r="D2">
        <v>3</v>
      </c>
      <c r="E2">
        <v>2</v>
      </c>
      <c r="G2" t="s">
        <v>11</v>
      </c>
      <c r="H2">
        <v>-1</v>
      </c>
      <c r="I2">
        <v>3</v>
      </c>
      <c r="J2">
        <v>2</v>
      </c>
      <c r="L2" t="s">
        <v>14</v>
      </c>
      <c r="M2">
        <v>-1</v>
      </c>
      <c r="N2">
        <v>3</v>
      </c>
      <c r="O2">
        <v>2</v>
      </c>
    </row>
    <row r="3" spans="2:27" x14ac:dyDescent="0.7">
      <c r="B3" t="s">
        <v>0</v>
      </c>
      <c r="C3">
        <v>4</v>
      </c>
      <c r="D3">
        <v>4</v>
      </c>
      <c r="E3">
        <v>5</v>
      </c>
      <c r="G3" t="s">
        <v>0</v>
      </c>
      <c r="H3">
        <v>3</v>
      </c>
      <c r="I3">
        <v>3</v>
      </c>
      <c r="J3">
        <v>3</v>
      </c>
      <c r="L3" t="s">
        <v>0</v>
      </c>
      <c r="M3">
        <v>3</v>
      </c>
      <c r="N3">
        <v>4</v>
      </c>
      <c r="O3">
        <v>4</v>
      </c>
      <c r="R3" t="s">
        <v>28</v>
      </c>
      <c r="V3" t="s">
        <v>34</v>
      </c>
      <c r="Z3" t="s">
        <v>35</v>
      </c>
    </row>
    <row r="4" spans="2:27" x14ac:dyDescent="0.7">
      <c r="B4" t="s">
        <v>21</v>
      </c>
      <c r="C4">
        <v>3</v>
      </c>
      <c r="D4">
        <v>3</v>
      </c>
      <c r="E4">
        <v>3</v>
      </c>
      <c r="G4" t="s">
        <v>21</v>
      </c>
      <c r="H4">
        <v>2</v>
      </c>
      <c r="I4">
        <v>3</v>
      </c>
      <c r="J4">
        <v>3</v>
      </c>
      <c r="L4" t="s">
        <v>21</v>
      </c>
      <c r="M4">
        <v>3</v>
      </c>
      <c r="N4">
        <v>3</v>
      </c>
      <c r="O4">
        <v>3</v>
      </c>
      <c r="Q4" t="s">
        <v>29</v>
      </c>
      <c r="R4">
        <v>1</v>
      </c>
      <c r="U4" t="s">
        <v>29</v>
      </c>
      <c r="V4">
        <v>1</v>
      </c>
      <c r="Y4" t="s">
        <v>29</v>
      </c>
      <c r="Z4">
        <v>1</v>
      </c>
    </row>
    <row r="5" spans="2:27" x14ac:dyDescent="0.7">
      <c r="B5" t="s">
        <v>2</v>
      </c>
      <c r="C5">
        <v>4</v>
      </c>
      <c r="D5">
        <v>4</v>
      </c>
      <c r="E5">
        <v>5</v>
      </c>
      <c r="G5" t="s">
        <v>2</v>
      </c>
      <c r="H5">
        <v>3</v>
      </c>
      <c r="I5">
        <v>4</v>
      </c>
      <c r="J5">
        <v>4</v>
      </c>
      <c r="L5" t="s">
        <v>2</v>
      </c>
      <c r="M5">
        <v>3</v>
      </c>
      <c r="N5">
        <v>4</v>
      </c>
      <c r="O5">
        <v>4</v>
      </c>
      <c r="R5">
        <v>2</v>
      </c>
      <c r="V5">
        <v>2</v>
      </c>
      <c r="Z5">
        <v>2</v>
      </c>
    </row>
    <row r="6" spans="2:27" x14ac:dyDescent="0.7">
      <c r="B6" t="s">
        <v>3</v>
      </c>
      <c r="C6">
        <v>3</v>
      </c>
      <c r="D6">
        <v>4</v>
      </c>
      <c r="E6">
        <v>4</v>
      </c>
      <c r="G6" t="s">
        <v>3</v>
      </c>
      <c r="H6">
        <v>2</v>
      </c>
      <c r="I6">
        <v>3</v>
      </c>
      <c r="J6">
        <v>4</v>
      </c>
      <c r="L6" t="s">
        <v>3</v>
      </c>
      <c r="M6">
        <v>3</v>
      </c>
      <c r="N6">
        <v>3</v>
      </c>
      <c r="O6">
        <v>3</v>
      </c>
      <c r="R6">
        <v>3</v>
      </c>
      <c r="S6">
        <v>6</v>
      </c>
      <c r="V6">
        <v>3</v>
      </c>
      <c r="W6">
        <v>3</v>
      </c>
      <c r="Z6">
        <v>3</v>
      </c>
      <c r="AA6">
        <v>6</v>
      </c>
    </row>
    <row r="7" spans="2:27" x14ac:dyDescent="0.7">
      <c r="C7">
        <f>AVERAGEA(C3:C6)</f>
        <v>3.5</v>
      </c>
      <c r="D7">
        <f>AVERAGEA(D3:D6)</f>
        <v>3.75</v>
      </c>
      <c r="E7">
        <f t="shared" ref="E7" si="0">AVERAGEA(E3:E6)</f>
        <v>4.25</v>
      </c>
      <c r="H7">
        <f t="shared" ref="H7" si="1">AVERAGEA(H3:H6)</f>
        <v>2.5</v>
      </c>
      <c r="I7">
        <f t="shared" ref="I7" si="2">AVERAGEA(I3:I6)</f>
        <v>3.25</v>
      </c>
      <c r="J7">
        <f t="shared" ref="J7" si="3">AVERAGEA(J3:J6)</f>
        <v>3.5</v>
      </c>
      <c r="M7">
        <f t="shared" ref="M7:N7" si="4">AVERAGEA(M3:M6)</f>
        <v>3</v>
      </c>
      <c r="N7">
        <f t="shared" si="4"/>
        <v>3.5</v>
      </c>
      <c r="O7">
        <f t="shared" ref="O7" si="5">AVERAGEA(O3:O6)</f>
        <v>3.5</v>
      </c>
      <c r="R7">
        <v>4</v>
      </c>
      <c r="S7">
        <v>3</v>
      </c>
      <c r="V7">
        <v>4</v>
      </c>
      <c r="W7">
        <v>5</v>
      </c>
      <c r="Z7">
        <v>4</v>
      </c>
      <c r="AA7">
        <v>2</v>
      </c>
    </row>
    <row r="8" spans="2:27" x14ac:dyDescent="0.7">
      <c r="B8" t="s">
        <v>8</v>
      </c>
      <c r="C8">
        <v>-1</v>
      </c>
      <c r="D8">
        <v>3</v>
      </c>
      <c r="E8">
        <v>2</v>
      </c>
      <c r="G8" t="s">
        <v>12</v>
      </c>
      <c r="H8">
        <v>-1</v>
      </c>
      <c r="I8">
        <v>3</v>
      </c>
      <c r="J8">
        <v>2</v>
      </c>
      <c r="L8" t="s">
        <v>15</v>
      </c>
      <c r="M8">
        <v>-1</v>
      </c>
      <c r="N8">
        <v>3</v>
      </c>
      <c r="O8">
        <v>2</v>
      </c>
      <c r="R8">
        <v>5</v>
      </c>
      <c r="S8">
        <v>1</v>
      </c>
      <c r="V8">
        <v>5</v>
      </c>
      <c r="W8">
        <v>2</v>
      </c>
      <c r="Z8">
        <v>5</v>
      </c>
      <c r="AA8">
        <v>1</v>
      </c>
    </row>
    <row r="9" spans="2:27" x14ac:dyDescent="0.7">
      <c r="B9" t="s">
        <v>0</v>
      </c>
      <c r="C9">
        <v>3</v>
      </c>
      <c r="D9">
        <v>3</v>
      </c>
      <c r="E9">
        <v>4</v>
      </c>
      <c r="G9" t="s">
        <v>0</v>
      </c>
      <c r="H9">
        <v>3</v>
      </c>
      <c r="I9">
        <v>3</v>
      </c>
      <c r="J9">
        <v>3</v>
      </c>
      <c r="L9" t="s">
        <v>0</v>
      </c>
      <c r="M9">
        <v>3</v>
      </c>
      <c r="N9">
        <v>3</v>
      </c>
      <c r="O9">
        <v>4</v>
      </c>
      <c r="R9" t="s">
        <v>33</v>
      </c>
      <c r="S9">
        <f>(3*6+4*3+5)/10</f>
        <v>3.5</v>
      </c>
      <c r="V9" t="s">
        <v>33</v>
      </c>
      <c r="W9">
        <f>(3*3+4*5+5*2)/10</f>
        <v>3.9</v>
      </c>
      <c r="Z9" t="s">
        <v>33</v>
      </c>
      <c r="AA9">
        <f>(3*6+4*2+5*1)/9</f>
        <v>3.4444444444444446</v>
      </c>
    </row>
    <row r="10" spans="2:27" x14ac:dyDescent="0.7">
      <c r="B10" t="s">
        <v>21</v>
      </c>
      <c r="C10">
        <v>2</v>
      </c>
      <c r="D10">
        <v>3</v>
      </c>
      <c r="E10">
        <v>3</v>
      </c>
      <c r="G10" t="s">
        <v>21</v>
      </c>
      <c r="H10">
        <v>2</v>
      </c>
      <c r="I10">
        <v>2</v>
      </c>
      <c r="J10">
        <v>3</v>
      </c>
      <c r="L10" t="s">
        <v>21</v>
      </c>
      <c r="M10">
        <v>3</v>
      </c>
      <c r="N10">
        <v>3</v>
      </c>
      <c r="O10">
        <v>4</v>
      </c>
      <c r="Q10" t="s">
        <v>30</v>
      </c>
      <c r="R10">
        <v>1</v>
      </c>
      <c r="S10">
        <v>0</v>
      </c>
      <c r="U10" t="s">
        <v>30</v>
      </c>
      <c r="V10">
        <v>1</v>
      </c>
      <c r="W10">
        <v>0</v>
      </c>
      <c r="Y10" t="s">
        <v>30</v>
      </c>
      <c r="Z10">
        <v>1</v>
      </c>
      <c r="AA10">
        <v>0</v>
      </c>
    </row>
    <row r="11" spans="2:27" x14ac:dyDescent="0.7">
      <c r="B11" t="s">
        <v>2</v>
      </c>
      <c r="C11">
        <v>2</v>
      </c>
      <c r="D11">
        <v>3</v>
      </c>
      <c r="E11">
        <v>3</v>
      </c>
      <c r="G11" t="s">
        <v>2</v>
      </c>
      <c r="H11">
        <v>2</v>
      </c>
      <c r="I11">
        <v>2</v>
      </c>
      <c r="J11">
        <v>3</v>
      </c>
      <c r="L11" t="s">
        <v>2</v>
      </c>
      <c r="M11">
        <v>3</v>
      </c>
      <c r="N11">
        <v>3</v>
      </c>
      <c r="O11">
        <v>4</v>
      </c>
      <c r="R11">
        <v>2</v>
      </c>
      <c r="S11">
        <v>1</v>
      </c>
      <c r="V11">
        <v>2</v>
      </c>
      <c r="W11">
        <v>1</v>
      </c>
      <c r="Z11">
        <v>2</v>
      </c>
      <c r="AA11">
        <v>4</v>
      </c>
    </row>
    <row r="12" spans="2:27" x14ac:dyDescent="0.7">
      <c r="B12" t="s">
        <v>3</v>
      </c>
      <c r="C12">
        <v>3</v>
      </c>
      <c r="D12">
        <v>4</v>
      </c>
      <c r="E12">
        <v>4</v>
      </c>
      <c r="G12" t="s">
        <v>3</v>
      </c>
      <c r="H12">
        <v>2</v>
      </c>
      <c r="I12">
        <v>2</v>
      </c>
      <c r="J12">
        <v>2</v>
      </c>
      <c r="L12" t="s">
        <v>27</v>
      </c>
      <c r="M12">
        <v>2</v>
      </c>
      <c r="N12">
        <v>3</v>
      </c>
      <c r="O12">
        <v>4</v>
      </c>
      <c r="R12">
        <v>3</v>
      </c>
      <c r="S12">
        <v>6</v>
      </c>
      <c r="V12">
        <v>3</v>
      </c>
      <c r="W12">
        <v>6</v>
      </c>
      <c r="Z12">
        <v>3</v>
      </c>
      <c r="AA12">
        <v>2</v>
      </c>
    </row>
    <row r="13" spans="2:27" x14ac:dyDescent="0.7">
      <c r="C13">
        <f>AVERAGE(C9:C12)</f>
        <v>2.5</v>
      </c>
      <c r="D13">
        <f t="shared" ref="D13:E13" si="6">AVERAGE(D9:D12)</f>
        <v>3.25</v>
      </c>
      <c r="E13">
        <f t="shared" si="6"/>
        <v>3.5</v>
      </c>
      <c r="H13">
        <f t="shared" ref="H13" si="7">AVERAGE(H9:H12)</f>
        <v>2.25</v>
      </c>
      <c r="I13">
        <f t="shared" ref="I13" si="8">AVERAGE(I9:I12)</f>
        <v>2.25</v>
      </c>
      <c r="J13">
        <f t="shared" ref="J13" si="9">AVERAGE(J9:J12)</f>
        <v>2.75</v>
      </c>
      <c r="M13">
        <f t="shared" ref="M13" si="10">AVERAGE(M9:M12)</f>
        <v>2.75</v>
      </c>
      <c r="N13">
        <f t="shared" ref="N13" si="11">AVERAGE(N9:N12)</f>
        <v>3</v>
      </c>
      <c r="O13">
        <f t="shared" ref="O13" si="12">AVERAGE(O9:O12)</f>
        <v>4</v>
      </c>
      <c r="R13">
        <v>4</v>
      </c>
      <c r="S13">
        <v>0</v>
      </c>
      <c r="V13">
        <v>4</v>
      </c>
      <c r="W13">
        <v>1</v>
      </c>
      <c r="Z13">
        <v>4</v>
      </c>
      <c r="AA13">
        <v>0</v>
      </c>
    </row>
    <row r="14" spans="2:27" x14ac:dyDescent="0.7">
      <c r="B14" t="s">
        <v>9</v>
      </c>
      <c r="C14">
        <v>-1</v>
      </c>
      <c r="D14">
        <v>3</v>
      </c>
      <c r="E14">
        <v>2</v>
      </c>
      <c r="G14" t="s">
        <v>13</v>
      </c>
      <c r="H14">
        <v>-1</v>
      </c>
      <c r="I14">
        <v>3</v>
      </c>
      <c r="J14">
        <v>2</v>
      </c>
      <c r="L14" t="s">
        <v>16</v>
      </c>
      <c r="M14">
        <v>-1</v>
      </c>
      <c r="N14">
        <v>3</v>
      </c>
      <c r="O14">
        <v>2</v>
      </c>
      <c r="R14">
        <v>5</v>
      </c>
      <c r="S14">
        <v>2</v>
      </c>
      <c r="V14">
        <v>5</v>
      </c>
      <c r="W14">
        <v>2</v>
      </c>
      <c r="Z14">
        <v>5</v>
      </c>
      <c r="AA14">
        <v>2</v>
      </c>
    </row>
    <row r="15" spans="2:27" x14ac:dyDescent="0.7">
      <c r="B15" t="s">
        <v>0</v>
      </c>
      <c r="C15">
        <v>5</v>
      </c>
      <c r="D15">
        <v>5</v>
      </c>
      <c r="E15">
        <v>5</v>
      </c>
      <c r="G15" t="s">
        <v>0</v>
      </c>
      <c r="H15">
        <v>4</v>
      </c>
      <c r="I15">
        <v>4</v>
      </c>
      <c r="J15">
        <v>4</v>
      </c>
      <c r="L15" t="s">
        <v>0</v>
      </c>
      <c r="M15">
        <v>3</v>
      </c>
      <c r="N15">
        <v>3</v>
      </c>
      <c r="O15">
        <v>3</v>
      </c>
      <c r="R15" t="s">
        <v>33</v>
      </c>
      <c r="S15">
        <f>(3*6+5*2)/9</f>
        <v>3.1111111111111112</v>
      </c>
      <c r="V15" t="s">
        <v>33</v>
      </c>
      <c r="W15">
        <f>(2+3*6+4+5*2)/10</f>
        <v>3.4</v>
      </c>
      <c r="Z15" t="s">
        <v>33</v>
      </c>
      <c r="AA15">
        <f>(3*2+2*4+5*2)/9</f>
        <v>2.6666666666666665</v>
      </c>
    </row>
    <row r="16" spans="2:27" x14ac:dyDescent="0.7">
      <c r="B16" t="s">
        <v>21</v>
      </c>
      <c r="C16">
        <v>5</v>
      </c>
      <c r="D16">
        <v>5</v>
      </c>
      <c r="E16">
        <v>5</v>
      </c>
      <c r="G16" t="s">
        <v>21</v>
      </c>
      <c r="H16">
        <v>5</v>
      </c>
      <c r="I16">
        <v>5</v>
      </c>
      <c r="J16">
        <v>5</v>
      </c>
      <c r="L16" t="s">
        <v>21</v>
      </c>
      <c r="M16">
        <v>2</v>
      </c>
      <c r="N16">
        <v>2</v>
      </c>
      <c r="O16">
        <v>3</v>
      </c>
      <c r="Q16" t="s">
        <v>31</v>
      </c>
      <c r="R16">
        <v>1</v>
      </c>
      <c r="U16" t="s">
        <v>31</v>
      </c>
      <c r="V16">
        <v>1</v>
      </c>
      <c r="Y16" t="s">
        <v>31</v>
      </c>
      <c r="Z16">
        <v>1</v>
      </c>
    </row>
    <row r="17" spans="2:27" x14ac:dyDescent="0.7">
      <c r="B17" t="s">
        <v>2</v>
      </c>
      <c r="C17">
        <v>3</v>
      </c>
      <c r="D17">
        <v>4</v>
      </c>
      <c r="E17">
        <v>5</v>
      </c>
      <c r="G17" t="s">
        <v>2</v>
      </c>
      <c r="H17">
        <v>4</v>
      </c>
      <c r="I17">
        <v>4</v>
      </c>
      <c r="J17">
        <v>4</v>
      </c>
      <c r="L17" t="s">
        <v>2</v>
      </c>
      <c r="M17">
        <v>3</v>
      </c>
      <c r="N17">
        <v>4</v>
      </c>
      <c r="O17">
        <v>4</v>
      </c>
      <c r="R17">
        <v>2</v>
      </c>
      <c r="S17">
        <v>1</v>
      </c>
      <c r="V17">
        <v>2</v>
      </c>
      <c r="Z17">
        <v>2</v>
      </c>
      <c r="AA17">
        <v>2</v>
      </c>
    </row>
    <row r="18" spans="2:27" x14ac:dyDescent="0.7">
      <c r="B18" t="s">
        <v>3</v>
      </c>
      <c r="C18">
        <v>3</v>
      </c>
      <c r="D18">
        <v>4</v>
      </c>
      <c r="E18">
        <v>4</v>
      </c>
      <c r="G18" t="s">
        <v>3</v>
      </c>
      <c r="H18">
        <v>4</v>
      </c>
      <c r="I18">
        <v>4</v>
      </c>
      <c r="J18">
        <v>4</v>
      </c>
      <c r="L18" t="s">
        <v>3</v>
      </c>
      <c r="M18">
        <v>2</v>
      </c>
      <c r="N18">
        <v>3</v>
      </c>
      <c r="O18">
        <v>3</v>
      </c>
      <c r="R18">
        <v>3</v>
      </c>
      <c r="S18">
        <v>2</v>
      </c>
      <c r="V18">
        <v>3</v>
      </c>
      <c r="W18">
        <v>2</v>
      </c>
      <c r="Z18">
        <v>3</v>
      </c>
      <c r="AA18">
        <v>5</v>
      </c>
    </row>
    <row r="19" spans="2:27" x14ac:dyDescent="0.7">
      <c r="C19">
        <f>AVERAGE(C15:C18)</f>
        <v>4</v>
      </c>
      <c r="D19">
        <f t="shared" ref="D19:E19" si="13">AVERAGE(D15:D18)</f>
        <v>4.5</v>
      </c>
      <c r="E19">
        <f t="shared" si="13"/>
        <v>4.75</v>
      </c>
      <c r="H19">
        <f t="shared" ref="H19" si="14">AVERAGE(H15:H18)</f>
        <v>4.25</v>
      </c>
      <c r="I19">
        <f t="shared" ref="I19" si="15">AVERAGE(I15:I18)</f>
        <v>4.25</v>
      </c>
      <c r="J19">
        <f t="shared" ref="J19" si="16">AVERAGE(J15:J18)</f>
        <v>4.25</v>
      </c>
      <c r="M19">
        <f t="shared" ref="M19" si="17">AVERAGE(M15:M18)</f>
        <v>2.5</v>
      </c>
      <c r="N19">
        <f t="shared" ref="N19" si="18">AVERAGE(N15:N18)</f>
        <v>3</v>
      </c>
      <c r="O19">
        <f t="shared" ref="O19" si="19">AVERAGE(O15:O18)</f>
        <v>3.25</v>
      </c>
      <c r="R19">
        <v>4</v>
      </c>
      <c r="S19">
        <v>6</v>
      </c>
      <c r="V19">
        <v>4</v>
      </c>
      <c r="W19">
        <v>6</v>
      </c>
      <c r="Z19">
        <v>4</v>
      </c>
      <c r="AA19">
        <v>2</v>
      </c>
    </row>
    <row r="20" spans="2:27" x14ac:dyDescent="0.7">
      <c r="B20" t="s">
        <v>10</v>
      </c>
      <c r="C20">
        <v>-1</v>
      </c>
      <c r="D20">
        <v>3</v>
      </c>
      <c r="E20">
        <v>2</v>
      </c>
      <c r="R20">
        <v>5</v>
      </c>
      <c r="V20">
        <v>5</v>
      </c>
      <c r="W20">
        <v>2</v>
      </c>
      <c r="Z20">
        <v>5</v>
      </c>
      <c r="AA20">
        <v>0</v>
      </c>
    </row>
    <row r="21" spans="2:27" x14ac:dyDescent="0.7">
      <c r="B21" t="s">
        <v>0</v>
      </c>
      <c r="C21">
        <v>3</v>
      </c>
      <c r="D21">
        <v>3</v>
      </c>
      <c r="E21">
        <v>4</v>
      </c>
      <c r="F21" t="s">
        <v>44</v>
      </c>
      <c r="G21" s="1"/>
      <c r="H21" s="1" t="s">
        <v>45</v>
      </c>
      <c r="I21" s="1">
        <v>3</v>
      </c>
      <c r="J21" s="1">
        <v>2</v>
      </c>
      <c r="R21" t="s">
        <v>33</v>
      </c>
      <c r="S21">
        <f>(3*2+4*6+2)/9</f>
        <v>3.5555555555555554</v>
      </c>
      <c r="V21" t="s">
        <v>33</v>
      </c>
      <c r="W21">
        <f>(3*2+4*6+5*2)/10</f>
        <v>4</v>
      </c>
      <c r="Z21" t="s">
        <v>33</v>
      </c>
      <c r="AA21">
        <f>(2*2+3*5+4*2)/9</f>
        <v>3</v>
      </c>
    </row>
    <row r="22" spans="2:27" x14ac:dyDescent="0.7">
      <c r="B22" t="s">
        <v>1</v>
      </c>
      <c r="C22">
        <v>2</v>
      </c>
      <c r="D22">
        <v>2</v>
      </c>
      <c r="E22">
        <v>2</v>
      </c>
      <c r="G22" s="1" t="s">
        <v>23</v>
      </c>
      <c r="H22" s="2">
        <f>AVERAGE(C7,C13,C19,C25,H7,H13,H19,M7,M13,M19)</f>
        <v>3</v>
      </c>
      <c r="I22" s="2">
        <f>AVERAGE(D7,D13,D19,D25,I13,I7,I19,N7,N13,N19)</f>
        <v>3.3250000000000002</v>
      </c>
      <c r="J22" s="2">
        <f>AVERAGE(E7,E13,E19,E25,J7,J13,J19,O7,O13,O19)</f>
        <v>3.7</v>
      </c>
      <c r="Q22" t="s">
        <v>32</v>
      </c>
      <c r="R22">
        <v>1</v>
      </c>
      <c r="U22" t="s">
        <v>32</v>
      </c>
      <c r="V22">
        <v>1</v>
      </c>
      <c r="Y22" t="s">
        <v>32</v>
      </c>
      <c r="Z22">
        <v>1</v>
      </c>
    </row>
    <row r="23" spans="2:27" x14ac:dyDescent="0.7">
      <c r="B23" t="s">
        <v>2</v>
      </c>
      <c r="C23">
        <v>4</v>
      </c>
      <c r="D23">
        <v>3</v>
      </c>
      <c r="E23">
        <v>4</v>
      </c>
      <c r="R23">
        <v>2</v>
      </c>
      <c r="S23">
        <v>1</v>
      </c>
      <c r="V23">
        <v>2</v>
      </c>
      <c r="W23">
        <v>1</v>
      </c>
      <c r="Z23">
        <v>2</v>
      </c>
      <c r="AA23">
        <v>4</v>
      </c>
    </row>
    <row r="24" spans="2:27" x14ac:dyDescent="0.7">
      <c r="B24" t="s">
        <v>3</v>
      </c>
      <c r="C24">
        <v>2</v>
      </c>
      <c r="D24">
        <v>2</v>
      </c>
      <c r="E24">
        <v>3</v>
      </c>
      <c r="G24" s="1" t="s">
        <v>28</v>
      </c>
      <c r="H24" s="1" t="s">
        <v>29</v>
      </c>
      <c r="I24" s="1" t="s">
        <v>30</v>
      </c>
      <c r="J24" s="1" t="s">
        <v>31</v>
      </c>
      <c r="K24" s="1" t="s">
        <v>32</v>
      </c>
      <c r="R24">
        <v>3</v>
      </c>
      <c r="S24">
        <v>4</v>
      </c>
      <c r="V24">
        <v>3</v>
      </c>
      <c r="W24">
        <v>3</v>
      </c>
      <c r="Z24">
        <v>3</v>
      </c>
      <c r="AA24">
        <v>4</v>
      </c>
    </row>
    <row r="25" spans="2:27" x14ac:dyDescent="0.7">
      <c r="C25">
        <f>AVERAGE(C21:C24)</f>
        <v>2.75</v>
      </c>
      <c r="D25">
        <f>AVERAGE(D21:D24)</f>
        <v>2.5</v>
      </c>
      <c r="E25">
        <f>AVERAGE(E21:E24)</f>
        <v>3.25</v>
      </c>
      <c r="G25" s="1" t="s">
        <v>33</v>
      </c>
      <c r="H25" s="2">
        <v>3.56</v>
      </c>
      <c r="I25" s="2">
        <v>3.11</v>
      </c>
      <c r="J25" s="2">
        <v>3.56</v>
      </c>
      <c r="K25" s="2">
        <v>3.33</v>
      </c>
      <c r="R25">
        <v>4</v>
      </c>
      <c r="S25">
        <v>4</v>
      </c>
      <c r="V25">
        <v>4</v>
      </c>
      <c r="W25">
        <v>6</v>
      </c>
      <c r="Z25">
        <v>4</v>
      </c>
      <c r="AA25">
        <v>1</v>
      </c>
    </row>
    <row r="26" spans="2:27" x14ac:dyDescent="0.7">
      <c r="R26">
        <v>5</v>
      </c>
      <c r="V26">
        <v>5</v>
      </c>
      <c r="Z26">
        <v>5</v>
      </c>
    </row>
    <row r="27" spans="2:27" x14ac:dyDescent="0.7">
      <c r="F27" t="s">
        <v>43</v>
      </c>
      <c r="G27" s="1"/>
      <c r="H27" s="1" t="s">
        <v>46</v>
      </c>
      <c r="I27" s="1" t="s">
        <v>47</v>
      </c>
      <c r="J27" s="1" t="s">
        <v>48</v>
      </c>
      <c r="K27" s="1" t="s">
        <v>49</v>
      </c>
      <c r="R27" t="s">
        <v>33</v>
      </c>
      <c r="S27">
        <f>(3*4+4*4+2)/9</f>
        <v>3.3333333333333335</v>
      </c>
      <c r="V27" t="s">
        <v>33</v>
      </c>
      <c r="W27">
        <f>(3*3+4*6+2)/10</f>
        <v>3.5</v>
      </c>
      <c r="Z27" t="s">
        <v>33</v>
      </c>
      <c r="AA27">
        <f>(2*4+4*1+3*4)/9</f>
        <v>2.6666666666666665</v>
      </c>
    </row>
    <row r="28" spans="2:27" x14ac:dyDescent="0.7">
      <c r="G28" s="1" t="s">
        <v>33</v>
      </c>
      <c r="H28" s="2">
        <v>3.9</v>
      </c>
      <c r="I28" s="2">
        <v>3.4</v>
      </c>
      <c r="J28" s="2">
        <v>4</v>
      </c>
      <c r="K28" s="2">
        <v>3.56</v>
      </c>
    </row>
    <row r="30" spans="2:27" x14ac:dyDescent="0.7">
      <c r="G30" s="1" t="s">
        <v>35</v>
      </c>
      <c r="H30" s="1" t="s">
        <v>29</v>
      </c>
      <c r="I30" s="1" t="s">
        <v>30</v>
      </c>
      <c r="J30" s="1" t="s">
        <v>31</v>
      </c>
      <c r="K30" s="1" t="s">
        <v>32</v>
      </c>
    </row>
    <row r="31" spans="2:27" x14ac:dyDescent="0.7">
      <c r="G31" s="1" t="s">
        <v>33</v>
      </c>
      <c r="H31" s="2">
        <v>3.44</v>
      </c>
      <c r="I31" s="2">
        <v>2.67</v>
      </c>
      <c r="J31" s="2">
        <v>3</v>
      </c>
      <c r="K31" s="2">
        <v>2.67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29F3-FAF8-423E-95EF-5B588701EC92}">
  <dimension ref="C1:V33"/>
  <sheetViews>
    <sheetView zoomScale="86" workbookViewId="0">
      <selection activeCell="U6" sqref="U6"/>
    </sheetView>
  </sheetViews>
  <sheetFormatPr defaultRowHeight="17.649999999999999" x14ac:dyDescent="0.7"/>
  <cols>
    <col min="3" max="3" width="18.875" bestFit="1" customWidth="1"/>
    <col min="6" max="6" width="13.375" bestFit="1" customWidth="1"/>
    <col min="8" max="8" width="18.875" bestFit="1" customWidth="1"/>
    <col min="11" max="11" width="13.375" bestFit="1" customWidth="1"/>
    <col min="13" max="13" width="18.875" bestFit="1" customWidth="1"/>
    <col min="16" max="16" width="13.375" bestFit="1" customWidth="1"/>
    <col min="19" max="19" width="15.125" bestFit="1" customWidth="1"/>
    <col min="22" max="22" width="13.375" bestFit="1" customWidth="1"/>
  </cols>
  <sheetData>
    <row r="1" spans="3:22" x14ac:dyDescent="0.7">
      <c r="C1" t="s">
        <v>7</v>
      </c>
      <c r="D1" t="s">
        <v>4</v>
      </c>
      <c r="E1" t="s">
        <v>5</v>
      </c>
      <c r="F1" t="s">
        <v>6</v>
      </c>
      <c r="H1" t="s">
        <v>11</v>
      </c>
      <c r="I1" t="s">
        <v>4</v>
      </c>
      <c r="J1" t="s">
        <v>5</v>
      </c>
      <c r="K1" t="s">
        <v>6</v>
      </c>
      <c r="M1" t="s">
        <v>14</v>
      </c>
      <c r="N1" t="s">
        <v>4</v>
      </c>
      <c r="O1" t="s">
        <v>5</v>
      </c>
      <c r="P1" t="s">
        <v>6</v>
      </c>
      <c r="S1" t="s">
        <v>17</v>
      </c>
      <c r="T1" t="s">
        <v>4</v>
      </c>
      <c r="U1" t="s">
        <v>5</v>
      </c>
      <c r="V1" t="s">
        <v>6</v>
      </c>
    </row>
    <row r="2" spans="3:22" x14ac:dyDescent="0.7">
      <c r="C2" t="s">
        <v>0</v>
      </c>
      <c r="D2">
        <v>3</v>
      </c>
      <c r="E2">
        <v>5</v>
      </c>
      <c r="F2">
        <v>4</v>
      </c>
      <c r="H2" t="s">
        <v>0</v>
      </c>
      <c r="I2">
        <v>2</v>
      </c>
      <c r="J2">
        <v>5</v>
      </c>
      <c r="K2">
        <v>5</v>
      </c>
      <c r="M2" t="s">
        <v>0</v>
      </c>
      <c r="N2">
        <v>3</v>
      </c>
      <c r="O2">
        <v>5</v>
      </c>
      <c r="P2">
        <v>5</v>
      </c>
      <c r="S2" t="s">
        <v>0</v>
      </c>
      <c r="T2">
        <v>5</v>
      </c>
      <c r="U2">
        <v>5</v>
      </c>
      <c r="V2">
        <v>5</v>
      </c>
    </row>
    <row r="3" spans="3:22" x14ac:dyDescent="0.7">
      <c r="C3" t="s">
        <v>21</v>
      </c>
      <c r="D3">
        <v>3</v>
      </c>
      <c r="E3">
        <v>4</v>
      </c>
      <c r="F3">
        <v>4</v>
      </c>
      <c r="H3" t="s">
        <v>21</v>
      </c>
      <c r="I3">
        <v>2</v>
      </c>
      <c r="J3">
        <v>5</v>
      </c>
      <c r="K3">
        <v>5</v>
      </c>
      <c r="M3" t="s">
        <v>21</v>
      </c>
      <c r="N3">
        <v>3</v>
      </c>
      <c r="O3">
        <v>5</v>
      </c>
      <c r="P3">
        <v>5</v>
      </c>
      <c r="S3" t="s">
        <v>21</v>
      </c>
      <c r="T3">
        <v>5</v>
      </c>
      <c r="U3">
        <v>4</v>
      </c>
      <c r="V3">
        <v>4</v>
      </c>
    </row>
    <row r="4" spans="3:22" x14ac:dyDescent="0.7">
      <c r="C4" t="s">
        <v>2</v>
      </c>
      <c r="D4">
        <v>3</v>
      </c>
      <c r="E4">
        <v>5</v>
      </c>
      <c r="F4">
        <v>5</v>
      </c>
      <c r="H4" t="s">
        <v>2</v>
      </c>
      <c r="I4">
        <v>2</v>
      </c>
      <c r="J4">
        <v>5</v>
      </c>
      <c r="K4">
        <v>5</v>
      </c>
      <c r="M4" t="s">
        <v>2</v>
      </c>
      <c r="N4">
        <v>3</v>
      </c>
      <c r="O4">
        <v>5</v>
      </c>
      <c r="P4">
        <v>5</v>
      </c>
      <c r="S4" t="s">
        <v>2</v>
      </c>
      <c r="T4">
        <v>3</v>
      </c>
      <c r="U4">
        <v>3</v>
      </c>
      <c r="V4">
        <v>3</v>
      </c>
    </row>
    <row r="5" spans="3:22" x14ac:dyDescent="0.7">
      <c r="C5" t="s">
        <v>3</v>
      </c>
      <c r="D5">
        <v>3</v>
      </c>
      <c r="E5">
        <v>5</v>
      </c>
      <c r="F5">
        <v>4</v>
      </c>
      <c r="H5" t="s">
        <v>3</v>
      </c>
      <c r="I5">
        <v>2</v>
      </c>
      <c r="J5">
        <v>5</v>
      </c>
      <c r="K5">
        <v>5</v>
      </c>
      <c r="M5" t="s">
        <v>3</v>
      </c>
      <c r="N5">
        <v>3</v>
      </c>
      <c r="O5">
        <v>5</v>
      </c>
      <c r="P5">
        <v>5</v>
      </c>
      <c r="S5" t="s">
        <v>3</v>
      </c>
      <c r="T5">
        <v>5</v>
      </c>
      <c r="U5">
        <v>4</v>
      </c>
      <c r="V5">
        <v>4</v>
      </c>
    </row>
    <row r="6" spans="3:22" x14ac:dyDescent="0.7">
      <c r="E6">
        <f>AVERAGE(E2:E5)</f>
        <v>4.75</v>
      </c>
      <c r="F6">
        <f t="shared" ref="F6:P6" si="0">AVERAGE(F2:F5)</f>
        <v>4.25</v>
      </c>
      <c r="I6">
        <f t="shared" si="0"/>
        <v>2</v>
      </c>
      <c r="J6">
        <f t="shared" si="0"/>
        <v>5</v>
      </c>
      <c r="K6">
        <f t="shared" si="0"/>
        <v>5</v>
      </c>
      <c r="N6">
        <f t="shared" si="0"/>
        <v>3</v>
      </c>
      <c r="O6">
        <f t="shared" si="0"/>
        <v>5</v>
      </c>
      <c r="P6">
        <f t="shared" si="0"/>
        <v>5</v>
      </c>
    </row>
    <row r="7" spans="3:22" x14ac:dyDescent="0.7">
      <c r="C7" t="s">
        <v>8</v>
      </c>
      <c r="D7" t="s">
        <v>4</v>
      </c>
      <c r="E7" t="s">
        <v>22</v>
      </c>
      <c r="F7" t="s">
        <v>6</v>
      </c>
      <c r="H7" t="s">
        <v>12</v>
      </c>
      <c r="I7" t="s">
        <v>4</v>
      </c>
      <c r="J7" t="s">
        <v>5</v>
      </c>
      <c r="K7" t="s">
        <v>6</v>
      </c>
      <c r="M7" t="s">
        <v>15</v>
      </c>
      <c r="N7" t="s">
        <v>4</v>
      </c>
      <c r="O7" t="s">
        <v>5</v>
      </c>
      <c r="P7" t="s">
        <v>6</v>
      </c>
      <c r="S7" t="s">
        <v>18</v>
      </c>
      <c r="T7" t="s">
        <v>4</v>
      </c>
      <c r="U7" t="s">
        <v>5</v>
      </c>
      <c r="V7" t="s">
        <v>6</v>
      </c>
    </row>
    <row r="8" spans="3:22" x14ac:dyDescent="0.7">
      <c r="C8" t="s">
        <v>0</v>
      </c>
      <c r="D8">
        <v>2</v>
      </c>
      <c r="E8">
        <v>5</v>
      </c>
      <c r="F8">
        <v>4</v>
      </c>
      <c r="H8" t="s">
        <v>0</v>
      </c>
      <c r="I8">
        <v>2</v>
      </c>
      <c r="J8">
        <v>4</v>
      </c>
      <c r="K8">
        <v>4</v>
      </c>
      <c r="M8" t="s">
        <v>0</v>
      </c>
      <c r="N8">
        <v>2</v>
      </c>
      <c r="O8">
        <v>5</v>
      </c>
      <c r="P8">
        <v>4</v>
      </c>
      <c r="S8" t="s">
        <v>0</v>
      </c>
    </row>
    <row r="9" spans="3:22" x14ac:dyDescent="0.7">
      <c r="C9" t="s">
        <v>21</v>
      </c>
      <c r="D9">
        <v>2</v>
      </c>
      <c r="E9">
        <v>4</v>
      </c>
      <c r="F9">
        <v>5</v>
      </c>
      <c r="H9" t="s">
        <v>21</v>
      </c>
      <c r="I9">
        <v>2</v>
      </c>
      <c r="J9">
        <v>3</v>
      </c>
      <c r="K9">
        <v>4</v>
      </c>
      <c r="M9" t="s">
        <v>21</v>
      </c>
      <c r="N9">
        <v>2</v>
      </c>
      <c r="O9">
        <v>4</v>
      </c>
      <c r="P9">
        <v>4</v>
      </c>
      <c r="S9" t="s">
        <v>21</v>
      </c>
    </row>
    <row r="10" spans="3:22" x14ac:dyDescent="0.7">
      <c r="C10" t="s">
        <v>2</v>
      </c>
      <c r="D10">
        <v>2</v>
      </c>
      <c r="E10">
        <v>4</v>
      </c>
      <c r="F10">
        <v>5</v>
      </c>
      <c r="H10" t="s">
        <v>2</v>
      </c>
      <c r="I10">
        <v>2</v>
      </c>
      <c r="J10">
        <v>3</v>
      </c>
      <c r="K10">
        <v>3</v>
      </c>
      <c r="M10" t="s">
        <v>2</v>
      </c>
      <c r="N10">
        <v>2</v>
      </c>
      <c r="O10">
        <v>4</v>
      </c>
      <c r="P10">
        <v>5</v>
      </c>
      <c r="S10" t="s">
        <v>2</v>
      </c>
    </row>
    <row r="11" spans="3:22" x14ac:dyDescent="0.7">
      <c r="C11" t="s">
        <v>3</v>
      </c>
      <c r="D11">
        <v>2</v>
      </c>
      <c r="E11">
        <v>5</v>
      </c>
      <c r="F11">
        <v>5</v>
      </c>
      <c r="H11" t="s">
        <v>3</v>
      </c>
      <c r="I11">
        <v>2</v>
      </c>
      <c r="J11">
        <v>2</v>
      </c>
      <c r="K11">
        <v>3</v>
      </c>
      <c r="M11" t="s">
        <v>3</v>
      </c>
      <c r="N11">
        <v>2</v>
      </c>
      <c r="O11">
        <v>5</v>
      </c>
      <c r="P11">
        <v>5</v>
      </c>
      <c r="S11" t="s">
        <v>3</v>
      </c>
    </row>
    <row r="12" spans="3:22" x14ac:dyDescent="0.7">
      <c r="E12">
        <f>AVERAGE(E8:E11)</f>
        <v>4.5</v>
      </c>
      <c r="F12">
        <f t="shared" ref="F12:P12" si="1">AVERAGE(F8:F11)</f>
        <v>4.75</v>
      </c>
      <c r="I12">
        <f t="shared" si="1"/>
        <v>2</v>
      </c>
      <c r="J12">
        <f t="shared" si="1"/>
        <v>3</v>
      </c>
      <c r="K12">
        <f t="shared" si="1"/>
        <v>3.5</v>
      </c>
      <c r="N12">
        <f t="shared" si="1"/>
        <v>2</v>
      </c>
      <c r="O12">
        <f t="shared" si="1"/>
        <v>4.5</v>
      </c>
      <c r="P12">
        <f t="shared" si="1"/>
        <v>4.5</v>
      </c>
    </row>
    <row r="13" spans="3:22" x14ac:dyDescent="0.7">
      <c r="C13" t="s">
        <v>9</v>
      </c>
      <c r="D13" t="s">
        <v>4</v>
      </c>
      <c r="E13" t="s">
        <v>5</v>
      </c>
      <c r="F13" t="s">
        <v>6</v>
      </c>
      <c r="H13" t="s">
        <v>13</v>
      </c>
      <c r="I13" t="s">
        <v>4</v>
      </c>
      <c r="J13" t="s">
        <v>5</v>
      </c>
      <c r="K13" t="s">
        <v>6</v>
      </c>
      <c r="M13" t="s">
        <v>16</v>
      </c>
      <c r="N13" t="s">
        <v>4</v>
      </c>
      <c r="O13" t="s">
        <v>5</v>
      </c>
      <c r="P13" t="s">
        <v>6</v>
      </c>
      <c r="S13" t="s">
        <v>19</v>
      </c>
      <c r="T13" t="s">
        <v>4</v>
      </c>
      <c r="U13" t="s">
        <v>5</v>
      </c>
      <c r="V13" t="s">
        <v>6</v>
      </c>
    </row>
    <row r="14" spans="3:22" x14ac:dyDescent="0.7">
      <c r="C14" t="s">
        <v>0</v>
      </c>
      <c r="D14">
        <v>3</v>
      </c>
      <c r="E14">
        <v>5</v>
      </c>
      <c r="F14">
        <v>5</v>
      </c>
      <c r="H14" t="s">
        <v>0</v>
      </c>
      <c r="I14">
        <v>3</v>
      </c>
      <c r="J14">
        <v>5</v>
      </c>
      <c r="K14">
        <v>5</v>
      </c>
      <c r="M14" t="s">
        <v>0</v>
      </c>
      <c r="N14">
        <v>2</v>
      </c>
      <c r="O14">
        <v>4</v>
      </c>
      <c r="P14">
        <v>4</v>
      </c>
      <c r="S14" t="s">
        <v>0</v>
      </c>
    </row>
    <row r="15" spans="3:22" x14ac:dyDescent="0.7">
      <c r="C15" t="s">
        <v>21</v>
      </c>
      <c r="D15">
        <v>3</v>
      </c>
      <c r="E15">
        <v>5</v>
      </c>
      <c r="F15">
        <v>5</v>
      </c>
      <c r="H15" t="s">
        <v>21</v>
      </c>
      <c r="I15">
        <v>3</v>
      </c>
      <c r="J15">
        <v>5</v>
      </c>
      <c r="K15">
        <v>5</v>
      </c>
      <c r="M15" t="s">
        <v>21</v>
      </c>
      <c r="N15">
        <v>2</v>
      </c>
      <c r="O15">
        <v>3</v>
      </c>
      <c r="P15">
        <v>4</v>
      </c>
      <c r="S15" t="s">
        <v>21</v>
      </c>
    </row>
    <row r="16" spans="3:22" x14ac:dyDescent="0.7">
      <c r="C16" t="s">
        <v>2</v>
      </c>
      <c r="D16">
        <v>3</v>
      </c>
      <c r="E16">
        <v>5</v>
      </c>
      <c r="F16">
        <v>5</v>
      </c>
      <c r="H16" t="s">
        <v>2</v>
      </c>
      <c r="I16">
        <v>3</v>
      </c>
      <c r="J16">
        <v>5</v>
      </c>
      <c r="K16">
        <v>5</v>
      </c>
      <c r="M16" t="s">
        <v>2</v>
      </c>
      <c r="N16">
        <v>2</v>
      </c>
      <c r="O16">
        <v>5</v>
      </c>
      <c r="P16">
        <v>5</v>
      </c>
      <c r="S16" t="s">
        <v>2</v>
      </c>
    </row>
    <row r="17" spans="3:22" x14ac:dyDescent="0.7">
      <c r="C17" t="s">
        <v>3</v>
      </c>
      <c r="D17">
        <v>3</v>
      </c>
      <c r="E17">
        <v>5</v>
      </c>
      <c r="F17">
        <v>5</v>
      </c>
      <c r="H17" t="s">
        <v>3</v>
      </c>
      <c r="I17">
        <v>3</v>
      </c>
      <c r="J17">
        <v>5</v>
      </c>
      <c r="K17">
        <v>5</v>
      </c>
      <c r="M17" t="s">
        <v>3</v>
      </c>
      <c r="N17">
        <v>2</v>
      </c>
      <c r="O17">
        <v>3</v>
      </c>
      <c r="P17">
        <v>4</v>
      </c>
      <c r="S17" t="s">
        <v>3</v>
      </c>
    </row>
    <row r="18" spans="3:22" x14ac:dyDescent="0.7">
      <c r="E18">
        <f>AVERAGE(E14:E17)</f>
        <v>5</v>
      </c>
      <c r="F18">
        <f t="shared" ref="F18:P18" si="2">AVERAGE(F14:F17)</f>
        <v>5</v>
      </c>
      <c r="I18">
        <f t="shared" si="2"/>
        <v>3</v>
      </c>
      <c r="J18">
        <f t="shared" si="2"/>
        <v>5</v>
      </c>
      <c r="K18">
        <f t="shared" si="2"/>
        <v>5</v>
      </c>
      <c r="N18">
        <f t="shared" si="2"/>
        <v>2</v>
      </c>
      <c r="O18">
        <f t="shared" si="2"/>
        <v>3.75</v>
      </c>
      <c r="P18">
        <f t="shared" si="2"/>
        <v>4.25</v>
      </c>
    </row>
    <row r="19" spans="3:22" x14ac:dyDescent="0.7">
      <c r="C19" t="s">
        <v>10</v>
      </c>
      <c r="D19" t="s">
        <v>4</v>
      </c>
      <c r="E19" t="s">
        <v>5</v>
      </c>
      <c r="F19" t="s">
        <v>6</v>
      </c>
      <c r="S19" t="s">
        <v>20</v>
      </c>
      <c r="T19" t="s">
        <v>4</v>
      </c>
      <c r="U19" t="s">
        <v>5</v>
      </c>
      <c r="V19" t="s">
        <v>6</v>
      </c>
    </row>
    <row r="20" spans="3:22" x14ac:dyDescent="0.7">
      <c r="C20" t="s">
        <v>0</v>
      </c>
      <c r="I20" s="1"/>
      <c r="J20" s="1" t="s">
        <v>24</v>
      </c>
      <c r="K20" s="1" t="s">
        <v>25</v>
      </c>
      <c r="S20" t="s">
        <v>0</v>
      </c>
    </row>
    <row r="21" spans="3:22" x14ac:dyDescent="0.7">
      <c r="C21" t="s">
        <v>1</v>
      </c>
      <c r="I21" s="1" t="s">
        <v>26</v>
      </c>
      <c r="J21" s="2">
        <f>AVERAGE(E6,E12,E18,J6,J12,J18,O6,O12,O18)</f>
        <v>4.5</v>
      </c>
      <c r="K21" s="2">
        <f>AVERAGE(F6,F12,F18,K6,K12,K18,P6,P12,P18)</f>
        <v>4.583333333333333</v>
      </c>
      <c r="S21" t="s">
        <v>21</v>
      </c>
    </row>
    <row r="22" spans="3:22" x14ac:dyDescent="0.7">
      <c r="C22" t="s">
        <v>2</v>
      </c>
      <c r="S22" t="s">
        <v>2</v>
      </c>
    </row>
    <row r="23" spans="3:22" x14ac:dyDescent="0.7">
      <c r="C23" t="s">
        <v>3</v>
      </c>
      <c r="I23" s="2" t="s">
        <v>36</v>
      </c>
      <c r="J23" s="2" t="s">
        <v>38</v>
      </c>
      <c r="K23" s="2" t="s">
        <v>39</v>
      </c>
      <c r="S23" t="s">
        <v>3</v>
      </c>
    </row>
    <row r="24" spans="3:22" x14ac:dyDescent="0.7">
      <c r="I24" s="2" t="s">
        <v>37</v>
      </c>
      <c r="J24" s="2">
        <f>AVERAGE(E2,E8,E14,J2,J8,J14,O2,O8,O14)</f>
        <v>4.7777777777777777</v>
      </c>
      <c r="K24" s="2">
        <f>AVERAGE(F2,F8,F14,K2,K8,K14,P2,P8,P14)</f>
        <v>4.4444444444444446</v>
      </c>
    </row>
    <row r="25" spans="3:22" x14ac:dyDescent="0.7">
      <c r="I25" s="3"/>
      <c r="J25" s="3"/>
      <c r="K25" s="3"/>
    </row>
    <row r="26" spans="3:22" x14ac:dyDescent="0.7">
      <c r="I26" s="2" t="s">
        <v>40</v>
      </c>
      <c r="J26" s="2" t="s">
        <v>38</v>
      </c>
      <c r="K26" s="2" t="s">
        <v>39</v>
      </c>
    </row>
    <row r="27" spans="3:22" x14ac:dyDescent="0.7">
      <c r="I27" s="2" t="s">
        <v>37</v>
      </c>
      <c r="J27" s="2">
        <f>AVERAGE(E3,E9,E15,J3,J9,J15,O3,O9,O15)</f>
        <v>4.2222222222222223</v>
      </c>
      <c r="K27" s="2">
        <f>AVERAGE(F3,F9,F15,K15,K9,K3,P3,P9,P15)</f>
        <v>4.5555555555555554</v>
      </c>
    </row>
    <row r="28" spans="3:22" x14ac:dyDescent="0.7">
      <c r="I28" s="3"/>
      <c r="J28" s="3"/>
      <c r="K28" s="3"/>
    </row>
    <row r="29" spans="3:22" x14ac:dyDescent="0.7">
      <c r="I29" s="2" t="s">
        <v>41</v>
      </c>
      <c r="J29" s="2" t="s">
        <v>38</v>
      </c>
      <c r="K29" s="2" t="s">
        <v>39</v>
      </c>
    </row>
    <row r="30" spans="3:22" x14ac:dyDescent="0.7">
      <c r="I30" s="2" t="s">
        <v>37</v>
      </c>
      <c r="J30" s="2">
        <f>AVERAGE(E4,E10,E16,J16,J10,J5,O5,O10,O16)</f>
        <v>4.5555555555555554</v>
      </c>
      <c r="K30" s="2">
        <f>AVERAGE(F4,F10,F16,K4,K10,K16,P16,P10,P4)</f>
        <v>4.7777777777777777</v>
      </c>
    </row>
    <row r="31" spans="3:22" x14ac:dyDescent="0.7">
      <c r="I31" s="3"/>
      <c r="J31" s="3"/>
      <c r="K31" s="3"/>
    </row>
    <row r="32" spans="3:22" x14ac:dyDescent="0.7">
      <c r="I32" s="2" t="s">
        <v>42</v>
      </c>
      <c r="J32" s="2" t="s">
        <v>38</v>
      </c>
      <c r="K32" s="2" t="s">
        <v>39</v>
      </c>
    </row>
    <row r="33" spans="9:11" x14ac:dyDescent="0.7">
      <c r="I33" s="2" t="s">
        <v>37</v>
      </c>
      <c r="J33" s="2">
        <f>AVERAGE(E5,E11,E17,J5,J11,J17,O5,O11,O17)</f>
        <v>4.4444444444444446</v>
      </c>
      <c r="K33" s="2">
        <f>AVERAGE(F5,F11,F17,K17,K11,K5,P5,P11,P17)</f>
        <v>4.5555555555555554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6D826-DA93-4C7F-A325-969D5D97FAED}">
  <dimension ref="B3:AA32"/>
  <sheetViews>
    <sheetView tabSelected="1" zoomScale="60" zoomScaleNormal="60" workbookViewId="0">
      <selection activeCell="G31" sqref="G31:K32"/>
    </sheetView>
  </sheetViews>
  <sheetFormatPr defaultRowHeight="17.649999999999999" x14ac:dyDescent="0.7"/>
  <cols>
    <col min="2" max="2" width="15.125" bestFit="1" customWidth="1"/>
    <col min="7" max="7" width="15.125" bestFit="1" customWidth="1"/>
    <col min="12" max="12" width="15.125" bestFit="1" customWidth="1"/>
  </cols>
  <sheetData>
    <row r="3" spans="2:27" x14ac:dyDescent="0.7">
      <c r="B3" t="s">
        <v>7</v>
      </c>
      <c r="C3">
        <v>17</v>
      </c>
      <c r="D3">
        <v>15</v>
      </c>
      <c r="E3">
        <v>13</v>
      </c>
      <c r="G3" t="s">
        <v>11</v>
      </c>
      <c r="H3">
        <v>17</v>
      </c>
      <c r="I3">
        <v>15</v>
      </c>
      <c r="J3">
        <v>13</v>
      </c>
      <c r="L3" t="s">
        <v>14</v>
      </c>
      <c r="M3">
        <v>17</v>
      </c>
      <c r="N3">
        <v>15</v>
      </c>
      <c r="O3">
        <v>13</v>
      </c>
      <c r="R3" t="s">
        <v>50</v>
      </c>
      <c r="V3" t="s">
        <v>52</v>
      </c>
      <c r="Z3" t="s">
        <v>51</v>
      </c>
    </row>
    <row r="4" spans="2:27" x14ac:dyDescent="0.7">
      <c r="B4" t="s">
        <v>0</v>
      </c>
      <c r="C4">
        <v>3</v>
      </c>
      <c r="D4">
        <v>3</v>
      </c>
      <c r="E4">
        <v>4</v>
      </c>
      <c r="G4" t="s">
        <v>0</v>
      </c>
      <c r="H4">
        <v>2</v>
      </c>
      <c r="I4">
        <v>2</v>
      </c>
      <c r="J4">
        <v>3</v>
      </c>
      <c r="L4" t="s">
        <v>0</v>
      </c>
      <c r="M4">
        <v>3</v>
      </c>
      <c r="N4">
        <v>3</v>
      </c>
      <c r="O4">
        <v>4</v>
      </c>
      <c r="Q4" t="s">
        <v>0</v>
      </c>
      <c r="R4">
        <v>1</v>
      </c>
      <c r="S4">
        <v>0</v>
      </c>
      <c r="U4" t="s">
        <v>0</v>
      </c>
      <c r="V4">
        <v>1</v>
      </c>
      <c r="W4">
        <v>0</v>
      </c>
      <c r="Y4" t="s">
        <v>0</v>
      </c>
      <c r="Z4">
        <v>1</v>
      </c>
      <c r="AA4">
        <v>0</v>
      </c>
    </row>
    <row r="5" spans="2:27" x14ac:dyDescent="0.7">
      <c r="B5" t="s">
        <v>21</v>
      </c>
      <c r="C5">
        <v>3</v>
      </c>
      <c r="D5">
        <v>3</v>
      </c>
      <c r="E5">
        <v>4</v>
      </c>
      <c r="G5" t="s">
        <v>21</v>
      </c>
      <c r="H5">
        <v>2</v>
      </c>
      <c r="I5">
        <v>2</v>
      </c>
      <c r="J5">
        <v>3</v>
      </c>
      <c r="L5" t="s">
        <v>21</v>
      </c>
      <c r="M5">
        <v>3</v>
      </c>
      <c r="N5">
        <v>4</v>
      </c>
      <c r="O5">
        <v>4</v>
      </c>
      <c r="R5">
        <v>2</v>
      </c>
      <c r="S5">
        <v>1</v>
      </c>
      <c r="V5">
        <v>2</v>
      </c>
      <c r="W5">
        <v>1</v>
      </c>
      <c r="Z5">
        <v>2</v>
      </c>
      <c r="AA5">
        <v>0</v>
      </c>
    </row>
    <row r="6" spans="2:27" x14ac:dyDescent="0.7">
      <c r="B6" t="s">
        <v>2</v>
      </c>
      <c r="C6">
        <v>4</v>
      </c>
      <c r="D6">
        <v>4</v>
      </c>
      <c r="E6">
        <v>4</v>
      </c>
      <c r="G6" t="s">
        <v>2</v>
      </c>
      <c r="H6">
        <v>3</v>
      </c>
      <c r="I6">
        <v>4</v>
      </c>
      <c r="J6">
        <v>5</v>
      </c>
      <c r="L6" t="s">
        <v>2</v>
      </c>
      <c r="M6">
        <v>4</v>
      </c>
      <c r="N6">
        <v>4</v>
      </c>
      <c r="O6">
        <v>4</v>
      </c>
      <c r="R6">
        <v>3</v>
      </c>
      <c r="S6">
        <v>6</v>
      </c>
      <c r="V6">
        <v>3</v>
      </c>
      <c r="W6">
        <v>4</v>
      </c>
      <c r="Z6">
        <v>3</v>
      </c>
      <c r="AA6">
        <v>2</v>
      </c>
    </row>
    <row r="7" spans="2:27" x14ac:dyDescent="0.7">
      <c r="B7" t="s">
        <v>3</v>
      </c>
      <c r="C7">
        <v>3</v>
      </c>
      <c r="D7">
        <v>4</v>
      </c>
      <c r="E7">
        <v>4</v>
      </c>
      <c r="G7" t="s">
        <v>3</v>
      </c>
      <c r="H7">
        <v>1</v>
      </c>
      <c r="I7">
        <v>1</v>
      </c>
      <c r="J7">
        <v>2</v>
      </c>
      <c r="L7" t="s">
        <v>3</v>
      </c>
      <c r="M7">
        <v>3</v>
      </c>
      <c r="N7">
        <v>3</v>
      </c>
      <c r="O7">
        <v>3</v>
      </c>
      <c r="R7">
        <v>4</v>
      </c>
      <c r="S7">
        <v>1</v>
      </c>
      <c r="V7">
        <v>4</v>
      </c>
      <c r="W7">
        <v>3</v>
      </c>
      <c r="Z7">
        <v>4</v>
      </c>
      <c r="AA7">
        <v>6</v>
      </c>
    </row>
    <row r="8" spans="2:27" x14ac:dyDescent="0.7">
      <c r="C8">
        <f>AVERAGEA(C4:C7)</f>
        <v>3.25</v>
      </c>
      <c r="D8">
        <f>AVERAGEA(D4:D7)</f>
        <v>3.5</v>
      </c>
      <c r="E8">
        <f t="shared" ref="E8" si="0">AVERAGEA(E4:E7)</f>
        <v>4</v>
      </c>
      <c r="H8">
        <f t="shared" ref="H8:J8" si="1">AVERAGEA(H4:H7)</f>
        <v>2</v>
      </c>
      <c r="I8">
        <f t="shared" si="1"/>
        <v>2.25</v>
      </c>
      <c r="J8">
        <f t="shared" si="1"/>
        <v>3.25</v>
      </c>
      <c r="M8">
        <f t="shared" ref="M8:O8" si="2">AVERAGEA(M4:M7)</f>
        <v>3.25</v>
      </c>
      <c r="N8">
        <f t="shared" si="2"/>
        <v>3.5</v>
      </c>
      <c r="O8">
        <f t="shared" si="2"/>
        <v>3.75</v>
      </c>
      <c r="R8">
        <v>5</v>
      </c>
      <c r="S8">
        <v>1</v>
      </c>
      <c r="V8">
        <v>5</v>
      </c>
      <c r="W8">
        <v>2</v>
      </c>
      <c r="Z8">
        <v>5</v>
      </c>
      <c r="AA8">
        <v>2</v>
      </c>
    </row>
    <row r="9" spans="2:27" x14ac:dyDescent="0.7">
      <c r="B9" t="s">
        <v>8</v>
      </c>
      <c r="C9">
        <v>17</v>
      </c>
      <c r="D9">
        <v>15</v>
      </c>
      <c r="E9">
        <v>13</v>
      </c>
      <c r="G9" t="s">
        <v>12</v>
      </c>
      <c r="H9">
        <v>17</v>
      </c>
      <c r="I9">
        <v>15</v>
      </c>
      <c r="J9">
        <v>13</v>
      </c>
      <c r="L9" t="s">
        <v>15</v>
      </c>
      <c r="M9">
        <v>17</v>
      </c>
      <c r="N9">
        <v>15</v>
      </c>
      <c r="O9">
        <v>13</v>
      </c>
      <c r="R9" t="s">
        <v>23</v>
      </c>
      <c r="S9" s="3">
        <f>(3*6+4+5+2)/9</f>
        <v>3.2222222222222223</v>
      </c>
      <c r="T9" s="3"/>
      <c r="U9" s="3"/>
      <c r="V9" s="3" t="s">
        <v>23</v>
      </c>
      <c r="W9" s="3">
        <f>(2+3*4+4*3+5*2)/10</f>
        <v>3.6</v>
      </c>
      <c r="X9" s="3"/>
      <c r="Y9" s="3"/>
      <c r="Z9" s="3" t="s">
        <v>23</v>
      </c>
      <c r="AA9" s="3">
        <f>(3*2+4*6+5*2)/10</f>
        <v>4</v>
      </c>
    </row>
    <row r="10" spans="2:27" x14ac:dyDescent="0.7">
      <c r="B10" t="s">
        <v>0</v>
      </c>
      <c r="C10">
        <v>3</v>
      </c>
      <c r="D10">
        <v>4</v>
      </c>
      <c r="E10">
        <v>4</v>
      </c>
      <c r="G10" t="s">
        <v>0</v>
      </c>
      <c r="H10">
        <v>3</v>
      </c>
      <c r="I10">
        <v>3</v>
      </c>
      <c r="J10">
        <v>4</v>
      </c>
      <c r="L10" t="s">
        <v>0</v>
      </c>
      <c r="M10">
        <v>3</v>
      </c>
      <c r="N10">
        <v>4</v>
      </c>
      <c r="O10">
        <v>3</v>
      </c>
      <c r="Q10" t="s">
        <v>21</v>
      </c>
      <c r="R10">
        <v>1</v>
      </c>
      <c r="S10">
        <v>0</v>
      </c>
      <c r="U10" t="s">
        <v>21</v>
      </c>
      <c r="V10">
        <v>1</v>
      </c>
      <c r="W10">
        <v>0</v>
      </c>
      <c r="Y10" t="s">
        <v>21</v>
      </c>
      <c r="Z10">
        <v>1</v>
      </c>
      <c r="AA10">
        <v>0</v>
      </c>
    </row>
    <row r="11" spans="2:27" x14ac:dyDescent="0.7">
      <c r="B11" t="s">
        <v>21</v>
      </c>
      <c r="C11">
        <v>3</v>
      </c>
      <c r="D11">
        <v>4</v>
      </c>
      <c r="E11">
        <v>4</v>
      </c>
      <c r="G11" t="s">
        <v>21</v>
      </c>
      <c r="H11">
        <v>2</v>
      </c>
      <c r="I11">
        <v>3</v>
      </c>
      <c r="J11">
        <v>3</v>
      </c>
      <c r="L11" t="s">
        <v>21</v>
      </c>
      <c r="M11">
        <v>3</v>
      </c>
      <c r="N11">
        <v>4</v>
      </c>
      <c r="O11">
        <v>4</v>
      </c>
      <c r="R11">
        <v>2</v>
      </c>
      <c r="S11">
        <v>2</v>
      </c>
      <c r="V11">
        <v>2</v>
      </c>
      <c r="W11">
        <v>1</v>
      </c>
      <c r="Z11">
        <v>2</v>
      </c>
      <c r="AA11">
        <v>0</v>
      </c>
    </row>
    <row r="12" spans="2:27" x14ac:dyDescent="0.7">
      <c r="B12" t="s">
        <v>2</v>
      </c>
      <c r="C12">
        <v>4</v>
      </c>
      <c r="D12">
        <v>4</v>
      </c>
      <c r="E12">
        <v>4</v>
      </c>
      <c r="G12" t="s">
        <v>2</v>
      </c>
      <c r="H12">
        <v>2</v>
      </c>
      <c r="I12">
        <v>2</v>
      </c>
      <c r="J12">
        <v>3</v>
      </c>
      <c r="L12" t="s">
        <v>2</v>
      </c>
      <c r="M12">
        <v>3</v>
      </c>
      <c r="N12">
        <v>3</v>
      </c>
      <c r="O12">
        <v>4</v>
      </c>
      <c r="R12">
        <v>3</v>
      </c>
      <c r="S12">
        <v>6</v>
      </c>
      <c r="V12">
        <v>3</v>
      </c>
      <c r="W12">
        <v>4</v>
      </c>
      <c r="Z12">
        <v>3</v>
      </c>
      <c r="AA12">
        <v>3</v>
      </c>
    </row>
    <row r="13" spans="2:27" x14ac:dyDescent="0.7">
      <c r="B13" t="s">
        <v>3</v>
      </c>
      <c r="C13">
        <v>3</v>
      </c>
      <c r="D13">
        <v>4</v>
      </c>
      <c r="E13">
        <v>4</v>
      </c>
      <c r="G13" t="s">
        <v>3</v>
      </c>
      <c r="H13">
        <v>2</v>
      </c>
      <c r="I13">
        <v>2</v>
      </c>
      <c r="J13">
        <v>3</v>
      </c>
      <c r="L13" t="s">
        <v>3</v>
      </c>
      <c r="M13">
        <v>3</v>
      </c>
      <c r="N13">
        <v>3</v>
      </c>
      <c r="O13">
        <v>4</v>
      </c>
      <c r="R13">
        <v>4</v>
      </c>
      <c r="S13">
        <v>1</v>
      </c>
      <c r="V13">
        <v>4</v>
      </c>
      <c r="W13">
        <v>4</v>
      </c>
      <c r="Z13">
        <v>4</v>
      </c>
      <c r="AA13">
        <v>6</v>
      </c>
    </row>
    <row r="14" spans="2:27" x14ac:dyDescent="0.7">
      <c r="C14">
        <f>AVERAGE(C10:C13)</f>
        <v>3.25</v>
      </c>
      <c r="D14">
        <f t="shared" ref="D14:E14" si="3">AVERAGE(D10:D13)</f>
        <v>4</v>
      </c>
      <c r="E14">
        <f t="shared" si="3"/>
        <v>4</v>
      </c>
      <c r="H14">
        <f>AVERAGE(H10:H13)</f>
        <v>2.25</v>
      </c>
      <c r="I14">
        <f t="shared" ref="I14:J14" si="4">AVERAGE(I10:I13)</f>
        <v>2.5</v>
      </c>
      <c r="J14">
        <f t="shared" si="4"/>
        <v>3.25</v>
      </c>
      <c r="M14">
        <f t="shared" ref="M14:O14" si="5">AVERAGE(M10:M13)</f>
        <v>3</v>
      </c>
      <c r="N14">
        <f t="shared" si="5"/>
        <v>3.5</v>
      </c>
      <c r="O14">
        <f t="shared" si="5"/>
        <v>3.75</v>
      </c>
      <c r="R14">
        <v>5</v>
      </c>
      <c r="S14">
        <v>0</v>
      </c>
      <c r="V14">
        <v>5</v>
      </c>
      <c r="W14">
        <v>1</v>
      </c>
      <c r="Z14">
        <v>5</v>
      </c>
      <c r="AA14">
        <v>1</v>
      </c>
    </row>
    <row r="15" spans="2:27" x14ac:dyDescent="0.7">
      <c r="B15" t="s">
        <v>9</v>
      </c>
      <c r="C15">
        <v>17</v>
      </c>
      <c r="D15">
        <v>15</v>
      </c>
      <c r="E15">
        <v>13</v>
      </c>
      <c r="G15" t="s">
        <v>13</v>
      </c>
      <c r="H15">
        <v>17</v>
      </c>
      <c r="I15">
        <v>15</v>
      </c>
      <c r="J15">
        <v>13</v>
      </c>
      <c r="L15" t="s">
        <v>16</v>
      </c>
      <c r="M15">
        <v>17</v>
      </c>
      <c r="N15">
        <v>15</v>
      </c>
      <c r="O15">
        <v>13</v>
      </c>
      <c r="R15" t="s">
        <v>23</v>
      </c>
      <c r="S15" s="3">
        <f>(3*6+2*2+4)/9</f>
        <v>2.8888888888888888</v>
      </c>
      <c r="T15" s="3"/>
      <c r="U15" s="3"/>
      <c r="V15" s="3" t="s">
        <v>23</v>
      </c>
      <c r="W15" s="3">
        <f>(2+3*4+4*4+5)/10</f>
        <v>3.5</v>
      </c>
      <c r="X15" s="3"/>
      <c r="Y15" s="3"/>
      <c r="Z15" s="3" t="s">
        <v>23</v>
      </c>
      <c r="AA15" s="3">
        <f>(3*3+4*6+5)/10</f>
        <v>3.8</v>
      </c>
    </row>
    <row r="16" spans="2:27" x14ac:dyDescent="0.7">
      <c r="B16" t="s">
        <v>0</v>
      </c>
      <c r="C16">
        <v>5</v>
      </c>
      <c r="D16">
        <v>5</v>
      </c>
      <c r="E16">
        <v>5</v>
      </c>
      <c r="G16" t="s">
        <v>0</v>
      </c>
      <c r="H16">
        <v>5</v>
      </c>
      <c r="I16">
        <v>5</v>
      </c>
      <c r="J16">
        <v>5</v>
      </c>
      <c r="L16" t="s">
        <v>0</v>
      </c>
      <c r="M16">
        <v>3</v>
      </c>
      <c r="N16">
        <v>3</v>
      </c>
      <c r="O16">
        <v>4</v>
      </c>
      <c r="Q16" t="s">
        <v>31</v>
      </c>
      <c r="R16">
        <v>1</v>
      </c>
      <c r="U16" t="s">
        <v>31</v>
      </c>
      <c r="V16">
        <v>1</v>
      </c>
      <c r="Y16" t="s">
        <v>31</v>
      </c>
      <c r="Z16">
        <v>1</v>
      </c>
    </row>
    <row r="17" spans="2:27" x14ac:dyDescent="0.7">
      <c r="B17" t="s">
        <v>21</v>
      </c>
      <c r="C17">
        <v>4</v>
      </c>
      <c r="D17">
        <v>4</v>
      </c>
      <c r="E17">
        <v>4</v>
      </c>
      <c r="G17" t="s">
        <v>21</v>
      </c>
      <c r="H17">
        <v>5</v>
      </c>
      <c r="I17">
        <v>5</v>
      </c>
      <c r="J17">
        <v>5</v>
      </c>
      <c r="L17" t="s">
        <v>21</v>
      </c>
      <c r="M17">
        <v>3</v>
      </c>
      <c r="N17">
        <v>3</v>
      </c>
      <c r="O17">
        <v>4</v>
      </c>
      <c r="R17">
        <v>2</v>
      </c>
      <c r="S17">
        <v>1</v>
      </c>
      <c r="V17">
        <v>2</v>
      </c>
      <c r="W17">
        <v>1</v>
      </c>
      <c r="Z17">
        <v>2</v>
      </c>
    </row>
    <row r="18" spans="2:27" x14ac:dyDescent="0.7">
      <c r="B18" t="s">
        <v>2</v>
      </c>
      <c r="C18">
        <v>5</v>
      </c>
      <c r="D18">
        <v>5</v>
      </c>
      <c r="E18">
        <v>5</v>
      </c>
      <c r="G18" t="s">
        <v>2</v>
      </c>
      <c r="H18">
        <v>4</v>
      </c>
      <c r="I18">
        <v>4</v>
      </c>
      <c r="J18">
        <v>4</v>
      </c>
      <c r="L18" t="s">
        <v>2</v>
      </c>
      <c r="M18">
        <v>4</v>
      </c>
      <c r="N18">
        <v>4</v>
      </c>
      <c r="O18">
        <v>4</v>
      </c>
      <c r="R18">
        <v>3</v>
      </c>
      <c r="S18">
        <v>2</v>
      </c>
      <c r="V18">
        <v>3</v>
      </c>
      <c r="W18">
        <v>1</v>
      </c>
      <c r="Z18">
        <v>3</v>
      </c>
      <c r="AA18">
        <v>1</v>
      </c>
    </row>
    <row r="19" spans="2:27" x14ac:dyDescent="0.7">
      <c r="B19" t="s">
        <v>3</v>
      </c>
      <c r="C19">
        <v>4</v>
      </c>
      <c r="D19">
        <v>4</v>
      </c>
      <c r="E19">
        <v>5</v>
      </c>
      <c r="G19" t="s">
        <v>3</v>
      </c>
      <c r="H19">
        <v>4</v>
      </c>
      <c r="I19">
        <v>4</v>
      </c>
      <c r="J19">
        <v>4</v>
      </c>
      <c r="L19" t="s">
        <v>3</v>
      </c>
      <c r="M19">
        <v>4</v>
      </c>
      <c r="N19">
        <v>4</v>
      </c>
      <c r="O19">
        <v>5</v>
      </c>
      <c r="R19">
        <v>4</v>
      </c>
      <c r="S19">
        <v>6</v>
      </c>
      <c r="V19">
        <v>4</v>
      </c>
      <c r="W19">
        <v>7</v>
      </c>
      <c r="Z19">
        <v>4</v>
      </c>
      <c r="AA19">
        <v>7</v>
      </c>
    </row>
    <row r="20" spans="2:27" x14ac:dyDescent="0.7">
      <c r="C20">
        <f>AVERAGE(C16:C19)</f>
        <v>4.5</v>
      </c>
      <c r="D20">
        <f t="shared" ref="D20:E20" si="6">AVERAGE(D16:D19)</f>
        <v>4.5</v>
      </c>
      <c r="E20">
        <f t="shared" si="6"/>
        <v>4.75</v>
      </c>
      <c r="H20">
        <f t="shared" ref="H20:J20" si="7">AVERAGE(H16:H19)</f>
        <v>4.5</v>
      </c>
      <c r="I20">
        <f t="shared" si="7"/>
        <v>4.5</v>
      </c>
      <c r="J20">
        <f t="shared" si="7"/>
        <v>4.5</v>
      </c>
      <c r="M20">
        <f t="shared" ref="M20:O20" si="8">AVERAGE(M16:M19)</f>
        <v>3.5</v>
      </c>
      <c r="N20">
        <f t="shared" si="8"/>
        <v>3.5</v>
      </c>
      <c r="O20">
        <f t="shared" si="8"/>
        <v>4.25</v>
      </c>
      <c r="R20">
        <v>5</v>
      </c>
      <c r="S20">
        <v>1</v>
      </c>
      <c r="V20">
        <v>5</v>
      </c>
      <c r="W20">
        <v>1</v>
      </c>
      <c r="Z20">
        <v>5</v>
      </c>
      <c r="AA20">
        <v>2</v>
      </c>
    </row>
    <row r="21" spans="2:27" x14ac:dyDescent="0.7">
      <c r="B21" t="s">
        <v>10</v>
      </c>
      <c r="C21">
        <v>17</v>
      </c>
      <c r="D21">
        <v>15</v>
      </c>
      <c r="E21">
        <v>13</v>
      </c>
      <c r="R21" t="s">
        <v>23</v>
      </c>
      <c r="S21" s="3">
        <f>(3*2+4*5+2+5)/9</f>
        <v>3.6666666666666665</v>
      </c>
      <c r="T21" s="3"/>
      <c r="U21" s="3"/>
      <c r="V21" s="3" t="s">
        <v>23</v>
      </c>
      <c r="W21" s="3">
        <f>(2+3+4*6+5)/9</f>
        <v>3.7777777777777777</v>
      </c>
      <c r="X21" s="3"/>
      <c r="Y21" s="3"/>
      <c r="Z21" s="3" t="s">
        <v>23</v>
      </c>
      <c r="AA21" s="3">
        <f>(3+4*7+5*2)/10</f>
        <v>4.0999999999999996</v>
      </c>
    </row>
    <row r="22" spans="2:27" x14ac:dyDescent="0.7">
      <c r="B22" t="s">
        <v>0</v>
      </c>
      <c r="C22">
        <v>4</v>
      </c>
      <c r="D22">
        <v>4</v>
      </c>
      <c r="E22">
        <v>4</v>
      </c>
      <c r="F22" t="s">
        <v>44</v>
      </c>
      <c r="G22" s="1" t="s">
        <v>58</v>
      </c>
      <c r="H22" s="1">
        <v>17</v>
      </c>
      <c r="I22" s="1">
        <v>15</v>
      </c>
      <c r="J22" s="1">
        <v>13</v>
      </c>
      <c r="Q22" t="s">
        <v>3</v>
      </c>
      <c r="R22">
        <v>1</v>
      </c>
      <c r="S22">
        <v>1</v>
      </c>
      <c r="U22" t="s">
        <v>3</v>
      </c>
      <c r="V22">
        <v>1</v>
      </c>
      <c r="W22">
        <v>1</v>
      </c>
      <c r="Y22" t="s">
        <v>3</v>
      </c>
      <c r="Z22">
        <v>1</v>
      </c>
    </row>
    <row r="23" spans="2:27" x14ac:dyDescent="0.7">
      <c r="B23" t="s">
        <v>21</v>
      </c>
      <c r="C23">
        <v>3</v>
      </c>
      <c r="D23">
        <v>3</v>
      </c>
      <c r="E23">
        <v>3</v>
      </c>
      <c r="G23" s="1" t="s">
        <v>55</v>
      </c>
      <c r="H23" s="2">
        <f>AVERAGE(C8,C14,C20,H8,H14,H20,M8,C26,M14,M20)</f>
        <v>3.3</v>
      </c>
      <c r="I23" s="2">
        <f>AVERAGE(D8,D14,D20,D26,I8,I14,I20,N8,N14,N20)</f>
        <v>3.55</v>
      </c>
      <c r="J23" s="2">
        <f>AVERAGE(E8,E14,E20,E26,J8,J14,J20,O8,O14,O20)</f>
        <v>3.9</v>
      </c>
      <c r="R23">
        <v>2</v>
      </c>
      <c r="S23">
        <v>1</v>
      </c>
      <c r="V23">
        <v>2</v>
      </c>
      <c r="W23">
        <v>1</v>
      </c>
      <c r="Z23">
        <v>2</v>
      </c>
      <c r="AA23">
        <v>1</v>
      </c>
    </row>
    <row r="24" spans="2:27" x14ac:dyDescent="0.7">
      <c r="B24" t="s">
        <v>2</v>
      </c>
      <c r="C24">
        <v>4</v>
      </c>
      <c r="D24">
        <v>4</v>
      </c>
      <c r="E24">
        <v>4</v>
      </c>
      <c r="R24">
        <v>3</v>
      </c>
      <c r="S24">
        <v>5</v>
      </c>
      <c r="V24">
        <v>3</v>
      </c>
      <c r="W24">
        <v>2</v>
      </c>
      <c r="Z24">
        <v>3</v>
      </c>
      <c r="AA24">
        <v>3</v>
      </c>
    </row>
    <row r="25" spans="2:27" x14ac:dyDescent="0.7">
      <c r="B25" t="s">
        <v>3</v>
      </c>
      <c r="C25">
        <v>3</v>
      </c>
      <c r="D25">
        <v>4</v>
      </c>
      <c r="E25">
        <v>3</v>
      </c>
      <c r="G25" s="1" t="s">
        <v>50</v>
      </c>
      <c r="H25" s="1" t="s">
        <v>0</v>
      </c>
      <c r="I25" s="1" t="s">
        <v>21</v>
      </c>
      <c r="J25" s="1" t="s">
        <v>31</v>
      </c>
      <c r="K25" s="1" t="s">
        <v>3</v>
      </c>
      <c r="R25">
        <v>4</v>
      </c>
      <c r="S25">
        <v>2</v>
      </c>
      <c r="V25">
        <v>4</v>
      </c>
      <c r="W25">
        <v>6</v>
      </c>
      <c r="Z25">
        <v>4</v>
      </c>
      <c r="AA25">
        <v>4</v>
      </c>
    </row>
    <row r="26" spans="2:27" x14ac:dyDescent="0.7">
      <c r="C26">
        <f>AVERAGE(C22:C25)</f>
        <v>3.5</v>
      </c>
      <c r="D26">
        <f>AVERAGE(D22:D25)</f>
        <v>3.75</v>
      </c>
      <c r="E26">
        <f>AVERAGE(E22:E25)</f>
        <v>3.5</v>
      </c>
      <c r="G26" s="1" t="s">
        <v>53</v>
      </c>
      <c r="H26" s="2">
        <f>AVERAGE(C4,C10,C16,C22,H4,H10,H16,M4,M10,M16)</f>
        <v>3.4</v>
      </c>
      <c r="I26" s="2">
        <f>AVERAGE(C5,C11,C17,C23,H5,H11,H17,M5,M17,M11)</f>
        <v>3.1</v>
      </c>
      <c r="J26" s="2">
        <v>3.56</v>
      </c>
      <c r="K26" s="2">
        <v>3.33</v>
      </c>
      <c r="R26">
        <v>5</v>
      </c>
      <c r="S26">
        <v>0</v>
      </c>
      <c r="V26">
        <v>5</v>
      </c>
      <c r="W26">
        <v>0</v>
      </c>
      <c r="Z26">
        <v>5</v>
      </c>
      <c r="AA26">
        <v>2</v>
      </c>
    </row>
    <row r="27" spans="2:27" x14ac:dyDescent="0.7">
      <c r="R27" t="s">
        <v>23</v>
      </c>
      <c r="S27" s="3">
        <f>(1+2+3*5+4*2)/9</f>
        <v>2.8888888888888888</v>
      </c>
      <c r="T27" s="3"/>
      <c r="U27" s="3"/>
      <c r="V27" s="3" t="s">
        <v>23</v>
      </c>
      <c r="W27" s="3">
        <f>(1+2+3*2+4*6)/10</f>
        <v>3.3</v>
      </c>
      <c r="X27" s="3"/>
      <c r="Y27" s="3"/>
      <c r="Z27" s="3" t="s">
        <v>23</v>
      </c>
      <c r="AA27" s="3">
        <f>(2+3*3+4*4+5*2)/10</f>
        <v>3.7</v>
      </c>
    </row>
    <row r="28" spans="2:27" x14ac:dyDescent="0.7">
      <c r="F28" t="s">
        <v>56</v>
      </c>
      <c r="G28" s="1"/>
      <c r="H28" s="1" t="s">
        <v>46</v>
      </c>
      <c r="I28" s="1" t="s">
        <v>47</v>
      </c>
      <c r="J28" s="1" t="s">
        <v>48</v>
      </c>
      <c r="K28" s="1" t="s">
        <v>49</v>
      </c>
    </row>
    <row r="29" spans="2:27" x14ac:dyDescent="0.7">
      <c r="G29" s="1" t="s">
        <v>53</v>
      </c>
      <c r="H29" s="2">
        <v>3.89</v>
      </c>
      <c r="I29" s="2">
        <v>3.56</v>
      </c>
      <c r="J29" s="2">
        <v>4</v>
      </c>
      <c r="K29" s="2">
        <v>3.56</v>
      </c>
    </row>
    <row r="31" spans="2:27" x14ac:dyDescent="0.7">
      <c r="F31" t="s">
        <v>54</v>
      </c>
      <c r="G31" s="1" t="s">
        <v>57</v>
      </c>
      <c r="H31" s="1" t="s">
        <v>46</v>
      </c>
      <c r="I31" s="1" t="s">
        <v>47</v>
      </c>
      <c r="J31" s="1" t="s">
        <v>48</v>
      </c>
      <c r="K31" s="1" t="s">
        <v>49</v>
      </c>
    </row>
    <row r="32" spans="2:27" x14ac:dyDescent="0.7">
      <c r="G32" s="1" t="s">
        <v>55</v>
      </c>
      <c r="H32" s="2">
        <f>AVERAGE(E4,E10,E16,E22,O10,O16)</f>
        <v>4</v>
      </c>
      <c r="I32" s="2">
        <v>3.8</v>
      </c>
      <c r="J32" s="2">
        <v>4.0999999999999996</v>
      </c>
      <c r="K32" s="2">
        <v>3.7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F963F-F13F-457E-8DA5-EDEDDBD07AC1}">
  <dimension ref="B2:O25"/>
  <sheetViews>
    <sheetView topLeftCell="B1" zoomScale="90" workbookViewId="0">
      <selection activeCell="H21" sqref="H21:J22"/>
    </sheetView>
  </sheetViews>
  <sheetFormatPr defaultRowHeight="17.649999999999999" x14ac:dyDescent="0.7"/>
  <cols>
    <col min="2" max="2" width="15.125" bestFit="1" customWidth="1"/>
    <col min="5" max="5" width="13.375" bestFit="1" customWidth="1"/>
    <col min="7" max="7" width="15.125" bestFit="1" customWidth="1"/>
    <col min="10" max="10" width="13.375" bestFit="1" customWidth="1"/>
    <col min="12" max="12" width="15.125" bestFit="1" customWidth="1"/>
    <col min="15" max="15" width="13.375" bestFit="1" customWidth="1"/>
  </cols>
  <sheetData>
    <row r="2" spans="2:15" x14ac:dyDescent="0.7">
      <c r="B2" t="s">
        <v>7</v>
      </c>
      <c r="C2" t="s">
        <v>4</v>
      </c>
      <c r="D2" t="s">
        <v>5</v>
      </c>
      <c r="E2" t="s">
        <v>6</v>
      </c>
      <c r="G2" t="s">
        <v>11</v>
      </c>
      <c r="H2" t="s">
        <v>4</v>
      </c>
      <c r="I2" t="s">
        <v>5</v>
      </c>
      <c r="J2" t="s">
        <v>6</v>
      </c>
      <c r="L2" t="s">
        <v>14</v>
      </c>
      <c r="M2" t="s">
        <v>4</v>
      </c>
      <c r="N2" t="s">
        <v>5</v>
      </c>
      <c r="O2" t="s">
        <v>6</v>
      </c>
    </row>
    <row r="3" spans="2:15" x14ac:dyDescent="0.7">
      <c r="B3" t="s">
        <v>0</v>
      </c>
      <c r="D3">
        <v>5</v>
      </c>
      <c r="E3">
        <v>5</v>
      </c>
      <c r="G3" t="s">
        <v>0</v>
      </c>
      <c r="I3">
        <v>5</v>
      </c>
      <c r="J3">
        <v>5</v>
      </c>
      <c r="L3" t="s">
        <v>0</v>
      </c>
      <c r="N3">
        <v>5</v>
      </c>
      <c r="O3">
        <v>5</v>
      </c>
    </row>
    <row r="4" spans="2:15" x14ac:dyDescent="0.7">
      <c r="B4" t="s">
        <v>21</v>
      </c>
      <c r="D4">
        <v>5</v>
      </c>
      <c r="E4">
        <v>4</v>
      </c>
      <c r="G4" t="s">
        <v>21</v>
      </c>
      <c r="I4">
        <v>5</v>
      </c>
      <c r="J4">
        <v>5</v>
      </c>
      <c r="L4" t="s">
        <v>21</v>
      </c>
      <c r="N4">
        <v>5</v>
      </c>
      <c r="O4">
        <v>5</v>
      </c>
    </row>
    <row r="5" spans="2:15" x14ac:dyDescent="0.7">
      <c r="B5" t="s">
        <v>2</v>
      </c>
      <c r="D5">
        <v>5</v>
      </c>
      <c r="E5">
        <v>5</v>
      </c>
      <c r="G5" t="s">
        <v>2</v>
      </c>
      <c r="I5">
        <v>5</v>
      </c>
      <c r="J5">
        <v>5</v>
      </c>
      <c r="L5" t="s">
        <v>2</v>
      </c>
      <c r="N5">
        <v>5</v>
      </c>
      <c r="O5">
        <v>5</v>
      </c>
    </row>
    <row r="6" spans="2:15" x14ac:dyDescent="0.7">
      <c r="B6" t="s">
        <v>3</v>
      </c>
      <c r="D6">
        <v>5</v>
      </c>
      <c r="E6">
        <v>5</v>
      </c>
      <c r="G6" t="s">
        <v>3</v>
      </c>
      <c r="I6">
        <v>5</v>
      </c>
      <c r="J6">
        <v>5</v>
      </c>
      <c r="L6" t="s">
        <v>3</v>
      </c>
      <c r="N6">
        <v>5</v>
      </c>
      <c r="O6">
        <v>5</v>
      </c>
    </row>
    <row r="7" spans="2:15" x14ac:dyDescent="0.7">
      <c r="D7">
        <f>AVERAGE(D3:D6)</f>
        <v>5</v>
      </c>
      <c r="E7">
        <f t="shared" ref="E7:O7" si="0">AVERAGE(E3:E6)</f>
        <v>4.75</v>
      </c>
      <c r="I7">
        <f t="shared" si="0"/>
        <v>5</v>
      </c>
      <c r="J7">
        <f t="shared" si="0"/>
        <v>5</v>
      </c>
      <c r="N7">
        <f t="shared" si="0"/>
        <v>5</v>
      </c>
      <c r="O7">
        <f t="shared" si="0"/>
        <v>5</v>
      </c>
    </row>
    <row r="8" spans="2:15" x14ac:dyDescent="0.7">
      <c r="B8" t="s">
        <v>8</v>
      </c>
      <c r="C8" t="s">
        <v>4</v>
      </c>
      <c r="D8" t="s">
        <v>22</v>
      </c>
      <c r="E8" t="s">
        <v>6</v>
      </c>
      <c r="G8" t="s">
        <v>12</v>
      </c>
      <c r="H8" t="s">
        <v>4</v>
      </c>
      <c r="I8" t="s">
        <v>5</v>
      </c>
      <c r="J8" t="s">
        <v>6</v>
      </c>
      <c r="L8" t="s">
        <v>15</v>
      </c>
      <c r="M8" t="s">
        <v>4</v>
      </c>
      <c r="N8" t="s">
        <v>5</v>
      </c>
      <c r="O8" t="s">
        <v>6</v>
      </c>
    </row>
    <row r="9" spans="2:15" x14ac:dyDescent="0.7">
      <c r="B9" t="s">
        <v>0</v>
      </c>
      <c r="D9">
        <v>5</v>
      </c>
      <c r="E9">
        <v>4</v>
      </c>
      <c r="G9" t="s">
        <v>0</v>
      </c>
      <c r="I9">
        <v>4</v>
      </c>
      <c r="J9">
        <v>5</v>
      </c>
      <c r="L9" t="s">
        <v>0</v>
      </c>
      <c r="N9">
        <v>5</v>
      </c>
      <c r="O9">
        <v>5</v>
      </c>
    </row>
    <row r="10" spans="2:15" x14ac:dyDescent="0.7">
      <c r="B10" t="s">
        <v>21</v>
      </c>
      <c r="D10">
        <v>5</v>
      </c>
      <c r="E10">
        <v>4</v>
      </c>
      <c r="G10" t="s">
        <v>21</v>
      </c>
      <c r="I10">
        <v>3</v>
      </c>
      <c r="J10">
        <v>4</v>
      </c>
      <c r="L10" t="s">
        <v>21</v>
      </c>
      <c r="N10">
        <v>5</v>
      </c>
      <c r="O10">
        <v>4</v>
      </c>
    </row>
    <row r="11" spans="2:15" x14ac:dyDescent="0.7">
      <c r="B11" t="s">
        <v>2</v>
      </c>
      <c r="D11">
        <v>5</v>
      </c>
      <c r="E11">
        <v>5</v>
      </c>
      <c r="G11" t="s">
        <v>2</v>
      </c>
      <c r="I11">
        <v>5</v>
      </c>
      <c r="J11">
        <v>5</v>
      </c>
      <c r="L11" t="s">
        <v>2</v>
      </c>
      <c r="N11">
        <v>5</v>
      </c>
      <c r="O11">
        <v>4</v>
      </c>
    </row>
    <row r="12" spans="2:15" x14ac:dyDescent="0.7">
      <c r="B12" t="s">
        <v>3</v>
      </c>
      <c r="D12">
        <v>4</v>
      </c>
      <c r="E12">
        <v>4</v>
      </c>
      <c r="G12" t="s">
        <v>3</v>
      </c>
      <c r="I12">
        <v>4</v>
      </c>
      <c r="J12">
        <v>4</v>
      </c>
      <c r="L12" t="s">
        <v>3</v>
      </c>
      <c r="N12">
        <v>5</v>
      </c>
      <c r="O12">
        <v>5</v>
      </c>
    </row>
    <row r="13" spans="2:15" x14ac:dyDescent="0.7">
      <c r="D13">
        <f>AVERAGE(D9:D12)</f>
        <v>4.75</v>
      </c>
      <c r="E13">
        <f t="shared" ref="E13:O13" si="1">AVERAGE(E9:E12)</f>
        <v>4.25</v>
      </c>
      <c r="I13">
        <f t="shared" si="1"/>
        <v>4</v>
      </c>
      <c r="J13">
        <f t="shared" si="1"/>
        <v>4.5</v>
      </c>
      <c r="N13">
        <f t="shared" si="1"/>
        <v>5</v>
      </c>
      <c r="O13">
        <f t="shared" si="1"/>
        <v>4.5</v>
      </c>
    </row>
    <row r="14" spans="2:15" x14ac:dyDescent="0.7">
      <c r="B14" t="s">
        <v>9</v>
      </c>
      <c r="C14" t="s">
        <v>4</v>
      </c>
      <c r="D14" t="s">
        <v>5</v>
      </c>
      <c r="E14" t="s">
        <v>6</v>
      </c>
      <c r="G14" t="s">
        <v>13</v>
      </c>
      <c r="H14" t="s">
        <v>4</v>
      </c>
      <c r="I14" t="s">
        <v>5</v>
      </c>
      <c r="J14" t="s">
        <v>6</v>
      </c>
      <c r="L14" t="s">
        <v>16</v>
      </c>
      <c r="M14" t="s">
        <v>4</v>
      </c>
      <c r="N14" t="s">
        <v>5</v>
      </c>
      <c r="O14" t="s">
        <v>6</v>
      </c>
    </row>
    <row r="15" spans="2:15" x14ac:dyDescent="0.7">
      <c r="B15" t="s">
        <v>0</v>
      </c>
      <c r="D15">
        <v>5</v>
      </c>
      <c r="E15">
        <v>5</v>
      </c>
      <c r="G15" t="s">
        <v>0</v>
      </c>
      <c r="I15">
        <v>5</v>
      </c>
      <c r="J15">
        <v>5</v>
      </c>
      <c r="L15" t="s">
        <v>0</v>
      </c>
      <c r="N15">
        <v>5</v>
      </c>
      <c r="O15">
        <v>5</v>
      </c>
    </row>
    <row r="16" spans="2:15" x14ac:dyDescent="0.7">
      <c r="B16" t="s">
        <v>21</v>
      </c>
      <c r="D16">
        <v>5</v>
      </c>
      <c r="E16">
        <v>5</v>
      </c>
      <c r="G16" t="s">
        <v>21</v>
      </c>
      <c r="I16">
        <v>5</v>
      </c>
      <c r="J16">
        <v>5</v>
      </c>
      <c r="L16" t="s">
        <v>21</v>
      </c>
      <c r="N16">
        <v>4</v>
      </c>
      <c r="O16">
        <v>4</v>
      </c>
    </row>
    <row r="17" spans="2:15" x14ac:dyDescent="0.7">
      <c r="B17" t="s">
        <v>2</v>
      </c>
      <c r="D17">
        <v>5</v>
      </c>
      <c r="E17">
        <v>5</v>
      </c>
      <c r="G17" t="s">
        <v>2</v>
      </c>
      <c r="I17">
        <v>5</v>
      </c>
      <c r="J17">
        <v>5</v>
      </c>
      <c r="L17" t="s">
        <v>2</v>
      </c>
      <c r="N17">
        <v>5</v>
      </c>
      <c r="O17">
        <v>5</v>
      </c>
    </row>
    <row r="18" spans="2:15" x14ac:dyDescent="0.7">
      <c r="B18" t="s">
        <v>3</v>
      </c>
      <c r="D18">
        <v>5</v>
      </c>
      <c r="E18">
        <v>5</v>
      </c>
      <c r="G18" t="s">
        <v>3</v>
      </c>
      <c r="I18">
        <v>5</v>
      </c>
      <c r="J18">
        <v>5</v>
      </c>
      <c r="L18" t="s">
        <v>3</v>
      </c>
      <c r="N18">
        <v>4</v>
      </c>
      <c r="O18">
        <v>5</v>
      </c>
    </row>
    <row r="19" spans="2:15" x14ac:dyDescent="0.7">
      <c r="D19">
        <f>AVERAGE(D15:D18)</f>
        <v>5</v>
      </c>
      <c r="E19">
        <f t="shared" ref="E19:O19" si="2">AVERAGE(E15:E18)</f>
        <v>5</v>
      </c>
      <c r="I19">
        <f t="shared" si="2"/>
        <v>5</v>
      </c>
      <c r="J19">
        <f t="shared" si="2"/>
        <v>5</v>
      </c>
      <c r="N19">
        <f t="shared" si="2"/>
        <v>4.5</v>
      </c>
      <c r="O19">
        <f t="shared" si="2"/>
        <v>4.75</v>
      </c>
    </row>
    <row r="20" spans="2:15" x14ac:dyDescent="0.7">
      <c r="B20" t="s">
        <v>10</v>
      </c>
      <c r="C20" t="s">
        <v>4</v>
      </c>
      <c r="D20" t="s">
        <v>5</v>
      </c>
      <c r="E20" t="s">
        <v>6</v>
      </c>
    </row>
    <row r="21" spans="2:15" x14ac:dyDescent="0.7">
      <c r="B21" t="s">
        <v>0</v>
      </c>
      <c r="C21">
        <v>15</v>
      </c>
      <c r="D21">
        <v>5</v>
      </c>
      <c r="E21">
        <v>5</v>
      </c>
      <c r="H21" s="1"/>
      <c r="I21" s="1" t="s">
        <v>5</v>
      </c>
      <c r="J21" s="1" t="s">
        <v>6</v>
      </c>
    </row>
    <row r="22" spans="2:15" x14ac:dyDescent="0.7">
      <c r="B22" t="s">
        <v>1</v>
      </c>
      <c r="C22">
        <v>15</v>
      </c>
      <c r="D22">
        <v>5</v>
      </c>
      <c r="E22">
        <v>5</v>
      </c>
      <c r="H22" s="1" t="s">
        <v>55</v>
      </c>
      <c r="I22" s="2">
        <f>AVERAGE(D7,D13,D19,D25,I7,I13,I19,N7,N13,N19)</f>
        <v>4.8250000000000002</v>
      </c>
      <c r="J22" s="2">
        <f>AVERAGE(E7,E13,E19,E25,J7,J13,J19,O7,O13,O19)</f>
        <v>4.7750000000000004</v>
      </c>
    </row>
    <row r="23" spans="2:15" x14ac:dyDescent="0.7">
      <c r="B23" t="s">
        <v>2</v>
      </c>
      <c r="C23">
        <v>15</v>
      </c>
      <c r="D23">
        <v>5</v>
      </c>
      <c r="E23">
        <v>5</v>
      </c>
    </row>
    <row r="24" spans="2:15" x14ac:dyDescent="0.7">
      <c r="B24" t="s">
        <v>3</v>
      </c>
      <c r="C24">
        <v>15</v>
      </c>
      <c r="D24">
        <v>5</v>
      </c>
      <c r="E24">
        <v>5</v>
      </c>
      <c r="H24" s="2" t="s">
        <v>0</v>
      </c>
      <c r="I24" s="2" t="s">
        <v>5</v>
      </c>
      <c r="J24" s="2" t="s">
        <v>6</v>
      </c>
    </row>
    <row r="25" spans="2:15" x14ac:dyDescent="0.7">
      <c r="D25">
        <f>AVERAGE(D21:D24)</f>
        <v>5</v>
      </c>
      <c r="E25">
        <f>AVERAGE(E21:E24)</f>
        <v>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愛斗 野崎</dc:creator>
  <cp:lastModifiedBy>NOZAKI Manato</cp:lastModifiedBy>
  <dcterms:created xsi:type="dcterms:W3CDTF">2024-01-08T03:34:52Z</dcterms:created>
  <dcterms:modified xsi:type="dcterms:W3CDTF">2024-02-03T12:25:11Z</dcterms:modified>
</cp:coreProperties>
</file>