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mas\OneDrive\Documents\Nozar Lahooti\M1\Backup\Starter_Files_v2.0.1\Starter_Files\"/>
    </mc:Choice>
  </mc:AlternateContent>
  <xr:revisionPtr revIDLastSave="0" documentId="13_ncr:1_{C34A4263-1FC4-49BB-8920-62E97CAB45CE}" xr6:coauthVersionLast="47" xr6:coauthVersionMax="47" xr10:uidLastSave="{00000000-0000-0000-0000-000000000000}"/>
  <bookViews>
    <workbookView xWindow="-98" yWindow="-98" windowWidth="21795" windowHeight="13875" activeTab="1" xr2:uid="{00000000-000D-0000-FFFF-FFFF00000000}"/>
  </bookViews>
  <sheets>
    <sheet name="Theater Outcomes by Launch Date" sheetId="4" r:id="rId1"/>
    <sheet name="Outcomes Based on Goals" sheetId="5" r:id="rId2"/>
    <sheet name="Kickstarter" sheetId="1" r:id="rId3"/>
  </sheets>
  <externalReferences>
    <externalReference r:id="rId4"/>
  </externalReferences>
  <definedNames>
    <definedName name="_xlcn.WorksheetConnection_KickstarterA1R41151" hidden="1">Kickstarter!$A$1:$R$4115</definedName>
  </definedNames>
  <calcPr calcId="191029"/>
  <pivotCaches>
    <pivotCache cacheId="253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Kickstarter!$A$1:$R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5" l="1"/>
  <c r="B11" i="5"/>
  <c r="B2" i="5"/>
  <c r="H3" i="5"/>
  <c r="D12" i="5" l="1"/>
  <c r="C12" i="5"/>
  <c r="D11" i="5"/>
  <c r="C11" i="5"/>
  <c r="D10" i="5"/>
  <c r="C10" i="5"/>
  <c r="B10" i="5"/>
  <c r="D9" i="5"/>
  <c r="C9" i="5"/>
  <c r="B9" i="5"/>
  <c r="D8" i="5"/>
  <c r="C8" i="5"/>
  <c r="E8" i="5" s="1"/>
  <c r="B8" i="5"/>
  <c r="D7" i="5"/>
  <c r="E7" i="5" s="1"/>
  <c r="C7" i="5"/>
  <c r="B7" i="5"/>
  <c r="D6" i="5"/>
  <c r="C6" i="5"/>
  <c r="B6" i="5"/>
  <c r="E6" i="5" s="1"/>
  <c r="D3" i="5"/>
  <c r="C3" i="5"/>
  <c r="B3" i="5"/>
  <c r="E3" i="5" s="1"/>
  <c r="D2" i="5"/>
  <c r="C2" i="5"/>
  <c r="D5" i="5"/>
  <c r="C5" i="5"/>
  <c r="B5" i="5"/>
  <c r="D4" i="5"/>
  <c r="C4" i="5"/>
  <c r="B4" i="5"/>
  <c r="E9" i="5"/>
  <c r="G7" i="5" l="1"/>
  <c r="F7" i="5"/>
  <c r="E5" i="5"/>
  <c r="G5" i="5" s="1"/>
  <c r="H8" i="5"/>
  <c r="F8" i="5"/>
  <c r="G8" i="5"/>
  <c r="G3" i="5"/>
  <c r="H6" i="5"/>
  <c r="F6" i="5"/>
  <c r="G6" i="5"/>
  <c r="G9" i="5"/>
  <c r="H9" i="5"/>
  <c r="F9" i="5"/>
  <c r="E12" i="5"/>
  <c r="F12" i="5" s="1"/>
  <c r="E4" i="5"/>
  <c r="G4" i="5" s="1"/>
  <c r="H7" i="5"/>
  <c r="E11" i="5"/>
  <c r="H11" i="5" s="1"/>
  <c r="E2" i="5"/>
  <c r="H2" i="5" s="1"/>
  <c r="F3" i="5"/>
  <c r="E10" i="5"/>
  <c r="H10" i="5" s="1"/>
  <c r="G11" i="5" l="1"/>
  <c r="F5" i="5"/>
  <c r="H5" i="5"/>
  <c r="H4" i="5"/>
  <c r="F4" i="5"/>
  <c r="H12" i="5"/>
  <c r="F10" i="5"/>
  <c r="G10" i="5"/>
  <c r="G2" i="5"/>
  <c r="F11" i="5"/>
  <c r="G12" i="5"/>
  <c r="F2" i="5"/>
  <c r="Q4115" i="1" l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R4074" i="1"/>
  <c r="Q4074" i="1"/>
  <c r="P4074" i="1"/>
  <c r="O4074" i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R4069" i="1"/>
  <c r="Q4069" i="1"/>
  <c r="P4069" i="1"/>
  <c r="O4069" i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R4062" i="1"/>
  <c r="Q4062" i="1"/>
  <c r="P4062" i="1"/>
  <c r="O4062" i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R4037" i="1"/>
  <c r="Q4037" i="1"/>
  <c r="P4037" i="1"/>
  <c r="O4037" i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R4032" i="1"/>
  <c r="Q4032" i="1"/>
  <c r="P4032" i="1"/>
  <c r="O4032" i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R4010" i="1"/>
  <c r="Q4010" i="1"/>
  <c r="P4010" i="1"/>
  <c r="O4010" i="1"/>
  <c r="Q4009" i="1"/>
  <c r="P4009" i="1"/>
  <c r="O4009" i="1"/>
  <c r="R4009" i="1" s="1"/>
  <c r="Q4008" i="1"/>
  <c r="P4008" i="1"/>
  <c r="O4008" i="1"/>
  <c r="R4008" i="1" s="1"/>
  <c r="R4007" i="1"/>
  <c r="Q4007" i="1"/>
  <c r="P4007" i="1"/>
  <c r="O4007" i="1"/>
  <c r="Q4006" i="1"/>
  <c r="P4006" i="1"/>
  <c r="O4006" i="1"/>
  <c r="R4006" i="1" s="1"/>
  <c r="R4005" i="1"/>
  <c r="Q4005" i="1"/>
  <c r="P4005" i="1"/>
  <c r="O4005" i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R3943" i="1"/>
  <c r="Q3943" i="1"/>
  <c r="P3943" i="1"/>
  <c r="O3943" i="1"/>
  <c r="Q3942" i="1"/>
  <c r="P3942" i="1"/>
  <c r="O3942" i="1"/>
  <c r="R3942" i="1" s="1"/>
  <c r="R3941" i="1"/>
  <c r="Q3941" i="1"/>
  <c r="P3941" i="1"/>
  <c r="O3941" i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R3934" i="1"/>
  <c r="Q3934" i="1"/>
  <c r="P3934" i="1"/>
  <c r="O3934" i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R3882" i="1"/>
  <c r="Q3882" i="1"/>
  <c r="P3882" i="1"/>
  <c r="O3882" i="1"/>
  <c r="Q3881" i="1"/>
  <c r="P3881" i="1"/>
  <c r="O3881" i="1"/>
  <c r="R3881" i="1" s="1"/>
  <c r="Q3880" i="1"/>
  <c r="P3880" i="1"/>
  <c r="O3880" i="1"/>
  <c r="R3880" i="1" s="1"/>
  <c r="R3879" i="1"/>
  <c r="Q3879" i="1"/>
  <c r="P3879" i="1"/>
  <c r="O3879" i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R3845" i="1"/>
  <c r="Q3845" i="1"/>
  <c r="P3845" i="1"/>
  <c r="O3845" i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R3840" i="1"/>
  <c r="Q3840" i="1"/>
  <c r="P3840" i="1"/>
  <c r="O3840" i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R3813" i="1"/>
  <c r="Q3813" i="1"/>
  <c r="P3813" i="1"/>
  <c r="O3813" i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R3783" i="1"/>
  <c r="Q3783" i="1"/>
  <c r="P3783" i="1"/>
  <c r="O3783" i="1"/>
  <c r="Q3782" i="1"/>
  <c r="P3782" i="1"/>
  <c r="O3782" i="1"/>
  <c r="R3782" i="1" s="1"/>
  <c r="R3781" i="1"/>
  <c r="Q3781" i="1"/>
  <c r="P3781" i="1"/>
  <c r="O3781" i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R3776" i="1"/>
  <c r="Q3776" i="1"/>
  <c r="P3776" i="1"/>
  <c r="O3776" i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R3751" i="1"/>
  <c r="Q3751" i="1"/>
  <c r="P3751" i="1"/>
  <c r="O3751" i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R3719" i="1"/>
  <c r="Q3719" i="1"/>
  <c r="P3719" i="1"/>
  <c r="O3719" i="1"/>
  <c r="Q3718" i="1"/>
  <c r="P3718" i="1"/>
  <c r="O3718" i="1"/>
  <c r="R3718" i="1" s="1"/>
  <c r="R3717" i="1"/>
  <c r="Q3717" i="1"/>
  <c r="P3717" i="1"/>
  <c r="O3717" i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R3712" i="1"/>
  <c r="Q3712" i="1"/>
  <c r="P3712" i="1"/>
  <c r="O3712" i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R3678" i="1"/>
  <c r="Q3678" i="1"/>
  <c r="P3678" i="1"/>
  <c r="O3678" i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R3655" i="1"/>
  <c r="Q3655" i="1"/>
  <c r="P3655" i="1"/>
  <c r="O3655" i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R3626" i="1"/>
  <c r="Q3626" i="1"/>
  <c r="P3626" i="1"/>
  <c r="O3626" i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R3614" i="1"/>
  <c r="Q3614" i="1"/>
  <c r="P3614" i="1"/>
  <c r="O3614" i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R3589" i="1"/>
  <c r="Q3589" i="1"/>
  <c r="P3589" i="1"/>
  <c r="O3589" i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R3576" i="1"/>
  <c r="Q3576" i="1"/>
  <c r="P3576" i="1"/>
  <c r="O3576" i="1"/>
  <c r="Q3575" i="1"/>
  <c r="P3575" i="1"/>
  <c r="O3575" i="1"/>
  <c r="R3575" i="1" s="1"/>
  <c r="Q3574" i="1"/>
  <c r="P3574" i="1"/>
  <c r="O3574" i="1"/>
  <c r="R3574" i="1" s="1"/>
  <c r="R3573" i="1"/>
  <c r="Q3573" i="1"/>
  <c r="P3573" i="1"/>
  <c r="O3573" i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R3544" i="1"/>
  <c r="Q3544" i="1"/>
  <c r="P3544" i="1"/>
  <c r="O3544" i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R3519" i="1"/>
  <c r="Q3519" i="1"/>
  <c r="P3519" i="1"/>
  <c r="O3519" i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R3514" i="1"/>
  <c r="Q3514" i="1"/>
  <c r="P3514" i="1"/>
  <c r="O3514" i="1"/>
  <c r="Q3513" i="1"/>
  <c r="P3513" i="1"/>
  <c r="O3513" i="1"/>
  <c r="R3513" i="1" s="1"/>
  <c r="R3512" i="1"/>
  <c r="Q3512" i="1"/>
  <c r="P3512" i="1"/>
  <c r="O3512" i="1"/>
  <c r="Q3511" i="1"/>
  <c r="P3511" i="1"/>
  <c r="O3511" i="1"/>
  <c r="R3511" i="1" s="1"/>
  <c r="Q3510" i="1"/>
  <c r="P3510" i="1"/>
  <c r="O3510" i="1"/>
  <c r="R3510" i="1" s="1"/>
  <c r="R3509" i="1"/>
  <c r="Q3509" i="1"/>
  <c r="P3509" i="1"/>
  <c r="O3509" i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R3502" i="1"/>
  <c r="Q3502" i="1"/>
  <c r="P3502" i="1"/>
  <c r="O3502" i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R3495" i="1"/>
  <c r="Q3495" i="1"/>
  <c r="P3495" i="1"/>
  <c r="O3495" i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R3487" i="1"/>
  <c r="Q3487" i="1"/>
  <c r="P3487" i="1"/>
  <c r="O3487" i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R3480" i="1"/>
  <c r="Q3480" i="1"/>
  <c r="P3480" i="1"/>
  <c r="O3480" i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R3466" i="1"/>
  <c r="Q3466" i="1"/>
  <c r="P3466" i="1"/>
  <c r="O3466" i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R3430" i="1"/>
  <c r="Q3430" i="1"/>
  <c r="P3430" i="1"/>
  <c r="O3430" i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R3418" i="1"/>
  <c r="Q3418" i="1"/>
  <c r="P3418" i="1"/>
  <c r="O3418" i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R3404" i="1"/>
  <c r="Q3404" i="1"/>
  <c r="P3404" i="1"/>
  <c r="O3404" i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R3389" i="1"/>
  <c r="Q3389" i="1"/>
  <c r="P3389" i="1"/>
  <c r="O3389" i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R3379" i="1"/>
  <c r="Q3379" i="1"/>
  <c r="P3379" i="1"/>
  <c r="O3379" i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R3366" i="1"/>
  <c r="Q3366" i="1"/>
  <c r="P3366" i="1"/>
  <c r="O3366" i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R3354" i="1"/>
  <c r="Q3354" i="1"/>
  <c r="P3354" i="1"/>
  <c r="O3354" i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R3340" i="1"/>
  <c r="Q3340" i="1"/>
  <c r="P3340" i="1"/>
  <c r="O3340" i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R3325" i="1"/>
  <c r="Q3325" i="1"/>
  <c r="P3325" i="1"/>
  <c r="O3325" i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R3315" i="1"/>
  <c r="Q3315" i="1"/>
  <c r="P3315" i="1"/>
  <c r="O3315" i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R3302" i="1"/>
  <c r="Q3302" i="1"/>
  <c r="P3302" i="1"/>
  <c r="O3302" i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R3290" i="1"/>
  <c r="Q3290" i="1"/>
  <c r="P3290" i="1"/>
  <c r="O3290" i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R3276" i="1"/>
  <c r="Q3276" i="1"/>
  <c r="P3276" i="1"/>
  <c r="O3276" i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R3261" i="1"/>
  <c r="Q3261" i="1"/>
  <c r="P3261" i="1"/>
  <c r="O3261" i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R3251" i="1"/>
  <c r="Q3251" i="1"/>
  <c r="P3251" i="1"/>
  <c r="O3251" i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R3238" i="1"/>
  <c r="Q3238" i="1"/>
  <c r="P3238" i="1"/>
  <c r="O3238" i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R3226" i="1"/>
  <c r="Q3226" i="1"/>
  <c r="P3226" i="1"/>
  <c r="O3226" i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R3212" i="1"/>
  <c r="Q3212" i="1"/>
  <c r="P3212" i="1"/>
  <c r="O3212" i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R3197" i="1"/>
  <c r="Q3197" i="1"/>
  <c r="P3197" i="1"/>
  <c r="O3197" i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R3187" i="1"/>
  <c r="Q3187" i="1"/>
  <c r="P3187" i="1"/>
  <c r="O3187" i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R3174" i="1"/>
  <c r="Q3174" i="1"/>
  <c r="P3174" i="1"/>
  <c r="O3174" i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R3162" i="1"/>
  <c r="Q3162" i="1"/>
  <c r="P3162" i="1"/>
  <c r="O3162" i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R3133" i="1"/>
  <c r="Q3133" i="1"/>
  <c r="P3133" i="1"/>
  <c r="O3133" i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R3123" i="1"/>
  <c r="Q3123" i="1"/>
  <c r="P3123" i="1"/>
  <c r="O3123" i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R3110" i="1"/>
  <c r="Q3110" i="1"/>
  <c r="P3110" i="1"/>
  <c r="O3110" i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R3076" i="1"/>
  <c r="Q3076" i="1"/>
  <c r="P3076" i="1"/>
  <c r="O3076" i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R3059" i="1"/>
  <c r="Q3059" i="1"/>
  <c r="P3059" i="1"/>
  <c r="O3059" i="1"/>
  <c r="Q3058" i="1"/>
  <c r="P3058" i="1"/>
  <c r="O3058" i="1"/>
  <c r="R3058" i="1" s="1"/>
  <c r="R3057" i="1"/>
  <c r="Q3057" i="1"/>
  <c r="P3057" i="1"/>
  <c r="O3057" i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R3050" i="1"/>
  <c r="Q3050" i="1"/>
  <c r="P3050" i="1"/>
  <c r="O3050" i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R3037" i="1"/>
  <c r="Q3037" i="1"/>
  <c r="P3037" i="1"/>
  <c r="O3037" i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R3019" i="1"/>
  <c r="Q3019" i="1"/>
  <c r="P3019" i="1"/>
  <c r="O3019" i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R2989" i="1"/>
  <c r="Q2989" i="1"/>
  <c r="P2989" i="1"/>
  <c r="O2989" i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R2982" i="1"/>
  <c r="Q2982" i="1"/>
  <c r="P2982" i="1"/>
  <c r="O2982" i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R2974" i="1"/>
  <c r="Q2974" i="1"/>
  <c r="P2974" i="1"/>
  <c r="O2974" i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R2961" i="1"/>
  <c r="Q2961" i="1"/>
  <c r="P2961" i="1"/>
  <c r="O2961" i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R2956" i="1"/>
  <c r="Q2956" i="1"/>
  <c r="P2956" i="1"/>
  <c r="O2956" i="1"/>
  <c r="Q2955" i="1"/>
  <c r="P2955" i="1"/>
  <c r="O2955" i="1"/>
  <c r="R2955" i="1" s="1"/>
  <c r="R2954" i="1"/>
  <c r="Q2954" i="1"/>
  <c r="P2954" i="1"/>
  <c r="O2954" i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R2900" i="1"/>
  <c r="Q2900" i="1"/>
  <c r="P2900" i="1"/>
  <c r="O2900" i="1"/>
  <c r="Q2899" i="1"/>
  <c r="P2899" i="1"/>
  <c r="O2899" i="1"/>
  <c r="R2899" i="1" s="1"/>
  <c r="R2898" i="1"/>
  <c r="Q2898" i="1"/>
  <c r="P2898" i="1"/>
  <c r="O2898" i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R2882" i="1"/>
  <c r="Q2882" i="1"/>
  <c r="P2882" i="1"/>
  <c r="O2882" i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R2841" i="1"/>
  <c r="Q2841" i="1"/>
  <c r="P2841" i="1"/>
  <c r="O2841" i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R2836" i="1"/>
  <c r="Q2836" i="1"/>
  <c r="P2836" i="1"/>
  <c r="O2836" i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R2811" i="1"/>
  <c r="Q2811" i="1"/>
  <c r="P2811" i="1"/>
  <c r="O2811" i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R2779" i="1"/>
  <c r="Q2779" i="1"/>
  <c r="P2779" i="1"/>
  <c r="O2779" i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R2713" i="1"/>
  <c r="Q2713" i="1"/>
  <c r="P2713" i="1"/>
  <c r="O2713" i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R2708" i="1"/>
  <c r="Q2708" i="1"/>
  <c r="P2708" i="1"/>
  <c r="O2708" i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R2683" i="1"/>
  <c r="Q2683" i="1"/>
  <c r="P2683" i="1"/>
  <c r="O2683" i="1"/>
  <c r="Q2682" i="1"/>
  <c r="P2682" i="1"/>
  <c r="O2682" i="1"/>
  <c r="R2682" i="1" s="1"/>
  <c r="R2681" i="1"/>
  <c r="Q2681" i="1"/>
  <c r="P2681" i="1"/>
  <c r="O2681" i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R2676" i="1"/>
  <c r="Q2676" i="1"/>
  <c r="P2676" i="1"/>
  <c r="O2676" i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R2585" i="1"/>
  <c r="Q2585" i="1"/>
  <c r="P2585" i="1"/>
  <c r="O2585" i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R2580" i="1"/>
  <c r="Q2580" i="1"/>
  <c r="P2580" i="1"/>
  <c r="O2580" i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R2555" i="1"/>
  <c r="Q2555" i="1"/>
  <c r="P2555" i="1"/>
  <c r="O2555" i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R2523" i="1"/>
  <c r="Q2523" i="1"/>
  <c r="P2523" i="1"/>
  <c r="O2523" i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R2366" i="1"/>
  <c r="Q2366" i="1"/>
  <c r="P2366" i="1"/>
  <c r="O2366" i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R2356" i="1"/>
  <c r="Q2356" i="1"/>
  <c r="P2356" i="1"/>
  <c r="O2356" i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R2334" i="1"/>
  <c r="Q2334" i="1"/>
  <c r="P2334" i="1"/>
  <c r="O2334" i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R2324" i="1"/>
  <c r="Q2324" i="1"/>
  <c r="P2324" i="1"/>
  <c r="O2324" i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R2299" i="1"/>
  <c r="Q2299" i="1"/>
  <c r="P2299" i="1"/>
  <c r="O2299" i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R2267" i="1"/>
  <c r="Q2267" i="1"/>
  <c r="P2267" i="1"/>
  <c r="O2267" i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R2238" i="1"/>
  <c r="Q2238" i="1"/>
  <c r="P2238" i="1"/>
  <c r="O2238" i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R2228" i="1"/>
  <c r="Q2228" i="1"/>
  <c r="P2228" i="1"/>
  <c r="O2228" i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R2171" i="1"/>
  <c r="Q2171" i="1"/>
  <c r="P2171" i="1"/>
  <c r="O2171" i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R2110" i="1"/>
  <c r="Q2110" i="1"/>
  <c r="P2110" i="1"/>
  <c r="O2110" i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R2100" i="1"/>
  <c r="Q2100" i="1"/>
  <c r="P2100" i="1"/>
  <c r="O2100" i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R2078" i="1"/>
  <c r="Q2078" i="1"/>
  <c r="P2078" i="1"/>
  <c r="O2078" i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R2068" i="1"/>
  <c r="Q2068" i="1"/>
  <c r="P2068" i="1"/>
  <c r="O2068" i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R2043" i="1"/>
  <c r="Q2043" i="1"/>
  <c r="P2043" i="1"/>
  <c r="O2043" i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R2011" i="1"/>
  <c r="Q2011" i="1"/>
  <c r="P2011" i="1"/>
  <c r="O2011" i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R1982" i="1"/>
  <c r="Q1982" i="1"/>
  <c r="P1982" i="1"/>
  <c r="O1982" i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R1972" i="1"/>
  <c r="Q1972" i="1"/>
  <c r="P1972" i="1"/>
  <c r="O1972" i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R1915" i="1"/>
  <c r="Q1915" i="1"/>
  <c r="P1915" i="1"/>
  <c r="O1915" i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R1851" i="1"/>
  <c r="Q1851" i="1"/>
  <c r="P1851" i="1"/>
  <c r="O1851" i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R1846" i="1"/>
  <c r="Q1846" i="1"/>
  <c r="P1846" i="1"/>
  <c r="O1846" i="1"/>
  <c r="Q1845" i="1"/>
  <c r="P1845" i="1"/>
  <c r="O1845" i="1"/>
  <c r="R1845" i="1" s="1"/>
  <c r="R1844" i="1"/>
  <c r="Q1844" i="1"/>
  <c r="P1844" i="1"/>
  <c r="O1844" i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R1814" i="1"/>
  <c r="Q1814" i="1"/>
  <c r="P1814" i="1"/>
  <c r="O1814" i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R1805" i="1"/>
  <c r="Q1805" i="1"/>
  <c r="P1805" i="1"/>
  <c r="O1805" i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R1792" i="1"/>
  <c r="Q1792" i="1"/>
  <c r="P1792" i="1"/>
  <c r="O1792" i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R1787" i="1"/>
  <c r="Q1787" i="1"/>
  <c r="P1787" i="1"/>
  <c r="O1787" i="1"/>
  <c r="Q1786" i="1"/>
  <c r="P1786" i="1"/>
  <c r="O1786" i="1"/>
  <c r="R1786" i="1" s="1"/>
  <c r="R1785" i="1"/>
  <c r="Q1785" i="1"/>
  <c r="P1785" i="1"/>
  <c r="O1785" i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R1741" i="1"/>
  <c r="Q1741" i="1"/>
  <c r="P1741" i="1"/>
  <c r="O1741" i="1"/>
  <c r="Q1740" i="1"/>
  <c r="P1740" i="1"/>
  <c r="O1740" i="1"/>
  <c r="R1740" i="1" s="1"/>
  <c r="R1739" i="1"/>
  <c r="Q1739" i="1"/>
  <c r="P1739" i="1"/>
  <c r="O1739" i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R1734" i="1"/>
  <c r="Q1734" i="1"/>
  <c r="P1734" i="1"/>
  <c r="O1734" i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R1721" i="1"/>
  <c r="Q1721" i="1"/>
  <c r="P1721" i="1"/>
  <c r="O1721" i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R1711" i="1"/>
  <c r="Q1711" i="1"/>
  <c r="P1711" i="1"/>
  <c r="O1711" i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R1696" i="1"/>
  <c r="Q1696" i="1"/>
  <c r="P1696" i="1"/>
  <c r="O1696" i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R1678" i="1"/>
  <c r="Q1678" i="1"/>
  <c r="P1678" i="1"/>
  <c r="O1678" i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R1673" i="1"/>
  <c r="Q1673" i="1"/>
  <c r="P1673" i="1"/>
  <c r="O1673" i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R1624" i="1"/>
  <c r="Q1624" i="1"/>
  <c r="P1624" i="1"/>
  <c r="O1624" i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R1592" i="1"/>
  <c r="Q1592" i="1"/>
  <c r="P1592" i="1"/>
  <c r="O1592" i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R1569" i="1"/>
  <c r="Q1569" i="1"/>
  <c r="P1569" i="1"/>
  <c r="O1569" i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R1537" i="1"/>
  <c r="Q1537" i="1"/>
  <c r="P1537" i="1"/>
  <c r="O1537" i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R1530" i="1"/>
  <c r="Q1530" i="1"/>
  <c r="P1530" i="1"/>
  <c r="O1530" i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R1514" i="1"/>
  <c r="Q1514" i="1"/>
  <c r="P1514" i="1"/>
  <c r="O1514" i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R1488" i="1"/>
  <c r="Q1488" i="1"/>
  <c r="P1488" i="1"/>
  <c r="O1488" i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R1473" i="1"/>
  <c r="Q1473" i="1"/>
  <c r="P1473" i="1"/>
  <c r="O1473" i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R1450" i="1"/>
  <c r="Q1450" i="1"/>
  <c r="P1450" i="1"/>
  <c r="O1450" i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R1440" i="1"/>
  <c r="Q1440" i="1"/>
  <c r="P1440" i="1"/>
  <c r="O1440" i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R1424" i="1"/>
  <c r="Q1424" i="1"/>
  <c r="P1424" i="1"/>
  <c r="O1424" i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R1409" i="1"/>
  <c r="Q1409" i="1"/>
  <c r="P1409" i="1"/>
  <c r="O1409" i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R1386" i="1"/>
  <c r="Q1386" i="1"/>
  <c r="P1386" i="1"/>
  <c r="O1386" i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R1376" i="1"/>
  <c r="Q1376" i="1"/>
  <c r="P1376" i="1"/>
  <c r="O1376" i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R1345" i="1"/>
  <c r="Q1345" i="1"/>
  <c r="P1345" i="1"/>
  <c r="O1345" i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R1322" i="1"/>
  <c r="Q1322" i="1"/>
  <c r="P1322" i="1"/>
  <c r="O1322" i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R1281" i="1"/>
  <c r="Q1281" i="1"/>
  <c r="P1281" i="1"/>
  <c r="O1281" i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R1258" i="1"/>
  <c r="Q1258" i="1"/>
  <c r="P1258" i="1"/>
  <c r="O1258" i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R1249" i="1"/>
  <c r="Q1249" i="1"/>
  <c r="P1249" i="1"/>
  <c r="O1249" i="1"/>
  <c r="R1248" i="1"/>
  <c r="Q1248" i="1"/>
  <c r="P1248" i="1"/>
  <c r="O1248" i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R1232" i="1"/>
  <c r="Q1232" i="1"/>
  <c r="P1232" i="1"/>
  <c r="O1232" i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R1168" i="1"/>
  <c r="Q1168" i="1"/>
  <c r="P1168" i="1"/>
  <c r="O1168" i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R993" i="1"/>
  <c r="Q993" i="1"/>
  <c r="P993" i="1"/>
  <c r="O993" i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R977" i="1"/>
  <c r="Q977" i="1"/>
  <c r="P977" i="1"/>
  <c r="O977" i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R967" i="1"/>
  <c r="Q967" i="1"/>
  <c r="P967" i="1"/>
  <c r="O967" i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R929" i="1"/>
  <c r="Q929" i="1"/>
  <c r="P929" i="1"/>
  <c r="O929" i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R912" i="1"/>
  <c r="Q912" i="1"/>
  <c r="P912" i="1"/>
  <c r="O912" i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R890" i="1"/>
  <c r="Q890" i="1"/>
  <c r="P890" i="1"/>
  <c r="O890" i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R874" i="1"/>
  <c r="Q874" i="1"/>
  <c r="P874" i="1"/>
  <c r="O874" i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R864" i="1"/>
  <c r="Q864" i="1"/>
  <c r="P864" i="1"/>
  <c r="O864" i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R826" i="1"/>
  <c r="Q826" i="1"/>
  <c r="P826" i="1"/>
  <c r="O826" i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R810" i="1"/>
  <c r="Q810" i="1"/>
  <c r="P810" i="1"/>
  <c r="O810" i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R800" i="1"/>
  <c r="Q800" i="1"/>
  <c r="P800" i="1"/>
  <c r="O800" i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R769" i="1"/>
  <c r="Q769" i="1"/>
  <c r="P769" i="1"/>
  <c r="O769" i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R746" i="1"/>
  <c r="Q746" i="1"/>
  <c r="P746" i="1"/>
  <c r="O746" i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R698" i="1"/>
  <c r="Q698" i="1"/>
  <c r="P698" i="1"/>
  <c r="O698" i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R677" i="1"/>
  <c r="Q677" i="1"/>
  <c r="P677" i="1"/>
  <c r="O677" i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R672" i="1"/>
  <c r="Q672" i="1"/>
  <c r="P672" i="1"/>
  <c r="O672" i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R641" i="1"/>
  <c r="Q641" i="1"/>
  <c r="P641" i="1"/>
  <c r="O641" i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R608" i="1"/>
  <c r="Q608" i="1"/>
  <c r="P608" i="1"/>
  <c r="O608" i="1"/>
  <c r="Q607" i="1"/>
  <c r="P607" i="1"/>
  <c r="O607" i="1"/>
  <c r="R607" i="1" s="1"/>
  <c r="Q606" i="1"/>
  <c r="P606" i="1"/>
  <c r="O606" i="1"/>
  <c r="R606" i="1" s="1"/>
  <c r="Q605" i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R577" i="1"/>
  <c r="Q577" i="1"/>
  <c r="P577" i="1"/>
  <c r="O577" i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R481" i="1"/>
  <c r="Q481" i="1"/>
  <c r="P481" i="1"/>
  <c r="O481" i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R453" i="1"/>
  <c r="Q453" i="1"/>
  <c r="P453" i="1"/>
  <c r="O453" i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R398" i="1"/>
  <c r="Q398" i="1"/>
  <c r="P398" i="1"/>
  <c r="O398" i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R286" i="1"/>
  <c r="Q286" i="1"/>
  <c r="P286" i="1"/>
  <c r="O286" i="1"/>
  <c r="Q285" i="1"/>
  <c r="P285" i="1"/>
  <c r="O285" i="1"/>
  <c r="R285" i="1" s="1"/>
  <c r="Q284" i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R216" i="1"/>
  <c r="Q216" i="1"/>
  <c r="P216" i="1"/>
  <c r="O216" i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F03EC6-5746-492F-9AFE-94C2EE7CD32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ABA1B10-B7E6-4C7C-8AA9-E3BC41E95ECE}" name="WorksheetConnection_Kickstarter!$A$1:$R$411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KickstarterA1R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Parent Category].&amp;[theater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<sst xmlns="http://schemas.openxmlformats.org/spreadsheetml/2006/main" count="24741" uniqueCount="8346">
  <si>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</si>
  <si>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</si>
  <si>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</si>
  <si>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</si>
  <si>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</si>
  <si>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</si>
  <si>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</si>
  <si>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</si>
  <si>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</si>
  <si>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</si>
  <si>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</si>
  <si>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</si>
  <si>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</si>
  <si>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</si>
  <si>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</si>
  <si>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</si>
  <si>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</si>
  <si>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</si>
  <si>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</si>
  <si>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</si>
  <si>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</si>
  <si>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</si>
  <si>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</si>
  <si>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</si>
  <si>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</si>
  <si>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</si>
  <si>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</si>
  <si>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</si>
  <si>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</si>
  <si>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</si>
  <si>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</si>
  <si>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</si>
  <si>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</si>
  <si>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</si>
  <si>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</si>
  <si>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</si>
  <si>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</si>
  <si>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</si>
  <si>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</si>
  <si>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</si>
  <si>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</si>
  <si>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</si>
  <si>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</si>
  <si>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</si>
  <si>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</si>
  <si>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</si>
  <si>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</si>
  <si>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</si>
  <si>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</si>
  <si>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</si>
  <si>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</si>
  <si>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</si>
  <si>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</si>
  <si>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</si>
  <si>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</si>
  <si>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</si>
  <si>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</si>
  <si>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</si>
  <si>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</si>
  <si>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</si>
  <si>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</si>
  <si>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</si>
  <si>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</si>
  <si>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</si>
  <si>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</si>
  <si>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</si>
  <si>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</si>
  <si>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</si>
  <si>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</si>
  <si>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</si>
  <si>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</si>
  <si>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</si>
  <si>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</si>
  <si>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</si>
  <si>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</si>
  <si>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</si>
  <si>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</si>
  <si>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</si>
  <si>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</si>
  <si>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</si>
  <si>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</si>
  <si>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</si>
  <si>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</si>
  <si>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</si>
  <si>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</si>
  <si>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</si>
  <si>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</si>
  <si>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</si>
  <si>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</si>
  <si>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</si>
  <si>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</si>
  <si>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</si>
  <si>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</si>
  <si>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</si>
  <si>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</si>
  <si>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</si>
  <si>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</si>
  <si>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</si>
  <si>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</si>
  <si>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</si>
  <si>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</si>
  <si>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</si>
  <si>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</si>
  <si>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</si>
  <si>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</si>
  <si>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</si>
  <si>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</si>
  <si>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</si>
  <si>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</si>
  <si>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</si>
  <si>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</si>
  <si>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</si>
  <si>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</si>
  <si>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</si>
  <si>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</si>
  <si>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</si>
  <si>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</si>
  <si>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</si>
  <si>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</si>
  <si>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</si>
  <si>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</si>
  <si>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</si>
  <si>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</si>
  <si>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</si>
  <si>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</si>
  <si>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</si>
  <si>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</si>
  <si>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</si>
  <si>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</si>
  <si>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</si>
  <si>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</si>
  <si>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</si>
  <si>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</si>
  <si>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</si>
  <si>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</si>
  <si>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</si>
  <si>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</si>
  <si>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</si>
  <si>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</si>
  <si>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</si>
  <si>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</si>
  <si>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</si>
  <si>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</si>
  <si>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</si>
  <si>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</si>
  <si>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</si>
  <si>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</si>
  <si>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</si>
  <si>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</si>
  <si>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</si>
  <si>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</si>
  <si>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</si>
  <si>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</si>
  <si>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</si>
  <si>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</si>
  <si>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</si>
  <si>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</si>
  <si>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</si>
  <si>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</si>
  <si>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</si>
  <si>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</si>
  <si>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</si>
  <si>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</si>
  <si>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</si>
  <si>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</si>
  <si>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</si>
  <si>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</si>
  <si>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</si>
  <si>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</si>
  <si>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</si>
  <si>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</si>
  <si>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</si>
  <si>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</si>
  <si>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</si>
  <si>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</si>
  <si>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</si>
  <si>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</si>
  <si>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</si>
  <si>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</si>
  <si>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</si>
  <si>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</si>
  <si>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</si>
  <si>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</si>
  <si>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</si>
  <si>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</si>
  <si>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</si>
  <si>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</si>
  <si>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</si>
  <si>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</si>
  <si>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</si>
  <si>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</si>
  <si>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</si>
  <si>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</si>
  <si>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</si>
  <si>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</si>
  <si>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</si>
  <si>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</si>
  <si>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</si>
  <si>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</si>
  <si>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</si>
  <si>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</si>
  <si>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</si>
  <si>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</si>
  <si>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</si>
  <si>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</si>
  <si>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</si>
  <si>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</si>
  <si>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</si>
  <si>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</si>
  <si>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</si>
  <si>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</si>
  <si>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</si>
  <si>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</si>
  <si>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</si>
  <si>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</si>
  <si>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</si>
  <si>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</si>
  <si>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</si>
  <si>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</si>
  <si>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</si>
  <si>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</si>
  <si>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</si>
  <si>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</si>
  <si>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</si>
  <si>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</si>
  <si>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</si>
  <si>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</si>
  <si>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</si>
  <si>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</si>
  <si>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</si>
  <si>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</si>
  <si>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</si>
  <si>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</si>
  <si>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</si>
  <si>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</si>
  <si>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</si>
  <si>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</si>
  <si>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</si>
  <si>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</si>
  <si>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</si>
  <si>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</si>
  <si>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</si>
  <si>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</si>
  <si>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</si>
  <si>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</si>
  <si>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</si>
  <si>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</si>
  <si>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</si>
  <si>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</si>
  <si>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</si>
  <si>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</si>
  <si>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</si>
  <si>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</si>
  <si>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</si>
  <si>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</si>
  <si>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</si>
  <si>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</si>
  <si>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</si>
  <si>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</si>
  <si>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</si>
  <si>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</si>
  <si>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</si>
  <si>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</si>
  <si>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</si>
  <si>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</si>
  <si>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</si>
  <si>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</si>
  <si>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</si>
  <si>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</si>
  <si>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</si>
  <si>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</si>
  <si>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</si>
  <si>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</si>
  <si>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</si>
  <si>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</si>
  <si>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</si>
  <si>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</si>
  <si>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</si>
  <si>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</si>
  <si>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</si>
  <si>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</si>
  <si>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</si>
  <si>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</si>
  <si>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</si>
  <si>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</si>
  <si>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</si>
  <si>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</si>
  <si>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</si>
  <si>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</si>
  <si>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</si>
  <si>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</si>
  <si>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</si>
  <si>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</si>
  <si>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</si>
  <si>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</si>
  <si>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</si>
  <si>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</si>
  <si>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</si>
  <si>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</si>
  <si>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</si>
  <si>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</si>
  <si>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</si>
  <si>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</si>
  <si>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</si>
  <si>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</si>
  <si>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</si>
  <si>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</si>
  <si>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</si>
  <si>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</si>
  <si>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</si>
  <si>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</si>
  <si>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</si>
  <si>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</si>
  <si>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</si>
  <si>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</si>
  <si>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</si>
  <si>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</si>
  <si>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</si>
  <si>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</si>
  <si>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</si>
  <si>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</si>
  <si>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</si>
  <si>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</si>
  <si>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</si>
  <si>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</si>
  <si>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</si>
  <si>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</si>
  <si>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</si>
  <si>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</si>
  <si>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</si>
  <si>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</si>
  <si>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</si>
  <si>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</si>
  <si>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</si>
  <si>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</si>
  <si>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</si>
  <si>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</si>
  <si>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</si>
  <si>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</si>
  <si>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</si>
  <si>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</si>
  <si>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</si>
  <si>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</si>
  <si>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</si>
  <si>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</si>
  <si>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</si>
  <si>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</si>
  <si>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</si>
  <si>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</si>
  <si>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</si>
  <si>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</si>
  <si>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</si>
  <si>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</si>
  <si>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</si>
  <si>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</si>
  <si>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</si>
  <si>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</si>
  <si>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</si>
  <si>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</si>
  <si>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</si>
  <si>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</si>
  <si>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</si>
  <si>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</si>
  <si>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</si>
  <si>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</si>
  <si>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</si>
  <si>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</si>
  <si>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</si>
  <si>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</si>
  <si>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</si>
  <si>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</si>
  <si>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</si>
  <si>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</si>
  <si>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</si>
  <si>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</si>
  <si>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</si>
  <si>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</si>
  <si>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</si>
  <si>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</si>
  <si>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</si>
  <si>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</si>
  <si>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</si>
  <si>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</si>
  <si>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</si>
  <si>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</si>
  <si>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</si>
  <si>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</si>
  <si>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</si>
  <si>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</si>
  <si>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</si>
  <si>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</si>
  <si>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</si>
  <si>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</si>
  <si>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</si>
  <si>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</si>
  <si>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</si>
  <si>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</si>
  <si>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</si>
  <si>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</si>
  <si>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</si>
  <si>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</si>
  <si>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</si>
  <si>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</si>
  <si>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</si>
  <si>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</si>
  <si>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</si>
  <si>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</si>
  <si>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</si>
  <si>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</si>
  <si>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</si>
  <si>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</si>
  <si>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</si>
  <si>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</si>
  <si>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</si>
  <si>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</si>
  <si>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</si>
  <si>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</si>
  <si>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</si>
  <si>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</si>
  <si>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</si>
  <si>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</si>
  <si>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</si>
  <si>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</si>
  <si>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</si>
  <si>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</si>
  <si>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</si>
  <si>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</si>
  <si>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</si>
  <si>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</si>
  <si>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</si>
  <si>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</si>
  <si>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</si>
  <si>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</si>
  <si>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</si>
  <si>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</si>
  <si>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</si>
  <si>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</si>
  <si>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</si>
  <si>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</si>
  <si>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</si>
  <si>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</si>
  <si>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</si>
  <si>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</si>
  <si>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</si>
  <si>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</si>
  <si>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</si>
  <si>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</si>
  <si>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</si>
  <si>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</si>
  <si>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</si>
  <si>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</si>
  <si>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</si>
  <si>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</si>
  <si>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</si>
  <si>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</si>
  <si>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</si>
  <si>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</si>
  <si>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</si>
  <si>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</si>
  <si>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</si>
  <si>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</si>
  <si>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</si>
  <si>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</si>
  <si>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</si>
  <si>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</si>
  <si>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</si>
  <si>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</si>
  <si>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</si>
  <si>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</si>
  <si>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</si>
  <si>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</si>
  <si>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</si>
  <si>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</si>
  <si>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</si>
  <si>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</si>
  <si>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</si>
  <si>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</si>
  <si>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</si>
  <si>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</si>
  <si>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</si>
  <si>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</si>
  <si>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</si>
  <si>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</si>
  <si>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</si>
  <si>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</si>
  <si>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</si>
  <si>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</si>
  <si>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</si>
  <si>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</si>
  <si>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</si>
  <si>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</si>
  <si>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</si>
  <si>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</si>
  <si>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</si>
  <si>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</si>
  <si>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</si>
  <si>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</si>
  <si>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</si>
  <si>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</si>
  <si>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</si>
  <si>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</si>
  <si>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</si>
  <si>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</si>
  <si>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</si>
  <si>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</si>
  <si>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</si>
  <si>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</si>
  <si>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</si>
  <si>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</si>
  <si>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</si>
  <si>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</si>
  <si>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</si>
  <si>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</si>
  <si>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</si>
  <si>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</si>
  <si>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</si>
  <si>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</si>
  <si>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</si>
  <si>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</si>
  <si>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</si>
  <si>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</si>
  <si>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</si>
  <si>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</si>
  <si>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</si>
  <si>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</si>
  <si>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</si>
  <si>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</si>
  <si>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</si>
  <si>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</si>
  <si>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</si>
  <si>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</si>
  <si>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</si>
  <si>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</si>
  <si>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</si>
  <si>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</si>
  <si>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</si>
  <si>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</si>
  <si>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</si>
  <si>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</si>
  <si>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</si>
  <si>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</si>
  <si>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</si>
  <si>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</si>
  <si>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</si>
  <si>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</si>
  <si>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</si>
  <si>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</si>
  <si>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</si>
  <si>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</si>
  <si>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</si>
  <si>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</si>
  <si>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</si>
  <si>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</si>
  <si>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</si>
  <si>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</si>
  <si>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</si>
  <si>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</si>
  <si>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</si>
  <si>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</si>
  <si>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</si>
  <si>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</si>
  <si>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</si>
  <si>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</si>
  <si>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</si>
  <si>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</si>
  <si>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</si>
  <si>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</si>
  <si>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</si>
  <si>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</si>
  <si>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</si>
  <si>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</si>
  <si>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</si>
  <si>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</si>
  <si>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</si>
  <si>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</si>
  <si>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</si>
  <si>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</si>
  <si>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</si>
  <si>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</si>
  <si>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</si>
  <si>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</si>
  <si>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</si>
  <si>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</si>
  <si>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</si>
  <si>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</si>
  <si>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</si>
  <si>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</si>
  <si>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</si>
  <si>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</si>
  <si>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</si>
  <si>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</si>
  <si>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</si>
  <si>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</si>
  <si>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</si>
  <si>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</si>
  <si>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</si>
  <si>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</si>
  <si>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</si>
  <si>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</si>
  <si>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</si>
  <si>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</si>
  <si>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</si>
  <si>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</si>
  <si>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</si>
  <si>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</si>
  <si>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</si>
  <si>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</si>
  <si>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</si>
  <si>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</si>
  <si>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</si>
  <si>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</si>
  <si>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</si>
  <si>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</si>
  <si>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</si>
  <si>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</si>
  <si>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</si>
  <si>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</si>
  <si>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</si>
  <si>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</si>
  <si>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</si>
  <si>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</si>
  <si>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</si>
  <si>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</si>
  <si>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</si>
  <si>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</si>
  <si>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</si>
  <si>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</si>
  <si>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</si>
  <si>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</si>
  <si>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</si>
  <si>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</si>
  <si>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</si>
  <si>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</si>
  <si>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</si>
  <si>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</si>
  <si>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</si>
  <si>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</si>
  <si>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</si>
  <si>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</si>
  <si>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</si>
  <si>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</si>
  <si>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</si>
  <si>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</si>
  <si>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</si>
  <si>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</si>
  <si>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</si>
  <si>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</si>
  <si>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</si>
  <si>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</si>
  <si>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</si>
  <si>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</si>
  <si>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</si>
  <si>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</si>
  <si>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</si>
  <si>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</si>
  <si>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</si>
  <si>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</si>
  <si>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</si>
  <si>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</si>
  <si>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</si>
  <si>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</si>
  <si>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</si>
  <si>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</si>
  <si>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</si>
  <si>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</si>
  <si>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</si>
  <si>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</si>
  <si>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</si>
  <si>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</si>
  <si>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</si>
  <si>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</si>
  <si>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</si>
  <si>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</si>
  <si>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</si>
  <si>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</si>
  <si>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</si>
  <si>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</si>
  <si>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</si>
  <si>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</si>
  <si>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</si>
  <si>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</si>
  <si>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</si>
  <si>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</si>
  <si>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</si>
  <si>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</si>
  <si>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</si>
  <si>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</si>
  <si>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</si>
  <si>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</si>
  <si>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</si>
  <si>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</si>
  <si>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</si>
  <si>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</si>
  <si>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</si>
  <si>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</si>
  <si>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</si>
  <si>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</si>
  <si>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</si>
  <si>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</si>
  <si>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</si>
  <si>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</si>
  <si>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</si>
  <si>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</si>
  <si>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</si>
  <si>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</si>
  <si>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</si>
  <si>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</si>
  <si>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</si>
  <si>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</si>
  <si>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</si>
  <si>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</si>
  <si>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</si>
  <si>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</si>
  <si>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</si>
  <si>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</si>
  <si>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</si>
  <si>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</si>
  <si>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</si>
  <si>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</si>
  <si>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</si>
  <si>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</si>
  <si>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</si>
  <si>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</si>
  <si>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</si>
  <si>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</si>
  <si>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</si>
  <si>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</si>
  <si>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</si>
  <si>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</si>
  <si>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</si>
  <si>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</si>
  <si>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</si>
  <si>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</si>
  <si>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</si>
  <si>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</si>
  <si>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</si>
  <si>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</si>
  <si>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</si>
  <si>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</si>
  <si>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</si>
  <si>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</si>
  <si>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</si>
  <si>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</si>
  <si>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</si>
  <si>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</si>
  <si>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</si>
  <si>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</si>
  <si>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</si>
  <si>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</si>
  <si>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</si>
  <si>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</si>
  <si>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</si>
  <si>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</si>
  <si>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</si>
  <si>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</si>
  <si>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</si>
  <si>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</si>
  <si>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</si>
  <si>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</si>
  <si>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</si>
  <si>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</si>
  <si>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</si>
  <si>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</si>
  <si>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</si>
  <si>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</si>
  <si>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</si>
  <si>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</si>
  <si>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</si>
  <si>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</si>
  <si>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</si>
  <si>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</si>
  <si>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</si>
  <si>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</si>
  <si>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</si>
  <si>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</si>
  <si>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</si>
  <si>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</si>
  <si>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</si>
  <si>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</si>
  <si>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</si>
  <si>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</si>
  <si>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</si>
  <si>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</si>
  <si>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</si>
  <si>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</si>
  <si>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</si>
  <si>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</si>
  <si>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</si>
  <si>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</si>
  <si>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</si>
  <si>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</si>
  <si>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</si>
  <si>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</si>
  <si>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</si>
  <si>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</si>
  <si>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</si>
  <si>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</si>
  <si>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</si>
  <si>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</si>
  <si>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</si>
  <si>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</si>
  <si>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</si>
  <si>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</si>
  <si>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</si>
  <si>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</si>
  <si>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</si>
  <si>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</si>
  <si>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</si>
  <si>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</si>
  <si>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</si>
  <si>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</si>
  <si>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</si>
  <si>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</si>
  <si>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</si>
  <si>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</si>
  <si>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</si>
  <si>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</si>
  <si>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</si>
  <si>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</si>
  <si>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</si>
  <si>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</si>
  <si>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</si>
  <si>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</si>
  <si>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</si>
  <si>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</si>
  <si>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</si>
  <si>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</si>
  <si>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</si>
  <si>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</si>
  <si>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</si>
  <si>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</si>
  <si>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</si>
  <si>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</si>
  <si>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</si>
  <si>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</si>
  <si>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</si>
  <si>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</si>
  <si>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</si>
  <si>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</si>
  <si>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</si>
  <si>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</si>
  <si>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</si>
  <si>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</si>
  <si>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</si>
  <si>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</si>
  <si>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</si>
  <si>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</si>
  <si>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</si>
  <si>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</si>
  <si>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</si>
  <si>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</si>
  <si>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</si>
  <si>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</si>
  <si>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</si>
  <si>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</si>
  <si>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</si>
  <si>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</si>
  <si>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</si>
  <si>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</si>
  <si>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</si>
  <si>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</si>
  <si>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</si>
  <si>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</si>
  <si>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</si>
  <si>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</si>
  <si>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</si>
  <si>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</si>
  <si>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</si>
  <si>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</si>
  <si>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</si>
  <si>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</si>
  <si>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</si>
  <si>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</si>
  <si>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</si>
  <si>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</si>
  <si>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</si>
  <si>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</si>
  <si>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</si>
  <si>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</si>
  <si>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</si>
  <si>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</si>
  <si>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</si>
  <si>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</si>
  <si>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</si>
  <si>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</si>
  <si>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</si>
  <si>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</si>
  <si>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</si>
  <si>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</si>
  <si>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</si>
  <si>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</si>
  <si>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</si>
  <si>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</si>
  <si>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</si>
  <si>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</si>
  <si>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</si>
  <si>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</si>
  <si>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</si>
  <si>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</si>
  <si>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</si>
  <si>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</si>
  <si>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</si>
  <si>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</si>
  <si>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</si>
  <si>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</si>
  <si>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</si>
  <si>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</si>
  <si>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</si>
  <si>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</si>
  <si>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</si>
  <si>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</si>
  <si>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</si>
  <si>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</si>
  <si>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</si>
  <si>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</si>
  <si>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</si>
  <si>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</si>
  <si>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</si>
  <si>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</si>
  <si>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</si>
  <si>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</si>
  <si>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</si>
  <si>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</si>
  <si>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</si>
  <si>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</si>
  <si>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</si>
  <si>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</si>
  <si>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</si>
  <si>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</si>
  <si>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</si>
  <si>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</si>
  <si>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</si>
  <si>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</si>
  <si>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</si>
  <si>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</si>
  <si>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</si>
  <si>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</si>
  <si>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</si>
  <si>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</si>
  <si>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</si>
  <si>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</si>
  <si>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</si>
  <si>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</si>
  <si>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</si>
  <si>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</si>
  <si>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</si>
  <si>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</si>
  <si>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</si>
  <si>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</si>
  <si>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</si>
  <si>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</si>
  <si>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</si>
  <si>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</si>
  <si>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</si>
  <si>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</si>
  <si>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</si>
  <si>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</si>
  <si>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</si>
  <si>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</si>
  <si>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</si>
  <si>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</si>
  <si>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</si>
  <si>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</si>
  <si>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</si>
  <si>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</si>
  <si>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</si>
  <si>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</si>
  <si>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</si>
  <si>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</si>
  <si>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</si>
  <si>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</si>
  <si>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</si>
  <si>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</si>
  <si>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</si>
  <si>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</si>
  <si>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</si>
  <si>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</si>
  <si>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</si>
  <si>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</si>
  <si>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</si>
  <si>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</si>
  <si>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</si>
  <si>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</si>
  <si>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</si>
  <si>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</si>
  <si>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</si>
  <si>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</si>
  <si>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</si>
  <si>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</si>
  <si>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</si>
  <si>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</si>
  <si>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</si>
  <si>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</si>
  <si>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</si>
  <si>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</si>
  <si>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</si>
  <si>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</si>
  <si>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</si>
  <si>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</si>
  <si>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</si>
  <si>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</si>
  <si>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</si>
  <si>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</si>
  <si>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</si>
  <si>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</si>
  <si>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</si>
  <si>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</si>
  <si>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</si>
  <si>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</si>
  <si>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</si>
  <si>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</si>
  <si>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</si>
  <si>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</si>
  <si>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</si>
  <si>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</si>
  <si>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</si>
  <si>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</si>
  <si>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</si>
  <si>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</si>
  <si>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</si>
  <si>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</si>
  <si>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</si>
  <si>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</si>
  <si>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</si>
  <si>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</si>
  <si>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</si>
  <si>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</si>
  <si>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</si>
  <si>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</si>
  <si>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</si>
  <si>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</si>
  <si>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</si>
  <si>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</si>
  <si>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</si>
  <si>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</si>
  <si>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</si>
  <si>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</si>
  <si>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</si>
  <si>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</si>
  <si>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</si>
  <si>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</si>
  <si>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</si>
  <si>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</si>
  <si>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</si>
  <si>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</si>
  <si>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</si>
  <si>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</si>
  <si>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</si>
  <si>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</si>
  <si>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</si>
  <si>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</si>
  <si>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</si>
  <si>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</si>
  <si>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</si>
  <si>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</si>
  <si>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</si>
  <si>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</si>
  <si>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</si>
  <si>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</si>
  <si>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</si>
  <si>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</si>
  <si>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</si>
  <si>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</si>
  <si>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</si>
  <si>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</si>
  <si>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</si>
  <si>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</si>
  <si>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</si>
  <si>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</si>
  <si>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</si>
  <si>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</si>
  <si>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</si>
  <si>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</si>
  <si>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</si>
  <si>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</si>
  <si>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</si>
  <si>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</si>
  <si>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</si>
  <si>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</si>
  <si>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</si>
  <si>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</si>
  <si>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</si>
  <si>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</si>
  <si>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</si>
  <si>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</si>
  <si>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</si>
  <si>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</si>
  <si>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</si>
  <si>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</si>
  <si>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</si>
  <si>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</si>
  <si>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</si>
  <si>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</si>
  <si>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</si>
  <si>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</si>
  <si>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</si>
  <si>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</si>
  <si>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</si>
  <si>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</si>
  <si>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</si>
  <si>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</si>
  <si>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</si>
  <si>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</si>
  <si>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</si>
  <si>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</si>
  <si>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</si>
  <si>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</si>
  <si>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</si>
  <si>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</si>
  <si>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</si>
  <si>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</si>
  <si>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</si>
  <si>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</si>
  <si>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</si>
  <si>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</si>
  <si>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</si>
  <si>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</si>
  <si>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</si>
  <si>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</si>
  <si>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</si>
  <si>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</si>
  <si>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</si>
  <si>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</si>
  <si>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</si>
  <si>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</si>
  <si>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</si>
  <si>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</si>
  <si>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</si>
  <si>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</si>
  <si>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</si>
  <si>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</si>
  <si>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</si>
  <si>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</si>
  <si>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</si>
  <si>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</si>
  <si>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</si>
  <si>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</si>
  <si>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</si>
  <si>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</si>
  <si>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</si>
  <si>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</si>
  <si>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</si>
  <si>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</si>
  <si>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</si>
  <si>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</si>
  <si>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</si>
  <si>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</si>
  <si>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</si>
  <si>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</si>
  <si>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</si>
  <si>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</si>
  <si>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</si>
  <si>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</si>
  <si>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</si>
  <si>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</si>
  <si>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</si>
  <si>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</si>
  <si>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</si>
  <si>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</si>
  <si>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</si>
  <si>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</si>
  <si>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</si>
  <si>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</si>
  <si>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</si>
  <si>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</si>
  <si>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</si>
  <si>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</si>
  <si>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</si>
  <si>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</si>
  <si>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</si>
  <si>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</si>
  <si>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</si>
  <si>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</si>
  <si>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</si>
  <si>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</si>
  <si>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</si>
  <si>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</si>
  <si>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</si>
  <si>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</si>
  <si>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</si>
  <si>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</si>
  <si>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</si>
  <si>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</si>
  <si>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</si>
  <si>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</si>
  <si>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</si>
  <si>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</si>
  <si>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</si>
  <si>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</si>
  <si>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</si>
  <si>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</si>
  <si>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</si>
  <si>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</si>
  <si>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</si>
  <si>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</si>
  <si>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</si>
  <si>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</si>
  <si>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</si>
  <si>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</si>
  <si>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</si>
  <si>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</si>
  <si>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</si>
  <si>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</si>
  <si>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</si>
  <si>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</si>
  <si>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</si>
  <si>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</si>
  <si>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</si>
  <si>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</si>
  <si>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</si>
  <si>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</si>
  <si>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</si>
  <si>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</si>
  <si>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</si>
  <si>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</si>
  <si>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</si>
  <si>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</si>
  <si>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</si>
  <si>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</si>
  <si>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</si>
  <si>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</si>
  <si>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</si>
  <si>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</si>
  <si>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</si>
  <si>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</si>
  <si>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</si>
  <si>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</si>
  <si>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</si>
  <si>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</si>
  <si>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</si>
  <si>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</si>
  <si>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</si>
  <si>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</si>
  <si>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</si>
  <si>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</si>
  <si>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</si>
  <si>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</si>
  <si>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</si>
  <si>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</si>
  <si>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</si>
  <si>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</si>
  <si>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</si>
  <si>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</si>
  <si>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</si>
  <si>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</si>
  <si>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</si>
  <si>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</si>
  <si>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</si>
  <si>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</si>
  <si>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</si>
  <si>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</si>
  <si>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</si>
  <si>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</si>
  <si>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</si>
  <si>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</si>
  <si>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</si>
  <si>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</si>
  <si>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</si>
  <si>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</si>
  <si>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</si>
  <si>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</si>
  <si>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</si>
  <si>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</si>
  <si>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</si>
  <si>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</si>
  <si>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</si>
  <si>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</si>
  <si>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</si>
  <si>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</si>
  <si>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</si>
  <si>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</si>
  <si>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</si>
  <si>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</si>
  <si>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</si>
  <si>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</si>
  <si>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</si>
  <si>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</si>
  <si>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</si>
  <si>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</si>
  <si>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</si>
  <si>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</si>
  <si>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</si>
  <si>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</si>
  <si>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</si>
  <si>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</si>
  <si>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</si>
  <si>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</si>
  <si>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</si>
  <si>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</si>
  <si>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</si>
  <si>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</si>
  <si>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</si>
  <si>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</si>
  <si>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</si>
  <si>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</si>
  <si>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</si>
  <si>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</si>
  <si>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</si>
  <si>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</si>
  <si>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</si>
  <si>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</si>
  <si>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</si>
  <si>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</si>
  <si>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</si>
  <si>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</si>
  <si>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</si>
  <si>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</si>
  <si>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</si>
  <si>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</si>
  <si>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</si>
  <si>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</si>
  <si>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</si>
  <si>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</si>
  <si>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</si>
  <si>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</si>
  <si>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</si>
  <si>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</si>
  <si>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</si>
  <si>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</si>
  <si>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</si>
  <si>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</si>
  <si>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</si>
  <si>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</si>
  <si>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</si>
  <si>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</si>
  <si>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</si>
  <si>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</si>
  <si>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</si>
  <si>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</si>
  <si>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</si>
  <si>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</si>
  <si>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</si>
  <si>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</si>
  <si>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</si>
  <si>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</si>
  <si>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</si>
  <si>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</si>
  <si>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</si>
  <si>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</si>
  <si>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</si>
  <si>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</si>
  <si>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</si>
  <si>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</si>
  <si>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</si>
  <si>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</si>
  <si>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</si>
  <si>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</si>
  <si>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</si>
  <si>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</si>
  <si>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</si>
  <si>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</si>
  <si>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</si>
  <si>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</si>
  <si>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</si>
  <si>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</si>
  <si>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</si>
  <si>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</si>
  <si>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</si>
  <si>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</si>
  <si>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</si>
  <si>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</si>
  <si>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</si>
  <si>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</si>
  <si>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</si>
  <si>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</si>
  <si>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</si>
  <si>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</si>
  <si>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</si>
  <si>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</si>
  <si>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</si>
  <si>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</si>
  <si>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</si>
  <si>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</si>
  <si>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</si>
  <si>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</si>
  <si>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</si>
  <si>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</si>
  <si>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</si>
  <si>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</si>
  <si>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</si>
  <si>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</si>
  <si>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</si>
  <si>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</si>
  <si>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</si>
  <si>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</si>
  <si>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</si>
  <si>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</si>
  <si>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</si>
  <si>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</si>
  <si>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</si>
  <si>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</si>
  <si>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</si>
  <si>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</si>
  <si>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</si>
  <si>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</si>
  <si>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</si>
  <si>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</si>
  <si>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</si>
  <si>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</si>
  <si>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</si>
  <si>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</si>
  <si>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</si>
  <si>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</si>
  <si>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</si>
  <si>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</si>
  <si>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</si>
  <si>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</si>
  <si>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</si>
  <si>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</si>
  <si>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</si>
  <si>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</si>
  <si>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</si>
  <si>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</si>
  <si>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</si>
  <si>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</si>
  <si>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</si>
  <si>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</si>
  <si>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</si>
  <si>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</si>
  <si>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</si>
  <si>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</si>
  <si>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</si>
  <si>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</si>
  <si>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</si>
  <si>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</si>
  <si>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</si>
  <si>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</si>
  <si>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</si>
  <si>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</si>
  <si>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</si>
  <si>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</si>
  <si>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</si>
  <si>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</si>
  <si>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</si>
  <si>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</si>
  <si>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</si>
  <si>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</si>
  <si>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</si>
  <si>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</si>
  <si>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</si>
  <si>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</si>
  <si>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</si>
  <si>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</si>
  <si>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</si>
  <si>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</si>
  <si>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</si>
  <si>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</si>
  <si>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</si>
  <si>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</si>
  <si>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</si>
  <si>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</si>
  <si>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</si>
  <si>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</si>
  <si>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</si>
  <si>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</si>
  <si>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</si>
  <si>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</si>
  <si>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</si>
  <si>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</si>
  <si>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</si>
  <si>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</si>
  <si>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</si>
  <si>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</si>
  <si>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</si>
  <si>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</si>
  <si>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</si>
  <si>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</si>
  <si>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</si>
  <si>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</si>
  <si>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</si>
  <si>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</si>
  <si>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</si>
  <si>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</si>
  <si>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</si>
  <si>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</si>
  <si>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</si>
  <si>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</si>
  <si>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</si>
  <si>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</si>
  <si>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</si>
  <si>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</si>
  <si>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</si>
  <si>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</si>
  <si>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</si>
  <si>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</si>
  <si>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</si>
  <si>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</si>
  <si>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</si>
  <si>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</si>
  <si>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</si>
  <si>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</si>
  <si>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</si>
  <si>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</si>
  <si>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</si>
  <si>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</si>
  <si>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</si>
  <si>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</si>
  <si>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</si>
  <si>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</si>
  <si>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</si>
  <si>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</si>
  <si>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</si>
  <si>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</si>
  <si>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</si>
  <si>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</si>
  <si>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</si>
  <si>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</si>
  <si>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</si>
  <si>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</si>
  <si>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</si>
  <si>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</si>
  <si>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</si>
  <si>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</si>
  <si>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</si>
  <si>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</si>
  <si>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</si>
  <si>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</si>
  <si>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</si>
  <si>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</si>
  <si>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</si>
  <si>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</si>
  <si>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</si>
  <si>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</si>
  <si>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</si>
  <si>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</si>
  <si>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</si>
  <si>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</si>
  <si>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</si>
  <si>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</si>
  <si>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</si>
  <si>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</si>
  <si>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</si>
  <si>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</si>
  <si>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</si>
  <si>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</si>
  <si>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</si>
  <si>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</si>
  <si>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</si>
  <si>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</si>
  <si>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</si>
  <si>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</si>
  <si>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</si>
  <si>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</si>
  <si>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</si>
  <si>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</si>
  <si>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</si>
  <si>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</si>
  <si>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</si>
  <si>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</si>
  <si>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</si>
  <si>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</si>
  <si>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</si>
  <si>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</si>
  <si>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</si>
  <si>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</si>
  <si>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</si>
  <si>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</si>
  <si>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</si>
  <si>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</si>
  <si>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</si>
  <si>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</si>
  <si>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</si>
  <si>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</si>
  <si>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</si>
  <si>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</si>
  <si>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</si>
  <si>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</si>
  <si>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</si>
  <si>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</si>
  <si>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</si>
  <si>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</si>
  <si>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</si>
  <si>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</si>
  <si>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</si>
  <si>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</si>
  <si>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</si>
  <si>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</si>
  <si>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</si>
  <si>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</si>
  <si>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</si>
  <si>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</si>
  <si>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</si>
  <si>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</si>
  <si>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</si>
  <si>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</si>
  <si>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</si>
  <si>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</si>
  <si>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</si>
  <si>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</si>
  <si>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</si>
  <si>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</si>
  <si>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</si>
  <si>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</si>
  <si>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</si>
  <si>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</si>
  <si>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</si>
  <si>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</si>
  <si>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</si>
  <si>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</si>
  <si>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</si>
  <si>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</si>
  <si>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</si>
  <si>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</si>
  <si>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</si>
  <si>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</si>
  <si>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</si>
  <si>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</si>
  <si>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</si>
  <si>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</si>
  <si>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</si>
  <si>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</si>
  <si>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</si>
  <si>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</si>
  <si>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</si>
  <si>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</si>
  <si>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</si>
  <si>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</si>
  <si>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</si>
  <si>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</si>
  <si>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</si>
  <si>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</si>
  <si>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</si>
  <si>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</si>
  <si>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</si>
  <si>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</si>
  <si>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</si>
  <si>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</si>
  <si>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</si>
  <si>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</si>
  <si>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</si>
  <si>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</si>
  <si>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</si>
  <si>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</si>
  <si>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</si>
  <si>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</si>
  <si>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</si>
  <si>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</si>
  <si>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</si>
  <si>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</si>
  <si>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</si>
  <si>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</si>
  <si>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</si>
  <si>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</si>
  <si>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</si>
  <si>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</si>
  <si>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</si>
  <si>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</si>
  <si>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</si>
  <si>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</si>
  <si>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</si>
  <si>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</si>
  <si>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</si>
  <si>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</si>
  <si>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</si>
  <si>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</si>
  <si>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</si>
  <si>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</si>
  <si>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</si>
  <si>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</si>
  <si>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</si>
  <si>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</si>
  <si>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</si>
  <si>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</si>
  <si>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</si>
  <si>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</si>
  <si>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</si>
  <si>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</si>
  <si>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</si>
  <si>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</si>
  <si>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</si>
  <si>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</si>
  <si>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</si>
  <si>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</si>
  <si>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</si>
  <si>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</si>
  <si>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</si>
  <si>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</si>
  <si>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</si>
  <si>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</si>
  <si>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</si>
  <si>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</si>
  <si>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</si>
  <si>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</si>
  <si>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</si>
  <si>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</si>
  <si>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</si>
  <si>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</si>
  <si>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</si>
  <si>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</si>
  <si>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</si>
  <si>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</si>
  <si>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</si>
  <si>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</si>
  <si>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</si>
  <si>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</si>
  <si>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</si>
  <si>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</si>
  <si>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</si>
  <si>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</si>
  <si>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</si>
  <si>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</si>
  <si>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</si>
  <si>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</si>
  <si>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</si>
  <si>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</si>
  <si>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</si>
  <si>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</si>
  <si>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</si>
  <si>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</si>
  <si>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</si>
  <si>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</si>
  <si>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</si>
  <si>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</si>
  <si>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</si>
  <si>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</si>
  <si>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</si>
  <si>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</si>
  <si>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</si>
  <si>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</si>
  <si>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</si>
  <si>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</si>
  <si>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</si>
  <si>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</si>
  <si>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</si>
  <si>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</si>
  <si>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</si>
  <si>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</si>
  <si>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</si>
  <si>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</si>
  <si>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</si>
  <si>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</si>
  <si>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</si>
  <si>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</si>
  <si>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</si>
  <si>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</si>
  <si>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</si>
  <si>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</si>
  <si>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</si>
  <si>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</si>
  <si>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</si>
  <si>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</si>
  <si>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</si>
  <si>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</si>
  <si>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</si>
  <si>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</si>
  <si>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</si>
  <si>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</si>
  <si>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</si>
  <si>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</si>
  <si>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</si>
  <si>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</si>
  <si>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</si>
  <si>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</si>
  <si>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</si>
  <si>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</si>
  <si>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</si>
  <si>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</si>
  <si>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</si>
  <si>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</si>
  <si>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</si>
  <si>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</si>
  <si>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</si>
  <si>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</si>
  <si>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</si>
  <si>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</si>
  <si>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</si>
  <si>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</si>
  <si>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</si>
  <si>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</si>
  <si>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</si>
  <si>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</si>
  <si>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</si>
  <si>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</si>
  <si>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</si>
  <si>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</si>
  <si>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</si>
  <si>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</si>
  <si>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</si>
  <si>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</si>
  <si>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</si>
  <si>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</si>
  <si>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</si>
  <si>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</si>
  <si>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</si>
  <si>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</si>
  <si>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</si>
  <si>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</si>
  <si>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</si>
  <si>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</si>
  <si>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</si>
  <si>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</si>
  <si>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</si>
  <si>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</si>
  <si>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</si>
  <si>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</si>
  <si>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</si>
  <si>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</si>
  <si>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</si>
  <si>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</si>
  <si>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</si>
  <si>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</si>
  <si>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</si>
  <si>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</si>
  <si>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</si>
  <si>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</si>
  <si>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</si>
  <si>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</si>
  <si>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</si>
  <si>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</si>
  <si>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</si>
  <si>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</si>
  <si>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</si>
  <si>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</si>
  <si>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</si>
  <si>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</si>
  <si>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</si>
  <si>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</si>
  <si>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</si>
  <si>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</si>
  <si>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</si>
  <si>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</si>
  <si>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</si>
  <si>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</si>
  <si>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</si>
  <si>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</si>
  <si>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</si>
  <si>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</si>
  <si>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</si>
  <si>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</si>
  <si>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</si>
  <si>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</si>
  <si>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</si>
  <si>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</si>
  <si>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</si>
  <si>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</si>
  <si>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</si>
  <si>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</si>
  <si>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</si>
  <si>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</si>
  <si>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</si>
  <si>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</si>
  <si>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</si>
  <si>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</si>
  <si>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</si>
  <si>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</si>
  <si>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</si>
  <si>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</si>
  <si>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</si>
  <si>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</si>
  <si>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</si>
  <si>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</si>
  <si>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</si>
  <si>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</si>
  <si>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</si>
  <si>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</si>
  <si>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</si>
  <si>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</si>
  <si>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</si>
  <si>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</si>
  <si>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</si>
  <si>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</si>
  <si>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</si>
  <si>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</si>
  <si>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</si>
  <si>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</si>
  <si>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</si>
  <si>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</si>
  <si>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</si>
  <si>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</si>
  <si>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</si>
  <si>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</si>
  <si>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</si>
  <si>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</si>
  <si>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</si>
  <si>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</si>
  <si>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</si>
  <si>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</si>
  <si>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</si>
  <si>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</si>
  <si>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</si>
  <si>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</si>
  <si>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</si>
  <si>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</si>
  <si>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</si>
  <si>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</si>
  <si>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</si>
  <si>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</si>
  <si>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</si>
  <si>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</si>
  <si>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</si>
  <si>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</si>
  <si>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</si>
  <si>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</si>
  <si>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</si>
  <si>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</si>
  <si>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</si>
  <si>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</si>
  <si>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</si>
  <si>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</si>
  <si>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</si>
  <si>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</si>
  <si>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</si>
  <si>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</si>
  <si>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</si>
  <si>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</si>
  <si>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</si>
  <si>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</si>
  <si>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</si>
  <si>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</si>
  <si>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</si>
  <si>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</si>
  <si>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</si>
  <si>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</si>
  <si>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</si>
  <si>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</si>
  <si>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</si>
  <si>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</si>
  <si>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</si>
  <si>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</si>
  <si>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</si>
  <si>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</si>
  <si>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</si>
  <si>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</si>
  <si>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</si>
  <si>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</si>
  <si>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</si>
  <si>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</si>
  <si>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</si>
  <si>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</si>
  <si>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</si>
  <si>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</si>
  <si>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</si>
  <si>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</si>
  <si>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</si>
  <si>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</si>
  <si>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</si>
  <si>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</si>
  <si>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</si>
  <si>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</si>
  <si>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</si>
  <si>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</si>
  <si>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</si>
  <si>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</si>
  <si>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</si>
  <si>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</si>
  <si>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</si>
  <si>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</si>
  <si>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</si>
  <si>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</si>
  <si>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</si>
  <si>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</si>
  <si>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</si>
  <si>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</si>
  <si>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</si>
  <si>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</si>
  <si>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</si>
  <si>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</si>
  <si>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</si>
  <si>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</si>
  <si>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</si>
  <si>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</si>
  <si>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</si>
  <si>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</si>
  <si>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</si>
  <si>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</si>
  <si>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</si>
  <si>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</si>
  <si>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</si>
  <si>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</si>
  <si>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</si>
  <si>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</si>
  <si>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</si>
  <si>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</si>
  <si>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</si>
  <si>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</si>
  <si>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</si>
  <si>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</si>
  <si>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</si>
  <si>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</si>
  <si>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</si>
  <si>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</si>
  <si>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</si>
  <si>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</si>
  <si>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</si>
  <si>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</si>
  <si>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</si>
  <si>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</si>
  <si>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</si>
  <si>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</si>
  <si>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</si>
  <si>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</si>
  <si>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</si>
  <si>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</si>
  <si>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</si>
  <si>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</si>
  <si>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</si>
  <si>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</si>
  <si>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</si>
  <si>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</si>
  <si>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</si>
  <si>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</si>
  <si>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</si>
  <si>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</si>
  <si>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</si>
  <si>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</si>
  <si>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</si>
  <si>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</si>
  <si>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</si>
  <si>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</si>
  <si>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</si>
  <si>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</si>
  <si>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</si>
  <si>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</si>
  <si>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</si>
  <si>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</si>
  <si>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</si>
  <si>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</si>
  <si>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</si>
  <si>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</si>
  <si>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</si>
  <si>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</si>
  <si>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</si>
  <si>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</si>
  <si>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</si>
  <si>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</si>
  <si>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</si>
  <si>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</si>
  <si>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</si>
  <si>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</si>
  <si>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</si>
  <si>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</si>
  <si>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</si>
  <si>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</si>
  <si>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</si>
  <si>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</si>
  <si>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</si>
  <si>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</si>
  <si>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</si>
  <si>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</si>
  <si>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</si>
  <si>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</si>
  <si>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</si>
  <si>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</si>
  <si>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</si>
  <si>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</si>
  <si>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</si>
  <si>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</si>
  <si>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</si>
  <si>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</si>
  <si>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</si>
  <si>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</si>
  <si>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</si>
  <si>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</si>
  <si>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</si>
  <si>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</si>
  <si>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</si>
  <si>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</si>
  <si>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</si>
  <si>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</si>
  <si>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</si>
  <si>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</si>
  <si>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</si>
  <si>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</si>
  <si>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</si>
  <si>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</si>
  <si>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</si>
  <si>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</si>
  <si>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</si>
  <si>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</si>
  <si>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</si>
  <si>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</si>
  <si>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</si>
  <si>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</si>
  <si>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</si>
  <si>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</si>
  <si>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</si>
  <si>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</si>
  <si>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</si>
  <si>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</si>
  <si>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</si>
  <si>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</si>
  <si>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</si>
  <si>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</si>
  <si>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</si>
  <si>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</si>
  <si>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</si>
  <si>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</si>
  <si>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</si>
  <si>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</si>
  <si>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</si>
  <si>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</si>
  <si>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</si>
  <si>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</si>
  <si>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</si>
  <si>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</si>
  <si>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</si>
  <si>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</si>
  <si>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</si>
  <si>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</si>
  <si>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</si>
  <si>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</si>
  <si>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</si>
  <si>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</si>
  <si>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</si>
  <si>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</si>
  <si>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</si>
  <si>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</si>
  <si>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</si>
  <si>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</si>
  <si>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</si>
  <si>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</si>
  <si>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</si>
  <si>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</si>
  <si>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</si>
  <si>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</si>
  <si>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</si>
  <si>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</si>
  <si>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</si>
  <si>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</si>
  <si>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</si>
  <si>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</si>
  <si>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</si>
  <si>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</si>
  <si>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</si>
  <si>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</si>
  <si>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</si>
  <si>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</si>
  <si>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</si>
  <si>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</si>
  <si>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</si>
  <si>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</si>
  <si>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</si>
  <si>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</si>
  <si>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</si>
  <si>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</si>
  <si>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</si>
  <si>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</si>
  <si>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</si>
  <si>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</si>
  <si>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</si>
  <si>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</si>
  <si>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</si>
  <si>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</si>
  <si>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</si>
  <si>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</si>
  <si>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</si>
  <si>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</si>
  <si>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</si>
  <si>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</si>
  <si>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</si>
  <si>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</si>
  <si>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</si>
  <si>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</si>
  <si>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</si>
  <si>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</si>
  <si>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</si>
  <si>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</si>
  <si>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</si>
  <si>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</si>
  <si>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</si>
  <si>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</si>
  <si>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</si>
  <si>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</si>
  <si>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</si>
  <si>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</si>
  <si>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</si>
  <si>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</si>
  <si>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</si>
  <si>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</si>
  <si>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</si>
  <si>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</si>
  <si>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</si>
  <si>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</si>
  <si>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</si>
  <si>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</si>
  <si>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</si>
  <si>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</si>
  <si>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</si>
  <si>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</si>
  <si>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</si>
  <si>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</si>
  <si>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</si>
  <si>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</si>
  <si>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</si>
  <si>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</si>
  <si>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</si>
  <si>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</si>
  <si>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</si>
  <si>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</si>
  <si>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</si>
  <si>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</si>
  <si>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</si>
  <si>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</si>
  <si>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</si>
  <si>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</si>
  <si>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</si>
  <si>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</si>
  <si>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</si>
  <si>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</si>
  <si>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</si>
  <si>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</si>
  <si>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</si>
  <si>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</si>
  <si>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</si>
  <si>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</si>
  <si>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</si>
  <si>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</si>
  <si>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</si>
  <si>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</si>
  <si>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</si>
  <si>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</si>
  <si>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</si>
  <si>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</si>
  <si>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</si>
  <si>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</si>
  <si>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</si>
  <si>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</si>
  <si>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</si>
  <si>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</si>
  <si>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</si>
  <si>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</si>
  <si>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</si>
  <si>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</si>
  <si>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</si>
  <si>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</si>
  <si>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</si>
  <si>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</si>
  <si>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</si>
  <si>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</si>
  <si>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</si>
  <si>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</si>
  <si>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</si>
  <si>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</si>
  <si>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</si>
  <si>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</si>
  <si>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</si>
  <si>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</si>
  <si>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</si>
  <si>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</si>
  <si>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</si>
  <si>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</si>
  <si>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</si>
  <si>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</si>
  <si>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</si>
  <si>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</si>
  <si>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</si>
  <si>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</si>
  <si>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</si>
  <si>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</si>
  <si>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</si>
  <si>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</si>
  <si>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</si>
  <si>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</si>
  <si>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</si>
  <si>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</si>
  <si>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</si>
  <si>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</si>
  <si>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</si>
  <si>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</si>
  <si>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</si>
  <si>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</si>
  <si>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</si>
  <si>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</si>
  <si>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</si>
  <si>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</si>
  <si>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</si>
  <si>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</si>
  <si>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</si>
  <si>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</si>
  <si>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</si>
  <si>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</si>
  <si>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</si>
  <si>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</si>
  <si>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</si>
  <si>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</si>
  <si>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</si>
  <si>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</si>
  <si>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</si>
  <si>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</si>
  <si>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</si>
  <si>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</si>
  <si>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</si>
  <si>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</si>
  <si>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</si>
  <si>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</si>
  <si>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</si>
  <si>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</si>
  <si>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</si>
  <si>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</si>
  <si>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</si>
  <si>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</si>
  <si>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</si>
  <si>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</si>
  <si>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</si>
  <si>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</si>
  <si>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</si>
  <si>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</si>
  <si>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</si>
  <si>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</si>
  <si>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</si>
  <si>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</si>
  <si>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</si>
  <si>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</si>
  <si>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</si>
  <si>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</si>
  <si>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</si>
  <si>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</si>
  <si>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</si>
  <si>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</si>
  <si>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</si>
  <si>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</si>
  <si>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</si>
  <si>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</si>
  <si>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</si>
  <si>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</si>
  <si>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</si>
  <si>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</si>
  <si>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</si>
  <si>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</si>
  <si>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</si>
  <si>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</si>
  <si>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</si>
  <si>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</si>
  <si>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</si>
  <si>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</si>
  <si>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</si>
  <si>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</si>
  <si>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</si>
  <si>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</si>
  <si>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</si>
  <si>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</si>
  <si>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</si>
  <si>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</si>
  <si>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</si>
  <si>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</si>
  <si>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</si>
  <si>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</si>
  <si>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</si>
  <si>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</si>
  <si>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</si>
  <si>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</si>
  <si>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</si>
  <si>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</si>
  <si>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</si>
  <si>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</si>
  <si>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</si>
  <si>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</si>
  <si>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</si>
  <si>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</si>
  <si>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</si>
  <si>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</si>
  <si>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</si>
  <si>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</si>
  <si>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</si>
  <si>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</si>
  <si>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</si>
  <si>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</si>
  <si>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</si>
  <si>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</si>
  <si>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</si>
  <si>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</si>
  <si>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</si>
  <si>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</si>
  <si>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</si>
  <si>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</si>
  <si>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</si>
  <si>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</si>
  <si>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</si>
  <si>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</si>
  <si>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</si>
  <si>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</si>
  <si>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</si>
  <si>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</si>
  <si>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</si>
  <si>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</si>
  <si>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</si>
  <si>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</si>
  <si>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</si>
  <si>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</si>
  <si>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</si>
  <si>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</si>
  <si>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</si>
  <si>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</si>
  <si>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</si>
  <si>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</si>
  <si>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</si>
  <si>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</si>
  <si>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</si>
  <si>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</si>
  <si>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</si>
  <si>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</si>
  <si>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</si>
  <si>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</si>
  <si>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</si>
  <si>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</si>
  <si>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</si>
  <si>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</si>
  <si>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</si>
  <si>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</si>
  <si>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</si>
  <si>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</si>
  <si>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</si>
  <si>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</si>
  <si>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</si>
  <si>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</si>
  <si>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</si>
  <si>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</si>
  <si>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</si>
  <si>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</si>
  <si>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</si>
  <si>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</si>
  <si>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</si>
  <si>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</si>
  <si>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</si>
  <si>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</si>
  <si>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</si>
  <si>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</si>
  <si>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</si>
  <si>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</si>
  <si>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</si>
  <si>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</si>
  <si>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</si>
  <si>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</si>
  <si>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</si>
  <si>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</si>
  <si>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</si>
  <si>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</si>
  <si>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</si>
  <si>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</si>
  <si>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</si>
  <si>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</si>
  <si>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</si>
  <si>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</si>
  <si>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</si>
  <si>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</si>
  <si>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</si>
  <si>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</si>
  <si>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</si>
  <si>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</si>
  <si>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</si>
  <si>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</si>
  <si>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</si>
  <si>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</si>
  <si>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</si>
  <si>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</si>
  <si>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</si>
  <si>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</si>
  <si>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</si>
  <si>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</si>
  <si>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</si>
  <si>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</si>
  <si>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</si>
  <si>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</si>
  <si>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</si>
  <si>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</si>
  <si>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</si>
  <si>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</si>
  <si>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</si>
  <si>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</si>
  <si>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</si>
  <si>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</si>
  <si>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</si>
  <si>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</si>
  <si>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</si>
  <si>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</si>
  <si>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</si>
  <si>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</si>
  <si>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</si>
  <si>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</si>
  <si>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</si>
  <si>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</si>
  <si>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</si>
  <si>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</si>
  <si>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</si>
  <si>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</si>
  <si>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</si>
  <si>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</si>
  <si>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</si>
  <si>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</si>
  <si>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</si>
  <si>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</si>
  <si>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</si>
  <si>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</si>
  <si>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</si>
  <si>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</si>
  <si>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</si>
  <si>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</si>
  <si>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</si>
  <si>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</si>
  <si>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</si>
  <si>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</si>
  <si>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</si>
  <si>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</si>
  <si>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</si>
  <si>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</si>
  <si>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</si>
  <si>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</si>
  <si>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</si>
  <si>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</si>
  <si>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</si>
  <si>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</si>
  <si>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</si>
  <si>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</si>
  <si>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</si>
  <si>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</si>
  <si>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</si>
  <si>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</si>
  <si>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</si>
  <si>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</si>
  <si>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</si>
  <si>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</si>
  <si>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</si>
  <si>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</si>
  <si>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</si>
  <si>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</si>
  <si>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</si>
  <si>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</si>
  <si>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</si>
  <si>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</si>
  <si>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</si>
  <si>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</si>
  <si>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</si>
  <si>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</si>
  <si>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</si>
  <si>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</si>
  <si>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</si>
  <si>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</si>
  <si>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</si>
  <si>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</si>
  <si>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</si>
  <si>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</si>
  <si>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</si>
  <si>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</si>
  <si>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</si>
  <si>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</si>
  <si>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</si>
  <si>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</si>
  <si>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</si>
  <si>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</si>
  <si>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</si>
  <si>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</si>
  <si>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</si>
  <si>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</si>
  <si>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</si>
  <si>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</si>
  <si>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</si>
  <si>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</si>
  <si>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</si>
  <si>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</si>
  <si>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</si>
  <si>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</si>
  <si>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</si>
  <si>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</si>
  <si>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</si>
  <si>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</si>
  <si>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</si>
  <si>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</si>
  <si>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</si>
  <si>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</si>
  <si>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</si>
  <si>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</si>
  <si>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</si>
  <si>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</si>
  <si>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</si>
  <si>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</si>
  <si>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</si>
  <si>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</si>
  <si>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</si>
  <si>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</si>
  <si>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</si>
  <si>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</si>
  <si>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</si>
  <si>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</si>
  <si>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</si>
  <si>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</si>
  <si>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</si>
  <si>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</si>
  <si>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</si>
  <si>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</si>
  <si>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</si>
  <si>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</si>
  <si>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</si>
  <si>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</si>
  <si>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</si>
  <si>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</si>
  <si>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</si>
  <si>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</si>
  <si>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</si>
  <si>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</si>
  <si>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</si>
  <si>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</si>
  <si>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</si>
  <si>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</si>
  <si>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</si>
  <si>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</si>
  <si>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</si>
  <si>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</si>
  <si>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</si>
  <si>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</si>
  <si>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</si>
  <si>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</si>
  <si>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</si>
  <si>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</si>
  <si>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</si>
  <si>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</si>
  <si>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</si>
  <si>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</si>
  <si>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</si>
  <si>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</si>
  <si>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</si>
  <si>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</si>
  <si>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</si>
  <si>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</si>
  <si>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</si>
  <si>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</si>
  <si>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</si>
  <si>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</si>
  <si>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</si>
  <si>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</si>
  <si>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</si>
  <si>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</si>
  <si>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</si>
  <si>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</si>
  <si>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</si>
  <si>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</si>
  <si>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</si>
  <si>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</si>
  <si>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</si>
  <si>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</si>
  <si>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</si>
  <si>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</si>
  <si>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</si>
  <si>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</si>
  <si>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</si>
  <si>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</si>
  <si>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</si>
  <si>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</si>
  <si>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</si>
  <si>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</si>
  <si>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</si>
  <si>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</si>
  <si>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</si>
  <si>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</si>
  <si>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</si>
  <si>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</si>
  <si>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</si>
  <si>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</si>
  <si>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</si>
  <si>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</si>
  <si>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</si>
  <si>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</si>
  <si>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</si>
  <si>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</si>
  <si>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</si>
  <si>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</si>
  <si>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</si>
  <si>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</si>
  <si>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</si>
  <si>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</si>
  <si>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</si>
  <si>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</si>
  <si>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</si>
  <si>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</si>
  <si>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</si>
  <si>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</si>
  <si>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</si>
  <si>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</si>
  <si>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</si>
  <si>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</si>
  <si>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</si>
  <si>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</si>
  <si>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</si>
  <si>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</si>
  <si>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</si>
  <si>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</si>
  <si>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</si>
  <si>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</si>
  <si>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</si>
  <si>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</si>
  <si>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</si>
  <si>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</si>
  <si>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</si>
  <si>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</si>
  <si>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</si>
  <si>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</si>
  <si>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</si>
  <si>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</si>
  <si>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</si>
  <si>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</si>
  <si>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</si>
  <si>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</si>
  <si>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</si>
  <si>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</si>
  <si>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</si>
  <si>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</si>
  <si>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</si>
  <si>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</si>
  <si>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</si>
  <si>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</si>
  <si>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</si>
  <si>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</si>
  <si>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</si>
  <si>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</si>
  <si>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</si>
  <si>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</si>
  <si>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</si>
  <si>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</si>
  <si>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</si>
  <si>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</si>
  <si>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</si>
  <si>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</si>
  <si>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</si>
  <si>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</si>
  <si>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</si>
  <si>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</si>
  <si>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</si>
  <si>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</si>
  <si>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</si>
  <si>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</si>
  <si>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</si>
  <si>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</si>
  <si>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</si>
  <si>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</si>
  <si>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</si>
  <si>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</si>
  <si>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</si>
  <si>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</si>
  <si>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</si>
  <si>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</si>
  <si>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</si>
  <si>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</si>
  <si>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</si>
  <si>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</si>
  <si>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</si>
  <si>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</si>
  <si>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</si>
  <si>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</si>
  <si>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</si>
  <si>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</si>
  <si>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</si>
  <si>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</si>
  <si>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</si>
  <si>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</si>
  <si>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</si>
  <si>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</si>
  <si>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</si>
  <si>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</si>
  <si>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</si>
  <si>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</si>
  <si>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</si>
  <si>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</si>
  <si>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</si>
  <si>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</si>
  <si>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</si>
  <si>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</si>
  <si>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</si>
  <si>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</si>
  <si>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</si>
  <si>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</si>
  <si>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</si>
  <si>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</si>
  <si>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</si>
  <si>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</si>
  <si>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</si>
  <si>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</si>
  <si>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</si>
  <si>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</si>
  <si>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</si>
  <si>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</si>
  <si>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</si>
  <si>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</si>
  <si>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</si>
  <si>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</si>
  <si>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</si>
  <si>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</si>
  <si>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</si>
  <si>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</si>
  <si>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</si>
  <si>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</si>
  <si>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</si>
  <si>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</si>
  <si>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</si>
  <si>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</si>
  <si>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</si>
  <si>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</si>
  <si>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</si>
  <si>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</si>
  <si>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</si>
  <si>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</si>
  <si>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</si>
  <si>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</si>
  <si>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</si>
  <si>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</si>
  <si>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</si>
  <si>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</si>
  <si>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</si>
  <si>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</si>
  <si>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</si>
  <si>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</si>
  <si>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</si>
  <si>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</si>
  <si>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</si>
  <si>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</si>
  <si>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</si>
  <si>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</si>
  <si>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</si>
  <si>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</si>
  <si>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</si>
  <si>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</si>
  <si>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</si>
  <si>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</si>
  <si>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</si>
  <si>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</si>
  <si>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</si>
  <si>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</si>
  <si>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</si>
  <si>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</si>
  <si>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</si>
  <si>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</si>
  <si>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</si>
  <si>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</si>
  <si>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</si>
  <si>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</si>
  <si>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</si>
  <si>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</si>
  <si>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</si>
  <si>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</si>
  <si>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</si>
  <si>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</si>
  <si>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</si>
  <si>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</si>
  <si>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</si>
  <si>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</si>
  <si>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</si>
  <si>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</si>
  <si>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</si>
  <si>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</si>
  <si>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</si>
  <si>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</si>
  <si>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</si>
  <si>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</si>
  <si>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</si>
  <si>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</si>
  <si>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</si>
  <si>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</si>
  <si>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</si>
  <si>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</si>
  <si>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</si>
  <si>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</si>
  <si>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</si>
  <si>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</si>
  <si>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</si>
  <si>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</si>
  <si>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</si>
  <si>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</si>
  <si>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</si>
  <si>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</si>
  <si>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</si>
  <si>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</si>
  <si>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</si>
  <si>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</si>
  <si>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</si>
  <si>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</si>
  <si>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</si>
  <si>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</si>
  <si>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</si>
  <si>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</si>
  <si>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</si>
  <si>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</si>
  <si>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</si>
  <si>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</si>
  <si>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</si>
  <si>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</si>
  <si>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</si>
  <si>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</si>
  <si>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</si>
  <si>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</si>
  <si>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</si>
  <si>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</si>
  <si>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</si>
  <si>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</si>
  <si>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</si>
  <si>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</si>
  <si>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</si>
  <si>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</si>
  <si>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</si>
  <si>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</si>
  <si>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</si>
  <si>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</si>
  <si>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</si>
  <si>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</si>
  <si>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</si>
  <si>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</si>
  <si>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</si>
  <si>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</si>
  <si>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</si>
  <si>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</si>
  <si>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</si>
  <si>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</si>
  <si>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</si>
  <si>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</si>
  <si>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</si>
  <si>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</si>
  <si>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</si>
  <si>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</si>
  <si>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</si>
  <si>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</si>
  <si>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</si>
  <si>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</si>
  <si>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</si>
  <si>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</si>
  <si>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</si>
  <si>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</si>
  <si>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</si>
  <si>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</si>
  <si>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</si>
  <si>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</si>
  <si>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</si>
  <si>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</si>
  <si>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</si>
  <si>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</si>
  <si>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</si>
  <si>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</si>
  <si>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</si>
  <si>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</si>
  <si>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</si>
  <si>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</si>
  <si>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</si>
  <si>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</si>
  <si>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</si>
  <si>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</si>
  <si>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</si>
  <si>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</si>
  <si>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</si>
  <si>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</si>
  <si>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</si>
  <si>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</si>
  <si>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</si>
  <si>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</si>
  <si>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</si>
  <si>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</si>
  <si>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</si>
  <si>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</si>
  <si>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</si>
  <si>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</si>
  <si>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</si>
  <si>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</si>
  <si>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</si>
  <si>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</si>
  <si>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</si>
  <si>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</si>
  <si>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</si>
  <si>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</si>
  <si>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</si>
  <si>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</si>
  <si>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</si>
  <si>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</si>
  <si>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</si>
  <si>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</si>
  <si>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</si>
  <si>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</si>
  <si>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</si>
  <si>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</si>
  <si>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</si>
  <si>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</si>
  <si>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</si>
  <si>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</si>
  <si>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</si>
  <si>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</si>
  <si>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</si>
  <si>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</si>
  <si>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</si>
  <si>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</si>
  <si>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</si>
  <si>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</si>
  <si>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</si>
  <si>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</si>
  <si>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</si>
  <si>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</si>
  <si>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</si>
  <si>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</si>
  <si>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</si>
  <si>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</si>
  <si>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</si>
  <si>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</si>
  <si>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</si>
  <si>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</si>
  <si>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</si>
  <si>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</si>
  <si>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</si>
  <si>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</si>
  <si>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</si>
  <si>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</si>
  <si>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</si>
  <si>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</si>
  <si>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</si>
  <si>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</si>
  <si>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</si>
  <si>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</si>
  <si>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</si>
  <si>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</si>
  <si>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</si>
  <si>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</si>
  <si>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</si>
  <si>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</si>
  <si>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</si>
  <si>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</si>
  <si>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</si>
  <si>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</si>
  <si>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</si>
  <si>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</si>
  <si>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</si>
  <si>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</si>
  <si>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</si>
  <si>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</si>
  <si>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</si>
  <si>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</si>
  <si>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</si>
  <si>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</si>
  <si>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</si>
  <si>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</si>
  <si>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</si>
  <si>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</si>
  <si>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</si>
  <si>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</si>
  <si>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</si>
  <si>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</si>
  <si>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</si>
  <si>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</si>
  <si>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</si>
  <si>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</si>
  <si>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</si>
  <si>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</si>
  <si>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</si>
  <si>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</si>
  <si>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</si>
  <si>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</si>
  <si>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</si>
  <si>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</si>
  <si>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</si>
  <si>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</si>
  <si>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</si>
  <si>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</si>
  <si>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</si>
  <si>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</si>
  <si>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</si>
  <si>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</si>
  <si>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</si>
  <si>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</si>
  <si>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</si>
  <si>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</si>
  <si>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</si>
  <si>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</si>
  <si>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</si>
  <si>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</si>
  <si>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</si>
  <si>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</si>
  <si>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</si>
  <si>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</si>
  <si>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</si>
  <si>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</si>
  <si>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</si>
  <si>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</si>
  <si>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</si>
  <si>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</si>
  <si>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</si>
  <si>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</si>
  <si>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</si>
  <si>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</si>
  <si>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</si>
  <si>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</si>
  <si>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</si>
  <si>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</si>
  <si>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</si>
  <si>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</si>
  <si>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</si>
  <si>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</si>
  <si>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</si>
  <si>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</si>
  <si>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</si>
  <si>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</si>
  <si>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</si>
  <si>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</si>
  <si>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</si>
  <si>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</si>
  <si>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</si>
  <si>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</si>
  <si>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</si>
  <si>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</si>
  <si>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</si>
  <si>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</si>
  <si>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</si>
  <si>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</si>
  <si>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</si>
  <si>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</si>
  <si>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</si>
  <si>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</si>
  <si>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</si>
  <si>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</si>
  <si>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</si>
  <si>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</si>
  <si>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</si>
  <si>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</si>
  <si>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</si>
  <si>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</si>
  <si>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</si>
  <si>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</si>
  <si>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</si>
  <si>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</si>
  <si>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</si>
  <si>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</si>
  <si>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</si>
  <si>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</si>
  <si>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</si>
  <si>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</si>
  <si>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</si>
  <si>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</si>
  <si>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</si>
  <si>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</si>
  <si>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</si>
  <si>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</si>
  <si>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</si>
  <si>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</si>
  <si>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</si>
  <si>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</si>
  <si>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</si>
  <si>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</si>
  <si>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</si>
  <si>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</si>
  <si>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</si>
  <si>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</si>
  <si>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</si>
  <si>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</si>
  <si>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</si>
  <si>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</si>
  <si>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</si>
  <si>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</si>
  <si>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</si>
  <si>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</si>
  <si>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</si>
  <si>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</si>
  <si>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</si>
  <si>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</si>
  <si>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</si>
  <si>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</si>
  <si>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</si>
  <si>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</si>
  <si>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</si>
  <si>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</si>
  <si>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</si>
  <si>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</si>
  <si>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</si>
  <si>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</si>
  <si>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</si>
  <si>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</si>
  <si>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</si>
  <si>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</si>
  <si>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</si>
  <si>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</si>
  <si>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</si>
  <si>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</si>
  <si>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</si>
  <si>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</si>
  <si>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</si>
  <si>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</si>
  <si>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</si>
  <si>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</si>
  <si>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</si>
  <si>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</si>
  <si>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</si>
  <si>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</si>
  <si>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</si>
  <si>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</si>
  <si>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</si>
  <si>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</si>
  <si>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</si>
  <si>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</si>
  <si>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</si>
  <si>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</si>
  <si>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</si>
  <si>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</si>
  <si>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</si>
  <si>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</si>
  <si>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</si>
  <si>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</si>
  <si>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</si>
  <si>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</si>
  <si>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</si>
  <si>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</si>
  <si>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</si>
  <si>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</si>
  <si>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</si>
  <si>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</si>
  <si>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</si>
  <si>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</si>
  <si>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</si>
  <si>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</si>
  <si>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</si>
  <si>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</si>
  <si>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</si>
  <si>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</si>
  <si>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</si>
  <si>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</si>
  <si>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</si>
  <si>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</si>
  <si>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</si>
  <si>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</si>
  <si>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</si>
  <si>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</si>
  <si>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</si>
  <si>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</si>
  <si>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</si>
  <si>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</si>
  <si>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</si>
  <si>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</si>
  <si>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</si>
  <si>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</si>
  <si>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</si>
  <si>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</si>
  <si>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</si>
  <si>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</si>
  <si>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</si>
  <si>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</si>
  <si>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</si>
  <si>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</si>
  <si>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</si>
  <si>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</si>
  <si>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</si>
  <si>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</si>
  <si>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</si>
  <si>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</si>
  <si>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</si>
  <si>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</si>
  <si>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</si>
  <si>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</si>
  <si>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</si>
  <si>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</si>
  <si>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</si>
  <si>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</si>
  <si>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</si>
  <si>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</si>
  <si>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</si>
  <si>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</si>
  <si>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</si>
  <si>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</si>
  <si>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</si>
  <si>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</si>
  <si>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</si>
  <si>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</si>
  <si>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</si>
  <si>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</si>
  <si>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</si>
  <si>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</si>
  <si>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</si>
  <si>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</si>
  <si>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</si>
  <si>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</si>
  <si>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</si>
  <si>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</si>
  <si>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</si>
  <si>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</si>
  <si>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</si>
  <si>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</si>
  <si>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</si>
  <si>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</si>
  <si>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</si>
  <si>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</si>
  <si>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</si>
  <si>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</si>
  <si>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</si>
  <si>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</si>
  <si>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</si>
  <si>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</si>
  <si>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</si>
  <si>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</si>
  <si>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</si>
  <si>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</si>
  <si>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</si>
  <si>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</si>
  <si>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</si>
  <si>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</si>
  <si>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</si>
  <si>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</si>
  <si>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</si>
  <si>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</si>
  <si>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</si>
  <si>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</si>
  <si>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</si>
  <si>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</si>
  <si>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</si>
  <si>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</si>
  <si>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</si>
  <si>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</si>
  <si>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</si>
  <si>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</si>
  <si>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</si>
  <si>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</si>
  <si>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</si>
  <si>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</si>
  <si>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</si>
  <si>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</si>
  <si>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</si>
  <si>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</si>
  <si>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</si>
  <si>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</si>
  <si>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</si>
  <si>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</si>
  <si>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</si>
  <si>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</si>
  <si>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</si>
  <si>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</si>
  <si>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</si>
  <si>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</si>
  <si>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</si>
  <si>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</si>
  <si>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</si>
  <si>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</si>
  <si>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</si>
  <si>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</si>
  <si>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</si>
  <si>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</si>
  <si>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</si>
  <si>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</si>
  <si>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</si>
  <si>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</si>
  <si>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</si>
  <si>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</si>
  <si>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</si>
  <si>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</si>
  <si>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</si>
  <si>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</si>
  <si>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</si>
  <si>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</si>
  <si>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</si>
  <si>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</si>
  <si>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</si>
  <si>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</si>
  <si>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</si>
  <si>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</si>
  <si>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</si>
  <si>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</si>
  <si>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</si>
  <si>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</si>
  <si>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</si>
  <si>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</si>
  <si>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</si>
  <si>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</si>
  <si>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</si>
  <si>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</si>
  <si>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</si>
  <si>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</si>
  <si>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</si>
  <si>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</si>
  <si>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</si>
  <si>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</si>
  <si>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</si>
  <si>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</si>
  <si>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</si>
  <si>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</si>
  <si>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</si>
  <si>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</si>
  <si>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</si>
  <si>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</si>
  <si>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</si>
  <si>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</si>
  <si>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</si>
  <si>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</si>
  <si>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</si>
  <si>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</si>
  <si>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</si>
  <si>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</si>
  <si>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</si>
  <si>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</si>
  <si>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</si>
  <si>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</si>
  <si>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</si>
  <si>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</si>
  <si>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</si>
  <si>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</si>
  <si>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</si>
  <si>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</si>
  <si>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</si>
  <si>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</si>
  <si>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</si>
  <si>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</si>
  <si>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</si>
  <si>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</si>
  <si>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</si>
  <si>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</si>
  <si>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</si>
  <si>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</si>
  <si>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</si>
  <si>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</si>
  <si>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</si>
  <si>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</si>
  <si>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</si>
  <si>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</si>
  <si>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</si>
  <si>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</si>
  <si>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</si>
  <si>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</si>
  <si>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</si>
  <si>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</si>
  <si>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</si>
  <si>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</si>
  <si>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</si>
  <si>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</si>
  <si>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</si>
  <si>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</si>
  <si>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</si>
  <si>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</si>
  <si>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</si>
  <si>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</si>
  <si>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</si>
  <si>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</si>
  <si>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</si>
  <si>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</si>
  <si>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</si>
  <si>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</si>
  <si>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</si>
  <si>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</si>
  <si>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</si>
  <si>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</si>
  <si>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</si>
  <si>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</si>
  <si>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</si>
  <si>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</si>
  <si>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</si>
  <si>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</si>
  <si>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</si>
  <si>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</si>
  <si>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</si>
  <si>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</si>
  <si>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</si>
  <si>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</si>
  <si>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</si>
  <si>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</si>
  <si>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</si>
  <si>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</si>
  <si>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</si>
  <si>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</si>
  <si>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</si>
  <si>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</si>
  <si>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</si>
  <si>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</si>
  <si>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</si>
  <si>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</si>
  <si>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</si>
  <si>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</si>
  <si>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</si>
  <si>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</si>
  <si>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</si>
  <si>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</si>
  <si>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</si>
  <si>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</si>
  <si>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</si>
  <si>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</si>
  <si>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</si>
  <si>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</si>
  <si>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</si>
  <si>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</si>
  <si>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</si>
  <si>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</si>
  <si>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</si>
  <si>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</si>
  <si>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</si>
  <si>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</si>
  <si>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</si>
  <si>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</si>
  <si>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</si>
  <si>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</si>
  <si>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</si>
  <si>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</si>
  <si>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</si>
  <si>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</si>
  <si>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</si>
  <si>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</si>
  <si>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</si>
  <si>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</si>
  <si>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</si>
  <si>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</si>
  <si>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</si>
  <si>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</si>
  <si>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</si>
  <si>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</si>
  <si>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</si>
  <si>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</si>
  <si>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</si>
  <si>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</si>
  <si>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</si>
  <si>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</si>
  <si>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</si>
  <si>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</si>
  <si>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</si>
  <si>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</si>
  <si>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</si>
  <si>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</si>
  <si>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</si>
  <si>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</si>
  <si>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</si>
  <si>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</si>
  <si>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</si>
  <si>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</si>
  <si>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</si>
  <si>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</si>
  <si>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</si>
  <si>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</si>
  <si>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</si>
  <si>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</si>
  <si>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</si>
  <si>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</si>
  <si>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</si>
  <si>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</si>
  <si>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</si>
  <si>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</si>
  <si>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</si>
  <si>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</si>
  <si>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</si>
  <si>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</si>
  <si>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</si>
  <si>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</si>
  <si>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</si>
  <si>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</si>
  <si>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</si>
  <si>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</si>
  <si>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</si>
  <si>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</si>
  <si>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</si>
  <si>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</si>
  <si>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</si>
  <si>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</si>
  <si>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</si>
  <si>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</si>
  <si>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</si>
  <si>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</si>
  <si>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</si>
  <si>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</si>
  <si>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</si>
  <si>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</si>
  <si>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</si>
  <si>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</si>
  <si>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</si>
  <si>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</si>
  <si>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</si>
  <si>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</si>
  <si>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</si>
  <si>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</si>
  <si>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</si>
  <si>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</si>
  <si>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</si>
  <si>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</si>
  <si>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</si>
  <si>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</si>
  <si>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</si>
  <si>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</si>
  <si>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</si>
  <si>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</si>
  <si>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</si>
  <si>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</si>
  <si>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</si>
  <si>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</si>
  <si>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</si>
  <si>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</si>
  <si>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</si>
  <si>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</si>
  <si>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</si>
  <si>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</si>
  <si>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</si>
  <si>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</si>
  <si>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</si>
  <si>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</si>
  <si>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</si>
  <si>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</si>
  <si>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</si>
  <si>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</si>
  <si>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</si>
  <si>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</si>
  <si>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</si>
  <si>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</si>
  <si>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</si>
  <si>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</si>
  <si>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</si>
  <si>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</si>
  <si>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</si>
  <si>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</si>
  <si>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</si>
  <si>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</si>
  <si>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</si>
  <si>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</si>
  <si>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</si>
  <si>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</si>
  <si>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</si>
  <si>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</si>
  <si>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</si>
  <si>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</si>
  <si>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</si>
  <si>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</si>
  <si>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</si>
  <si>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</si>
  <si>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</si>
  <si>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</si>
  <si>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</si>
  <si>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</si>
  <si>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</si>
  <si>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</si>
  <si>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</si>
  <si>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</si>
  <si>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</si>
  <si>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</si>
  <si>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</si>
  <si>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</si>
  <si>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</si>
  <si>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</si>
  <si>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</si>
  <si>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</si>
  <si>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</si>
  <si>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</si>
  <si>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</si>
  <si>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</si>
  <si>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</si>
  <si>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</si>
  <si>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</si>
  <si>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</si>
  <si>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</si>
  <si>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</si>
  <si>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</si>
  <si>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</si>
  <si>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</si>
  <si>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</si>
  <si>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</si>
  <si>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</si>
  <si>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</si>
  <si>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</si>
  <si>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</si>
  <si>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</si>
  <si>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</si>
  <si>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</si>
  <si>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</si>
  <si>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</si>
  <si>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</si>
  <si>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</si>
  <si>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</si>
  <si>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</si>
  <si>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</si>
  <si>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</si>
  <si>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</si>
  <si>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</si>
  <si>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</si>
  <si>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</si>
  <si>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</si>
  <si>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</si>
  <si>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</si>
  <si>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</si>
  <si>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</si>
  <si>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</si>
  <si>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</si>
  <si>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</si>
  <si>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</si>
  <si>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</si>
  <si>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</si>
  <si>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</si>
  <si>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</si>
  <si>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</si>
  <si>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</si>
  <si>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</si>
  <si>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</si>
  <si>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</si>
  <si>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</si>
  <si>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</si>
  <si>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</si>
  <si>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</si>
  <si>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</si>
  <si>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</si>
  <si>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</si>
  <si>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</si>
  <si>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</si>
  <si>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</si>
  <si>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</si>
  <si>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</si>
  <si>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</si>
  <si>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</si>
  <si>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</si>
  <si>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</si>
  <si>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</si>
  <si>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</si>
  <si>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</si>
  <si>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</si>
  <si>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</si>
  <si>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</si>
  <si>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</si>
  <si>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</si>
  <si>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</si>
  <si>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</si>
  <si>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</si>
  <si>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</si>
  <si>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</si>
  <si>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</si>
  <si>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</si>
  <si>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</si>
  <si>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</si>
  <si>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</si>
  <si>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</si>
  <si>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</si>
  <si>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</si>
  <si>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</si>
  <si>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</si>
  <si>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</si>
  <si>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</si>
  <si>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</si>
  <si>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</si>
  <si>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</si>
  <si>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</si>
  <si>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</si>
  <si>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</si>
  <si>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</si>
  <si>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</si>
  <si>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</si>
  <si>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</si>
  <si>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</si>
  <si>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</si>
  <si>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</si>
  <si>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</si>
  <si>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</si>
  <si>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</si>
  <si>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</si>
  <si>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</si>
  <si>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</si>
  <si>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</si>
  <si>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</si>
  <si>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</si>
  <si>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</si>
  <si>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</si>
  <si>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</si>
  <si>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</si>
  <si>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</si>
  <si>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</si>
  <si>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</si>
  <si>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</si>
  <si>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</si>
  <si>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</si>
  <si>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</si>
  <si>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</si>
  <si>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</si>
  <si>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</si>
  <si>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</si>
  <si>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</si>
  <si>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</si>
  <si>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</si>
  <si>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</si>
  <si>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</si>
  <si>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</si>
  <si>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</si>
  <si>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</si>
  <si>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</si>
  <si>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</si>
  <si>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</si>
  <si>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</si>
  <si>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</si>
  <si>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</si>
  <si>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</si>
  <si>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</si>
  <si>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</si>
  <si>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</si>
  <si>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</si>
  <si>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</si>
  <si>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</si>
  <si>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</si>
  <si>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</si>
  <si>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</si>
  <si>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</si>
  <si>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</si>
  <si>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</si>
  <si>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</si>
  <si>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</si>
  <si>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</si>
  <si>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</si>
  <si>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</si>
  <si>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</si>
  <si>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</si>
  <si>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</si>
  <si>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</si>
  <si>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</si>
  <si>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</si>
  <si>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</si>
  <si>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</si>
  <si>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</si>
  <si>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</si>
  <si>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</si>
  <si>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</si>
  <si>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</si>
  <si>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</si>
  <si>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</si>
  <si>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</si>
  <si>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</si>
  <si>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</si>
  <si>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</si>
  <si>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</si>
  <si>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</si>
  <si>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</si>
  <si>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</si>
  <si>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</si>
  <si>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</si>
  <si>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</si>
  <si>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</si>
  <si>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</si>
  <si>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</si>
  <si>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</si>
  <si>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</si>
  <si>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</si>
  <si>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</si>
  <si>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</si>
  <si>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</si>
  <si>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</si>
  <si>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</si>
  <si>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</si>
  <si>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</si>
  <si>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</si>
  <si>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</si>
  <si>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</si>
  <si>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</si>
  <si>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</si>
  <si>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</si>
  <si>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</si>
  <si>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</si>
  <si>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</si>
  <si>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</si>
  <si>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</si>
  <si>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</si>
  <si>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</si>
  <si>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</si>
  <si>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</si>
  <si>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</si>
  <si>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</si>
  <si>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</si>
  <si>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</si>
  <si>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</si>
  <si>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</si>
  <si>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</si>
  <si>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</si>
  <si>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</si>
  <si>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</si>
  <si>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</si>
  <si>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</si>
  <si>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</si>
  <si>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</si>
  <si>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</si>
  <si>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</si>
  <si>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</si>
  <si>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</si>
  <si>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</si>
  <si>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</si>
  <si>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</si>
  <si>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</si>
  <si>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</si>
  <si>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</si>
  <si>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</si>
  <si>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</si>
  <si>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</si>
  <si>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</si>
  <si>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</si>
  <si>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</si>
  <si>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</si>
  <si>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</si>
  <si>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</si>
  <si>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</si>
  <si>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</si>
  <si>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</si>
  <si>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</si>
  <si>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</si>
  <si>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</si>
  <si>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</si>
  <si>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</si>
  <si>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</si>
  <si>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</si>
  <si>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</si>
  <si>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</si>
  <si>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</si>
  <si>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</si>
  <si>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</si>
  <si>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</si>
  <si>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</si>
  <si>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</si>
  <si>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</si>
  <si>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</si>
  <si>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</si>
  <si>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</si>
  <si>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</si>
  <si>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</si>
  <si>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</si>
  <si>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</si>
  <si>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</si>
  <si>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</si>
  <si>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</si>
  <si>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</si>
  <si>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</si>
  <si>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</si>
  <si>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</si>
  <si>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</si>
  <si>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</si>
  <si>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</si>
  <si>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</si>
  <si>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</si>
  <si>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</si>
  <si>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</si>
  <si>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</si>
  <si>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</si>
  <si>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</si>
  <si>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</si>
  <si>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</si>
  <si>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</si>
  <si>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</si>
  <si>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</si>
  <si>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</si>
  <si>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</si>
  <si>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</si>
  <si>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</si>
  <si>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</si>
  <si>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</si>
  <si>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</si>
  <si>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</si>
  <si>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</si>
  <si>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</si>
  <si>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</si>
  <si>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</si>
  <si>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</si>
  <si>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</si>
  <si>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</si>
  <si>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</si>
  <si>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</si>
  <si>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</si>
  <si>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</si>
  <si>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</si>
  <si>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</si>
  <si>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</si>
  <si>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</si>
  <si>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</si>
  <si>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</si>
  <si>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</si>
  <si>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</si>
  <si>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</si>
  <si>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</si>
  <si>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</si>
  <si>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</si>
  <si>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</si>
  <si>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</si>
  <si>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</si>
  <si>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</si>
  <si>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</si>
  <si>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</si>
  <si>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</si>
  <si>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</si>
  <si>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</si>
  <si>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</si>
  <si>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</si>
  <si>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</si>
  <si>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</si>
  <si>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</si>
  <si>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</si>
  <si>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</si>
  <si>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</si>
  <si>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</si>
  <si>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</si>
  <si>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</si>
  <si>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</si>
  <si>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</si>
  <si>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</si>
  <si>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</si>
  <si>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</si>
  <si>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</si>
  <si>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</si>
  <si>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</si>
  <si>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</si>
  <si>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</si>
  <si>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</si>
  <si>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</si>
  <si>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</si>
  <si>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</si>
  <si>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</si>
  <si>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</si>
  <si>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</si>
  <si>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</si>
  <si>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</si>
  <si>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</si>
  <si>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</si>
  <si>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</si>
  <si>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</si>
  <si>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</si>
  <si>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</si>
  <si>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</si>
  <si>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</si>
  <si>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</si>
  <si>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</si>
  <si>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</si>
  <si>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</si>
  <si>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</si>
  <si>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</si>
  <si>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</si>
  <si>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</si>
  <si>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</si>
  <si>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</si>
  <si>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</si>
  <si>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</si>
  <si>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</si>
  <si>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</si>
  <si>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</si>
  <si>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</si>
  <si>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</si>
  <si>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</si>
  <si>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</si>
  <si>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</si>
  <si>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</si>
  <si>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</si>
  <si>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</si>
  <si>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</si>
  <si>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</si>
  <si>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</si>
  <si>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</si>
  <si>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</si>
  <si>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</si>
  <si>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</si>
  <si>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</si>
  <si>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</si>
  <si>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</si>
  <si>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</si>
  <si>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</si>
  <si>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</si>
  <si>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</si>
  <si>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</si>
  <si>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</si>
  <si>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</si>
  <si>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</si>
  <si>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</si>
  <si>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</si>
  <si>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</si>
  <si>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</si>
  <si>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</si>
  <si>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</si>
  <si>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</si>
  <si>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</si>
  <si>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</si>
  <si>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</si>
  <si>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</si>
  <si>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</si>
  <si>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</si>
  <si>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</si>
  <si>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</si>
  <si>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</si>
  <si>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</si>
  <si>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</si>
  <si>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</si>
  <si>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</si>
  <si>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</si>
  <si>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</si>
  <si>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</si>
  <si>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</si>
  <si>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</si>
  <si>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</si>
  <si>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</si>
  <si>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</si>
  <si>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</si>
  <si>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</si>
  <si>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</si>
  <si>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</si>
  <si>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</si>
  <si>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</si>
  <si>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</si>
  <si>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</si>
  <si>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</si>
  <si>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</si>
  <si>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</si>
  <si>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</si>
  <si>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</si>
  <si>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</si>
  <si>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</si>
  <si>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</si>
  <si>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</si>
  <si>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</si>
  <si>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</si>
  <si>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</si>
  <si>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</si>
  <si>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</si>
  <si>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</si>
  <si>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</si>
  <si>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</si>
  <si>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</si>
  <si>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</si>
  <si>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</si>
  <si>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</si>
  <si>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</si>
  <si>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</si>
  <si>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</si>
  <si>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</si>
  <si>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</si>
  <si>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</si>
  <si>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</si>
  <si>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</si>
  <si>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</si>
  <si>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</si>
  <si>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</si>
  <si>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</si>
  <si>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</si>
  <si>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</si>
  <si>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</si>
  <si>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</si>
  <si>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</si>
  <si>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</si>
  <si>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</si>
  <si>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</si>
  <si>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</si>
  <si>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</si>
  <si>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</si>
  <si>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</si>
  <si>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</si>
  <si>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</si>
  <si>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</si>
  <si>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</si>
  <si>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</si>
  <si>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</si>
  <si>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</si>
  <si>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</si>
  <si>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</si>
  <si>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</si>
  <si>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</si>
  <si>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</si>
  <si>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</si>
  <si>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</si>
  <si>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</si>
  <si>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</si>
  <si>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</si>
  <si>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</si>
  <si>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</si>
  <si>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</si>
  <si>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</si>
  <si>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</si>
  <si>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</si>
  <si>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</si>
  <si>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</si>
  <si>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</si>
  <si>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</si>
  <si>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</si>
  <si>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</si>
  <si>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</si>
  <si>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</si>
  <si>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</si>
  <si>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</si>
  <si>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</si>
  <si>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</si>
  <si>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</si>
  <si>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</si>
  <si>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</si>
  <si>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</si>
  <si>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</si>
  <si>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</si>
  <si>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</si>
  <si>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</si>
  <si>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</si>
  <si>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</si>
  <si>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</si>
  <si>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</si>
  <si>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</si>
  <si>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</si>
  <si>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</si>
  <si>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</si>
  <si>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</si>
  <si>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</si>
  <si>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</si>
  <si>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</si>
  <si>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</si>
  <si>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</si>
  <si>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</si>
  <si>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</si>
  <si>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</si>
  <si>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</si>
  <si>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</si>
  <si>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</si>
  <si>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</si>
  <si>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</si>
  <si>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</si>
  <si>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</si>
  <si>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</si>
  <si>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</si>
  <si>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</si>
  <si>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</si>
  <si>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</si>
  <si>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</si>
  <si>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</si>
  <si>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</si>
  <si>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</si>
  <si>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</si>
  <si>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</si>
  <si>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</si>
  <si>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</si>
  <si>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</si>
  <si>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</si>
  <si>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</si>
  <si>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</si>
  <si>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</si>
  <si>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</si>
  <si>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</si>
  <si>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</si>
  <si>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</si>
  <si>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</si>
  <si>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</si>
  <si>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</si>
  <si>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</si>
  <si>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</si>
  <si>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</si>
  <si>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</si>
  <si>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</si>
  <si>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</si>
  <si>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</si>
  <si>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</si>
  <si>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</si>
  <si>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</si>
  <si>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</si>
  <si>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</si>
  <si>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</si>
  <si>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</si>
  <si>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</si>
  <si>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</si>
  <si>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</si>
  <si>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</si>
  <si>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</si>
  <si>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</si>
  <si>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</si>
  <si>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</si>
  <si>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</si>
  <si>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</si>
  <si>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</si>
  <si>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</si>
  <si>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</si>
  <si>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</si>
  <si>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</si>
  <si>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</si>
  <si>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</si>
  <si>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</si>
  <si>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</si>
  <si>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</si>
  <si>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</si>
  <si>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</si>
  <si>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</si>
  <si>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</si>
  <si>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</si>
  <si>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</si>
  <si>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</si>
  <si>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</si>
  <si>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</si>
  <si>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</si>
  <si>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</si>
  <si>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</si>
  <si>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</si>
  <si>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</si>
  <si>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</si>
  <si>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</si>
  <si>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</si>
  <si>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</si>
  <si>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</si>
  <si>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</si>
  <si>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</si>
  <si>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</si>
  <si>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</si>
  <si>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</si>
  <si>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</si>
  <si>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</si>
  <si>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</si>
  <si>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</si>
  <si>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</si>
  <si>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</si>
  <si>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</si>
  <si>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</si>
  <si>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</si>
  <si>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</si>
  <si>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</si>
  <si>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</si>
  <si>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</si>
  <si>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</si>
  <si>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</si>
  <si>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</si>
  <si>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</si>
  <si>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</si>
  <si>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</si>
  <si>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</si>
  <si>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</si>
  <si>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</si>
  <si>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</si>
  <si>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</si>
  <si>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</si>
  <si>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</si>
  <si>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</si>
  <si>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</si>
  <si>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</si>
  <si>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</si>
  <si>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</si>
  <si>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</si>
  <si>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</si>
  <si>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</si>
  <si>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</si>
  <si>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</si>
  <si>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</si>
  <si>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</si>
  <si>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</si>
  <si>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</si>
  <si>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</si>
  <si>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</si>
  <si>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</si>
  <si>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</si>
  <si>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</si>
  <si>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</si>
  <si>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</si>
  <si>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</si>
  <si>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</si>
  <si>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</si>
  <si>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</si>
  <si>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</si>
  <si>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</si>
  <si>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</si>
  <si>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</si>
  <si>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</si>
  <si>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</si>
  <si>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</si>
  <si>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</si>
  <si>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</si>
  <si>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</si>
  <si>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</si>
  <si>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</si>
  <si>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</si>
  <si>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</si>
  <si>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</si>
  <si>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</si>
  <si>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</si>
  <si>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</si>
  <si>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</si>
  <si>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</si>
  <si>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</si>
  <si>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</si>
  <si>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</si>
  <si>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</si>
  <si>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</si>
  <si>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</si>
  <si>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</si>
  <si>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</si>
  <si>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</si>
  <si>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</si>
  <si>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</si>
  <si>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</si>
  <si>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</si>
  <si>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</si>
  <si>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</si>
  <si>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</si>
  <si>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</si>
  <si>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</si>
  <si>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</si>
  <si>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</si>
  <si>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</si>
  <si>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</si>
  <si>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</si>
  <si>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</si>
  <si>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</si>
  <si>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</si>
  <si>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</si>
  <si>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</si>
  <si>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</si>
  <si>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</si>
  <si>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</si>
  <si>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</si>
  <si>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</si>
  <si>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</si>
  <si>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</si>
  <si>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</si>
  <si>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</si>
  <si>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</si>
  <si>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</si>
  <si>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</si>
  <si>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</si>
  <si>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</si>
  <si>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</si>
  <si>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</si>
  <si>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</si>
  <si>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</si>
  <si>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</si>
  <si>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</si>
  <si>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</si>
  <si>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</si>
  <si>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</si>
  <si>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</si>
  <si>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</si>
  <si>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</si>
  <si>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</si>
  <si>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</si>
  <si>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</si>
  <si>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</si>
  <si>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</si>
  <si>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</si>
  <si>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</si>
  <si>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</si>
  <si>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</si>
  <si>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</si>
  <si>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</si>
  <si>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</si>
  <si>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</si>
  <si>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</si>
  <si>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</si>
  <si>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</si>
  <si>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</si>
  <si>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</si>
  <si>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</si>
  <si>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</si>
  <si>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</si>
  <si>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</si>
  <si>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</si>
  <si>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</si>
  <si>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</si>
  <si>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</si>
  <si>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</si>
  <si>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</si>
  <si>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</si>
  <si>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</si>
  <si>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</si>
  <si>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</si>
  <si>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</si>
  <si>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</si>
  <si>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</si>
  <si>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</si>
  <si>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</si>
  <si>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</si>
  <si>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</si>
  <si>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</si>
  <si>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</si>
  <si>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</si>
  <si>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</si>
  <si>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</si>
  <si>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</si>
  <si>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</si>
  <si>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</si>
  <si>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</si>
  <si>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</si>
  <si>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</si>
  <si>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</si>
  <si>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</si>
  <si>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</si>
  <si>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</si>
  <si>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</si>
  <si>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</si>
  <si>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</si>
  <si>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</si>
  <si>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</si>
  <si>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</si>
  <si>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</si>
  <si>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</si>
  <si>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</si>
  <si>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</si>
  <si>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</si>
  <si>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</si>
  <si>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</si>
  <si>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</si>
  <si>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</si>
  <si>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</si>
  <si>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</si>
  <si>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</si>
  <si>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</si>
  <si>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</si>
  <si>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</si>
  <si>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</si>
  <si>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</si>
  <si>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</si>
  <si>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</si>
  <si>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</si>
  <si>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</si>
  <si>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</si>
  <si>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</si>
  <si>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</si>
  <si>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</si>
  <si>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</si>
  <si>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</si>
  <si>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</si>
  <si>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</si>
  <si>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</si>
  <si>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</si>
  <si>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</si>
  <si>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</si>
  <si>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</si>
  <si>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</si>
  <si>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</si>
  <si>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</si>
  <si>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</si>
  <si>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</si>
  <si>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</si>
  <si>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</si>
  <si>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</si>
  <si>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</si>
  <si>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</si>
  <si>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</si>
  <si>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</si>
  <si>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</si>
  <si>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</si>
  <si>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</si>
  <si>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</si>
  <si>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</si>
  <si>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</si>
  <si>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</si>
  <si>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</si>
  <si>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</si>
  <si>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</si>
  <si>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</si>
  <si>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</si>
  <si>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</si>
  <si>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</si>
  <si>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</si>
  <si>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</si>
  <si>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</si>
  <si>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</si>
  <si>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</si>
  <si>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</si>
  <si>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</si>
  <si>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</si>
  <si>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</si>
  <si>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</si>
  <si>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</si>
  <si>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</si>
  <si>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</si>
  <si>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</si>
  <si>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</si>
  <si>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</si>
  <si>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</si>
  <si>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</si>
  <si>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</si>
  <si>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</si>
  <si>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</si>
  <si>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</si>
  <si>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</si>
  <si>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</si>
  <si>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</si>
  <si>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</si>
  <si>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</si>
  <si>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</si>
  <si>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</si>
  <si>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</si>
  <si>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</si>
  <si>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</si>
  <si>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</si>
  <si>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</si>
  <si>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</si>
  <si>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</si>
  <si>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</si>
  <si>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</si>
  <si>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</si>
  <si>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</si>
  <si>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</si>
  <si>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</si>
  <si>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</si>
  <si>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</si>
  <si>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</si>
  <si>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</si>
  <si>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</si>
  <si>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</si>
  <si>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</si>
  <si>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</si>
  <si>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</si>
  <si>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</si>
  <si>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</si>
  <si>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</si>
  <si>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</si>
  <si>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</si>
  <si>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</si>
  <si>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</si>
  <si>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</si>
  <si>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</si>
  <si>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</si>
  <si>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</si>
  <si>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</si>
  <si>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</si>
  <si>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</si>
  <si>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</si>
  <si>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</si>
  <si>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</si>
  <si>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</si>
  <si>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</si>
  <si>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</si>
  <si>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</si>
  <si>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</si>
  <si>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</si>
  <si>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</si>
  <si>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</si>
  <si>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</si>
  <si>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</si>
  <si>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</si>
  <si>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</si>
  <si>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</si>
  <si>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</si>
  <si>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</si>
  <si>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</si>
  <si>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</si>
  <si>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</si>
  <si>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</si>
  <si>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</si>
  <si>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</si>
  <si>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</si>
  <si>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</si>
  <si>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</si>
  <si>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</si>
  <si>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</si>
  <si>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</si>
  <si>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</si>
  <si>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</si>
  <si>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</si>
  <si>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</si>
  <si>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</si>
  <si>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</si>
  <si>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</si>
  <si>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</si>
  <si>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</si>
  <si>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</si>
  <si>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</si>
  <si>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</si>
  <si>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</si>
  <si>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</si>
  <si>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</si>
  <si>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</si>
  <si>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</si>
  <si>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</si>
  <si>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</si>
  <si>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</si>
  <si>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</si>
  <si>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</si>
  <si>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</si>
  <si>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</si>
  <si>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</si>
  <si>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</si>
  <si>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</si>
  <si>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</si>
  <si>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</si>
  <si>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</si>
  <si>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</si>
  <si>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</si>
  <si>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</si>
  <si>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</si>
  <si>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</si>
  <si>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</si>
  <si>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</si>
  <si>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</si>
  <si>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</si>
  <si>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</si>
  <si>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</si>
  <si>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</si>
  <si>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</si>
  <si>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</si>
  <si>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</si>
  <si>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</si>
  <si>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</si>
  <si>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</si>
  <si>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</si>
  <si>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</si>
  <si>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</si>
  <si>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</si>
  <si>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</si>
  <si>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</si>
  <si>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</si>
  <si>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</si>
  <si>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</si>
  <si>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</si>
  <si>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</si>
  <si>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</si>
  <si>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</si>
  <si>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</si>
  <si>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</si>
  <si>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</si>
  <si>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</si>
  <si>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</si>
  <si>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</si>
  <si>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</si>
  <si>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</si>
  <si>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</si>
  <si>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</si>
  <si>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</si>
  <si>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</si>
  <si>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</si>
  <si>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</si>
  <si>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</si>
  <si>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</si>
  <si>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</si>
  <si>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</si>
  <si>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</si>
  <si>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</si>
  <si>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</si>
  <si>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</si>
  <si>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</si>
  <si>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</si>
  <si>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</si>
  <si>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</si>
  <si>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</si>
  <si>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</si>
  <si>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</si>
  <si>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</si>
  <si>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</si>
  <si>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</si>
  <si>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</si>
  <si>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</si>
  <si>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</si>
  <si>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</si>
  <si>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</si>
  <si>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</si>
  <si>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</si>
  <si>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</si>
  <si>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</si>
  <si>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</si>
  <si>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</si>
  <si>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</si>
  <si>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</si>
  <si>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</si>
  <si>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</si>
  <si>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</si>
  <si>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</si>
  <si>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</si>
  <si>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</si>
  <si>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</si>
  <si>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</si>
  <si>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</si>
  <si>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</si>
  <si>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</si>
  <si>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</si>
  <si>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</si>
  <si>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</si>
  <si>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</si>
  <si>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</si>
  <si>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</si>
  <si>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</si>
  <si>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</si>
  <si>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</si>
  <si>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</si>
  <si>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</si>
  <si>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</si>
  <si>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</si>
  <si>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</si>
  <si>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</si>
  <si>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</si>
  <si>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</si>
  <si>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</si>
  <si>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</si>
  <si>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</si>
  <si>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</si>
  <si>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</si>
  <si>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</si>
  <si>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</si>
  <si>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</si>
  <si>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</si>
  <si>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</si>
  <si>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</si>
  <si>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</si>
  <si>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</si>
  <si>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</si>
  <si>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</si>
  <si>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</si>
  <si>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</si>
  <si>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</si>
  <si>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</si>
  <si>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</si>
  <si>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</si>
  <si>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</si>
  <si>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</si>
  <si>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</si>
  <si>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</si>
  <si>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</si>
  <si>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</si>
  <si>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</si>
  <si>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</si>
  <si>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</si>
  <si>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</si>
  <si>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</si>
  <si>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</si>
  <si>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</si>
  <si>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</si>
  <si>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</si>
  <si>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</si>
  <si>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</si>
  <si>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</si>
  <si>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</si>
  <si>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</si>
  <si>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</si>
  <si>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</si>
  <si>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</si>
  <si>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</si>
  <si>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</si>
  <si>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</si>
  <si>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</si>
  <si>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</si>
  <si>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</si>
  <si>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</si>
  <si>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</si>
  <si>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</si>
  <si>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</si>
  <si>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</si>
  <si>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</si>
  <si>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</si>
  <si>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</si>
  <si>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</si>
  <si>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</si>
  <si>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</si>
  <si>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</si>
  <si>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</si>
  <si>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</si>
  <si>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</si>
  <si>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</si>
  <si>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</si>
  <si>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</si>
  <si>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</si>
  <si>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</si>
  <si>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</si>
  <si>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</si>
  <si>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</si>
  <si>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</si>
  <si>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</si>
  <si>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</si>
  <si>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</si>
  <si>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</si>
  <si>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</si>
  <si>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</si>
  <si>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</si>
  <si>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</si>
  <si>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</si>
  <si>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</si>
  <si>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</si>
  <si>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</si>
  <si>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</si>
  <si>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</si>
  <si>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</si>
  <si>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</si>
  <si>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</si>
  <si>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</si>
  <si>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</si>
  <si>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</si>
  <si>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</si>
  <si>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</si>
  <si>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</si>
  <si>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</si>
  <si>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</si>
  <si>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</si>
  <si>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</si>
  <si>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</si>
  <si>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</si>
  <si>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</si>
  <si>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</si>
  <si>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</si>
  <si>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</si>
  <si>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</si>
  <si>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</si>
  <si>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</si>
  <si>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</si>
  <si>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</si>
  <si>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</si>
  <si>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</si>
  <si>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</si>
  <si>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</si>
  <si>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</si>
  <si>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</si>
  <si>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</si>
  <si>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</si>
  <si>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</si>
  <si>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</si>
  <si>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</si>
  <si>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</si>
  <si>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</si>
  <si>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</si>
  <si>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</si>
  <si>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</si>
  <si>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</si>
  <si>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</si>
  <si>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</si>
  <si>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</si>
  <si>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</si>
  <si>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</si>
  <si>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</si>
  <si>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</si>
  <si>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</si>
  <si>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</si>
  <si>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</si>
  <si>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</si>
  <si>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</si>
  <si>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</si>
  <si>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</si>
  <si>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</si>
  <si>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</si>
  <si>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</si>
  <si>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</si>
  <si>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</si>
  <si>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</si>
  <si>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</si>
  <si>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</si>
  <si>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</si>
  <si>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</si>
  <si>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</si>
  <si>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</si>
  <si>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</si>
  <si>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</si>
  <si>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</si>
  <si>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</si>
  <si>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</si>
  <si>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</si>
  <si>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</si>
  <si>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</si>
  <si>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</si>
  <si>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</si>
  <si>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</si>
  <si>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</si>
  <si>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</si>
  <si>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</si>
  <si>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</si>
  <si>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</si>
  <si>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</si>
  <si>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</si>
  <si>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</si>
  <si>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</si>
  <si>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</si>
  <si>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</si>
  <si>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</si>
  <si>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</si>
  <si>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</si>
  <si>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</si>
  <si>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</si>
  <si>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</si>
  <si>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</si>
  <si>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</si>
  <si>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</si>
  <si>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</si>
  <si>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</si>
  <si>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</si>
  <si>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</si>
  <si>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</si>
  <si>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</si>
  <si>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</si>
  <si>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</si>
  <si>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</si>
  <si>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</si>
  <si>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</si>
  <si>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</si>
  <si>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</si>
  <si>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</si>
  <si>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</si>
  <si>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</si>
  <si>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</si>
  <si>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</si>
  <si>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</si>
  <si>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</si>
  <si>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</si>
  <si>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</si>
  <si>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</si>
  <si>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</si>
  <si>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</si>
  <si>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</si>
  <si>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</si>
  <si>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</si>
  <si>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</si>
  <si>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</si>
  <si>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</si>
  <si>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</si>
  <si>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</si>
  <si>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</si>
  <si>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</si>
  <si>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</si>
  <si>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</si>
  <si>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</si>
  <si>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</si>
  <si>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</si>
  <si>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</si>
  <si>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</si>
  <si>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</si>
  <si>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</si>
  <si>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</si>
  <si>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</si>
  <si>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</si>
  <si>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</si>
  <si>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</si>
  <si>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</si>
  <si>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</si>
  <si>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</si>
  <si>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</si>
  <si>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</si>
  <si>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</si>
  <si>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</si>
  <si>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</si>
  <si>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</si>
  <si>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</si>
  <si>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</si>
  <si>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</si>
  <si>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</si>
  <si>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</si>
  <si>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</si>
  <si>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</si>
  <si>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</si>
  <si>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</si>
  <si>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</si>
  <si>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</si>
  <si>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</si>
  <si>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</si>
  <si>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</si>
  <si>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</si>
  <si>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</si>
  <si>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</si>
  <si>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</si>
  <si>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</si>
  <si>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</si>
  <si>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</si>
  <si>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</si>
  <si>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</si>
  <si>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</si>
  <si>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</si>
  <si>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</si>
  <si>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</si>
  <si>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</si>
  <si>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</si>
  <si>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</si>
  <si>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</si>
  <si>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</si>
  <si>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</si>
  <si>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</si>
  <si>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</si>
  <si>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</si>
  <si>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</si>
  <si>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</si>
  <si>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</si>
  <si>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</si>
  <si>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</si>
  <si>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</si>
  <si>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</si>
  <si>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</si>
  <si>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</si>
  <si>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</si>
  <si>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</si>
  <si>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</si>
  <si>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</si>
  <si>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</si>
  <si>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</si>
  <si>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</si>
  <si>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</si>
  <si>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</si>
  <si>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</si>
  <si>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</si>
  <si>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</si>
  <si>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</si>
  <si>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</si>
  <si>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</si>
  <si>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</si>
  <si>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</si>
  <si>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</si>
  <si>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</si>
  <si>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</si>
  <si>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</si>
  <si>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</si>
  <si>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</si>
  <si>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</si>
  <si>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</si>
  <si>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</si>
  <si>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</si>
  <si>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</si>
  <si>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</si>
  <si>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</si>
  <si>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</si>
  <si>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</si>
  <si>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</si>
  <si>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</si>
  <si>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</si>
  <si>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</si>
  <si>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</si>
  <si>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</si>
  <si>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</si>
  <si>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</si>
  <si>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</si>
  <si>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</si>
  <si>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</si>
  <si>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</si>
  <si>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</si>
  <si>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</si>
  <si>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</si>
  <si>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</si>
  <si>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</si>
  <si>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</si>
  <si>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</si>
  <si>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</si>
  <si>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</si>
  <si>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</si>
  <si>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</si>
  <si>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</si>
  <si>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</si>
  <si>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</si>
  <si>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</si>
  <si>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</si>
  <si>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</si>
  <si>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</si>
  <si>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</si>
  <si>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</si>
  <si>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</si>
  <si>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</si>
  <si>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</si>
  <si>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</si>
  <si>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</si>
  <si>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</si>
  <si>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</si>
  <si>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</si>
  <si>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</si>
  <si>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</si>
  <si>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</si>
  <si>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</si>
  <si>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</si>
  <si>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</si>
  <si>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</si>
  <si>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</si>
  <si>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</si>
  <si>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</si>
  <si>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</si>
  <si>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</si>
  <si>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</si>
  <si>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</si>
  <si>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</si>
  <si>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</si>
  <si>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</si>
  <si>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</si>
  <si>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</si>
  <si>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</si>
  <si>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</si>
  <si>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</si>
  <si>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</si>
  <si>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</si>
  <si>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</si>
  <si>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</si>
  <si>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</si>
  <si>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</si>
  <si>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</si>
  <si>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</si>
  <si>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</si>
  <si>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</si>
  <si>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</si>
  <si>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</si>
  <si>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</si>
  <si>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</si>
  <si>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</si>
  <si>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</si>
  <si>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</si>
  <si>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</si>
  <si>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</si>
  <si>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</si>
  <si>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</si>
  <si>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</si>
  <si>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</si>
  <si>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</si>
  <si>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</si>
  <si>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</si>
  <si>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</si>
  <si>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</si>
  <si>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</si>
  <si>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</si>
  <si>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</si>
  <si>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</si>
  <si>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</si>
  <si>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</si>
  <si>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</si>
  <si>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</si>
  <si>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</si>
  <si>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</si>
  <si>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</si>
  <si>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</si>
  <si>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</si>
  <si>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</si>
  <si>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</si>
  <si>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</si>
  <si>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</si>
  <si>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</si>
  <si>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</si>
  <si>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</si>
  <si>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</si>
  <si>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</si>
  <si>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</si>
  <si>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</si>
  <si>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</si>
  <si>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</si>
  <si>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</si>
  <si>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</si>
  <si>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</si>
  <si>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</si>
  <si>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</si>
  <si>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</si>
  <si>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</si>
  <si>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</si>
  <si>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</si>
  <si>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</si>
  <si>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</si>
  <si>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</si>
  <si>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</si>
  <si>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</si>
  <si>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</si>
  <si>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</si>
  <si>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</si>
  <si>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</si>
  <si>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</si>
  <si>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</si>
  <si>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</si>
  <si>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</si>
  <si>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</si>
  <si>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</si>
  <si>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</si>
  <si>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</si>
  <si>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</si>
  <si>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</si>
  <si>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</si>
  <si>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</si>
  <si>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</si>
  <si>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</si>
  <si>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</si>
  <si>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</si>
  <si>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</si>
  <si>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</si>
  <si>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</si>
  <si>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</si>
  <si>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</si>
  <si>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</si>
  <si>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</si>
  <si>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</si>
  <si>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</si>
  <si>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</si>
  <si>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</si>
  <si>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</si>
  <si>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</si>
  <si>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</si>
  <si>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</si>
  <si>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</si>
  <si>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</si>
  <si>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</si>
  <si>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</si>
  <si>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</si>
  <si>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</si>
  <si>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</si>
  <si>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</si>
  <si>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</si>
  <si>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</si>
  <si>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</si>
  <si>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</si>
  <si>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</si>
  <si>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</si>
  <si>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</si>
  <si>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</si>
  <si>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</si>
  <si>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</si>
  <si>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</si>
  <si>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</si>
  <si>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</si>
  <si>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</si>
  <si>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</si>
  <si>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</si>
  <si>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</si>
  <si>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</si>
  <si>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</si>
  <si>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</si>
  <si>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</si>
  <si>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</si>
  <si>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</si>
  <si>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</si>
  <si>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</si>
  <si>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</si>
  <si>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</si>
  <si>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</si>
  <si>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</si>
  <si>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</si>
  <si>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</si>
  <si>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</si>
  <si>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</si>
  <si>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</si>
  <si>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</si>
  <si>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</si>
  <si>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</si>
  <si>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</si>
  <si>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</si>
  <si>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</si>
  <si>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</si>
  <si>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</si>
  <si>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</si>
  <si>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</si>
  <si>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</si>
  <si>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</si>
  <si>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</si>
  <si>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</si>
  <si>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</si>
  <si>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</si>
  <si>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</si>
  <si>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</si>
  <si>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</si>
  <si>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</si>
  <si>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</si>
  <si>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</si>
  <si>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</si>
  <si>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</si>
  <si>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</si>
  <si>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</si>
  <si>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</si>
  <si>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</si>
  <si>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</si>
  <si>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</si>
  <si>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</si>
  <si>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</si>
  <si>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</si>
  <si>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</si>
  <si>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</si>
  <si>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</si>
  <si>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</si>
  <si>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</si>
  <si>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</si>
  <si>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</si>
  <si>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</si>
  <si>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</si>
  <si>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</si>
  <si>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</si>
  <si>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</si>
  <si>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</si>
  <si>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</si>
  <si>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</si>
  <si>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</si>
  <si>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</si>
  <si>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</si>
  <si>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</si>
  <si>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</si>
  <si>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</si>
  <si>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</si>
  <si>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</si>
  <si>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</si>
  <si>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</si>
  <si>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</si>
  <si>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</si>
  <si>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</si>
  <si>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</si>
  <si>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</si>
  <si>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</si>
  <si>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</si>
  <si>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</si>
  <si>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</si>
  <si>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</si>
  <si>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</si>
  <si>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</si>
  <si>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</si>
  <si>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</si>
  <si>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</si>
  <si>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</si>
  <si>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</si>
  <si>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</si>
  <si>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</si>
  <si>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</si>
  <si>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</si>
  <si>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</si>
  <si>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</si>
  <si>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</si>
  <si>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</si>
  <si>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</si>
  <si>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</si>
  <si>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</si>
  <si>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</si>
  <si>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</si>
  <si>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</si>
  <si>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</si>
  <si>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</si>
  <si>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</si>
  <si>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</si>
  <si>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</si>
  <si>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</si>
  <si>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</si>
  <si>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</si>
  <si>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</si>
  <si>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</si>
  <si>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</si>
  <si>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</si>
  <si>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</si>
  <si>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</si>
  <si>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</si>
  <si>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</si>
  <si>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</si>
  <si>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</si>
  <si>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</si>
  <si>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</si>
  <si>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</si>
  <si>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</si>
  <si>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</si>
  <si>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</si>
  <si>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</si>
  <si>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</si>
  <si>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</si>
  <si>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</si>
  <si>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</si>
  <si>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</si>
  <si>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</si>
  <si>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</si>
  <si>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</si>
  <si>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</si>
  <si>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</si>
  <si>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</si>
  <si>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</si>
  <si>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</si>
  <si>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</si>
  <si>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</si>
  <si>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</si>
  <si>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</si>
  <si>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</si>
  <si>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</si>
  <si>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</si>
  <si>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</si>
  <si>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</si>
  <si>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</si>
  <si>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</si>
  <si>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</si>
  <si>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</si>
  <si>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</si>
  <si>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</si>
  <si>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</si>
  <si>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</si>
  <si>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</si>
  <si>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</si>
  <si>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</si>
  <si>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</si>
  <si>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</si>
  <si>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</si>
  <si>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</si>
  <si>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</si>
  <si>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</si>
  <si>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</si>
  <si>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</si>
  <si>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</si>
  <si>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</si>
  <si>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</si>
  <si>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</si>
  <si>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</si>
  <si>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</si>
  <si>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</si>
  <si>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</si>
  <si>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</si>
  <si>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</si>
  <si>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</si>
  <si>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</si>
  <si>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</si>
  <si>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</si>
  <si>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</si>
  <si>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</si>
  <si>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</si>
  <si>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</si>
  <si>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</si>
  <si>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</si>
  <si>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</si>
  <si>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</si>
  <si>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</si>
  <si>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</si>
  <si>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</si>
  <si>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</si>
  <si>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</si>
  <si>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</si>
  <si>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</si>
  <si>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</si>
  <si>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</si>
  <si>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</si>
  <si>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</si>
  <si>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</si>
  <si>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</si>
  <si>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</si>
  <si>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</si>
  <si>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</si>
  <si>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</si>
  <si>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</si>
  <si>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</si>
  <si>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</si>
  <si>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</si>
  <si>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</si>
  <si>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</si>
  <si>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</si>
  <si>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</si>
  <si>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</si>
  <si>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</si>
  <si>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</si>
  <si>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</si>
  <si>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</si>
  <si>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</si>
  <si>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</si>
  <si>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</si>
  <si>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</si>
  <si>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</si>
  <si>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</si>
  <si>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</si>
  <si>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</si>
  <si>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</si>
  <si>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</si>
  <si>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</si>
  <si>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</si>
  <si>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</si>
  <si>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</si>
  <si>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</si>
  <si>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</si>
  <si>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</si>
  <si>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</si>
  <si>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</si>
  <si>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</si>
  <si>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</si>
  <si>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</si>
  <si>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</si>
  <si>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</si>
  <si>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</si>
  <si>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</si>
  <si>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</si>
  <si>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</si>
  <si>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</si>
  <si>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</si>
  <si>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</si>
  <si>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</si>
  <si>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</si>
  <si>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</si>
  <si>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</si>
  <si>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</si>
  <si>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</si>
  <si>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</si>
  <si>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</si>
  <si>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</si>
  <si>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</si>
  <si>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</si>
  <si>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</si>
  <si>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</si>
  <si>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</si>
  <si>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</si>
  <si>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</si>
  <si>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</si>
  <si>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</si>
  <si>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</si>
  <si>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</si>
  <si>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</si>
  <si>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</si>
  <si>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</si>
  <si>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</si>
  <si>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</si>
  <si>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</si>
  <si>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</si>
  <si>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</si>
  <si>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</si>
  <si>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</si>
  <si>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</si>
  <si>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</si>
  <si>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</si>
  <si>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</si>
  <si>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</si>
  <si>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</si>
  <si>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</si>
  <si>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</si>
  <si>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</si>
  <si>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</si>
  <si>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</si>
  <si>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</si>
  <si>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</si>
  <si>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</si>
  <si>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</si>
  <si>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</si>
  <si>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</si>
  <si>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</si>
  <si>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</si>
  <si>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</si>
  <si>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</si>
  <si>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</si>
  <si>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</si>
  <si>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</si>
  <si>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</si>
  <si>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</si>
  <si>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</si>
  <si>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</si>
  <si>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</si>
  <si>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</si>
  <si>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</si>
  <si>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</si>
  <si>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</si>
  <si>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</si>
  <si>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</si>
  <si>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</si>
  <si>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</si>
  <si>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</si>
  <si>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</si>
  <si>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</si>
  <si>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</si>
  <si>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</si>
  <si>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</si>
  <si>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</si>
  <si>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</si>
  <si>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</si>
  <si>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</si>
  <si>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</si>
  <si>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</si>
  <si>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</si>
  <si>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</si>
  <si>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</si>
  <si>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</si>
  <si>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</si>
  <si>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</si>
  <si>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</si>
  <si>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</si>
  <si>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</si>
  <si>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</si>
  <si>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</si>
  <si>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</si>
  <si>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</si>
  <si>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</si>
  <si>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</si>
  <si>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</si>
  <si>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</si>
  <si>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</si>
  <si>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</si>
  <si>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</si>
  <si>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</si>
  <si>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</si>
  <si>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</si>
  <si>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</si>
  <si>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</si>
  <si>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</si>
  <si>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</si>
  <si>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</si>
  <si>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</si>
  <si>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</si>
  <si>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</si>
  <si>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</si>
  <si>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</si>
  <si>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</si>
  <si>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</si>
  <si>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</si>
  <si>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</si>
  <si>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</si>
  <si>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</si>
  <si>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</si>
  <si>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</si>
  <si>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</si>
  <si>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</si>
  <si>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</si>
  <si>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</si>
  <si>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</si>
  <si>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</si>
  <si>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</si>
  <si>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</si>
  <si>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</si>
  <si>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</si>
  <si>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</si>
  <si>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</si>
  <si>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</si>
  <si>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</si>
  <si>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</si>
  <si>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</si>
  <si>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</si>
  <si>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</si>
  <si>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</si>
  <si>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</si>
  <si>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</si>
  <si>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</si>
  <si>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</si>
  <si>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</si>
  <si>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</si>
  <si>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</si>
  <si>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</si>
  <si>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</si>
  <si>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</si>
  <si>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</si>
  <si>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</si>
  <si>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</si>
  <si>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</si>
  <si>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</si>
  <si>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</si>
  <si>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</si>
  <si>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</si>
  <si>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</si>
  <si>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</si>
  <si>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</si>
  <si>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</si>
  <si>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</si>
  <si>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</si>
  <si>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</si>
  <si>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</si>
  <si>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</si>
  <si>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</si>
  <si>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</si>
  <si>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</si>
  <si>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</si>
  <si>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</si>
  <si>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</si>
  <si>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</si>
  <si>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</si>
  <si>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</si>
  <si>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</si>
  <si>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</si>
  <si>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</si>
  <si>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</si>
  <si>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</si>
  <si>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</si>
  <si>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</si>
  <si>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</si>
  <si>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</si>
  <si>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</si>
  <si>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</si>
  <si>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</si>
  <si>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</si>
  <si>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</si>
  <si>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</si>
  <si>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</si>
  <si>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</si>
  <si>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</si>
  <si>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</si>
  <si>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</si>
  <si>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</si>
  <si>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</si>
  <si>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</si>
  <si>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</si>
  <si>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</si>
  <si>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</si>
  <si>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</si>
  <si>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</si>
  <si>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</si>
  <si>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</si>
  <si>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</si>
  <si>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</si>
  <si>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</si>
  <si>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</si>
  <si>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</si>
  <si>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</si>
  <si>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</si>
  <si>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</si>
  <si>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</si>
  <si>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</si>
  <si>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</si>
  <si>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</si>
  <si>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</si>
  <si>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</si>
  <si>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</si>
  <si>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</si>
  <si>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</si>
  <si>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</si>
  <si>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</si>
  <si>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</si>
  <si>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</si>
  <si>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</si>
  <si>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</si>
  <si>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</si>
  <si>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</si>
  <si>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</si>
  <si>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</si>
  <si>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</si>
  <si>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</si>
  <si>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</si>
  <si>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</si>
  <si>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</si>
  <si>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</si>
  <si>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</si>
  <si>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</si>
  <si>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</si>
  <si>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</si>
  <si>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</si>
  <si>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</si>
  <si>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</si>
  <si>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</si>
  <si>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</si>
  <si>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</si>
  <si>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</si>
  <si>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</si>
  <si>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</si>
  <si>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</si>
  <si>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</si>
  <si>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</si>
  <si>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</si>
  <si>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</si>
  <si>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</si>
  <si>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</si>
  <si>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</si>
  <si>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</si>
  <si>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</si>
  <si>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</si>
  <si>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</si>
  <si>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</si>
  <si>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</si>
  <si>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</si>
  <si>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</si>
  <si>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</si>
  <si>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</si>
  <si>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</si>
  <si>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</si>
  <si>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</si>
  <si>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</si>
  <si>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</si>
  <si>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</si>
  <si>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</si>
  <si>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</si>
  <si>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</si>
  <si>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</si>
  <si>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</si>
  <si>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</si>
  <si>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</si>
  <si>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</si>
  <si>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</si>
  <si>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</si>
  <si>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</si>
  <si>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</si>
  <si>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</si>
  <si>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</si>
  <si>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</si>
  <si>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</si>
  <si>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</si>
  <si>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</si>
  <si>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</si>
  <si>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</si>
  <si>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</si>
  <si>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</si>
  <si>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</si>
  <si>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</si>
  <si>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</si>
  <si>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</si>
  <si>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</si>
  <si>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</si>
  <si>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</si>
  <si>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</si>
  <si>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</si>
  <si>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</si>
  <si>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</si>
  <si>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</si>
  <si>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</si>
  <si>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</si>
  <si>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</si>
  <si>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</si>
  <si>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</si>
  <si>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</si>
  <si>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</si>
  <si>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</si>
  <si>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</si>
  <si>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</si>
  <si>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</si>
  <si>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</si>
  <si>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</si>
  <si>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</si>
  <si>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</si>
  <si>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</si>
  <si>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</si>
  <si>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</si>
  <si>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</si>
  <si>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</si>
  <si>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</si>
  <si>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</si>
  <si>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</si>
  <si>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</si>
  <si>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</si>
  <si>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</si>
  <si>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</si>
  <si>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</si>
  <si>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</si>
  <si>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</si>
  <si>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</si>
  <si>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</si>
  <si>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</si>
  <si>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</si>
  <si>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</si>
  <si>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</si>
  <si>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</si>
  <si>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</si>
  <si>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</si>
  <si>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</si>
  <si>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</si>
  <si>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</si>
  <si>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</si>
  <si>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</si>
  <si>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</si>
  <si>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</si>
  <si>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</si>
  <si>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</si>
  <si>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</si>
  <si>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</si>
  <si>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</si>
  <si>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</si>
  <si>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</si>
  <si>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</si>
  <si>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</si>
  <si>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</si>
  <si>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</si>
  <si>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</si>
  <si>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</si>
  <si>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</si>
  <si>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</si>
  <si>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</si>
  <si>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</si>
  <si>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</si>
  <si>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</si>
  <si>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</si>
  <si>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</si>
  <si>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</si>
  <si>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</si>
  <si>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</si>
  <si>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</si>
  <si>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</si>
  <si>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</si>
  <si>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</si>
  <si>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</si>
  <si>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</si>
  <si>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</si>
  <si>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</si>
  <si>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</si>
  <si>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</si>
  <si>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</si>
  <si>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</si>
  <si>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</si>
  <si>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</si>
  <si>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</si>
  <si>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</si>
  <si>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</si>
  <si>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</si>
  <si>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</si>
  <si>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</si>
  <si>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</si>
  <si>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</si>
  <si>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</si>
  <si>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</si>
  <si>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</si>
  <si>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</si>
  <si>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</si>
  <si>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</si>
  <si>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</si>
  <si>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</si>
  <si>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</si>
  <si>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</si>
  <si>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</si>
  <si>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</si>
  <si>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</si>
  <si>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</si>
  <si>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</si>
  <si>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</si>
  <si>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</si>
  <si>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</si>
  <si>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</si>
  <si>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</si>
  <si>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</si>
  <si>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</si>
  <si>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</si>
  <si>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</si>
  <si>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</si>
  <si>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</si>
  <si>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</si>
  <si>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</si>
  <si>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</si>
  <si>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</si>
  <si>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</si>
  <si>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</si>
  <si>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</si>
  <si>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</si>
  <si>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</si>
  <si>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</si>
  <si>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</si>
  <si>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</si>
  <si>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</si>
  <si>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</si>
  <si>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</si>
  <si>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</si>
  <si>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</si>
  <si>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</si>
  <si>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</si>
  <si>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</si>
  <si>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</si>
  <si>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</si>
  <si>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</si>
  <si>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</si>
  <si>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</si>
  <si>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</si>
  <si>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</si>
  <si>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</si>
  <si>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</si>
  <si>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</si>
  <si>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</si>
  <si>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</si>
  <si>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</si>
  <si>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</si>
  <si>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</si>
  <si>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</si>
  <si>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</si>
  <si>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</si>
  <si>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</si>
  <si>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</si>
  <si>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</si>
  <si>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</si>
  <si>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</si>
  <si>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</si>
  <si>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</si>
  <si>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</si>
  <si>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</si>
  <si>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</si>
  <si>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</si>
  <si>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</si>
  <si>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</si>
  <si>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</si>
  <si>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</si>
  <si>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</si>
  <si>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</si>
  <si>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</si>
  <si>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</si>
  <si>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</si>
  <si>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</si>
  <si>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</si>
  <si>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</si>
  <si>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</si>
  <si>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</si>
  <si>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</si>
  <si>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</si>
  <si>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</si>
  <si>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</si>
  <si>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</si>
  <si>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</si>
  <si>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</si>
  <si>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</si>
  <si>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</si>
  <si>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</si>
  <si>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</si>
  <si>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</si>
  <si>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</si>
  <si>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</si>
  <si>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</si>
  <si>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</si>
  <si>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</si>
  <si>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</si>
  <si>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</si>
  <si>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</si>
  <si>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</si>
  <si>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</si>
  <si>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</si>
  <si>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</si>
  <si>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</si>
  <si>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</si>
  <si>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</si>
  <si>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</si>
  <si>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</si>
  <si>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</si>
  <si>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</si>
  <si>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</si>
  <si>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</si>
  <si>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</si>
  <si>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</si>
  <si>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</si>
  <si>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</si>
  <si>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</si>
  <si>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</si>
  <si>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</si>
  <si>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</si>
  <si>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</si>
  <si>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</si>
  <si>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</si>
  <si>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</si>
  <si>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</si>
  <si>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</si>
  <si>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</si>
  <si>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</si>
  <si>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</si>
  <si>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</si>
  <si>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</si>
  <si>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</si>
  <si>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</si>
  <si>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</si>
  <si>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</si>
  <si>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</si>
  <si>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</si>
  <si>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</si>
  <si>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</si>
  <si>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</si>
  <si>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</si>
  <si>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</si>
  <si>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</si>
  <si>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</si>
  <si>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</si>
  <si>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</si>
  <si>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</si>
  <si>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</si>
  <si>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</si>
  <si>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</si>
  <si>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</si>
  <si>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</si>
  <si>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</si>
  <si>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</si>
  <si>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</si>
  <si>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</si>
  <si>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</si>
  <si>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</si>
  <si>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</si>
  <si>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</si>
  <si>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</si>
  <si>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</si>
  <si>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</si>
  <si>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</si>
  <si>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</si>
  <si>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</si>
  <si>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</si>
  <si>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</si>
  <si>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</si>
  <si>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</si>
  <si>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</si>
  <si>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</si>
  <si>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</si>
  <si>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</si>
  <si>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</si>
  <si>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</si>
  <si>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</si>
  <si>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</si>
  <si>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</si>
  <si>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</si>
  <si>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</si>
  <si>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</si>
  <si>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</si>
  <si>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</si>
  <si>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</si>
  <si>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</si>
  <si>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</si>
  <si>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</si>
  <si>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</si>
  <si>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</si>
  <si>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</si>
  <si>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</si>
  <si>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</si>
  <si>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</si>
  <si>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</si>
  <si>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</si>
  <si>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</si>
  <si>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</si>
  <si>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</si>
  <si>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</si>
  <si>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</si>
  <si>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</si>
  <si>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</si>
  <si>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</si>
  <si>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</si>
  <si>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</si>
  <si>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</si>
  <si>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</si>
  <si>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</si>
  <si>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</si>
  <si>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</si>
  <si>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</si>
  <si>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</si>
  <si>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</si>
  <si>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</si>
  <si>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</si>
  <si>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</si>
  <si>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</si>
  <si>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</si>
  <si>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</si>
  <si>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</si>
  <si>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</si>
  <si>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</si>
  <si>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</si>
  <si>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</si>
  <si>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</si>
  <si>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</si>
  <si>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</si>
  <si>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</si>
  <si>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</si>
  <si>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</si>
  <si>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</si>
  <si>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</si>
  <si>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</si>
  <si>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</si>
  <si>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</si>
  <si>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</si>
  <si>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</si>
  <si>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</si>
  <si>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</si>
  <si>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</si>
  <si>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</si>
  <si>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</si>
  <si>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</si>
  <si>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</si>
  <si>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</si>
  <si>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</si>
  <si>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</si>
  <si>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</si>
  <si>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</si>
  <si>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</si>
  <si>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</si>
  <si>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</si>
  <si>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</si>
  <si>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</si>
  <si>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</si>
  <si>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</si>
  <si>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</si>
  <si>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</si>
  <si>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</si>
  <si>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</si>
  <si>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</si>
  <si>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</si>
  <si>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</si>
  <si>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</si>
  <si>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</si>
  <si>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</si>
  <si>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</si>
  <si>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</si>
  <si>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</si>
  <si>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</si>
  <si>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</si>
  <si>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</si>
  <si>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</si>
  <si>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</si>
  <si>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</si>
  <si>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</si>
  <si>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</si>
  <si>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</si>
  <si>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</si>
  <si>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</si>
  <si>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</si>
  <si>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</si>
  <si>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</si>
  <si>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</si>
  <si>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</si>
  <si>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</si>
  <si>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</si>
  <si>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</si>
  <si>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</si>
  <si>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</si>
  <si>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</si>
  <si>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</si>
  <si>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</si>
  <si>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</si>
  <si>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</si>
  <si>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</si>
  <si>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</si>
  <si>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</si>
  <si>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</si>
  <si>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</si>
  <si>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</si>
  <si>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</si>
  <si>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</si>
  <si>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</si>
  <si>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</si>
  <si>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</si>
  <si>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</si>
  <si>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</si>
  <si>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</si>
  <si>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</si>
  <si>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</si>
  <si>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</si>
  <si>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</si>
  <si>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</si>
  <si>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</si>
  <si>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</si>
  <si>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</si>
  <si>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</si>
  <si>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</si>
  <si>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</si>
  <si>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</si>
  <si>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</si>
  <si>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</si>
  <si>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</si>
  <si>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</si>
  <si>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</si>
  <si>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</si>
  <si>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</si>
  <si>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</si>
  <si>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</si>
  <si>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</si>
  <si>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</si>
  <si>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</si>
  <si>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</si>
  <si>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</si>
  <si>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</si>
  <si>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</si>
  <si>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</si>
  <si>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</si>
  <si>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</si>
  <si>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</si>
  <si>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</si>
  <si>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</si>
  <si>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</si>
  <si>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</si>
  <si>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</si>
  <si>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</si>
  <si>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</si>
  <si>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</si>
  <si>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</si>
  <si>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</si>
  <si>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</si>
  <si>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</si>
  <si>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</si>
  <si>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</si>
  <si>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</si>
  <si>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</si>
  <si>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</si>
  <si>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</si>
  <si>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</si>
  <si>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</si>
  <si>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</si>
  <si>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</si>
  <si>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</si>
  <si>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</si>
  <si>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</si>
  <si>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</si>
  <si>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</si>
  <si>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</si>
  <si>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</si>
  <si>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</si>
  <si>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</si>
  <si>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</si>
  <si>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</si>
  <si>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</si>
  <si>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</si>
  <si>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</si>
  <si>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</si>
  <si>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</si>
  <si>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</si>
  <si>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</si>
  <si>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</si>
  <si>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</si>
  <si>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</si>
  <si>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</si>
  <si>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</si>
  <si>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</si>
  <si>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</si>
  <si>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</si>
  <si>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</si>
  <si>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</si>
  <si>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</si>
  <si>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</si>
  <si>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</si>
  <si>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</si>
  <si>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</si>
  <si>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</si>
  <si>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</si>
  <si>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</si>
  <si>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</si>
  <si>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</si>
  <si>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</si>
  <si>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</si>
  <si>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</si>
  <si>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</si>
  <si>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</si>
  <si>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</si>
  <si>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</si>
  <si>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</si>
  <si>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</si>
  <si>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</si>
  <si>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</si>
  <si>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</si>
  <si>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</si>
  <si>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</si>
  <si>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</si>
  <si>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</si>
  <si>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</si>
  <si>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</si>
  <si>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</si>
  <si>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</si>
  <si>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</si>
  <si>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</si>
  <si>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</si>
  <si>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</si>
  <si>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</si>
  <si>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</si>
  <si>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</si>
  <si>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</si>
  <si>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</si>
  <si>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</si>
  <si>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</si>
  <si>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</si>
  <si>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</si>
  <si>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</si>
  <si>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</si>
  <si>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</si>
  <si>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</si>
  <si>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</si>
  <si>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</si>
  <si>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</si>
  <si>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</si>
  <si>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</si>
  <si>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</si>
  <si>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</si>
  <si>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</si>
  <si>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</si>
  <si>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</si>
  <si>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</si>
  <si>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</si>
  <si>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</si>
  <si>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</si>
  <si>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</si>
  <si>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</si>
  <si>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</si>
  <si>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</si>
  <si>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</si>
  <si>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</si>
  <si>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</si>
  <si>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</si>
  <si>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</si>
  <si>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</si>
  <si>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</si>
  <si>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</si>
  <si>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</si>
  <si>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</si>
  <si>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</si>
  <si>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</si>
  <si>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</si>
  <si>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</si>
  <si>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</si>
  <si>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</si>
  <si>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</si>
  <si>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</si>
  <si>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</si>
  <si>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</si>
  <si>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</si>
  <si>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</si>
  <si>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</si>
  <si>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</si>
  <si>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</si>
  <si>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</si>
  <si>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</si>
  <si>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</si>
  <si>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</si>
  <si>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</si>
  <si>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</si>
  <si>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</si>
  <si>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</si>
  <si>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</si>
  <si>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</si>
  <si>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</si>
  <si>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</si>
  <si>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</si>
  <si>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</si>
  <si>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</si>
  <si>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</si>
  <si>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</si>
  <si>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</si>
  <si>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</si>
  <si>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</si>
  <si>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</si>
  <si>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</si>
  <si>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</si>
  <si>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</si>
  <si>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</si>
  <si>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</si>
  <si>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</si>
  <si>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</si>
  <si>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</si>
  <si>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</si>
  <si>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</si>
  <si>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</si>
  <si>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</si>
  <si>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</si>
  <si>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</si>
  <si>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</si>
  <si>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</si>
  <si>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</si>
  <si>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</si>
  <si>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</si>
  <si>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</si>
  <si>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</si>
  <si>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</si>
  <si>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</si>
  <si>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</si>
  <si>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</si>
  <si>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</si>
  <si>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</si>
  <si>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</si>
  <si>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</si>
  <si>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</si>
  <si>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</si>
  <si>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</si>
  <si>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</si>
  <si>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</si>
  <si>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</si>
  <si>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</si>
  <si>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</si>
  <si>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</si>
  <si>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</si>
  <si>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</si>
  <si>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</si>
  <si>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</si>
  <si>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</si>
  <si>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</si>
  <si>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</si>
  <si>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</si>
  <si>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</si>
  <si>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</si>
  <si>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</si>
  <si>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</si>
  <si>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</si>
  <si>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</si>
  <si>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</si>
  <si>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</si>
  <si>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</si>
  <si>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</si>
  <si>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</si>
  <si>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</si>
  <si>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</si>
  <si>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</si>
  <si>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</si>
  <si>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</si>
  <si>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</si>
  <si>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</si>
  <si>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</si>
  <si>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</si>
  <si>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</si>
  <si>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</si>
  <si>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</si>
  <si>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</si>
  <si>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</si>
  <si>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</si>
  <si>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</si>
  <si>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</si>
  <si>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</si>
  <si>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</si>
  <si>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</si>
  <si>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</si>
  <si>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</si>
  <si>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</si>
  <si>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</si>
  <si>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</si>
  <si>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</si>
  <si>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</si>
  <si>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</si>
  <si>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</si>
  <si>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</si>
  <si>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</si>
  <si>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</si>
  <si>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</si>
  <si>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</si>
  <si>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</si>
  <si>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</si>
  <si>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</si>
  <si>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</si>
  <si>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</si>
  <si>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</si>
  <si>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</si>
  <si>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</si>
  <si>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</si>
  <si>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</si>
  <si>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</si>
  <si>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</si>
  <si>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</si>
  <si>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</si>
  <si>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</si>
  <si>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</si>
  <si>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</si>
  <si>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</si>
  <si>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</si>
  <si>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</si>
  <si>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</si>
  <si>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</si>
  <si>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</si>
  <si>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</si>
  <si>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</si>
  <si>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</si>
  <si>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</si>
  <si>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</si>
  <si>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</si>
  <si>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</si>
  <si>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</si>
  <si>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</si>
  <si>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</si>
  <si>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</si>
  <si>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</si>
  <si>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</si>
  <si>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</si>
  <si>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</si>
  <si>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</si>
  <si>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</si>
  <si>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</si>
  <si>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</si>
  <si>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</si>
  <si>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</si>
  <si>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</si>
  <si>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</si>
  <si>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</si>
  <si>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</si>
  <si>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</si>
  <si>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</si>
  <si>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</si>
  <si>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</si>
  <si>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</si>
  <si>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</si>
  <si>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</si>
  <si>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</si>
  <si>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</si>
  <si>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</si>
  <si>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</si>
  <si>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</si>
  <si>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</si>
  <si>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</si>
  <si>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</si>
  <si>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</si>
  <si>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</si>
  <si>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</si>
  <si>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</si>
  <si>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</si>
  <si>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</si>
  <si>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</si>
  <si>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</si>
  <si>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</si>
  <si>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</si>
  <si>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</si>
  <si>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</si>
  <si>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</si>
  <si>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</si>
  <si>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</si>
  <si>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</si>
  <si>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</si>
  <si>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</si>
  <si>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</si>
  <si>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</si>
  <si>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</si>
  <si>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</si>
  <si>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</si>
  <si>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</si>
  <si>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</si>
  <si>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</si>
  <si>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</si>
  <si>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</si>
  <si>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</si>
  <si>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</si>
  <si>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</si>
  <si>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</si>
  <si>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</si>
  <si>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</si>
  <si>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</si>
  <si>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</si>
  <si>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</si>
  <si>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</si>
  <si>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</si>
  <si>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</si>
  <si>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</si>
  <si>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</si>
  <si>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</si>
  <si>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</si>
  <si>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</si>
  <si>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</si>
  <si>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</si>
  <si>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</si>
  <si>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</si>
  <si>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</si>
  <si>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</si>
  <si>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</si>
  <si>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</si>
  <si>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</si>
  <si>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</si>
  <si>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</si>
  <si>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</si>
  <si>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</si>
  <si>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</si>
  <si>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</si>
  <si>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</si>
  <si>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</si>
  <si>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</si>
  <si>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</si>
  <si>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</si>
  <si>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</si>
  <si>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</si>
  <si>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</si>
  <si>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</si>
  <si>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</si>
  <si>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</si>
  <si>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</si>
  <si>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</si>
  <si>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</si>
  <si>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</si>
  <si>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</si>
  <si>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</si>
  <si>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</si>
  <si>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</si>
  <si>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</si>
  <si>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</si>
  <si>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</si>
  <si>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</si>
  <si>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</si>
  <si>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</si>
  <si>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</si>
  <si>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</si>
  <si>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</si>
  <si>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</si>
  <si>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</si>
  <si>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</si>
  <si>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</si>
  <si>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</si>
  <si>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</si>
  <si>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</si>
  <si>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</si>
  <si>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</si>
  <si>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</si>
  <si>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</si>
  <si>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</si>
  <si>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</si>
  <si>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</si>
  <si>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</si>
  <si>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</si>
  <si>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</si>
  <si>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</si>
  <si>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</si>
  <si>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</si>
  <si>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</si>
  <si>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</si>
  <si>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</si>
  <si>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</si>
  <si>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</si>
  <si>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</si>
  <si>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</si>
  <si>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</si>
  <si>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</si>
  <si>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</si>
  <si>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</si>
  <si>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</si>
  <si>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</si>
  <si>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</si>
  <si>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</si>
  <si>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</si>
  <si>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</si>
  <si>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</si>
  <si>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</si>
  <si>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</si>
  <si>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</si>
  <si>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</si>
  <si>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</si>
  <si>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</si>
  <si>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</si>
  <si>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</si>
  <si>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</si>
  <si>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</si>
  <si>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</si>
  <si>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</si>
  <si>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</si>
  <si>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</si>
  <si>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</si>
  <si>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</si>
  <si>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</si>
  <si>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</si>
  <si>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</si>
  <si>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</si>
  <si>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</si>
  <si>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</si>
  <si>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</si>
  <si>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</si>
  <si>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</si>
  <si>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</si>
  <si>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</si>
  <si>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</si>
  <si>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</si>
  <si>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</si>
  <si>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</si>
  <si>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</si>
  <si>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</si>
  <si>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</si>
  <si>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</si>
  <si>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</si>
  <si>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</si>
  <si>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</si>
  <si>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</si>
  <si>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</si>
  <si>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</si>
  <si>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</si>
  <si>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</si>
  <si>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</si>
  <si>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</si>
  <si>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</si>
  <si>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</si>
  <si>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</si>
  <si>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</si>
  <si>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</si>
  <si>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</si>
  <si>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</si>
  <si>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</si>
  <si>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</si>
  <si>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</si>
  <si>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</si>
  <si>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</si>
  <si>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</si>
  <si>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</si>
  <si>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</si>
  <si>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</si>
  <si>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</si>
  <si>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</si>
  <si>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</si>
  <si>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</si>
  <si>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</si>
  <si>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</si>
  <si>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</si>
  <si>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</si>
  <si>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</si>
  <si>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</si>
  <si>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</si>
  <si>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</si>
  <si>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</si>
  <si>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</si>
  <si>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</si>
  <si>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</si>
  <si>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</si>
  <si>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</si>
  <si>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</si>
  <si>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</si>
  <si>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</si>
  <si>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</si>
  <si>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</si>
  <si>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</si>
  <si>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</si>
  <si>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</si>
  <si>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</si>
  <si>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</si>
  <si>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</si>
  <si>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</si>
  <si>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</si>
  <si>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</si>
  <si>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</si>
  <si>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</si>
  <si>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</si>
  <si>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</si>
  <si>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</si>
  <si>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</si>
  <si>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</si>
  <si>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</si>
  <si>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</si>
  <si>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</si>
  <si>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</si>
  <si>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</si>
  <si>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</si>
  <si>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</si>
  <si>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</si>
  <si>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</si>
  <si>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</si>
  <si>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</si>
  <si>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</si>
  <si>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</si>
  <si>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</si>
  <si>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</si>
  <si>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</si>
  <si>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</si>
  <si>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</si>
  <si>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</si>
  <si>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</si>
  <si>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</si>
  <si>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</si>
  <si>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</si>
  <si>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</si>
  <si>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</si>
  <si>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</si>
  <si>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</si>
  <si>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</si>
  <si>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</si>
  <si>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</si>
  <si>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</si>
  <si>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</si>
  <si>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</si>
  <si>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</si>
  <si>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</si>
  <si>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</si>
  <si>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</si>
  <si>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</si>
  <si>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</si>
  <si>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</si>
  <si>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</si>
  <si>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</si>
  <si>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</si>
  <si>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</si>
  <si>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</si>
  <si>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</si>
  <si>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</si>
  <si>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</si>
  <si>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</si>
  <si>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</si>
  <si>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</si>
  <si>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</si>
  <si>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</si>
  <si>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</si>
  <si>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</si>
  <si>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</si>
  <si>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</si>
  <si>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</si>
  <si>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</si>
  <si>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</si>
  <si>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</si>
  <si>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</si>
  <si>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</si>
  <si>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</si>
  <si>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</si>
  <si>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</si>
  <si>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</si>
  <si>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</si>
  <si>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</si>
  <si>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</si>
  <si>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</si>
  <si>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</si>
  <si>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</si>
  <si>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</si>
  <si>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</si>
  <si>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</si>
  <si>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</si>
  <si>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</si>
  <si>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</si>
  <si>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</si>
  <si>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</si>
  <si>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</si>
  <si>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</si>
  <si>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</si>
  <si>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</si>
  <si>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</si>
  <si>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</si>
  <si>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</si>
  <si>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</si>
  <si>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</si>
  <si>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</si>
  <si>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</si>
  <si>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</si>
  <si>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</si>
  <si>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</si>
  <si>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</si>
  <si>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</si>
  <si>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</si>
  <si>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</si>
  <si>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</si>
  <si>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</si>
  <si>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</si>
  <si>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</si>
  <si>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</si>
  <si>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</si>
  <si>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</si>
  <si>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</si>
  <si>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</si>
  <si>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</si>
  <si>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</si>
  <si>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</si>
  <si>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</si>
  <si>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</si>
  <si>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</si>
  <si>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</si>
  <si>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</si>
  <si>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</si>
  <si>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</si>
  <si>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</si>
  <si>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</si>
  <si>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</si>
  <si>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</si>
  <si>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</si>
  <si>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</si>
  <si>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</si>
  <si>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</si>
  <si>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</si>
  <si>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</si>
  <si>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</si>
  <si>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</si>
  <si>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</si>
  <si>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</si>
  <si>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</si>
  <si>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</si>
  <si>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</si>
  <si>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</si>
  <si>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</si>
  <si>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</si>
  <si>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</si>
  <si>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</si>
  <si>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</si>
  <si>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</si>
  <si>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</si>
  <si>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</si>
  <si>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</si>
  <si>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</si>
  <si>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</si>
  <si>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</si>
  <si>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</si>
  <si>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</si>
  <si>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</si>
  <si>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</si>
  <si>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</si>
  <si>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</si>
  <si>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</si>
  <si>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</si>
  <si>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</si>
  <si>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</si>
  <si>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</si>
  <si>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</si>
  <si>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</si>
  <si>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</si>
  <si>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</si>
  <si>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</si>
  <si>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</si>
  <si>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</si>
  <si>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</si>
  <si>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</si>
  <si>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</si>
  <si>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</si>
  <si>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</si>
  <si>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</si>
  <si>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</si>
  <si>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</si>
  <si>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</si>
  <si>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</si>
  <si>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</si>
  <si>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</si>
  <si>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</si>
  <si>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</si>
  <si>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</si>
  <si>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</si>
  <si>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</si>
  <si>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</si>
  <si>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</si>
  <si>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</si>
  <si>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</si>
  <si>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</si>
  <si>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</si>
  <si>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</si>
  <si>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</si>
  <si>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</si>
  <si>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</si>
  <si>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</si>
  <si>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</si>
  <si>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</si>
  <si>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</si>
  <si>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</si>
  <si>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</si>
  <si>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</si>
  <si>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</si>
  <si>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</si>
  <si>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</si>
  <si>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</si>
  <si>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</si>
  <si>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</si>
  <si>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</si>
  <si>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</si>
  <si>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</si>
  <si>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</si>
  <si>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</si>
  <si>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</si>
  <si>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</si>
  <si>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</si>
  <si>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</si>
  <si>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</si>
  <si>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</si>
  <si>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</si>
  <si>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</si>
  <si>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</si>
  <si>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</si>
  <si>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</si>
  <si>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</si>
  <si>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</si>
  <si>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</si>
  <si>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</si>
  <si>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</si>
  <si>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</si>
  <si>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</si>
  <si>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</si>
  <si>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</si>
  <si>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</si>
  <si>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</si>
  <si>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</si>
  <si>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</si>
  <si>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</si>
  <si>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</si>
  <si>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</si>
  <si>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</si>
  <si>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</si>
  <si>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</si>
  <si>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</si>
  <si>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</si>
  <si>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</si>
  <si>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</si>
  <si>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</si>
  <si>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</si>
  <si>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</si>
  <si>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</si>
  <si>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</si>
  <si>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</si>
  <si>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</si>
  <si>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</si>
  <si>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</si>
  <si>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</si>
  <si>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</si>
  <si>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</si>
  <si>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</si>
  <si>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</si>
  <si>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</si>
  <si>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</si>
  <si>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</si>
  <si>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</si>
  <si>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</si>
  <si>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</si>
  <si>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</si>
  <si>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</si>
  <si>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</si>
  <si>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</si>
  <si>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</si>
  <si>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</si>
  <si>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</si>
  <si>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</si>
  <si>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</si>
  <si>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</si>
  <si>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</si>
  <si>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</si>
  <si>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</si>
  <si>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</si>
  <si>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</si>
  <si>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</si>
  <si>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</si>
  <si>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</si>
  <si>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</si>
  <si>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</si>
  <si>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</si>
  <si>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</si>
  <si>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</si>
  <si>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</si>
  <si>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</si>
  <si>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</si>
  <si>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</si>
  <si>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</si>
  <si>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</si>
  <si>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</si>
  <si>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</si>
  <si>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</si>
  <si>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</si>
  <si>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</si>
  <si>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</si>
  <si>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</si>
  <si>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</si>
  <si>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</si>
  <si>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</si>
  <si>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</si>
  <si>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</si>
  <si>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</si>
  <si>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</si>
  <si>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</si>
  <si>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</si>
  <si>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</si>
  <si>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</si>
  <si>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</si>
  <si>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</si>
  <si>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</si>
  <si>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</si>
  <si>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</si>
  <si>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</si>
  <si>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</si>
  <si>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</si>
  <si>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</si>
  <si>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</si>
  <si>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</si>
  <si>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</si>
  <si>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</si>
  <si>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</si>
  <si>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</si>
  <si>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</si>
  <si>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</si>
  <si>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</si>
  <si>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</si>
  <si>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</si>
  <si>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</si>
  <si>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</si>
  <si>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</si>
  <si>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</si>
  <si>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</si>
  <si>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</si>
  <si>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</si>
  <si>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</si>
  <si>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</si>
  <si>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</si>
  <si>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</si>
  <si>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</si>
  <si>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</si>
  <si>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</si>
  <si>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</si>
  <si>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</si>
  <si>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</si>
  <si>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</si>
  <si>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</si>
  <si>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</si>
  <si>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</si>
  <si>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</si>
  <si>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</si>
  <si>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</si>
  <si>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</si>
  <si>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</si>
  <si>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</si>
  <si>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</si>
  <si>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</si>
  <si>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</si>
  <si>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</si>
  <si>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</si>
  <si>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</si>
  <si>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</si>
  <si>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</si>
  <si>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</si>
  <si>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</si>
  <si>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</si>
  <si>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</si>
  <si>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</si>
  <si>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</si>
  <si>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</si>
  <si>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</si>
  <si>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</si>
  <si>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</si>
  <si>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</si>
  <si>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</si>
  <si>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</si>
  <si>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</si>
  <si>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</si>
  <si>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</si>
  <si>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</si>
  <si>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</si>
  <si>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</si>
  <si>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</si>
  <si>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</si>
  <si>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</si>
  <si>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</si>
  <si>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</si>
  <si>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</si>
  <si>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</si>
  <si>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</si>
  <si>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</si>
  <si>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</si>
  <si>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</si>
  <si>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</si>
  <si>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</si>
  <si>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</si>
  <si>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</si>
  <si>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</si>
  <si>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</si>
  <si>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</si>
  <si>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</si>
  <si>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</si>
  <si>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</si>
  <si>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</si>
  <si>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</si>
  <si>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</si>
  <si>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</si>
  <si>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</si>
  <si>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</si>
  <si>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</si>
  <si>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</si>
  <si>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</si>
  <si>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</si>
  <si>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</si>
  <si>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</si>
  <si>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</si>
  <si>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</si>
  <si>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</si>
  <si>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</si>
  <si>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</si>
  <si>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</si>
  <si>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</si>
  <si>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</si>
  <si>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</si>
  <si>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</si>
  <si>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</si>
  <si>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</si>
  <si>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</si>
  <si>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</si>
  <si>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</si>
  <si>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</si>
  <si>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</si>
  <si>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</si>
  <si>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</si>
  <si>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</si>
  <si>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</si>
  <si>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</si>
  <si>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</si>
  <si>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</si>
  <si>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</si>
  <si>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</si>
  <si>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</si>
  <si>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</si>
  <si>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</si>
  <si>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</si>
  <si>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</si>
  <si>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</si>
  <si>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</si>
  <si>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</si>
  <si>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</si>
  <si>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</si>
  <si>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</si>
  <si>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</si>
  <si>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</si>
  <si>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</si>
  <si>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</si>
  <si>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</si>
  <si>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</si>
  <si>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</si>
  <si>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</si>
  <si>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</si>
  <si>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</si>
  <si>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</si>
  <si>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</si>
  <si>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</si>
  <si>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</si>
  <si>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</si>
  <si>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</si>
  <si>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</si>
  <si>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</si>
  <si>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</si>
  <si>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</si>
  <si>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</si>
  <si>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</si>
  <si>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</si>
  <si>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</si>
  <si>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</si>
  <si>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</si>
  <si>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</si>
  <si>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</si>
  <si>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</si>
  <si>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</si>
  <si>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</si>
  <si>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</si>
  <si>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</si>
  <si>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</si>
  <si>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</si>
  <si>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</si>
  <si>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</si>
  <si>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</si>
  <si>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</si>
  <si>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</si>
  <si>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</si>
  <si>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</si>
  <si>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</si>
  <si>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</si>
  <si>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</si>
  <si>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</si>
  <si>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</si>
  <si>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</si>
  <si>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</si>
  <si>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</si>
  <si>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</si>
  <si>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</si>
  <si>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</si>
  <si>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</si>
  <si>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</si>
  <si>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</si>
  <si>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</si>
  <si>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</si>
  <si>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</si>
  <si>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</si>
  <si>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</si>
  <si>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</si>
  <si>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</si>
  <si>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</si>
  <si>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</si>
  <si>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</si>
  <si>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</si>
  <si>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</si>
  <si>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</si>
  <si>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</si>
  <si>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</si>
  <si>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</si>
  <si>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</si>
  <si>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</si>
  <si>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</si>
  <si>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</si>
  <si>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</si>
  <si>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</si>
  <si>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</si>
  <si>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</si>
  <si>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</si>
  <si>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</si>
  <si>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</si>
  <si>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</si>
  <si>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</si>
  <si>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</si>
  <si>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</si>
  <si>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</si>
  <si>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</si>
  <si>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</si>
  <si>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</si>
  <si>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</si>
  <si>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</si>
  <si>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</si>
  <si>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</si>
  <si>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</si>
  <si>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</si>
  <si>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</si>
  <si>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</si>
  <si>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</si>
  <si>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</si>
  <si>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</si>
  <si>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</si>
  <si>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</si>
  <si>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</si>
  <si>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</si>
  <si>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</si>
  <si>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</si>
  <si>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</si>
  <si>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</si>
  <si>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</si>
  <si>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</si>
  <si>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</si>
  <si>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</si>
  <si>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</si>
  <si>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</si>
  <si>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</si>
  <si>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</si>
  <si>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</si>
  <si>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</si>
  <si>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</si>
  <si>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</si>
  <si>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</si>
  <si>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</si>
  <si>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</si>
  <si>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</si>
  <si>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</si>
  <si>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</si>
  <si>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</si>
  <si>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</si>
  <si>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</si>
  <si>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</si>
  <si>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</si>
  <si>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</si>
  <si>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</si>
  <si>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</si>
  <si>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</si>
  <si>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</si>
  <si>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</si>
  <si>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</si>
  <si>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</si>
  <si>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</si>
  <si>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</si>
  <si>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</si>
  <si>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</si>
  <si>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</si>
  <si>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</si>
  <si>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</si>
  <si>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</si>
  <si>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</si>
  <si>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</si>
  <si>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</si>
  <si>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</si>
  <si>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</si>
  <si>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</si>
  <si>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</si>
  <si>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</si>
  <si>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</si>
  <si>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</si>
  <si>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</si>
  <si>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</si>
  <si>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</si>
  <si>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</si>
  <si>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</si>
  <si>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</si>
  <si>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</si>
  <si>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</si>
  <si>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</si>
  <si>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</si>
  <si>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</si>
  <si>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</si>
  <si>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</si>
  <si>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</si>
  <si>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</si>
  <si>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</si>
  <si>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</si>
  <si>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</si>
  <si>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</si>
  <si>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</si>
  <si>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</si>
  <si>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</si>
  <si>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</si>
  <si>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</si>
  <si>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</si>
  <si>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</si>
  <si>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</si>
  <si>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</si>
  <si>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</si>
  <si>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</si>
  <si>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</si>
  <si>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</si>
  <si>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</si>
  <si>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</si>
  <si>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</si>
  <si>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</si>
  <si>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</si>
  <si>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</si>
  <si>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</si>
  <si>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</si>
  <si>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</si>
  <si>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</si>
  <si>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</si>
  <si>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</si>
  <si>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</si>
  <si>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</si>
  <si>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</si>
  <si>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</si>
  <si>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</si>
  <si>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</si>
  <si>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</si>
  <si>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</si>
  <si>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</si>
  <si>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</si>
  <si>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</si>
  <si>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</si>
  <si>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</si>
  <si>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</si>
  <si>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</si>
  <si>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</si>
  <si>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</si>
  <si>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</si>
  <si>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</si>
  <si>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</si>
  <si>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</si>
  <si>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</si>
  <si>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</si>
  <si>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</si>
  <si>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</si>
  <si>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</si>
  <si>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</si>
  <si>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</si>
  <si>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</si>
  <si>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</si>
  <si>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</si>
  <si>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</si>
  <si>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</si>
  <si>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</si>
  <si>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</si>
  <si>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</si>
  <si>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</si>
  <si>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</si>
  <si>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</si>
  <si>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</si>
  <si>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</si>
  <si>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</si>
  <si>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</si>
  <si>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</si>
  <si>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</si>
  <si>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</si>
  <si>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</si>
  <si>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</si>
  <si>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</si>
  <si>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</si>
  <si>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</si>
  <si>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</si>
  <si>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</si>
  <si>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</si>
  <si>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</si>
  <si>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</si>
  <si>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</si>
  <si>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</si>
  <si>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</si>
  <si>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</si>
  <si>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</si>
  <si>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</si>
  <si>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</si>
  <si>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</si>
  <si>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</si>
  <si>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</si>
  <si>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</si>
  <si>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</si>
  <si>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</si>
  <si>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</si>
  <si>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</si>
  <si>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</si>
  <si>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</si>
  <si>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</si>
  <si>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</si>
  <si>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</si>
  <si>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</si>
  <si>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</si>
  <si>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</si>
  <si>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</si>
  <si>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</si>
  <si>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</si>
  <si>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</si>
  <si>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</si>
  <si>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</si>
  <si>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</si>
  <si>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</si>
  <si>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</si>
  <si>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</si>
  <si>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</si>
  <si>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</si>
  <si>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</si>
  <si>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</si>
  <si>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</si>
  <si>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</si>
  <si>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</si>
  <si>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</si>
  <si>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</si>
  <si>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</si>
  <si>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</si>
  <si>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</si>
  <si>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</si>
  <si>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</si>
  <si>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</si>
  <si>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</si>
  <si>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</si>
  <si>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</si>
  <si>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</si>
  <si>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</si>
  <si>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</si>
  <si>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</si>
  <si>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</si>
  <si>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</si>
  <si>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</si>
  <si>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</si>
  <si>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</si>
  <si>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</si>
  <si>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</si>
  <si>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</si>
  <si>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</si>
  <si>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</si>
  <si>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</si>
  <si>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</si>
  <si>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</si>
  <si>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</si>
  <si>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</si>
  <si>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</si>
  <si>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</si>
  <si>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</si>
  <si>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</si>
  <si>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</si>
  <si>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</si>
  <si>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</si>
  <si>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</si>
  <si>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</si>
  <si>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</si>
  <si>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</si>
  <si>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</si>
  <si>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</si>
  <si>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</si>
  <si>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</si>
  <si>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</si>
  <si>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</si>
  <si>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</si>
  <si>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</si>
  <si>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</si>
  <si>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</si>
  <si>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</si>
  <si>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</si>
  <si>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</si>
  <si>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</si>
  <si>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</si>
  <si>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</si>
  <si>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</si>
  <si>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</si>
  <si>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</si>
  <si>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</si>
  <si>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</si>
  <si>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</si>
  <si>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</si>
  <si>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</si>
  <si>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</si>
  <si>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</si>
  <si>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</si>
  <si>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</si>
  <si>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</si>
  <si>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</si>
  <si>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</si>
  <si>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</si>
  <si>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</si>
  <si>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</si>
  <si>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</si>
  <si>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</si>
  <si>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</si>
  <si>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</si>
  <si>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</si>
  <si>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</si>
  <si>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</si>
  <si>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</si>
  <si>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</si>
  <si>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</si>
  <si>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</si>
  <si>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</si>
  <si>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</si>
  <si>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</si>
  <si>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</si>
  <si>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</si>
  <si>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</si>
  <si>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</si>
  <si>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</si>
  <si>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</si>
  <si>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</si>
  <si>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</si>
  <si>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</si>
  <si>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</si>
  <si>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</si>
  <si>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</si>
  <si>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</si>
  <si>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</si>
  <si>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</si>
  <si>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</si>
  <si>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</si>
  <si>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</si>
  <si>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</si>
  <si>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</si>
  <si>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</si>
  <si>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</si>
  <si>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</si>
  <si>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</si>
  <si>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</si>
  <si>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</si>
  <si>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</si>
  <si>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</si>
  <si>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</si>
  <si>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</si>
  <si>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</si>
  <si>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</si>
  <si>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</si>
  <si>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</si>
  <si>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</si>
  <si>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</si>
  <si>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</si>
  <si>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</si>
  <si>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</si>
  <si>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</si>
  <si>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</si>
  <si>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</si>
  <si>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</si>
  <si>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</si>
  <si>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</si>
  <si>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</si>
  <si>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</si>
  <si>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</si>
  <si>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</si>
  <si>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</si>
  <si>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</si>
  <si>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</si>
  <si>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</si>
  <si>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</si>
  <si>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</si>
  <si>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</si>
  <si>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</si>
  <si>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</si>
  <si>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</si>
  <si>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</si>
  <si>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</si>
  <si>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</si>
  <si>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</si>
  <si>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</si>
  <si>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</si>
  <si>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</si>
  <si>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</si>
  <si>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</si>
  <si>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</si>
  <si>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</si>
  <si>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</si>
  <si>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</si>
  <si>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</si>
  <si>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</si>
  <si>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</si>
  <si>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</si>
  <si>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</si>
  <si>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</si>
  <si>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</si>
  <si>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</si>
  <si>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</si>
  <si>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</si>
  <si>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</si>
  <si>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</si>
  <si>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</si>
  <si>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</si>
  <si>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</si>
  <si>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</si>
  <si>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</si>
  <si>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</si>
  <si>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</si>
  <si>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</si>
  <si>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</si>
  <si>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</si>
  <si>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</si>
  <si>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</si>
  <si>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</si>
  <si>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</si>
  <si>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</si>
  <si>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</si>
  <si>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</si>
  <si>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</si>
  <si>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</si>
  <si>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</si>
  <si>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</si>
  <si>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</si>
  <si>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</si>
  <si>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</si>
  <si>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</si>
  <si>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</si>
  <si>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</si>
  <si>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</si>
  <si>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</si>
  <si>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</si>
  <si>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</si>
  <si>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</si>
  <si>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</si>
  <si>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</si>
  <si>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</si>
  <si>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</si>
  <si>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</si>
  <si>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</si>
  <si>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</si>
  <si>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</si>
  <si>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</si>
  <si>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</si>
  <si>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</si>
  <si>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</si>
  <si>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</si>
  <si>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</si>
  <si>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</si>
  <si>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</si>
  <si>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</si>
  <si>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</si>
  <si>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</si>
  <si>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</si>
  <si>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</si>
  <si>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</si>
  <si>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</si>
  <si>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</si>
  <si>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</si>
  <si>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</si>
  <si>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</si>
  <si>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</si>
  <si>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</si>
  <si>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</si>
  <si>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</si>
  <si>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</si>
  <si>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</si>
  <si>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</si>
  <si>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</si>
  <si>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</si>
  <si>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</si>
  <si>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</si>
  <si>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</si>
  <si>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</si>
  <si>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</si>
  <si>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</si>
  <si>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</si>
  <si>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</si>
  <si>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</si>
  <si>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</si>
  <si>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</si>
  <si>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</si>
  <si>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</si>
  <si>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</si>
  <si>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</si>
  <si>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</si>
  <si>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</si>
  <si>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</si>
  <si>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</si>
  <si>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</si>
  <si>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</si>
  <si>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</si>
  <si>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</si>
  <si>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</si>
  <si>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</si>
  <si>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</si>
  <si>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</si>
  <si>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</si>
  <si>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</si>
  <si>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</si>
  <si>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</si>
  <si>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</si>
  <si>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</si>
  <si>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</si>
  <si>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</si>
  <si>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</si>
  <si>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</si>
  <si>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</si>
  <si>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</si>
  <si>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</si>
  <si>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</si>
  <si>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</si>
  <si>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</si>
  <si>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</si>
  <si>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</si>
  <si>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</si>
  <si>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</si>
  <si>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</si>
  <si>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</si>
  <si>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</si>
  <si>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</si>
  <si>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</si>
  <si>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</si>
  <si>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</si>
  <si>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</si>
  <si>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</si>
  <si>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</si>
  <si>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</si>
  <si>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</si>
  <si>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</si>
  <si>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</si>
  <si>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</si>
  <si>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</si>
  <si>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</si>
  <si>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</si>
  <si>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</si>
  <si>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</si>
  <si>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</si>
  <si>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</si>
  <si>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</si>
  <si>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</si>
  <si>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</si>
  <si>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</si>
  <si>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</si>
  <si>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</si>
  <si>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</si>
  <si>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</si>
  <si>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</si>
  <si>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</si>
  <si>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</si>
  <si>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</si>
  <si>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</si>
  <si>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</si>
  <si>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</si>
  <si>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</si>
  <si>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</si>
  <si>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</si>
  <si>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</si>
  <si>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</si>
  <si>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</si>
  <si>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</si>
  <si>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</si>
  <si>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</si>
  <si>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</si>
  <si>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</si>
  <si>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</si>
  <si>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</si>
  <si>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</si>
  <si>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</si>
  <si>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</si>
  <si>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</si>
  <si>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</si>
  <si>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</si>
  <si>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</si>
  <si>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</si>
  <si>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</si>
  <si>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</si>
  <si>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</si>
  <si>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</si>
  <si>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</si>
  <si>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</si>
  <si>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</si>
  <si>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</si>
  <si>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</si>
  <si>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</si>
  <si>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</si>
  <si>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</si>
  <si>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</si>
  <si>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</si>
  <si>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</si>
  <si>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</si>
  <si>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</si>
  <si>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</si>
  <si>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</si>
  <si>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</si>
  <si>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</si>
  <si>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</si>
  <si>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</si>
  <si>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</si>
  <si>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</si>
  <si>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</si>
  <si>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</si>
  <si>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</si>
  <si>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</si>
  <si>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</si>
  <si>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</si>
  <si>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</si>
  <si>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</si>
  <si>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</si>
  <si>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</si>
  <si>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</si>
  <si>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</si>
  <si>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</si>
  <si>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</si>
  <si>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</si>
  <si>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</si>
  <si>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</si>
  <si>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</si>
  <si>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</si>
  <si>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</si>
  <si>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</si>
  <si>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</si>
  <si>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</si>
  <si>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</si>
  <si>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</si>
  <si>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</si>
  <si>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</si>
  <si>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</si>
  <si>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</si>
  <si>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</si>
  <si>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</si>
  <si>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</si>
  <si>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</si>
  <si>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</si>
  <si>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</si>
  <si>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</si>
  <si>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</si>
  <si>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</si>
  <si>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</si>
  <si>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</si>
  <si>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</si>
  <si>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</si>
  <si>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</si>
  <si>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</si>
  <si>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</si>
  <si>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</si>
  <si>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</si>
  <si>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</si>
  <si>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</si>
  <si>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</si>
  <si>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</si>
  <si>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</si>
  <si>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</si>
  <si>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</si>
  <si>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</si>
  <si>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</si>
  <si>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</si>
  <si>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</si>
  <si>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</si>
  <si>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</si>
  <si>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</si>
  <si>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</si>
  <si>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</si>
  <si>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</si>
  <si>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</si>
  <si>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</si>
  <si>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</si>
  <si>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</si>
  <si>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</si>
  <si>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</si>
  <si>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</si>
  <si>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</si>
  <si>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</si>
  <si>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</si>
  <si>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</si>
  <si>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</si>
  <si>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</si>
  <si>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</si>
  <si>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</si>
  <si>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</si>
  <si>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</si>
  <si>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</si>
  <si>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</si>
  <si>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</si>
  <si>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</si>
  <si>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</si>
  <si>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</si>
  <si>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</si>
  <si>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</si>
  <si>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</si>
  <si>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</si>
  <si>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</si>
  <si>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</si>
  <si>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</si>
  <si>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</si>
  <si>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</si>
  <si>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</si>
  <si>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</si>
  <si>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</si>
  <si>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</si>
  <si>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</si>
  <si>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</si>
  <si>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</si>
  <si>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</si>
  <si>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</si>
  <si>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</si>
  <si>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</si>
  <si>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</si>
  <si>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</si>
  <si>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</si>
  <si>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</si>
  <si>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</si>
  <si>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</si>
  <si>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</si>
  <si>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</si>
  <si>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</si>
  <si>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</si>
  <si>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</si>
  <si>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</si>
  <si>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</si>
  <si>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</si>
  <si>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</si>
  <si>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</si>
  <si>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</si>
  <si>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</si>
  <si>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</si>
  <si>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</si>
  <si>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</si>
  <si>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</si>
  <si>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</si>
  <si>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</si>
  <si>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</si>
  <si>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</si>
  <si>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</si>
  <si>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</si>
  <si>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</si>
  <si>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</si>
  <si>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</si>
  <si>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</si>
  <si>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</si>
  <si>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</si>
  <si>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</si>
  <si>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</si>
  <si>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</si>
  <si>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</si>
  <si>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</si>
  <si>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</si>
  <si>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</si>
  <si>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</si>
  <si>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</si>
  <si>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</si>
  <si>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</si>
  <si>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</si>
  <si>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</si>
  <si>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</si>
  <si>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</si>
  <si>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</si>
  <si>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</si>
  <si>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</si>
  <si>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</si>
  <si>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</si>
  <si>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</si>
  <si>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</si>
  <si>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</si>
  <si>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</si>
  <si>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</si>
  <si>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</si>
  <si>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</si>
  <si>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</si>
  <si>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</si>
  <si>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</si>
  <si>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</si>
  <si>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</si>
  <si>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</si>
  <si>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</si>
  <si>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</si>
  <si>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</si>
  <si>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</si>
  <si>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</si>
  <si>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</si>
  <si>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</si>
  <si>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</si>
  <si>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</si>
  <si>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</si>
  <si>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</si>
  <si>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</si>
  <si>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</si>
  <si>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</si>
  <si>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</si>
  <si>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</si>
  <si>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</si>
  <si>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</si>
  <si>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</si>
  <si>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</si>
  <si>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</si>
  <si>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</si>
  <si>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</si>
  <si>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</si>
  <si>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</si>
  <si>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</si>
  <si>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</si>
  <si>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</si>
  <si>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</si>
  <si>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</si>
  <si>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</si>
  <si>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</si>
  <si>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</si>
  <si>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</si>
  <si>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</si>
  <si>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</si>
  <si>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</si>
  <si>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</si>
  <si>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</si>
  <si>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</si>
  <si>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</si>
  <si>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</si>
  <si>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</si>
  <si>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</si>
  <si>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</si>
  <si>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</si>
  <si>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</si>
  <si>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</si>
  <si>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</si>
  <si>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</si>
  <si>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</si>
  <si>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</si>
  <si>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</si>
  <si>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</si>
  <si>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</si>
  <si>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</si>
  <si>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</si>
  <si>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</si>
  <si>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</si>
  <si>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</si>
  <si>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</si>
  <si>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</si>
  <si>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</si>
  <si>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</si>
  <si>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</si>
  <si>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</si>
  <si>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</si>
  <si>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</si>
  <si>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</si>
  <si>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</si>
  <si>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</si>
  <si>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</si>
  <si>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</si>
  <si>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</si>
  <si>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</si>
  <si>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</si>
  <si>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</si>
  <si>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</si>
  <si>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</si>
  <si>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</si>
  <si>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</si>
  <si>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</si>
  <si>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</si>
  <si>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</si>
  <si>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</si>
  <si>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</si>
  <si>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</si>
  <si>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</si>
  <si>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</si>
  <si>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</si>
  <si>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</si>
  <si>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</si>
  <si>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</si>
  <si>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</si>
  <si>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</si>
  <si>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</si>
  <si>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</si>
  <si>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</si>
  <si>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</si>
  <si>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</si>
  <si>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</si>
  <si>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</si>
  <si>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</si>
  <si>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</si>
  <si>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</si>
  <si>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</si>
  <si>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</si>
  <si>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</si>
  <si>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</si>
  <si>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</si>
  <si>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</si>
  <si>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</si>
  <si>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</si>
  <si>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</si>
  <si>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</si>
  <si>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</si>
  <si>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</si>
  <si>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</si>
  <si>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</si>
  <si>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</si>
  <si>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</si>
  <si>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</si>
  <si>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</si>
  <si>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</si>
  <si>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</si>
  <si>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</si>
  <si>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</si>
  <si>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</si>
  <si>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</si>
  <si>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</si>
  <si>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</si>
  <si>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</si>
  <si>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</si>
  <si>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</si>
  <si>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</si>
  <si>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</si>
  <si>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</si>
  <si>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</si>
  <si>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</si>
  <si>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</si>
  <si>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</si>
  <si>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</si>
  <si>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</si>
  <si>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</si>
  <si>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</si>
  <si>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</si>
  <si>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</si>
  <si>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</si>
  <si>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</si>
  <si>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</si>
  <si>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</si>
  <si>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</si>
  <si>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</si>
  <si>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</si>
  <si>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</si>
  <si>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</si>
  <si>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</si>
  <si>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</si>
  <si>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</si>
  <si>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</si>
  <si>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</si>
  <si>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</si>
  <si>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</si>
  <si>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</si>
  <si>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</si>
  <si>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</si>
  <si>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</si>
  <si>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</si>
  <si>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</si>
  <si>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</si>
  <si>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</si>
  <si>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</si>
  <si>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</si>
  <si>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</si>
  <si>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</si>
  <si>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</si>
  <si>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</si>
  <si>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</si>
  <si>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</si>
  <si>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</si>
  <si>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</si>
  <si>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</si>
  <si>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</si>
  <si>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</si>
  <si>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</si>
  <si>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</si>
  <si>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</si>
  <si>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</si>
  <si>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</si>
  <si>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</si>
  <si>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</si>
  <si>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</si>
  <si>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</si>
  <si>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</si>
  <si>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</si>
  <si>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</si>
  <si>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</si>
  <si>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</si>
  <si>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</si>
  <si>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</si>
  <si>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</si>
  <si>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</si>
  <si>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</si>
  <si>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</si>
  <si>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</si>
  <si>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</si>
  <si>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</si>
  <si>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</si>
  <si>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</si>
  <si>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</si>
  <si>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</si>
  <si>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</si>
  <si>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</si>
  <si>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</si>
  <si>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Grand Total</t>
  </si>
  <si>
    <t>Column Labels</t>
  </si>
  <si>
    <t>Count of outcome</t>
  </si>
  <si>
    <t>Row Labels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</si>
  <si>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</si>
  <si>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</si>
  <si>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</si>
  <si>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</si>
  <si>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</si>
  <si>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</si>
  <si>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</si>
  <si>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</si>
  <si>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</si>
  <si>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</si>
  <si>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</si>
  <si>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</si>
  <si>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theater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</si>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</sst>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eetMetadata" Target="metadata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(version 1).xlsb.xlsx]Theater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Theater Outcomes vs Launch</a:t>
            </a:r>
            <a:endParaRPr lang="en-US"/>
          </a:p>
        </c:rich>
      </c:tx>
      <c:layout>
        <c:manualLayout>
          <c:xMode val="edge"/>
          <c:yMode val="edge"/>
          <c:x val="0.31239193083573485"/>
          <c:y val="5.3514144065325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3-42A3-B856-9C5C346933BB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3-42A3-B856-9C5C346933BB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3-42A3-B856-9C5C34693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464239"/>
        <c:axId val="1992462991"/>
      </c:lineChart>
      <c:catAx>
        <c:axId val="199246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62991"/>
        <c:crosses val="autoZero"/>
        <c:auto val="1"/>
        <c:lblAlgn val="ctr"/>
        <c:lblOffset val="100"/>
        <c:noMultiLvlLbl val="0"/>
      </c:catAx>
      <c:valAx>
        <c:axId val="19924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6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50000 or More</c:v>
                </c:pt>
              </c:strCache>
            </c:strRef>
          </c:cat>
          <c:val>
            <c:numRef>
              <c:f>'Outcomes Based on Goals'!$F$2:$F$12</c:f>
              <c:numCache>
                <c:formatCode>0%</c:formatCode>
                <c:ptCount val="11"/>
                <c:pt idx="0">
                  <c:v>0.63347539713289425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A-41A3-AAC6-F867756FDC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50000 or More</c:v>
                </c:pt>
              </c:strCache>
            </c:strRef>
          </c:cat>
          <c:val>
            <c:numRef>
              <c:f>'Outcomes Based on Goals'!$G$2:$G$12</c:f>
              <c:numCache>
                <c:formatCode>0%</c:formatCode>
                <c:ptCount val="11"/>
                <c:pt idx="0">
                  <c:v>0.31615652847733439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A-41A3-AAC6-F867756FDC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50000 or More</c:v>
                </c:pt>
              </c:strCache>
            </c:strRef>
          </c:cat>
          <c:val>
            <c:numRef>
              <c:f>'Outcomes Based on Goals'!$H$2:$H$12</c:f>
              <c:numCache>
                <c:formatCode>0%</c:formatCode>
                <c:ptCount val="11"/>
                <c:pt idx="0">
                  <c:v>5.0368074389771408E-2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A-41A3-AAC6-F867756FD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493311"/>
        <c:axId val="2033495391"/>
      </c:lineChart>
      <c:catAx>
        <c:axId val="203349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95391"/>
        <c:crosses val="autoZero"/>
        <c:auto val="1"/>
        <c:lblAlgn val="ctr"/>
        <c:lblOffset val="100"/>
        <c:noMultiLvlLbl val="0"/>
      </c:catAx>
      <c:valAx>
        <c:axId val="20334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20</xdr:row>
      <xdr:rowOff>130968</xdr:rowOff>
    </xdr:from>
    <xdr:to>
      <xdr:col>8</xdr:col>
      <xdr:colOff>504826</xdr:colOff>
      <xdr:row>35</xdr:row>
      <xdr:rowOff>159543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CE66B-559E-7421-9CA2-EBB26EB7A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15</xdr:row>
      <xdr:rowOff>16667</xdr:rowOff>
    </xdr:from>
    <xdr:to>
      <xdr:col>7</xdr:col>
      <xdr:colOff>1557336</xdr:colOff>
      <xdr:row>41</xdr:row>
      <xdr:rowOff>23813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C7F084-7F97-72ED-8440-ED00B3A6C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mas\Downloads\Excel%20-%20Challenge.xlsx" TargetMode="External"/><Relationship Id="rId1" Type="http://schemas.openxmlformats.org/officeDocument/2006/relationships/externalLinkPath" Target="file:///C:\Users\nimas\Downloads\Excel%20-%20Challe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  <sheetName val="Sheet5 (Bonus)"/>
      <sheetName val="Sheet6 (Bonus)"/>
    </sheetNames>
    <sheetDataSet>
      <sheetData sheetId="0"/>
      <sheetData sheetId="1"/>
      <sheetData sheetId="2"/>
      <sheetData sheetId="3"/>
      <sheetData sheetId="4">
        <row r="1">
          <cell r="B1" t="str">
            <v>Number Successful</v>
          </cell>
          <cell r="C1" t="str">
            <v>Number Failed</v>
          </cell>
          <cell r="D1" t="str">
            <v>Number Canceled</v>
          </cell>
          <cell r="E1" t="str">
            <v>Total Projects</v>
          </cell>
          <cell r="F1" t="str">
            <v>Percentage Successful</v>
          </cell>
          <cell r="G1" t="str">
            <v>Percentage Failed</v>
          </cell>
          <cell r="H1" t="str">
            <v>Percentage Canceled</v>
          </cell>
        </row>
        <row r="2">
          <cell r="A2" t="str">
            <v>Less than 1000</v>
          </cell>
          <cell r="B2">
            <v>1635</v>
          </cell>
          <cell r="C2">
            <v>816</v>
          </cell>
          <cell r="D2">
            <v>130</v>
          </cell>
          <cell r="E2">
            <v>2581</v>
          </cell>
          <cell r="F2">
            <v>0.63347539713289425</v>
          </cell>
          <cell r="G2">
            <v>0.31615652847733439</v>
          </cell>
          <cell r="H2">
            <v>5.0368074389771408E-2</v>
          </cell>
        </row>
        <row r="3">
          <cell r="A3" t="str">
            <v>1000 to 4999</v>
          </cell>
          <cell r="B3">
            <v>932</v>
          </cell>
          <cell r="C3">
            <v>420</v>
          </cell>
          <cell r="D3">
            <v>60</v>
          </cell>
          <cell r="E3">
            <v>1412</v>
          </cell>
          <cell r="F3">
            <v>0.66005665722379603</v>
          </cell>
          <cell r="G3">
            <v>0.29745042492917845</v>
          </cell>
          <cell r="H3">
            <v>4.2492917847025496E-2</v>
          </cell>
        </row>
        <row r="4">
          <cell r="A4" t="str">
            <v>5000 to 9999</v>
          </cell>
          <cell r="B4">
            <v>381</v>
          </cell>
          <cell r="C4">
            <v>283</v>
          </cell>
          <cell r="D4">
            <v>52</v>
          </cell>
          <cell r="E4">
            <v>716</v>
          </cell>
          <cell r="F4">
            <v>0.53212290502793291</v>
          </cell>
          <cell r="G4">
            <v>0.39525139664804471</v>
          </cell>
          <cell r="H4">
            <v>7.2625698324022353E-2</v>
          </cell>
        </row>
        <row r="5">
          <cell r="A5" t="str">
            <v>10000 to 14999</v>
          </cell>
          <cell r="B5">
            <v>168</v>
          </cell>
          <cell r="C5">
            <v>144</v>
          </cell>
          <cell r="D5">
            <v>40</v>
          </cell>
          <cell r="E5">
            <v>352</v>
          </cell>
          <cell r="F5">
            <v>0.47727272727272729</v>
          </cell>
          <cell r="G5">
            <v>0.40909090909090912</v>
          </cell>
          <cell r="H5">
            <v>0.11363636363636363</v>
          </cell>
        </row>
        <row r="6">
          <cell r="A6" t="str">
            <v>15000 to 19999</v>
          </cell>
          <cell r="B6">
            <v>94</v>
          </cell>
          <cell r="C6">
            <v>90</v>
          </cell>
          <cell r="D6">
            <v>17</v>
          </cell>
          <cell r="E6">
            <v>201</v>
          </cell>
          <cell r="F6">
            <v>0.46766169154228854</v>
          </cell>
          <cell r="G6">
            <v>0.44776119402985076</v>
          </cell>
          <cell r="H6">
            <v>8.45771144278607E-2</v>
          </cell>
        </row>
        <row r="7">
          <cell r="A7" t="str">
            <v>20000 to 24999</v>
          </cell>
          <cell r="B7">
            <v>62</v>
          </cell>
          <cell r="C7">
            <v>72</v>
          </cell>
          <cell r="D7">
            <v>14</v>
          </cell>
          <cell r="E7">
            <v>148</v>
          </cell>
          <cell r="F7">
            <v>0.41891891891891891</v>
          </cell>
          <cell r="G7">
            <v>0.48648648648648651</v>
          </cell>
          <cell r="H7">
            <v>9.45945945945946E-2</v>
          </cell>
        </row>
        <row r="8">
          <cell r="A8" t="str">
            <v>25000 to 29999</v>
          </cell>
          <cell r="B8">
            <v>55</v>
          </cell>
          <cell r="C8">
            <v>64</v>
          </cell>
          <cell r="D8">
            <v>18</v>
          </cell>
          <cell r="E8">
            <v>137</v>
          </cell>
          <cell r="F8">
            <v>0.40145985401459855</v>
          </cell>
          <cell r="G8">
            <v>0.46715328467153283</v>
          </cell>
          <cell r="H8">
            <v>0.13138686131386862</v>
          </cell>
        </row>
        <row r="9">
          <cell r="A9" t="str">
            <v>30000 to 34999</v>
          </cell>
          <cell r="B9">
            <v>32</v>
          </cell>
          <cell r="C9">
            <v>37</v>
          </cell>
          <cell r="D9">
            <v>13</v>
          </cell>
          <cell r="E9">
            <v>82</v>
          </cell>
          <cell r="F9">
            <v>0.3902439024390244</v>
          </cell>
          <cell r="G9">
            <v>0.45121951219512196</v>
          </cell>
          <cell r="H9">
            <v>0.15853658536585366</v>
          </cell>
        </row>
        <row r="10">
          <cell r="A10" t="str">
            <v>35000 to 39999</v>
          </cell>
          <cell r="B10">
            <v>26</v>
          </cell>
          <cell r="C10">
            <v>22</v>
          </cell>
          <cell r="D10">
            <v>7</v>
          </cell>
          <cell r="E10">
            <v>55</v>
          </cell>
          <cell r="F10">
            <v>0.47272727272727272</v>
          </cell>
          <cell r="G10">
            <v>0.4</v>
          </cell>
          <cell r="H10">
            <v>0.12727272727272726</v>
          </cell>
        </row>
        <row r="11">
          <cell r="A11" t="str">
            <v>40000 to 44999</v>
          </cell>
          <cell r="B11">
            <v>21</v>
          </cell>
          <cell r="C11">
            <v>16</v>
          </cell>
          <cell r="D11">
            <v>6</v>
          </cell>
          <cell r="E11">
            <v>43</v>
          </cell>
          <cell r="F11">
            <v>0.48837209302325579</v>
          </cell>
          <cell r="G11">
            <v>0.37209302325581395</v>
          </cell>
          <cell r="H11">
            <v>0.13953488372093023</v>
          </cell>
        </row>
        <row r="12">
          <cell r="A12" t="str">
            <v>Greater than or equal to 50000</v>
          </cell>
          <cell r="B12">
            <v>86</v>
          </cell>
          <cell r="C12">
            <v>258</v>
          </cell>
          <cell r="D12">
            <v>100</v>
          </cell>
          <cell r="E12">
            <v>444</v>
          </cell>
          <cell r="F12">
            <v>0.19369369369369369</v>
          </cell>
          <cell r="G12">
            <v>0.58108108108108103</v>
          </cell>
          <cell r="H12">
            <v>0.22522522522522523</v>
          </cell>
        </row>
      </sheetData>
      <sheetData sheetId="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ma shafie" refreshedDate="44985.961554050926" backgroundQuery="1" createdVersion="8" refreshedVersion="8" minRefreshableVersion="3" recordCount="0" supportSubquery="1" supportAdvancedDrill="1" xr:uid="{396DBD68-72B1-49B4-B95F-AB6BA48AEDFA}">
  <cacheSource type="external" connectionId="1"/>
  <cacheFields count="4">
    <cacheField name="[Range].[outcome].[outcome]" caption="outcome" numFmtId="0" hierarchy="5" level="1">
      <sharedItems count="3">
        <s v="canceled"/>
        <s v="failed"/>
        <s v="successful"/>
      </sharedItems>
    </cacheField>
    <cacheField name="[Range].[Date Created Conversion (Month)].[Date Created Conversion (Month)]" caption="Date Created Conversion (Month)" numFmtId="0" hierarchy="2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Parent Category].[Parent Category]" caption="Parent Category" numFmtId="0" hierarchy="15" level="1">
      <sharedItems containsSemiMixedTypes="0" containsNonDate="0" containsString="0"/>
    </cacheField>
    <cacheField name="[Measures].[Count of outcome]" caption="Count of outcome" numFmtId="0" hierarchy="25" level="32767"/>
  </cacheFields>
  <cacheHierarchies count="3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category]" caption="Category and Subcategory" attribute="1" defaultMemberUniqueName="[Range].[Category and Subcategory].[All]" allUniqueName="[Range].[Category and Subcategory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Years]" caption="Years" attribute="1" defaultMemberUniqueName="[Range].[Years].[All]" allUniqueName="[Range].[Years].[All]" dimensionUniqueName="[Range]" displayFolder="" count="2" memberValueDatatype="2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/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eadline]" caption="Sum of deadlin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launched_at]" caption="Sum of launched_at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goal]" caption="Sum of goal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ledged]" caption="Sum of pledged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ackers_count]" caption="Sum of backers_coun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9122F-3D3D-47FD-BFF2-23AB38106A09}" name="PivotTable1" cacheId="25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A4:E18" firstHeaderRow="1" firstDataRow="2" firstDataCol="1" rowPageCount="1" colPageCount="1"/>
  <pivotFields count="4">
    <pivotField axis="axisCol" allDrilled="1" subtotalTop="0" showAll="0" sortType="descending" defaultSubtotal="0" defaultAttributeDrillState="1">
      <items count="3">
        <item s="1" x="2"/>
        <item s="1" x="1"/>
        <item s="1" x="0"/>
      </items>
    </pivotField>
    <pivotField axis="axisRow"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2" hier="15" name="[Range].[Parent Category].&amp;[theater]" cap="theater"/>
  </pageFields>
  <dataFields count="1">
    <dataField name="Count of outcome" fld="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$1:$R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9E33-A411-41A0-9AE9-A1343C25BDEF}">
  <dimension ref="A2:E18"/>
  <sheetViews>
    <sheetView topLeftCell="A13" workbookViewId="0">
      <selection activeCell="G17" sqref="G17"/>
    </sheetView>
  </sheetViews>
  <sheetFormatPr defaultRowHeight="14.25" x14ac:dyDescent="0.45"/>
  <cols>
    <col min="1" max="1" width="15.53125" bestFit="1" customWidth="1"/>
    <col min="2" max="2" width="14.73046875" bestFit="1" customWidth="1"/>
    <col min="3" max="3" width="5.265625" bestFit="1" customWidth="1"/>
    <col min="4" max="4" width="7.86328125" bestFit="1" customWidth="1"/>
    <col min="5" max="5" width="10.19921875" bestFit="1" customWidth="1"/>
    <col min="6" max="6" width="11.59765625" bestFit="1" customWidth="1"/>
    <col min="7" max="25" width="11.73046875" bestFit="1" customWidth="1"/>
    <col min="26" max="26" width="10.73046875" bestFit="1" customWidth="1"/>
    <col min="27" max="42" width="11.73046875" bestFit="1" customWidth="1"/>
    <col min="43" max="43" width="10.73046875" bestFit="1" customWidth="1"/>
    <col min="44" max="51" width="11.73046875" bestFit="1" customWidth="1"/>
    <col min="52" max="53" width="10.73046875" bestFit="1" customWidth="1"/>
    <col min="54" max="57" width="11.73046875" bestFit="1" customWidth="1"/>
    <col min="58" max="101" width="10.73046875" bestFit="1" customWidth="1"/>
    <col min="102" max="102" width="11.73046875" bestFit="1" customWidth="1"/>
    <col min="103" max="104" width="10.73046875" bestFit="1" customWidth="1"/>
    <col min="105" max="105" width="11.73046875" bestFit="1" customWidth="1"/>
    <col min="106" max="106" width="10.73046875" bestFit="1" customWidth="1"/>
    <col min="107" max="110" width="11.73046875" bestFit="1" customWidth="1"/>
    <col min="111" max="111" width="11.59765625" bestFit="1" customWidth="1"/>
    <col min="112" max="142" width="11.73046875" bestFit="1" customWidth="1"/>
    <col min="143" max="143" width="10.73046875" bestFit="1" customWidth="1"/>
    <col min="144" max="145" width="11.73046875" bestFit="1" customWidth="1"/>
    <col min="146" max="156" width="10.73046875" bestFit="1" customWidth="1"/>
    <col min="157" max="157" width="11.73046875" bestFit="1" customWidth="1"/>
    <col min="158" max="163" width="10.73046875" bestFit="1" customWidth="1"/>
    <col min="164" max="237" width="11.73046875" bestFit="1" customWidth="1"/>
    <col min="238" max="238" width="10.73046875" bestFit="1" customWidth="1"/>
    <col min="239" max="239" width="11.59765625" bestFit="1" customWidth="1"/>
    <col min="240" max="240" width="14.3984375" bestFit="1" customWidth="1"/>
    <col min="241" max="241" width="13.3984375" bestFit="1" customWidth="1"/>
    <col min="242" max="245" width="14.3984375" bestFit="1" customWidth="1"/>
    <col min="246" max="247" width="13.3984375" bestFit="1" customWidth="1"/>
    <col min="248" max="248" width="12.33203125" bestFit="1" customWidth="1"/>
    <col min="249" max="250" width="13.3984375" bestFit="1" customWidth="1"/>
    <col min="251" max="251" width="14.3984375" bestFit="1" customWidth="1"/>
    <col min="252" max="252" width="13.3984375" bestFit="1" customWidth="1"/>
    <col min="253" max="253" width="14.3984375" bestFit="1" customWidth="1"/>
    <col min="254" max="254" width="13.3984375" bestFit="1" customWidth="1"/>
    <col min="255" max="255" width="12.33203125" bestFit="1" customWidth="1"/>
    <col min="256" max="257" width="13.3984375" bestFit="1" customWidth="1"/>
    <col min="258" max="258" width="14.3984375" bestFit="1" customWidth="1"/>
    <col min="259" max="260" width="13.3984375" bestFit="1" customWidth="1"/>
    <col min="261" max="261" width="14.3984375" bestFit="1" customWidth="1"/>
    <col min="262" max="265" width="13.3984375" bestFit="1" customWidth="1"/>
    <col min="266" max="269" width="14.3984375" bestFit="1" customWidth="1"/>
    <col min="270" max="270" width="13.3984375" bestFit="1" customWidth="1"/>
    <col min="271" max="271" width="12.33203125" bestFit="1" customWidth="1"/>
    <col min="272" max="272" width="13.3984375" bestFit="1" customWidth="1"/>
    <col min="273" max="274" width="14.3984375" bestFit="1" customWidth="1"/>
    <col min="275" max="275" width="13.3984375" bestFit="1" customWidth="1"/>
    <col min="276" max="276" width="14.3984375" bestFit="1" customWidth="1"/>
    <col min="277" max="277" width="13.3984375" bestFit="1" customWidth="1"/>
    <col min="278" max="278" width="12.33203125" bestFit="1" customWidth="1"/>
    <col min="279" max="281" width="13.3984375" bestFit="1" customWidth="1"/>
    <col min="282" max="289" width="14.3984375" bestFit="1" customWidth="1"/>
    <col min="290" max="291" width="13.3984375" bestFit="1" customWidth="1"/>
    <col min="292" max="292" width="12.33203125" bestFit="1" customWidth="1"/>
    <col min="293" max="296" width="14.3984375" bestFit="1" customWidth="1"/>
    <col min="297" max="297" width="12.33203125" bestFit="1" customWidth="1"/>
    <col min="298" max="298" width="13.3984375" bestFit="1" customWidth="1"/>
    <col min="299" max="299" width="12.33203125" bestFit="1" customWidth="1"/>
    <col min="300" max="302" width="14.3984375" bestFit="1" customWidth="1"/>
    <col min="303" max="303" width="13.3984375" bestFit="1" customWidth="1"/>
    <col min="304" max="307" width="14.3984375" bestFit="1" customWidth="1"/>
    <col min="308" max="308" width="12.33203125" bestFit="1" customWidth="1"/>
    <col min="309" max="309" width="13.3984375" bestFit="1" customWidth="1"/>
    <col min="310" max="310" width="12.33203125" bestFit="1" customWidth="1"/>
    <col min="311" max="311" width="14.3984375" bestFit="1" customWidth="1"/>
    <col min="312" max="312" width="13.3984375" bestFit="1" customWidth="1"/>
    <col min="313" max="313" width="14.3984375" bestFit="1" customWidth="1"/>
    <col min="314" max="315" width="15.3984375" bestFit="1" customWidth="1"/>
    <col min="316" max="319" width="14.3984375" bestFit="1" customWidth="1"/>
    <col min="320" max="320" width="15.3984375" bestFit="1" customWidth="1"/>
    <col min="321" max="321" width="14.3984375" bestFit="1" customWidth="1"/>
    <col min="322" max="324" width="15.3984375" bestFit="1" customWidth="1"/>
    <col min="325" max="329" width="14.3984375" bestFit="1" customWidth="1"/>
    <col min="330" max="330" width="15.3984375" bestFit="1" customWidth="1"/>
    <col min="331" max="331" width="14.3984375" bestFit="1" customWidth="1"/>
    <col min="332" max="332" width="15.3984375" bestFit="1" customWidth="1"/>
    <col min="333" max="333" width="14.3984375" bestFit="1" customWidth="1"/>
    <col min="334" max="337" width="13.3984375" bestFit="1" customWidth="1"/>
    <col min="338" max="338" width="14.3984375" bestFit="1" customWidth="1"/>
    <col min="339" max="339" width="13.3984375" bestFit="1" customWidth="1"/>
    <col min="340" max="341" width="14.3984375" bestFit="1" customWidth="1"/>
    <col min="342" max="344" width="13.3984375" bestFit="1" customWidth="1"/>
    <col min="345" max="345" width="12.33203125" bestFit="1" customWidth="1"/>
    <col min="346" max="346" width="14.3984375" bestFit="1" customWidth="1"/>
    <col min="347" max="347" width="13.3984375" bestFit="1" customWidth="1"/>
    <col min="348" max="349" width="14.3984375" bestFit="1" customWidth="1"/>
    <col min="350" max="350" width="13.3984375" bestFit="1" customWidth="1"/>
    <col min="351" max="351" width="14.3984375" bestFit="1" customWidth="1"/>
    <col min="352" max="352" width="13.3984375" bestFit="1" customWidth="1"/>
    <col min="353" max="353" width="14.3984375" bestFit="1" customWidth="1"/>
    <col min="354" max="354" width="13.3984375" bestFit="1" customWidth="1"/>
    <col min="355" max="357" width="14.3984375" bestFit="1" customWidth="1"/>
    <col min="358" max="358" width="12.33203125" bestFit="1" customWidth="1"/>
    <col min="359" max="359" width="14.3984375" bestFit="1" customWidth="1"/>
    <col min="360" max="360" width="13.3984375" bestFit="1" customWidth="1"/>
    <col min="361" max="361" width="12.33203125" bestFit="1" customWidth="1"/>
    <col min="362" max="362" width="14.3984375" bestFit="1" customWidth="1"/>
    <col min="363" max="364" width="13.3984375" bestFit="1" customWidth="1"/>
    <col min="365" max="370" width="14.3984375" bestFit="1" customWidth="1"/>
    <col min="371" max="372" width="13.3984375" bestFit="1" customWidth="1"/>
    <col min="373" max="373" width="14.3984375" bestFit="1" customWidth="1"/>
    <col min="374" max="375" width="12.33203125" bestFit="1" customWidth="1"/>
    <col min="376" max="376" width="13.3984375" bestFit="1" customWidth="1"/>
    <col min="377" max="381" width="14.3984375" bestFit="1" customWidth="1"/>
    <col min="382" max="384" width="13.3984375" bestFit="1" customWidth="1"/>
    <col min="385" max="389" width="14.3984375" bestFit="1" customWidth="1"/>
    <col min="390" max="390" width="15.3984375" bestFit="1" customWidth="1"/>
    <col min="391" max="395" width="14.3984375" bestFit="1" customWidth="1"/>
    <col min="396" max="396" width="13.3984375" bestFit="1" customWidth="1"/>
    <col min="397" max="397" width="15.3984375" bestFit="1" customWidth="1"/>
    <col min="398" max="400" width="13.3984375" bestFit="1" customWidth="1"/>
    <col min="401" max="401" width="14.3984375" bestFit="1" customWidth="1"/>
    <col min="402" max="402" width="13.3984375" bestFit="1" customWidth="1"/>
    <col min="403" max="406" width="14.3984375" bestFit="1" customWidth="1"/>
    <col min="407" max="407" width="12.33203125" bestFit="1" customWidth="1"/>
    <col min="408" max="409" width="13.3984375" bestFit="1" customWidth="1"/>
    <col min="410" max="411" width="14.3984375" bestFit="1" customWidth="1"/>
    <col min="412" max="412" width="13.3984375" bestFit="1" customWidth="1"/>
    <col min="413" max="413" width="12.33203125" bestFit="1" customWidth="1"/>
    <col min="414" max="414" width="13.3984375" bestFit="1" customWidth="1"/>
    <col min="415" max="418" width="14.3984375" bestFit="1" customWidth="1"/>
    <col min="419" max="419" width="12.33203125" bestFit="1" customWidth="1"/>
    <col min="420" max="422" width="13.3984375" bestFit="1" customWidth="1"/>
    <col min="423" max="424" width="14.3984375" bestFit="1" customWidth="1"/>
    <col min="425" max="425" width="13.3984375" bestFit="1" customWidth="1"/>
    <col min="426" max="431" width="14.3984375" bestFit="1" customWidth="1"/>
    <col min="432" max="433" width="13.3984375" bestFit="1" customWidth="1"/>
    <col min="434" max="436" width="14.3984375" bestFit="1" customWidth="1"/>
    <col min="437" max="438" width="13.3984375" bestFit="1" customWidth="1"/>
    <col min="439" max="439" width="14.3984375" bestFit="1" customWidth="1"/>
    <col min="440" max="441" width="13.3984375" bestFit="1" customWidth="1"/>
    <col min="442" max="442" width="14.3984375" bestFit="1" customWidth="1"/>
    <col min="443" max="443" width="13.3984375" bestFit="1" customWidth="1"/>
    <col min="444" max="444" width="14.3984375" bestFit="1" customWidth="1"/>
    <col min="445" max="447" width="15.3984375" bestFit="1" customWidth="1"/>
    <col min="448" max="448" width="13.3984375" bestFit="1" customWidth="1"/>
    <col min="449" max="449" width="14.3984375" bestFit="1" customWidth="1"/>
    <col min="450" max="451" width="15.3984375" bestFit="1" customWidth="1"/>
    <col min="452" max="452" width="14.3984375" bestFit="1" customWidth="1"/>
    <col min="453" max="454" width="13.3984375" bestFit="1" customWidth="1"/>
    <col min="455" max="457" width="15.3984375" bestFit="1" customWidth="1"/>
    <col min="458" max="458" width="13.3984375" bestFit="1" customWidth="1"/>
    <col min="459" max="460" width="14.3984375" bestFit="1" customWidth="1"/>
    <col min="461" max="461" width="13.3984375" bestFit="1" customWidth="1"/>
    <col min="462" max="462" width="12.33203125" bestFit="1" customWidth="1"/>
    <col min="463" max="463" width="14.3984375" bestFit="1" customWidth="1"/>
    <col min="464" max="464" width="12.33203125" bestFit="1" customWidth="1"/>
    <col min="465" max="465" width="13.3984375" bestFit="1" customWidth="1"/>
    <col min="466" max="466" width="14.3984375" bestFit="1" customWidth="1"/>
    <col min="467" max="469" width="13.3984375" bestFit="1" customWidth="1"/>
    <col min="470" max="471" width="14.3984375" bestFit="1" customWidth="1"/>
    <col min="472" max="472" width="13.3984375" bestFit="1" customWidth="1"/>
    <col min="473" max="477" width="14.3984375" bestFit="1" customWidth="1"/>
    <col min="478" max="478" width="13.3984375" bestFit="1" customWidth="1"/>
    <col min="479" max="480" width="14.3984375" bestFit="1" customWidth="1"/>
    <col min="481" max="481" width="12.33203125" bestFit="1" customWidth="1"/>
    <col min="482" max="482" width="13.3984375" bestFit="1" customWidth="1"/>
    <col min="483" max="486" width="14.3984375" bestFit="1" customWidth="1"/>
    <col min="487" max="487" width="12.33203125" bestFit="1" customWidth="1"/>
    <col min="488" max="488" width="13.3984375" bestFit="1" customWidth="1"/>
    <col min="489" max="490" width="14.3984375" bestFit="1" customWidth="1"/>
    <col min="491" max="492" width="13.3984375" bestFit="1" customWidth="1"/>
    <col min="493" max="493" width="12.33203125" bestFit="1" customWidth="1"/>
    <col min="494" max="496" width="14.3984375" bestFit="1" customWidth="1"/>
    <col min="497" max="497" width="13.3984375" bestFit="1" customWidth="1"/>
    <col min="498" max="502" width="14.3984375" bestFit="1" customWidth="1"/>
    <col min="503" max="507" width="15.3984375" bestFit="1" customWidth="1"/>
    <col min="508" max="509" width="14.3984375" bestFit="1" customWidth="1"/>
    <col min="510" max="511" width="15.3984375" bestFit="1" customWidth="1"/>
    <col min="512" max="512" width="14.3984375" bestFit="1" customWidth="1"/>
    <col min="513" max="513" width="15.3984375" bestFit="1" customWidth="1"/>
    <col min="514" max="514" width="14.3984375" bestFit="1" customWidth="1"/>
    <col min="515" max="517" width="15.3984375" bestFit="1" customWidth="1"/>
    <col min="518" max="518" width="14.3984375" bestFit="1" customWidth="1"/>
    <col min="519" max="519" width="13.3984375" bestFit="1" customWidth="1"/>
    <col min="520" max="520" width="14.3984375" bestFit="1" customWidth="1"/>
    <col min="521" max="521" width="13.3984375" bestFit="1" customWidth="1"/>
    <col min="522" max="524" width="15.3984375" bestFit="1" customWidth="1"/>
    <col min="525" max="525" width="12.33203125" bestFit="1" customWidth="1"/>
    <col min="526" max="530" width="13.3984375" bestFit="1" customWidth="1"/>
    <col min="531" max="532" width="14.3984375" bestFit="1" customWidth="1"/>
    <col min="533" max="533" width="13.3984375" bestFit="1" customWidth="1"/>
    <col min="534" max="534" width="14.3984375" bestFit="1" customWidth="1"/>
    <col min="535" max="537" width="13.3984375" bestFit="1" customWidth="1"/>
    <col min="538" max="539" width="14.3984375" bestFit="1" customWidth="1"/>
    <col min="540" max="541" width="13.3984375" bestFit="1" customWidth="1"/>
    <col min="542" max="542" width="12.33203125" bestFit="1" customWidth="1"/>
    <col min="543" max="543" width="13.3984375" bestFit="1" customWidth="1"/>
    <col min="544" max="549" width="14.3984375" bestFit="1" customWidth="1"/>
    <col min="550" max="552" width="13.3984375" bestFit="1" customWidth="1"/>
    <col min="553" max="555" width="14.3984375" bestFit="1" customWidth="1"/>
    <col min="556" max="556" width="13.3984375" bestFit="1" customWidth="1"/>
    <col min="557" max="562" width="14.3984375" bestFit="1" customWidth="1"/>
    <col min="563" max="563" width="12.33203125" bestFit="1" customWidth="1"/>
    <col min="564" max="568" width="13.3984375" bestFit="1" customWidth="1"/>
    <col min="569" max="569" width="12.33203125" bestFit="1" customWidth="1"/>
    <col min="570" max="574" width="13.3984375" bestFit="1" customWidth="1"/>
    <col min="575" max="575" width="14.3984375" bestFit="1" customWidth="1"/>
    <col min="576" max="577" width="13.3984375" bestFit="1" customWidth="1"/>
    <col min="578" max="579" width="14.3984375" bestFit="1" customWidth="1"/>
    <col min="580" max="580" width="13.3984375" bestFit="1" customWidth="1"/>
    <col min="581" max="581" width="14.3984375" bestFit="1" customWidth="1"/>
    <col min="582" max="582" width="13.3984375" bestFit="1" customWidth="1"/>
    <col min="583" max="586" width="14.3984375" bestFit="1" customWidth="1"/>
    <col min="587" max="587" width="13.3984375" bestFit="1" customWidth="1"/>
    <col min="588" max="588" width="14.3984375" bestFit="1" customWidth="1"/>
    <col min="589" max="589" width="13.3984375" bestFit="1" customWidth="1"/>
    <col min="590" max="597" width="14.3984375" bestFit="1" customWidth="1"/>
    <col min="598" max="599" width="12.33203125" bestFit="1" customWidth="1"/>
    <col min="600" max="600" width="13.3984375" bestFit="1" customWidth="1"/>
    <col min="601" max="602" width="12.33203125" bestFit="1" customWidth="1"/>
    <col min="603" max="608" width="13.3984375" bestFit="1" customWidth="1"/>
    <col min="609" max="609" width="12.33203125" bestFit="1" customWidth="1"/>
    <col min="610" max="611" width="13.3984375" bestFit="1" customWidth="1"/>
    <col min="612" max="612" width="14.3984375" bestFit="1" customWidth="1"/>
    <col min="613" max="613" width="13.3984375" bestFit="1" customWidth="1"/>
    <col min="614" max="615" width="14.3984375" bestFit="1" customWidth="1"/>
    <col min="616" max="616" width="13.3984375" bestFit="1" customWidth="1"/>
    <col min="617" max="618" width="14.3984375" bestFit="1" customWidth="1"/>
    <col min="619" max="621" width="13.3984375" bestFit="1" customWidth="1"/>
    <col min="622" max="635" width="14.3984375" bestFit="1" customWidth="1"/>
    <col min="636" max="637" width="12.33203125" bestFit="1" customWidth="1"/>
    <col min="638" max="638" width="13.3984375" bestFit="1" customWidth="1"/>
    <col min="639" max="639" width="12.33203125" bestFit="1" customWidth="1"/>
    <col min="640" max="648" width="13.3984375" bestFit="1" customWidth="1"/>
    <col min="649" max="649" width="12.33203125" bestFit="1" customWidth="1"/>
    <col min="650" max="658" width="13.3984375" bestFit="1" customWidth="1"/>
    <col min="659" max="667" width="14.3984375" bestFit="1" customWidth="1"/>
    <col min="668" max="669" width="13.3984375" bestFit="1" customWidth="1"/>
    <col min="670" max="671" width="14.3984375" bestFit="1" customWidth="1"/>
    <col min="672" max="673" width="13.3984375" bestFit="1" customWidth="1"/>
    <col min="674" max="675" width="14.3984375" bestFit="1" customWidth="1"/>
    <col min="676" max="676" width="13.3984375" bestFit="1" customWidth="1"/>
    <col min="677" max="680" width="14.3984375" bestFit="1" customWidth="1"/>
    <col min="681" max="681" width="13.3984375" bestFit="1" customWidth="1"/>
    <col min="682" max="685" width="14.3984375" bestFit="1" customWidth="1"/>
    <col min="686" max="686" width="13.3984375" bestFit="1" customWidth="1"/>
    <col min="687" max="690" width="14.3984375" bestFit="1" customWidth="1"/>
    <col min="691" max="691" width="13.3984375" bestFit="1" customWidth="1"/>
    <col min="692" max="696" width="14.3984375" bestFit="1" customWidth="1"/>
    <col min="697" max="698" width="13.3984375" bestFit="1" customWidth="1"/>
    <col min="699" max="703" width="14.3984375" bestFit="1" customWidth="1"/>
    <col min="704" max="704" width="13.3984375" bestFit="1" customWidth="1"/>
    <col min="705" max="717" width="14.3984375" bestFit="1" customWidth="1"/>
    <col min="718" max="719" width="13.3984375" bestFit="1" customWidth="1"/>
    <col min="720" max="720" width="12.33203125" bestFit="1" customWidth="1"/>
    <col min="721" max="726" width="13.3984375" bestFit="1" customWidth="1"/>
    <col min="727" max="727" width="12.33203125" bestFit="1" customWidth="1"/>
    <col min="728" max="728" width="13.3984375" bestFit="1" customWidth="1"/>
    <col min="729" max="730" width="12.33203125" bestFit="1" customWidth="1"/>
    <col min="731" max="734" width="13.3984375" bestFit="1" customWidth="1"/>
    <col min="735" max="736" width="14.3984375" bestFit="1" customWidth="1"/>
    <col min="737" max="738" width="13.3984375" bestFit="1" customWidth="1"/>
    <col min="739" max="741" width="14.3984375" bestFit="1" customWidth="1"/>
    <col min="742" max="742" width="13.3984375" bestFit="1" customWidth="1"/>
    <col min="743" max="746" width="14.3984375" bestFit="1" customWidth="1"/>
    <col min="747" max="747" width="13.3984375" bestFit="1" customWidth="1"/>
    <col min="748" max="762" width="14.3984375" bestFit="1" customWidth="1"/>
    <col min="763" max="763" width="13.3984375" bestFit="1" customWidth="1"/>
    <col min="764" max="765" width="14.3984375" bestFit="1" customWidth="1"/>
    <col min="766" max="767" width="13.3984375" bestFit="1" customWidth="1"/>
    <col min="768" max="770" width="14.3984375" bestFit="1" customWidth="1"/>
    <col min="771" max="772" width="13.3984375" bestFit="1" customWidth="1"/>
    <col min="773" max="773" width="12.33203125" bestFit="1" customWidth="1"/>
    <col min="774" max="775" width="13.3984375" bestFit="1" customWidth="1"/>
    <col min="776" max="776" width="12.33203125" bestFit="1" customWidth="1"/>
    <col min="777" max="779" width="13.3984375" bestFit="1" customWidth="1"/>
    <col min="780" max="781" width="12.33203125" bestFit="1" customWidth="1"/>
    <col min="782" max="784" width="13.3984375" bestFit="1" customWidth="1"/>
    <col min="785" max="786" width="14.3984375" bestFit="1" customWidth="1"/>
    <col min="787" max="788" width="13.3984375" bestFit="1" customWidth="1"/>
    <col min="789" max="796" width="14.3984375" bestFit="1" customWidth="1"/>
    <col min="797" max="797" width="13.3984375" bestFit="1" customWidth="1"/>
    <col min="798" max="813" width="14.3984375" bestFit="1" customWidth="1"/>
    <col min="814" max="814" width="13.3984375" bestFit="1" customWidth="1"/>
    <col min="815" max="815" width="14.3984375" bestFit="1" customWidth="1"/>
    <col min="816" max="816" width="13.3984375" bestFit="1" customWidth="1"/>
    <col min="817" max="818" width="14.3984375" bestFit="1" customWidth="1"/>
    <col min="819" max="819" width="13.3984375" bestFit="1" customWidth="1"/>
    <col min="820" max="821" width="14.3984375" bestFit="1" customWidth="1"/>
    <col min="822" max="822" width="13.3984375" bestFit="1" customWidth="1"/>
    <col min="823" max="823" width="14.3984375" bestFit="1" customWidth="1"/>
    <col min="824" max="828" width="15.3984375" bestFit="1" customWidth="1"/>
    <col min="829" max="829" width="14.3984375" bestFit="1" customWidth="1"/>
    <col min="830" max="833" width="15.3984375" bestFit="1" customWidth="1"/>
    <col min="834" max="836" width="14.3984375" bestFit="1" customWidth="1"/>
    <col min="837" max="837" width="15.3984375" bestFit="1" customWidth="1"/>
    <col min="838" max="838" width="14.3984375" bestFit="1" customWidth="1"/>
    <col min="839" max="840" width="15.3984375" bestFit="1" customWidth="1"/>
    <col min="841" max="843" width="14.3984375" bestFit="1" customWidth="1"/>
    <col min="844" max="847" width="15.3984375" bestFit="1" customWidth="1"/>
    <col min="848" max="848" width="14.3984375" bestFit="1" customWidth="1"/>
    <col min="849" max="852" width="15.3984375" bestFit="1" customWidth="1"/>
    <col min="853" max="853" width="14.3984375" bestFit="1" customWidth="1"/>
    <col min="854" max="857" width="15.3984375" bestFit="1" customWidth="1"/>
    <col min="858" max="858" width="14.3984375" bestFit="1" customWidth="1"/>
    <col min="859" max="863" width="15.3984375" bestFit="1" customWidth="1"/>
    <col min="864" max="864" width="14.3984375" bestFit="1" customWidth="1"/>
    <col min="865" max="867" width="13.3984375" bestFit="1" customWidth="1"/>
    <col min="868" max="868" width="14.3984375" bestFit="1" customWidth="1"/>
    <col min="869" max="869" width="13.3984375" bestFit="1" customWidth="1"/>
    <col min="870" max="870" width="14.3984375" bestFit="1" customWidth="1"/>
    <col min="871" max="872" width="13.3984375" bestFit="1" customWidth="1"/>
    <col min="873" max="875" width="14.3984375" bestFit="1" customWidth="1"/>
    <col min="876" max="877" width="13.3984375" bestFit="1" customWidth="1"/>
    <col min="878" max="878" width="14.3984375" bestFit="1" customWidth="1"/>
    <col min="879" max="879" width="13.3984375" bestFit="1" customWidth="1"/>
    <col min="880" max="882" width="15.3984375" bestFit="1" customWidth="1"/>
    <col min="883" max="883" width="14.3984375" bestFit="1" customWidth="1"/>
    <col min="884" max="885" width="15.3984375" bestFit="1" customWidth="1"/>
    <col min="886" max="886" width="14.3984375" bestFit="1" customWidth="1"/>
    <col min="887" max="887" width="15.3984375" bestFit="1" customWidth="1"/>
    <col min="888" max="888" width="14.3984375" bestFit="1" customWidth="1"/>
    <col min="889" max="892" width="15.3984375" bestFit="1" customWidth="1"/>
    <col min="893" max="893" width="14.3984375" bestFit="1" customWidth="1"/>
    <col min="894" max="898" width="15.3984375" bestFit="1" customWidth="1"/>
    <col min="899" max="899" width="14.3984375" bestFit="1" customWidth="1"/>
    <col min="900" max="904" width="15.3984375" bestFit="1" customWidth="1"/>
    <col min="905" max="905" width="13.3984375" bestFit="1" customWidth="1"/>
    <col min="906" max="909" width="14.3984375" bestFit="1" customWidth="1"/>
    <col min="910" max="911" width="13.3984375" bestFit="1" customWidth="1"/>
    <col min="912" max="916" width="14.3984375" bestFit="1" customWidth="1"/>
    <col min="917" max="918" width="13.3984375" bestFit="1" customWidth="1"/>
    <col min="919" max="919" width="14.3984375" bestFit="1" customWidth="1"/>
    <col min="920" max="920" width="13.3984375" bestFit="1" customWidth="1"/>
    <col min="921" max="925" width="14.3984375" bestFit="1" customWidth="1"/>
    <col min="926" max="934" width="15.3984375" bestFit="1" customWidth="1"/>
    <col min="935" max="935" width="14.3984375" bestFit="1" customWidth="1"/>
    <col min="936" max="937" width="15.3984375" bestFit="1" customWidth="1"/>
    <col min="938" max="938" width="14.3984375" bestFit="1" customWidth="1"/>
    <col min="939" max="939" width="15.3984375" bestFit="1" customWidth="1"/>
    <col min="940" max="942" width="14.3984375" bestFit="1" customWidth="1"/>
    <col min="943" max="946" width="15.3984375" bestFit="1" customWidth="1"/>
    <col min="947" max="947" width="12.33203125" bestFit="1" customWidth="1"/>
    <col min="948" max="955" width="13.3984375" bestFit="1" customWidth="1"/>
    <col min="956" max="956" width="12.33203125" bestFit="1" customWidth="1"/>
    <col min="957" max="959" width="13.3984375" bestFit="1" customWidth="1"/>
    <col min="960" max="961" width="14.3984375" bestFit="1" customWidth="1"/>
    <col min="962" max="962" width="13.3984375" bestFit="1" customWidth="1"/>
    <col min="963" max="969" width="14.3984375" bestFit="1" customWidth="1"/>
    <col min="970" max="971" width="13.3984375" bestFit="1" customWidth="1"/>
    <col min="972" max="972" width="14.3984375" bestFit="1" customWidth="1"/>
    <col min="973" max="974" width="13.3984375" bestFit="1" customWidth="1"/>
    <col min="975" max="975" width="14.3984375" bestFit="1" customWidth="1"/>
    <col min="976" max="976" width="13.3984375" bestFit="1" customWidth="1"/>
    <col min="977" max="978" width="14.3984375" bestFit="1" customWidth="1"/>
    <col min="979" max="979" width="13.3984375" bestFit="1" customWidth="1"/>
    <col min="980" max="981" width="14.3984375" bestFit="1" customWidth="1"/>
    <col min="982" max="982" width="13.3984375" bestFit="1" customWidth="1"/>
    <col min="983" max="985" width="14.3984375" bestFit="1" customWidth="1"/>
    <col min="986" max="988" width="13.3984375" bestFit="1" customWidth="1"/>
    <col min="989" max="989" width="14.3984375" bestFit="1" customWidth="1"/>
    <col min="990" max="990" width="13.3984375" bestFit="1" customWidth="1"/>
    <col min="991" max="997" width="14.3984375" bestFit="1" customWidth="1"/>
    <col min="998" max="999" width="13.3984375" bestFit="1" customWidth="1"/>
    <col min="1000" max="1001" width="14.3984375" bestFit="1" customWidth="1"/>
    <col min="1002" max="1003" width="13.3984375" bestFit="1" customWidth="1"/>
    <col min="1004" max="1005" width="14.3984375" bestFit="1" customWidth="1"/>
    <col min="1006" max="1006" width="13.3984375" bestFit="1" customWidth="1"/>
    <col min="1007" max="1009" width="14.3984375" bestFit="1" customWidth="1"/>
    <col min="1010" max="1010" width="13.3984375" bestFit="1" customWidth="1"/>
    <col min="1011" max="1011" width="12.33203125" bestFit="1" customWidth="1"/>
    <col min="1012" max="1014" width="13.3984375" bestFit="1" customWidth="1"/>
    <col min="1015" max="1015" width="12.33203125" bestFit="1" customWidth="1"/>
    <col min="1016" max="1016" width="13.3984375" bestFit="1" customWidth="1"/>
    <col min="1017" max="1018" width="12.33203125" bestFit="1" customWidth="1"/>
    <col min="1019" max="1023" width="13.3984375" bestFit="1" customWidth="1"/>
    <col min="1024" max="1026" width="14.3984375" bestFit="1" customWidth="1"/>
    <col min="1027" max="1030" width="13.3984375" bestFit="1" customWidth="1"/>
    <col min="1031" max="1031" width="14.3984375" bestFit="1" customWidth="1"/>
    <col min="1032" max="1032" width="13.3984375" bestFit="1" customWidth="1"/>
    <col min="1033" max="1037" width="14.3984375" bestFit="1" customWidth="1"/>
    <col min="1038" max="1039" width="13.3984375" bestFit="1" customWidth="1"/>
    <col min="1040" max="1043" width="14.3984375" bestFit="1" customWidth="1"/>
    <col min="1044" max="1046" width="13.3984375" bestFit="1" customWidth="1"/>
    <col min="1047" max="1047" width="14.3984375" bestFit="1" customWidth="1"/>
    <col min="1048" max="1048" width="13.3984375" bestFit="1" customWidth="1"/>
    <col min="1049" max="1051" width="14.3984375" bestFit="1" customWidth="1"/>
    <col min="1052" max="1052" width="13.3984375" bestFit="1" customWidth="1"/>
    <col min="1053" max="1053" width="14.3984375" bestFit="1" customWidth="1"/>
    <col min="1054" max="1054" width="13.3984375" bestFit="1" customWidth="1"/>
    <col min="1055" max="1055" width="14.3984375" bestFit="1" customWidth="1"/>
    <col min="1056" max="1057" width="13.3984375" bestFit="1" customWidth="1"/>
    <col min="1058" max="1061" width="14.3984375" bestFit="1" customWidth="1"/>
    <col min="1062" max="1064" width="12.33203125" bestFit="1" customWidth="1"/>
    <col min="1065" max="1069" width="13.3984375" bestFit="1" customWidth="1"/>
    <col min="1070" max="1070" width="12.33203125" bestFit="1" customWidth="1"/>
    <col min="1071" max="1075" width="13.3984375" bestFit="1" customWidth="1"/>
    <col min="1076" max="1077" width="12.33203125" bestFit="1" customWidth="1"/>
    <col min="1078" max="1078" width="13.3984375" bestFit="1" customWidth="1"/>
    <col min="1079" max="1079" width="12.33203125" bestFit="1" customWidth="1"/>
    <col min="1080" max="1084" width="13.3984375" bestFit="1" customWidth="1"/>
    <col min="1085" max="1085" width="14.3984375" bestFit="1" customWidth="1"/>
    <col min="1086" max="1086" width="13.3984375" bestFit="1" customWidth="1"/>
    <col min="1087" max="1087" width="14.3984375" bestFit="1" customWidth="1"/>
    <col min="1088" max="1088" width="13.3984375" bestFit="1" customWidth="1"/>
    <col min="1089" max="1095" width="14.3984375" bestFit="1" customWidth="1"/>
    <col min="1096" max="1096" width="13.3984375" bestFit="1" customWidth="1"/>
    <col min="1097" max="1104" width="14.3984375" bestFit="1" customWidth="1"/>
    <col min="1105" max="1106" width="13.3984375" bestFit="1" customWidth="1"/>
    <col min="1107" max="1109" width="14.3984375" bestFit="1" customWidth="1"/>
    <col min="1110" max="1111" width="12.33203125" bestFit="1" customWidth="1"/>
    <col min="1112" max="1116" width="13.3984375" bestFit="1" customWidth="1"/>
    <col min="1117" max="1117" width="12.33203125" bestFit="1" customWidth="1"/>
    <col min="1118" max="1119" width="13.3984375" bestFit="1" customWidth="1"/>
    <col min="1120" max="1122" width="12.33203125" bestFit="1" customWidth="1"/>
    <col min="1123" max="1123" width="13.3984375" bestFit="1" customWidth="1"/>
    <col min="1124" max="1124" width="14.3984375" bestFit="1" customWidth="1"/>
    <col min="1125" max="1125" width="13.3984375" bestFit="1" customWidth="1"/>
    <col min="1126" max="1126" width="14.3984375" bestFit="1" customWidth="1"/>
    <col min="1127" max="1127" width="13.3984375" bestFit="1" customWidth="1"/>
    <col min="1128" max="1132" width="14.3984375" bestFit="1" customWidth="1"/>
    <col min="1133" max="1133" width="13.3984375" bestFit="1" customWidth="1"/>
    <col min="1134" max="1140" width="14.3984375" bestFit="1" customWidth="1"/>
    <col min="1141" max="1141" width="13.3984375" bestFit="1" customWidth="1"/>
    <col min="1142" max="1145" width="14.3984375" bestFit="1" customWidth="1"/>
    <col min="1146" max="1147" width="13.3984375" bestFit="1" customWidth="1"/>
    <col min="1148" max="1150" width="14.3984375" bestFit="1" customWidth="1"/>
    <col min="1151" max="1152" width="13.3984375" bestFit="1" customWidth="1"/>
    <col min="1153" max="1157" width="14.3984375" bestFit="1" customWidth="1"/>
    <col min="1158" max="1158" width="13.3984375" bestFit="1" customWidth="1"/>
    <col min="1159" max="1161" width="14.3984375" bestFit="1" customWidth="1"/>
    <col min="1162" max="1166" width="13.3984375" bestFit="1" customWidth="1"/>
    <col min="1167" max="1167" width="12.33203125" bestFit="1" customWidth="1"/>
    <col min="1168" max="1169" width="13.3984375" bestFit="1" customWidth="1"/>
    <col min="1170" max="1170" width="12.33203125" bestFit="1" customWidth="1"/>
    <col min="1171" max="1175" width="13.3984375" bestFit="1" customWidth="1"/>
    <col min="1176" max="1176" width="14.3984375" bestFit="1" customWidth="1"/>
    <col min="1177" max="1179" width="13.3984375" bestFit="1" customWidth="1"/>
    <col min="1180" max="1183" width="14.3984375" bestFit="1" customWidth="1"/>
    <col min="1184" max="1184" width="13.3984375" bestFit="1" customWidth="1"/>
    <col min="1185" max="1189" width="14.3984375" bestFit="1" customWidth="1"/>
    <col min="1190" max="1191" width="13.3984375" bestFit="1" customWidth="1"/>
    <col min="1192" max="1193" width="14.3984375" bestFit="1" customWidth="1"/>
    <col min="1194" max="1195" width="13.3984375" bestFit="1" customWidth="1"/>
    <col min="1196" max="1201" width="14.3984375" bestFit="1" customWidth="1"/>
    <col min="1202" max="1203" width="13.3984375" bestFit="1" customWidth="1"/>
    <col min="1204" max="1205" width="12.33203125" bestFit="1" customWidth="1"/>
    <col min="1206" max="1208" width="13.3984375" bestFit="1" customWidth="1"/>
    <col min="1209" max="1210" width="12.33203125" bestFit="1" customWidth="1"/>
    <col min="1211" max="1215" width="13.3984375" bestFit="1" customWidth="1"/>
    <col min="1216" max="1217" width="14.3984375" bestFit="1" customWidth="1"/>
    <col min="1218" max="1218" width="13.3984375" bestFit="1" customWidth="1"/>
    <col min="1219" max="1223" width="14.3984375" bestFit="1" customWidth="1"/>
    <col min="1224" max="1224" width="13.3984375" bestFit="1" customWidth="1"/>
    <col min="1225" max="1235" width="14.3984375" bestFit="1" customWidth="1"/>
    <col min="1236" max="1236" width="13.3984375" bestFit="1" customWidth="1"/>
    <col min="1237" max="1246" width="14.3984375" bestFit="1" customWidth="1"/>
    <col min="1247" max="1249" width="13.3984375" bestFit="1" customWidth="1"/>
    <col min="1250" max="1250" width="14.3984375" bestFit="1" customWidth="1"/>
    <col min="1251" max="1256" width="13.3984375" bestFit="1" customWidth="1"/>
    <col min="1257" max="1258" width="12.33203125" bestFit="1" customWidth="1"/>
    <col min="1259" max="1259" width="13.3984375" bestFit="1" customWidth="1"/>
    <col min="1260" max="1261" width="12.33203125" bestFit="1" customWidth="1"/>
    <col min="1262" max="1262" width="13.3984375" bestFit="1" customWidth="1"/>
    <col min="1263" max="1263" width="12.33203125" bestFit="1" customWidth="1"/>
    <col min="1264" max="1264" width="13.3984375" bestFit="1" customWidth="1"/>
    <col min="1265" max="1265" width="12.33203125" bestFit="1" customWidth="1"/>
    <col min="1266" max="1272" width="13.3984375" bestFit="1" customWidth="1"/>
    <col min="1273" max="1273" width="14.3984375" bestFit="1" customWidth="1"/>
    <col min="1274" max="1274" width="13.3984375" bestFit="1" customWidth="1"/>
    <col min="1275" max="1282" width="14.3984375" bestFit="1" customWidth="1"/>
    <col min="1283" max="1283" width="13.3984375" bestFit="1" customWidth="1"/>
    <col min="1284" max="1292" width="14.3984375" bestFit="1" customWidth="1"/>
    <col min="1293" max="1294" width="13.3984375" bestFit="1" customWidth="1"/>
    <col min="1295" max="1295" width="12.33203125" bestFit="1" customWidth="1"/>
    <col min="1296" max="1296" width="13.3984375" bestFit="1" customWidth="1"/>
    <col min="1297" max="1297" width="12.33203125" bestFit="1" customWidth="1"/>
    <col min="1298" max="1298" width="13.3984375" bestFit="1" customWidth="1"/>
    <col min="1299" max="1300" width="12.33203125" bestFit="1" customWidth="1"/>
    <col min="1301" max="1301" width="13.3984375" bestFit="1" customWidth="1"/>
    <col min="1302" max="1304" width="14.3984375" bestFit="1" customWidth="1"/>
    <col min="1305" max="1306" width="13.3984375" bestFit="1" customWidth="1"/>
    <col min="1307" max="1307" width="14.3984375" bestFit="1" customWidth="1"/>
    <col min="1308" max="1308" width="13.3984375" bestFit="1" customWidth="1"/>
    <col min="1309" max="1309" width="14.3984375" bestFit="1" customWidth="1"/>
    <col min="1310" max="1311" width="13.3984375" bestFit="1" customWidth="1"/>
    <col min="1312" max="1312" width="14.3984375" bestFit="1" customWidth="1"/>
    <col min="1313" max="1316" width="13.3984375" bestFit="1" customWidth="1"/>
    <col min="1317" max="1327" width="14.3984375" bestFit="1" customWidth="1"/>
    <col min="1328" max="1330" width="13.3984375" bestFit="1" customWidth="1"/>
    <col min="1331" max="1333" width="14.3984375" bestFit="1" customWidth="1"/>
    <col min="1334" max="1337" width="13.3984375" bestFit="1" customWidth="1"/>
    <col min="1338" max="1338" width="12.33203125" bestFit="1" customWidth="1"/>
    <col min="1339" max="1340" width="13.3984375" bestFit="1" customWidth="1"/>
    <col min="1341" max="1341" width="12.33203125" bestFit="1" customWidth="1"/>
    <col min="1342" max="1346" width="13.3984375" bestFit="1" customWidth="1"/>
    <col min="1347" max="1347" width="14.3984375" bestFit="1" customWidth="1"/>
    <col min="1348" max="1348" width="13.3984375" bestFit="1" customWidth="1"/>
    <col min="1349" max="1352" width="14.3984375" bestFit="1" customWidth="1"/>
    <col min="1353" max="1353" width="13.3984375" bestFit="1" customWidth="1"/>
    <col min="1354" max="1360" width="14.3984375" bestFit="1" customWidth="1"/>
    <col min="1361" max="1361" width="13.3984375" bestFit="1" customWidth="1"/>
    <col min="1362" max="1362" width="14.3984375" bestFit="1" customWidth="1"/>
    <col min="1363" max="1363" width="13.3984375" bestFit="1" customWidth="1"/>
    <col min="1364" max="1364" width="14.3984375" bestFit="1" customWidth="1"/>
    <col min="1365" max="1365" width="13.3984375" bestFit="1" customWidth="1"/>
    <col min="1366" max="1367" width="14.3984375" bestFit="1" customWidth="1"/>
    <col min="1368" max="1368" width="13.3984375" bestFit="1" customWidth="1"/>
    <col min="1369" max="1372" width="14.3984375" bestFit="1" customWidth="1"/>
    <col min="1373" max="1374" width="13.3984375" bestFit="1" customWidth="1"/>
    <col min="1375" max="1377" width="14.3984375" bestFit="1" customWidth="1"/>
    <col min="1378" max="1378" width="13.3984375" bestFit="1" customWidth="1"/>
    <col min="1379" max="1380" width="14.3984375" bestFit="1" customWidth="1"/>
    <col min="1381" max="1381" width="13.3984375" bestFit="1" customWidth="1"/>
    <col min="1382" max="1386" width="14.3984375" bestFit="1" customWidth="1"/>
    <col min="1387" max="1396" width="15.3984375" bestFit="1" customWidth="1"/>
    <col min="1397" max="1399" width="14.3984375" bestFit="1" customWidth="1"/>
    <col min="1400" max="1403" width="15.3984375" bestFit="1" customWidth="1"/>
    <col min="1404" max="1404" width="14.3984375" bestFit="1" customWidth="1"/>
    <col min="1405" max="1406" width="15.3984375" bestFit="1" customWidth="1"/>
    <col min="1407" max="1407" width="14.3984375" bestFit="1" customWidth="1"/>
    <col min="1408" max="1411" width="15.3984375" bestFit="1" customWidth="1"/>
    <col min="1412" max="1412" width="14.3984375" bestFit="1" customWidth="1"/>
    <col min="1413" max="1413" width="15.3984375" bestFit="1" customWidth="1"/>
    <col min="1414" max="1419" width="14.3984375" bestFit="1" customWidth="1"/>
    <col min="1420" max="1421" width="15.3984375" bestFit="1" customWidth="1"/>
    <col min="1422" max="1423" width="14.3984375" bestFit="1" customWidth="1"/>
    <col min="1424" max="1424" width="15.3984375" bestFit="1" customWidth="1"/>
    <col min="1425" max="1425" width="14.3984375" bestFit="1" customWidth="1"/>
    <col min="1426" max="1426" width="15.3984375" bestFit="1" customWidth="1"/>
    <col min="1427" max="1427" width="14.3984375" bestFit="1" customWidth="1"/>
    <col min="1428" max="1436" width="15.3984375" bestFit="1" customWidth="1"/>
    <col min="1437" max="1437" width="14.3984375" bestFit="1" customWidth="1"/>
    <col min="1438" max="1442" width="15.3984375" bestFit="1" customWidth="1"/>
    <col min="1443" max="1443" width="14.3984375" bestFit="1" customWidth="1"/>
    <col min="1444" max="1444" width="13.3984375" bestFit="1" customWidth="1"/>
    <col min="1445" max="1448" width="14.3984375" bestFit="1" customWidth="1"/>
    <col min="1449" max="1450" width="13.3984375" bestFit="1" customWidth="1"/>
    <col min="1451" max="1451" width="14.3984375" bestFit="1" customWidth="1"/>
    <col min="1452" max="1452" width="13.3984375" bestFit="1" customWidth="1"/>
    <col min="1453" max="1456" width="14.3984375" bestFit="1" customWidth="1"/>
    <col min="1457" max="1457" width="13.3984375" bestFit="1" customWidth="1"/>
    <col min="1458" max="1460" width="15.3984375" bestFit="1" customWidth="1"/>
    <col min="1461" max="1461" width="14.3984375" bestFit="1" customWidth="1"/>
    <col min="1462" max="1462" width="15.3984375" bestFit="1" customWidth="1"/>
    <col min="1463" max="1463" width="14.3984375" bestFit="1" customWidth="1"/>
    <col min="1464" max="1469" width="15.3984375" bestFit="1" customWidth="1"/>
    <col min="1470" max="1471" width="14.3984375" bestFit="1" customWidth="1"/>
    <col min="1472" max="1472" width="15.3984375" bestFit="1" customWidth="1"/>
    <col min="1473" max="1473" width="14.3984375" bestFit="1" customWidth="1"/>
    <col min="1474" max="1474" width="12.33203125" bestFit="1" customWidth="1"/>
    <col min="1475" max="1475" width="13.3984375" bestFit="1" customWidth="1"/>
    <col min="1476" max="1476" width="12.33203125" bestFit="1" customWidth="1"/>
    <col min="1477" max="1481" width="13.3984375" bestFit="1" customWidth="1"/>
    <col min="1482" max="1482" width="12.33203125" bestFit="1" customWidth="1"/>
    <col min="1483" max="1485" width="13.3984375" bestFit="1" customWidth="1"/>
    <col min="1486" max="1486" width="14.3984375" bestFit="1" customWidth="1"/>
    <col min="1487" max="1488" width="13.3984375" bestFit="1" customWidth="1"/>
    <col min="1489" max="1492" width="14.3984375" bestFit="1" customWidth="1"/>
    <col min="1493" max="1493" width="13.3984375" bestFit="1" customWidth="1"/>
    <col min="1494" max="1498" width="14.3984375" bestFit="1" customWidth="1"/>
    <col min="1499" max="1501" width="13.3984375" bestFit="1" customWidth="1"/>
    <col min="1502" max="1504" width="14.3984375" bestFit="1" customWidth="1"/>
    <col min="1505" max="1505" width="13.3984375" bestFit="1" customWidth="1"/>
    <col min="1506" max="1509" width="14.3984375" bestFit="1" customWidth="1"/>
    <col min="1510" max="1510" width="13.3984375" bestFit="1" customWidth="1"/>
    <col min="1511" max="1512" width="14.3984375" bestFit="1" customWidth="1"/>
    <col min="1513" max="1513" width="13.3984375" bestFit="1" customWidth="1"/>
    <col min="1514" max="1515" width="14.3984375" bestFit="1" customWidth="1"/>
    <col min="1516" max="1517" width="13.3984375" bestFit="1" customWidth="1"/>
    <col min="1518" max="1518" width="12.33203125" bestFit="1" customWidth="1"/>
    <col min="1519" max="1520" width="13.3984375" bestFit="1" customWidth="1"/>
    <col min="1521" max="1523" width="12.33203125" bestFit="1" customWidth="1"/>
    <col min="1524" max="1524" width="13.3984375" bestFit="1" customWidth="1"/>
    <col min="1525" max="1527" width="14.3984375" bestFit="1" customWidth="1"/>
    <col min="1528" max="1528" width="13.3984375" bestFit="1" customWidth="1"/>
    <col min="1529" max="1532" width="14.3984375" bestFit="1" customWidth="1"/>
    <col min="1533" max="1535" width="13.3984375" bestFit="1" customWidth="1"/>
    <col min="1536" max="1538" width="14.3984375" bestFit="1" customWidth="1"/>
    <col min="1539" max="1541" width="13.3984375" bestFit="1" customWidth="1"/>
    <col min="1542" max="1546" width="14.3984375" bestFit="1" customWidth="1"/>
    <col min="1547" max="1547" width="13.3984375" bestFit="1" customWidth="1"/>
    <col min="1548" max="1549" width="14.3984375" bestFit="1" customWidth="1"/>
    <col min="1550" max="1551" width="13.3984375" bestFit="1" customWidth="1"/>
    <col min="1552" max="1553" width="12.33203125" bestFit="1" customWidth="1"/>
    <col min="1554" max="1559" width="13.3984375" bestFit="1" customWidth="1"/>
    <col min="1560" max="1560" width="12.33203125" bestFit="1" customWidth="1"/>
    <col min="1561" max="1561" width="13.3984375" bestFit="1" customWidth="1"/>
    <col min="1562" max="1562" width="12.33203125" bestFit="1" customWidth="1"/>
    <col min="1563" max="1566" width="13.3984375" bestFit="1" customWidth="1"/>
    <col min="1567" max="1567" width="14.3984375" bestFit="1" customWidth="1"/>
    <col min="1568" max="1568" width="13.3984375" bestFit="1" customWidth="1"/>
    <col min="1569" max="1572" width="14.3984375" bestFit="1" customWidth="1"/>
    <col min="1573" max="1573" width="13.3984375" bestFit="1" customWidth="1"/>
    <col min="1574" max="1585" width="14.3984375" bestFit="1" customWidth="1"/>
    <col min="1586" max="1587" width="13.3984375" bestFit="1" customWidth="1"/>
    <col min="1588" max="1589" width="14.3984375" bestFit="1" customWidth="1"/>
    <col min="1590" max="1591" width="13.3984375" bestFit="1" customWidth="1"/>
    <col min="1592" max="1592" width="12.33203125" bestFit="1" customWidth="1"/>
    <col min="1593" max="1596" width="13.3984375" bestFit="1" customWidth="1"/>
    <col min="1597" max="1599" width="14.3984375" bestFit="1" customWidth="1"/>
    <col min="1600" max="1602" width="13.3984375" bestFit="1" customWidth="1"/>
    <col min="1603" max="1605" width="14.3984375" bestFit="1" customWidth="1"/>
    <col min="1606" max="1607" width="13.3984375" bestFit="1" customWidth="1"/>
    <col min="1608" max="1611" width="14.3984375" bestFit="1" customWidth="1"/>
    <col min="1612" max="1612" width="13.3984375" bestFit="1" customWidth="1"/>
    <col min="1613" max="1613" width="14.3984375" bestFit="1" customWidth="1"/>
    <col min="1614" max="1620" width="13.3984375" bestFit="1" customWidth="1"/>
    <col min="1621" max="1621" width="12.33203125" bestFit="1" customWidth="1"/>
    <col min="1622" max="1624" width="13.3984375" bestFit="1" customWidth="1"/>
    <col min="1625" max="1625" width="12.33203125" bestFit="1" customWidth="1"/>
    <col min="1626" max="1627" width="13.3984375" bestFit="1" customWidth="1"/>
    <col min="1628" max="1628" width="14.3984375" bestFit="1" customWidth="1"/>
    <col min="1629" max="1630" width="13.3984375" bestFit="1" customWidth="1"/>
    <col min="1631" max="1633" width="14.3984375" bestFit="1" customWidth="1"/>
    <col min="1634" max="1635" width="13.3984375" bestFit="1" customWidth="1"/>
    <col min="1636" max="1637" width="14.3984375" bestFit="1" customWidth="1"/>
    <col min="1638" max="1638" width="13.3984375" bestFit="1" customWidth="1"/>
    <col min="1639" max="1643" width="14.3984375" bestFit="1" customWidth="1"/>
    <col min="1644" max="1644" width="13.3984375" bestFit="1" customWidth="1"/>
    <col min="1645" max="1646" width="14.3984375" bestFit="1" customWidth="1"/>
    <col min="1647" max="1647" width="12.33203125" bestFit="1" customWidth="1"/>
    <col min="1648" max="1648" width="13.3984375" bestFit="1" customWidth="1"/>
    <col min="1649" max="1650" width="12.33203125" bestFit="1" customWidth="1"/>
    <col min="1651" max="1651" width="13.3984375" bestFit="1" customWidth="1"/>
    <col min="1652" max="1652" width="12.33203125" bestFit="1" customWidth="1"/>
    <col min="1653" max="1654" width="13.3984375" bestFit="1" customWidth="1"/>
    <col min="1655" max="1656" width="12.33203125" bestFit="1" customWidth="1"/>
    <col min="1657" max="1667" width="13.3984375" bestFit="1" customWidth="1"/>
    <col min="1668" max="1671" width="14.3984375" bestFit="1" customWidth="1"/>
    <col min="1672" max="1672" width="13.3984375" bestFit="1" customWidth="1"/>
    <col min="1673" max="1673" width="14.3984375" bestFit="1" customWidth="1"/>
    <col min="1674" max="1674" width="13.3984375" bestFit="1" customWidth="1"/>
    <col min="1675" max="1683" width="14.3984375" bestFit="1" customWidth="1"/>
    <col min="1684" max="1684" width="13.3984375" bestFit="1" customWidth="1"/>
    <col min="1685" max="1686" width="14.3984375" bestFit="1" customWidth="1"/>
    <col min="1687" max="1688" width="13.3984375" bestFit="1" customWidth="1"/>
    <col min="1689" max="1689" width="14.3984375" bestFit="1" customWidth="1"/>
    <col min="1690" max="1691" width="13.3984375" bestFit="1" customWidth="1"/>
    <col min="1692" max="1692" width="12.33203125" bestFit="1" customWidth="1"/>
    <col min="1693" max="1699" width="13.3984375" bestFit="1" customWidth="1"/>
    <col min="1700" max="1700" width="14.3984375" bestFit="1" customWidth="1"/>
    <col min="1701" max="1701" width="13.3984375" bestFit="1" customWidth="1"/>
    <col min="1702" max="1707" width="14.3984375" bestFit="1" customWidth="1"/>
    <col min="1708" max="1708" width="12.33203125" bestFit="1" customWidth="1"/>
    <col min="1709" max="1710" width="13.3984375" bestFit="1" customWidth="1"/>
    <col min="1711" max="1711" width="12.33203125" bestFit="1" customWidth="1"/>
    <col min="1712" max="1712" width="13.3984375" bestFit="1" customWidth="1"/>
    <col min="1713" max="1713" width="12.33203125" bestFit="1" customWidth="1"/>
    <col min="1714" max="1714" width="14.3984375" bestFit="1" customWidth="1"/>
    <col min="1715" max="1715" width="13.3984375" bestFit="1" customWidth="1"/>
    <col min="1716" max="1716" width="14.3984375" bestFit="1" customWidth="1"/>
    <col min="1717" max="1717" width="13.3984375" bestFit="1" customWidth="1"/>
    <col min="1718" max="1723" width="14.3984375" bestFit="1" customWidth="1"/>
    <col min="1724" max="1724" width="13.3984375" bestFit="1" customWidth="1"/>
    <col min="1725" max="1725" width="14.3984375" bestFit="1" customWidth="1"/>
    <col min="1726" max="1727" width="13.3984375" bestFit="1" customWidth="1"/>
    <col min="1728" max="1728" width="14.3984375" bestFit="1" customWidth="1"/>
    <col min="1729" max="1730" width="13.3984375" bestFit="1" customWidth="1"/>
    <col min="1731" max="1734" width="14.3984375" bestFit="1" customWidth="1"/>
    <col min="1735" max="1736" width="12.33203125" bestFit="1" customWidth="1"/>
    <col min="1737" max="1737" width="13.3984375" bestFit="1" customWidth="1"/>
    <col min="1738" max="1739" width="12.33203125" bestFit="1" customWidth="1"/>
    <col min="1740" max="1743" width="13.3984375" bestFit="1" customWidth="1"/>
    <col min="1744" max="1744" width="12.33203125" bestFit="1" customWidth="1"/>
    <col min="1745" max="1746" width="13.3984375" bestFit="1" customWidth="1"/>
    <col min="1747" max="1749" width="14.3984375" bestFit="1" customWidth="1"/>
    <col min="1750" max="1750" width="13.3984375" bestFit="1" customWidth="1"/>
    <col min="1751" max="1753" width="14.3984375" bestFit="1" customWidth="1"/>
    <col min="1754" max="1755" width="13.3984375" bestFit="1" customWidth="1"/>
    <col min="1756" max="1758" width="14.3984375" bestFit="1" customWidth="1"/>
    <col min="1759" max="1759" width="13.3984375" bestFit="1" customWidth="1"/>
    <col min="1760" max="1761" width="14.3984375" bestFit="1" customWidth="1"/>
    <col min="1762" max="1762" width="13.3984375" bestFit="1" customWidth="1"/>
    <col min="1763" max="1763" width="14.3984375" bestFit="1" customWidth="1"/>
    <col min="1764" max="1764" width="13.3984375" bestFit="1" customWidth="1"/>
    <col min="1765" max="1770" width="14.3984375" bestFit="1" customWidth="1"/>
    <col min="1771" max="1771" width="13.3984375" bestFit="1" customWidth="1"/>
    <col min="1772" max="1772" width="14.3984375" bestFit="1" customWidth="1"/>
    <col min="1773" max="1775" width="15.3984375" bestFit="1" customWidth="1"/>
    <col min="1776" max="1776" width="14.3984375" bestFit="1" customWidth="1"/>
    <col min="1777" max="1781" width="15.3984375" bestFit="1" customWidth="1"/>
    <col min="1782" max="1782" width="14.3984375" bestFit="1" customWidth="1"/>
    <col min="1783" max="1791" width="15.3984375" bestFit="1" customWidth="1"/>
    <col min="1792" max="1793" width="13.3984375" bestFit="1" customWidth="1"/>
    <col min="1794" max="1800" width="14.3984375" bestFit="1" customWidth="1"/>
    <col min="1801" max="1801" width="13.3984375" bestFit="1" customWidth="1"/>
    <col min="1802" max="1803" width="15.3984375" bestFit="1" customWidth="1"/>
    <col min="1804" max="1804" width="14.3984375" bestFit="1" customWidth="1"/>
    <col min="1805" max="1807" width="15.3984375" bestFit="1" customWidth="1"/>
    <col min="1808" max="1809" width="14.3984375" bestFit="1" customWidth="1"/>
    <col min="1810" max="1811" width="15.3984375" bestFit="1" customWidth="1"/>
    <col min="1812" max="1812" width="14.3984375" bestFit="1" customWidth="1"/>
    <col min="1813" max="1813" width="15.3984375" bestFit="1" customWidth="1"/>
    <col min="1814" max="1814" width="14.3984375" bestFit="1" customWidth="1"/>
    <col min="1815" max="1815" width="15.3984375" bestFit="1" customWidth="1"/>
    <col min="1816" max="1816" width="14.3984375" bestFit="1" customWidth="1"/>
    <col min="1817" max="1819" width="15.3984375" bestFit="1" customWidth="1"/>
    <col min="1820" max="1820" width="14.3984375" bestFit="1" customWidth="1"/>
    <col min="1821" max="1821" width="13.3984375" bestFit="1" customWidth="1"/>
    <col min="1822" max="1823" width="14.3984375" bestFit="1" customWidth="1"/>
    <col min="1824" max="1825" width="13.3984375" bestFit="1" customWidth="1"/>
    <col min="1826" max="1828" width="14.3984375" bestFit="1" customWidth="1"/>
    <col min="1829" max="1830" width="13.3984375" bestFit="1" customWidth="1"/>
    <col min="1831" max="1833" width="14.3984375" bestFit="1" customWidth="1"/>
    <col min="1834" max="1836" width="15.3984375" bestFit="1" customWidth="1"/>
    <col min="1837" max="1838" width="14.3984375" bestFit="1" customWidth="1"/>
    <col min="1839" max="1839" width="15.3984375" bestFit="1" customWidth="1"/>
    <col min="1840" max="1840" width="14.3984375" bestFit="1" customWidth="1"/>
    <col min="1841" max="1844" width="15.3984375" bestFit="1" customWidth="1"/>
    <col min="1845" max="1845" width="14.3984375" bestFit="1" customWidth="1"/>
    <col min="1846" max="1849" width="15.3984375" bestFit="1" customWidth="1"/>
    <col min="1850" max="1855" width="13.3984375" bestFit="1" customWidth="1"/>
    <col min="1856" max="1857" width="12.33203125" bestFit="1" customWidth="1"/>
    <col min="1858" max="1858" width="13.3984375" bestFit="1" customWidth="1"/>
    <col min="1859" max="1859" width="12.33203125" bestFit="1" customWidth="1"/>
    <col min="1860" max="1863" width="13.3984375" bestFit="1" customWidth="1"/>
    <col min="1864" max="1865" width="14.3984375" bestFit="1" customWidth="1"/>
    <col min="1866" max="1866" width="13.3984375" bestFit="1" customWidth="1"/>
    <col min="1867" max="1868" width="14.3984375" bestFit="1" customWidth="1"/>
    <col min="1869" max="1869" width="13.3984375" bestFit="1" customWidth="1"/>
    <col min="1870" max="1872" width="14.3984375" bestFit="1" customWidth="1"/>
    <col min="1873" max="1873" width="12.33203125" bestFit="1" customWidth="1"/>
    <col min="1874" max="1875" width="13.3984375" bestFit="1" customWidth="1"/>
    <col min="1876" max="1876" width="12.33203125" bestFit="1" customWidth="1"/>
    <col min="1877" max="1878" width="13.3984375" bestFit="1" customWidth="1"/>
    <col min="1879" max="1881" width="14.3984375" bestFit="1" customWidth="1"/>
    <col min="1882" max="1883" width="13.3984375" bestFit="1" customWidth="1"/>
    <col min="1884" max="1884" width="12.33203125" bestFit="1" customWidth="1"/>
    <col min="1885" max="1885" width="13.3984375" bestFit="1" customWidth="1"/>
    <col min="1886" max="1889" width="14.3984375" bestFit="1" customWidth="1"/>
    <col min="1890" max="1891" width="13.3984375" bestFit="1" customWidth="1"/>
    <col min="1892" max="1892" width="14.3984375" bestFit="1" customWidth="1"/>
    <col min="1893" max="1894" width="13.3984375" bestFit="1" customWidth="1"/>
    <col min="1895" max="1899" width="14.3984375" bestFit="1" customWidth="1"/>
    <col min="1900" max="1901" width="13.3984375" bestFit="1" customWidth="1"/>
    <col min="1902" max="1904" width="12.33203125" bestFit="1" customWidth="1"/>
    <col min="1905" max="1906" width="13.3984375" bestFit="1" customWidth="1"/>
    <col min="1907" max="1907" width="12.33203125" bestFit="1" customWidth="1"/>
    <col min="1908" max="1910" width="13.3984375" bestFit="1" customWidth="1"/>
    <col min="1911" max="1911" width="12.33203125" bestFit="1" customWidth="1"/>
    <col min="1912" max="1913" width="13.3984375" bestFit="1" customWidth="1"/>
    <col min="1914" max="1914" width="12.33203125" bestFit="1" customWidth="1"/>
    <col min="1915" max="1919" width="13.3984375" bestFit="1" customWidth="1"/>
    <col min="1920" max="1921" width="14.3984375" bestFit="1" customWidth="1"/>
    <col min="1922" max="1922" width="13.3984375" bestFit="1" customWidth="1"/>
    <col min="1923" max="1923" width="14.3984375" bestFit="1" customWidth="1"/>
    <col min="1924" max="1924" width="13.3984375" bestFit="1" customWidth="1"/>
    <col min="1925" max="1926" width="14.3984375" bestFit="1" customWidth="1"/>
    <col min="1927" max="1927" width="13.3984375" bestFit="1" customWidth="1"/>
    <col min="1928" max="1930" width="14.3984375" bestFit="1" customWidth="1"/>
    <col min="1931" max="1931" width="13.3984375" bestFit="1" customWidth="1"/>
    <col min="1932" max="1933" width="14.3984375" bestFit="1" customWidth="1"/>
    <col min="1934" max="1934" width="13.3984375" bestFit="1" customWidth="1"/>
    <col min="1935" max="1935" width="14.3984375" bestFit="1" customWidth="1"/>
    <col min="1936" max="1936" width="15.3984375" bestFit="1" customWidth="1"/>
    <col min="1937" max="1938" width="14.3984375" bestFit="1" customWidth="1"/>
    <col min="1939" max="1939" width="15.3984375" bestFit="1" customWidth="1"/>
    <col min="1940" max="1941" width="14.3984375" bestFit="1" customWidth="1"/>
    <col min="1942" max="1942" width="13.3984375" bestFit="1" customWidth="1"/>
    <col min="1943" max="1943" width="12.33203125" bestFit="1" customWidth="1"/>
    <col min="1944" max="1944" width="13.3984375" bestFit="1" customWidth="1"/>
    <col min="1945" max="1946" width="14.3984375" bestFit="1" customWidth="1"/>
    <col min="1947" max="1947" width="13.3984375" bestFit="1" customWidth="1"/>
    <col min="1948" max="1950" width="14.3984375" bestFit="1" customWidth="1"/>
    <col min="1951" max="1952" width="13.3984375" bestFit="1" customWidth="1"/>
    <col min="1953" max="1953" width="12.33203125" bestFit="1" customWidth="1"/>
    <col min="1954" max="1954" width="13.3984375" bestFit="1" customWidth="1"/>
    <col min="1955" max="1957" width="14.3984375" bestFit="1" customWidth="1"/>
    <col min="1958" max="1962" width="13.3984375" bestFit="1" customWidth="1"/>
    <col min="1963" max="1963" width="14.3984375" bestFit="1" customWidth="1"/>
    <col min="1964" max="1965" width="13.3984375" bestFit="1" customWidth="1"/>
    <col min="1966" max="1966" width="14.3984375" bestFit="1" customWidth="1"/>
    <col min="1967" max="1967" width="13.3984375" bestFit="1" customWidth="1"/>
    <col min="1968" max="1968" width="14.3984375" bestFit="1" customWidth="1"/>
    <col min="1969" max="1972" width="13.3984375" bestFit="1" customWidth="1"/>
    <col min="1973" max="1974" width="14.3984375" bestFit="1" customWidth="1"/>
    <col min="1975" max="1975" width="15.3984375" bestFit="1" customWidth="1"/>
    <col min="1976" max="1979" width="14.3984375" bestFit="1" customWidth="1"/>
    <col min="1980" max="1980" width="15.3984375" bestFit="1" customWidth="1"/>
    <col min="1981" max="1982" width="14.3984375" bestFit="1" customWidth="1"/>
    <col min="1983" max="1984" width="13.3984375" bestFit="1" customWidth="1"/>
    <col min="1985" max="1985" width="14.3984375" bestFit="1" customWidth="1"/>
    <col min="1986" max="1986" width="15.3984375" bestFit="1" customWidth="1"/>
    <col min="1987" max="1987" width="14.3984375" bestFit="1" customWidth="1"/>
    <col min="1988" max="1988" width="15.3984375" bestFit="1" customWidth="1"/>
    <col min="1989" max="1991" width="13.3984375" bestFit="1" customWidth="1"/>
    <col min="1992" max="1992" width="14.3984375" bestFit="1" customWidth="1"/>
    <col min="1993" max="1993" width="13.3984375" bestFit="1" customWidth="1"/>
    <col min="1994" max="1995" width="14.3984375" bestFit="1" customWidth="1"/>
    <col min="1996" max="1996" width="13.3984375" bestFit="1" customWidth="1"/>
    <col min="1997" max="1997" width="14.3984375" bestFit="1" customWidth="1"/>
    <col min="1998" max="1999" width="13.3984375" bestFit="1" customWidth="1"/>
    <col min="2000" max="2000" width="14.3984375" bestFit="1" customWidth="1"/>
    <col min="2001" max="2001" width="13.3984375" bestFit="1" customWidth="1"/>
    <col min="2002" max="2007" width="14.3984375" bestFit="1" customWidth="1"/>
    <col min="2008" max="2009" width="13.3984375" bestFit="1" customWidth="1"/>
    <col min="2010" max="2013" width="14.3984375" bestFit="1" customWidth="1"/>
    <col min="2014" max="2017" width="13.3984375" bestFit="1" customWidth="1"/>
    <col min="2018" max="2019" width="12.33203125" bestFit="1" customWidth="1"/>
    <col min="2020" max="2023" width="13.3984375" bestFit="1" customWidth="1"/>
    <col min="2024" max="2024" width="14.3984375" bestFit="1" customWidth="1"/>
    <col min="2025" max="2031" width="13.3984375" bestFit="1" customWidth="1"/>
    <col min="2032" max="2033" width="14.3984375" bestFit="1" customWidth="1"/>
    <col min="2034" max="2037" width="13.3984375" bestFit="1" customWidth="1"/>
    <col min="2038" max="2041" width="14.3984375" bestFit="1" customWidth="1"/>
    <col min="2042" max="2044" width="13.3984375" bestFit="1" customWidth="1"/>
    <col min="2045" max="2045" width="12.33203125" bestFit="1" customWidth="1"/>
    <col min="2046" max="2047" width="13.3984375" bestFit="1" customWidth="1"/>
    <col min="2048" max="2049" width="14.3984375" bestFit="1" customWidth="1"/>
    <col min="2050" max="2050" width="13.3984375" bestFit="1" customWidth="1"/>
    <col min="2051" max="2051" width="14.3984375" bestFit="1" customWidth="1"/>
    <col min="2052" max="2053" width="13.3984375" bestFit="1" customWidth="1"/>
    <col min="2054" max="2054" width="12.33203125" bestFit="1" customWidth="1"/>
    <col min="2055" max="2062" width="13.3984375" bestFit="1" customWidth="1"/>
    <col min="2063" max="2064" width="14.3984375" bestFit="1" customWidth="1"/>
    <col min="2065" max="2070" width="13.3984375" bestFit="1" customWidth="1"/>
    <col min="2071" max="2071" width="12.33203125" bestFit="1" customWidth="1"/>
    <col min="2072" max="2072" width="14.3984375" bestFit="1" customWidth="1"/>
    <col min="2073" max="2073" width="13.3984375" bestFit="1" customWidth="1"/>
    <col min="2074" max="2076" width="14.3984375" bestFit="1" customWidth="1"/>
    <col min="2077" max="2078" width="13.3984375" bestFit="1" customWidth="1"/>
    <col min="2079" max="2079" width="14.3984375" bestFit="1" customWidth="1"/>
    <col min="2080" max="2080" width="13.3984375" bestFit="1" customWidth="1"/>
    <col min="2081" max="2081" width="12.33203125" bestFit="1" customWidth="1"/>
    <col min="2082" max="2085" width="13.3984375" bestFit="1" customWidth="1"/>
    <col min="2086" max="2087" width="14.3984375" bestFit="1" customWidth="1"/>
    <col min="2088" max="2089" width="13.3984375" bestFit="1" customWidth="1"/>
    <col min="2090" max="2091" width="14.3984375" bestFit="1" customWidth="1"/>
    <col min="2092" max="2092" width="13.3984375" bestFit="1" customWidth="1"/>
    <col min="2093" max="2093" width="15.3984375" bestFit="1" customWidth="1"/>
    <col min="2094" max="2094" width="14.3984375" bestFit="1" customWidth="1"/>
    <col min="2095" max="2095" width="15.3984375" bestFit="1" customWidth="1"/>
    <col min="2096" max="2096" width="14.3984375" bestFit="1" customWidth="1"/>
    <col min="2097" max="2098" width="15.3984375" bestFit="1" customWidth="1"/>
    <col min="2099" max="2100" width="14.3984375" bestFit="1" customWidth="1"/>
    <col min="2101" max="2102" width="13.3984375" bestFit="1" customWidth="1"/>
    <col min="2103" max="2104" width="14.3984375" bestFit="1" customWidth="1"/>
    <col min="2105" max="2105" width="15.3984375" bestFit="1" customWidth="1"/>
    <col min="2106" max="2106" width="14.3984375" bestFit="1" customWidth="1"/>
    <col min="2107" max="2107" width="15.3984375" bestFit="1" customWidth="1"/>
    <col min="2108" max="2108" width="14.3984375" bestFit="1" customWidth="1"/>
    <col min="2109" max="2109" width="15.3984375" bestFit="1" customWidth="1"/>
    <col min="2110" max="2110" width="14.3984375" bestFit="1" customWidth="1"/>
    <col min="2111" max="2112" width="15.3984375" bestFit="1" customWidth="1"/>
    <col min="2113" max="2115" width="14.3984375" bestFit="1" customWidth="1"/>
    <col min="2116" max="2116" width="13.3984375" bestFit="1" customWidth="1"/>
    <col min="2117" max="2117" width="14.3984375" bestFit="1" customWidth="1"/>
    <col min="2118" max="2121" width="15.3984375" bestFit="1" customWidth="1"/>
    <col min="2122" max="2122" width="14.3984375" bestFit="1" customWidth="1"/>
    <col min="2123" max="2124" width="15.3984375" bestFit="1" customWidth="1"/>
    <col min="2125" max="2126" width="13.3984375" bestFit="1" customWidth="1"/>
    <col min="2127" max="2132" width="14.3984375" bestFit="1" customWidth="1"/>
    <col min="2133" max="2134" width="13.3984375" bestFit="1" customWidth="1"/>
    <col min="2135" max="2139" width="14.3984375" bestFit="1" customWidth="1"/>
    <col min="2140" max="2140" width="13.3984375" bestFit="1" customWidth="1"/>
    <col min="2141" max="2141" width="14.3984375" bestFit="1" customWidth="1"/>
    <col min="2142" max="2142" width="13.3984375" bestFit="1" customWidth="1"/>
    <col min="2143" max="2145" width="14.3984375" bestFit="1" customWidth="1"/>
    <col min="2146" max="2146" width="12.33203125" bestFit="1" customWidth="1"/>
    <col min="2147" max="2148" width="13.3984375" bestFit="1" customWidth="1"/>
    <col min="2149" max="2149" width="12.33203125" bestFit="1" customWidth="1"/>
    <col min="2150" max="2150" width="13.3984375" bestFit="1" customWidth="1"/>
    <col min="2151" max="2153" width="12.33203125" bestFit="1" customWidth="1"/>
    <col min="2154" max="2155" width="13.3984375" bestFit="1" customWidth="1"/>
    <col min="2156" max="2158" width="14.3984375" bestFit="1" customWidth="1"/>
    <col min="2159" max="2160" width="13.3984375" bestFit="1" customWidth="1"/>
    <col min="2161" max="2161" width="14.3984375" bestFit="1" customWidth="1"/>
    <col min="2162" max="2165" width="13.3984375" bestFit="1" customWidth="1"/>
    <col min="2166" max="2166" width="12.33203125" bestFit="1" customWidth="1"/>
    <col min="2167" max="2172" width="13.3984375" bestFit="1" customWidth="1"/>
    <col min="2173" max="2173" width="14.3984375" bestFit="1" customWidth="1"/>
    <col min="2174" max="2174" width="13.3984375" bestFit="1" customWidth="1"/>
    <col min="2175" max="2186" width="14.3984375" bestFit="1" customWidth="1"/>
    <col min="2187" max="2190" width="13.3984375" bestFit="1" customWidth="1"/>
    <col min="2191" max="2191" width="14.3984375" bestFit="1" customWidth="1"/>
    <col min="2192" max="2193" width="13.3984375" bestFit="1" customWidth="1"/>
    <col min="2194" max="2194" width="12.33203125" bestFit="1" customWidth="1"/>
    <col min="2195" max="2197" width="13.3984375" bestFit="1" customWidth="1"/>
    <col min="2198" max="2202" width="14.3984375" bestFit="1" customWidth="1"/>
    <col min="2203" max="2203" width="13.3984375" bestFit="1" customWidth="1"/>
    <col min="2204" max="2204" width="14.3984375" bestFit="1" customWidth="1"/>
    <col min="2205" max="2206" width="13.3984375" bestFit="1" customWidth="1"/>
    <col min="2207" max="2209" width="14.3984375" bestFit="1" customWidth="1"/>
    <col min="2210" max="2210" width="13.3984375" bestFit="1" customWidth="1"/>
    <col min="2211" max="2213" width="14.3984375" bestFit="1" customWidth="1"/>
    <col min="2214" max="2214" width="13.3984375" bestFit="1" customWidth="1"/>
    <col min="2215" max="2215" width="12.33203125" bestFit="1" customWidth="1"/>
    <col min="2216" max="2223" width="13.3984375" bestFit="1" customWidth="1"/>
    <col min="2224" max="2226" width="14.3984375" bestFit="1" customWidth="1"/>
    <col min="2227" max="2234" width="13.3984375" bestFit="1" customWidth="1"/>
    <col min="2235" max="2235" width="12.33203125" bestFit="1" customWidth="1"/>
    <col min="2236" max="2236" width="14.3984375" bestFit="1" customWidth="1"/>
    <col min="2237" max="2238" width="13.3984375" bestFit="1" customWidth="1"/>
    <col min="2239" max="2240" width="14.3984375" bestFit="1" customWidth="1"/>
    <col min="2241" max="2241" width="13.3984375" bestFit="1" customWidth="1"/>
    <col min="2242" max="2246" width="14.3984375" bestFit="1" customWidth="1"/>
    <col min="2247" max="2247" width="13.3984375" bestFit="1" customWidth="1"/>
    <col min="2248" max="2250" width="14.3984375" bestFit="1" customWidth="1"/>
    <col min="2251" max="2252" width="13.3984375" bestFit="1" customWidth="1"/>
    <col min="2253" max="2253" width="12.33203125" bestFit="1" customWidth="1"/>
    <col min="2254" max="2258" width="13.3984375" bestFit="1" customWidth="1"/>
    <col min="2259" max="2260" width="14.3984375" bestFit="1" customWidth="1"/>
    <col min="2261" max="2262" width="13.3984375" bestFit="1" customWidth="1"/>
    <col min="2263" max="2263" width="14.3984375" bestFit="1" customWidth="1"/>
    <col min="2264" max="2264" width="13.3984375" bestFit="1" customWidth="1"/>
    <col min="2265" max="2268" width="14.3984375" bestFit="1" customWidth="1"/>
    <col min="2269" max="2270" width="12.33203125" bestFit="1" customWidth="1"/>
    <col min="2271" max="2271" width="13.3984375" bestFit="1" customWidth="1"/>
    <col min="2272" max="2273" width="14.3984375" bestFit="1" customWidth="1"/>
    <col min="2274" max="2274" width="13.3984375" bestFit="1" customWidth="1"/>
    <col min="2275" max="2282" width="14.3984375" bestFit="1" customWidth="1"/>
    <col min="2283" max="2283" width="13.3984375" bestFit="1" customWidth="1"/>
    <col min="2284" max="2286" width="14.3984375" bestFit="1" customWidth="1"/>
    <col min="2287" max="2288" width="12.33203125" bestFit="1" customWidth="1"/>
    <col min="2289" max="2292" width="13.3984375" bestFit="1" customWidth="1"/>
    <col min="2293" max="2294" width="14.3984375" bestFit="1" customWidth="1"/>
    <col min="2295" max="2296" width="13.3984375" bestFit="1" customWidth="1"/>
    <col min="2297" max="2297" width="14.3984375" bestFit="1" customWidth="1"/>
    <col min="2298" max="2300" width="13.3984375" bestFit="1" customWidth="1"/>
    <col min="2301" max="2301" width="14.3984375" bestFit="1" customWidth="1"/>
    <col min="2302" max="2302" width="13.3984375" bestFit="1" customWidth="1"/>
    <col min="2303" max="2304" width="15.3984375" bestFit="1" customWidth="1"/>
    <col min="2305" max="2305" width="14.3984375" bestFit="1" customWidth="1"/>
    <col min="2306" max="2308" width="15.3984375" bestFit="1" customWidth="1"/>
    <col min="2309" max="2310" width="14.3984375" bestFit="1" customWidth="1"/>
    <col min="2311" max="2312" width="15.3984375" bestFit="1" customWidth="1"/>
    <col min="2313" max="2313" width="14.3984375" bestFit="1" customWidth="1"/>
    <col min="2314" max="2314" width="15.3984375" bestFit="1" customWidth="1"/>
    <col min="2315" max="2319" width="14.3984375" bestFit="1" customWidth="1"/>
    <col min="2320" max="2326" width="15.3984375" bestFit="1" customWidth="1"/>
    <col min="2327" max="2327" width="14.3984375" bestFit="1" customWidth="1"/>
    <col min="2328" max="2328" width="15.3984375" bestFit="1" customWidth="1"/>
    <col min="2329" max="2330" width="14.3984375" bestFit="1" customWidth="1"/>
    <col min="2331" max="2331" width="13.3984375" bestFit="1" customWidth="1"/>
    <col min="2332" max="2334" width="14.3984375" bestFit="1" customWidth="1"/>
    <col min="2335" max="2337" width="15.3984375" bestFit="1" customWidth="1"/>
    <col min="2338" max="2338" width="14.3984375" bestFit="1" customWidth="1"/>
    <col min="2339" max="2340" width="15.3984375" bestFit="1" customWidth="1"/>
    <col min="2341" max="2341" width="12.33203125" bestFit="1" customWidth="1"/>
    <col min="2342" max="2342" width="13.3984375" bestFit="1" customWidth="1"/>
    <col min="2343" max="2344" width="12.33203125" bestFit="1" customWidth="1"/>
    <col min="2345" max="2345" width="13.3984375" bestFit="1" customWidth="1"/>
    <col min="2346" max="2349" width="14.3984375" bestFit="1" customWidth="1"/>
    <col min="2350" max="2350" width="13.3984375" bestFit="1" customWidth="1"/>
    <col min="2351" max="2353" width="14.3984375" bestFit="1" customWidth="1"/>
    <col min="2354" max="2354" width="13.3984375" bestFit="1" customWidth="1"/>
    <col min="2355" max="2359" width="14.3984375" bestFit="1" customWidth="1"/>
    <col min="2360" max="2360" width="13.3984375" bestFit="1" customWidth="1"/>
    <col min="2361" max="2361" width="12.33203125" bestFit="1" customWidth="1"/>
    <col min="2362" max="2362" width="13.3984375" bestFit="1" customWidth="1"/>
    <col min="2363" max="2363" width="12.33203125" bestFit="1" customWidth="1"/>
    <col min="2364" max="2370" width="13.3984375" bestFit="1" customWidth="1"/>
    <col min="2371" max="2372" width="14.3984375" bestFit="1" customWidth="1"/>
    <col min="2373" max="2375" width="13.3984375" bestFit="1" customWidth="1"/>
    <col min="2376" max="2380" width="14.3984375" bestFit="1" customWidth="1"/>
    <col min="2381" max="2382" width="13.3984375" bestFit="1" customWidth="1"/>
    <col min="2383" max="2383" width="14.3984375" bestFit="1" customWidth="1"/>
    <col min="2384" max="2384" width="13.3984375" bestFit="1" customWidth="1"/>
    <col min="2385" max="2385" width="12.33203125" bestFit="1" customWidth="1"/>
    <col min="2386" max="2386" width="13.3984375" bestFit="1" customWidth="1"/>
    <col min="2387" max="2387" width="14.3984375" bestFit="1" customWidth="1"/>
    <col min="2388" max="2389" width="13.3984375" bestFit="1" customWidth="1"/>
    <col min="2390" max="2395" width="14.3984375" bestFit="1" customWidth="1"/>
    <col min="2396" max="2396" width="13.3984375" bestFit="1" customWidth="1"/>
    <col min="2397" max="2397" width="14.3984375" bestFit="1" customWidth="1"/>
    <col min="2398" max="2401" width="13.3984375" bestFit="1" customWidth="1"/>
    <col min="2402" max="2402" width="12.33203125" bestFit="1" customWidth="1"/>
    <col min="2403" max="2404" width="13.3984375" bestFit="1" customWidth="1"/>
    <col min="2405" max="2405" width="12.33203125" bestFit="1" customWidth="1"/>
    <col min="2406" max="2407" width="13.3984375" bestFit="1" customWidth="1"/>
    <col min="2408" max="2410" width="14.3984375" bestFit="1" customWidth="1"/>
    <col min="2411" max="2411" width="13.3984375" bestFit="1" customWidth="1"/>
    <col min="2412" max="2412" width="14.3984375" bestFit="1" customWidth="1"/>
    <col min="2413" max="2413" width="13.3984375" bestFit="1" customWidth="1"/>
    <col min="2414" max="2414" width="14.3984375" bestFit="1" customWidth="1"/>
    <col min="2415" max="2416" width="13.3984375" bestFit="1" customWidth="1"/>
    <col min="2417" max="2419" width="14.3984375" bestFit="1" customWidth="1"/>
    <col min="2420" max="2420" width="13.3984375" bestFit="1" customWidth="1"/>
    <col min="2421" max="2422" width="14.3984375" bestFit="1" customWidth="1"/>
    <col min="2423" max="2427" width="13.3984375" bestFit="1" customWidth="1"/>
    <col min="2428" max="2428" width="12.33203125" bestFit="1" customWidth="1"/>
    <col min="2429" max="2429" width="13.3984375" bestFit="1" customWidth="1"/>
    <col min="2430" max="2430" width="14.3984375" bestFit="1" customWidth="1"/>
    <col min="2431" max="2432" width="13.3984375" bestFit="1" customWidth="1"/>
    <col min="2433" max="2434" width="14.3984375" bestFit="1" customWidth="1"/>
    <col min="2435" max="2435" width="13.3984375" bestFit="1" customWidth="1"/>
    <col min="2436" max="2439" width="12.33203125" bestFit="1" customWidth="1"/>
    <col min="2440" max="2443" width="14.3984375" bestFit="1" customWidth="1"/>
    <col min="2444" max="2444" width="13.3984375" bestFit="1" customWidth="1"/>
    <col min="2445" max="2447" width="14.3984375" bestFit="1" customWidth="1"/>
    <col min="2448" max="2450" width="13.3984375" bestFit="1" customWidth="1"/>
    <col min="2451" max="2451" width="14.3984375" bestFit="1" customWidth="1"/>
    <col min="2452" max="2453" width="13.3984375" bestFit="1" customWidth="1"/>
    <col min="2454" max="2454" width="12.33203125" bestFit="1" customWidth="1"/>
    <col min="2455" max="2456" width="13.3984375" bestFit="1" customWidth="1"/>
    <col min="2457" max="2461" width="14.3984375" bestFit="1" customWidth="1"/>
    <col min="2462" max="2466" width="13.3984375" bestFit="1" customWidth="1"/>
    <col min="2467" max="2471" width="14.3984375" bestFit="1" customWidth="1"/>
    <col min="2472" max="2472" width="12.33203125" bestFit="1" customWidth="1"/>
    <col min="2473" max="2473" width="13.3984375" bestFit="1" customWidth="1"/>
    <col min="2474" max="2474" width="12.33203125" bestFit="1" customWidth="1"/>
    <col min="2475" max="2480" width="13.3984375" bestFit="1" customWidth="1"/>
    <col min="2481" max="2489" width="14.3984375" bestFit="1" customWidth="1"/>
    <col min="2490" max="2490" width="13.3984375" bestFit="1" customWidth="1"/>
    <col min="2491" max="2495" width="14.3984375" bestFit="1" customWidth="1"/>
    <col min="2496" max="2500" width="15.3984375" bestFit="1" customWidth="1"/>
    <col min="2501" max="2501" width="14.3984375" bestFit="1" customWidth="1"/>
    <col min="2502" max="2506" width="15.3984375" bestFit="1" customWidth="1"/>
    <col min="2507" max="2507" width="14.3984375" bestFit="1" customWidth="1"/>
    <col min="2508" max="2508" width="15.3984375" bestFit="1" customWidth="1"/>
    <col min="2509" max="2511" width="14.3984375" bestFit="1" customWidth="1"/>
    <col min="2512" max="2512" width="13.3984375" bestFit="1" customWidth="1"/>
    <col min="2513" max="2513" width="14.3984375" bestFit="1" customWidth="1"/>
    <col min="2514" max="2514" width="15.3984375" bestFit="1" customWidth="1"/>
    <col min="2515" max="2515" width="14.3984375" bestFit="1" customWidth="1"/>
    <col min="2516" max="2517" width="15.3984375" bestFit="1" customWidth="1"/>
    <col min="2518" max="2518" width="14.3984375" bestFit="1" customWidth="1"/>
    <col min="2519" max="2519" width="15.3984375" bestFit="1" customWidth="1"/>
    <col min="2520" max="2520" width="14.3984375" bestFit="1" customWidth="1"/>
    <col min="2521" max="2522" width="15.3984375" bestFit="1" customWidth="1"/>
    <col min="2523" max="2524" width="14.3984375" bestFit="1" customWidth="1"/>
    <col min="2525" max="2526" width="15.3984375" bestFit="1" customWidth="1"/>
    <col min="2527" max="2528" width="14.3984375" bestFit="1" customWidth="1"/>
    <col min="2529" max="2529" width="13.3984375" bestFit="1" customWidth="1"/>
    <col min="2530" max="2532" width="14.3984375" bestFit="1" customWidth="1"/>
    <col min="2533" max="2539" width="15.3984375" bestFit="1" customWidth="1"/>
    <col min="2540" max="2540" width="14.3984375" bestFit="1" customWidth="1"/>
    <col min="2541" max="2543" width="13.3984375" bestFit="1" customWidth="1"/>
    <col min="2544" max="2544" width="12.33203125" bestFit="1" customWidth="1"/>
    <col min="2545" max="2549" width="14.3984375" bestFit="1" customWidth="1"/>
    <col min="2550" max="2550" width="13.3984375" bestFit="1" customWidth="1"/>
    <col min="2551" max="2556" width="14.3984375" bestFit="1" customWidth="1"/>
    <col min="2557" max="2557" width="13.3984375" bestFit="1" customWidth="1"/>
    <col min="2558" max="2559" width="14.3984375" bestFit="1" customWidth="1"/>
    <col min="2560" max="2562" width="12.33203125" bestFit="1" customWidth="1"/>
    <col min="2563" max="2563" width="14.3984375" bestFit="1" customWidth="1"/>
    <col min="2564" max="2565" width="13.3984375" bestFit="1" customWidth="1"/>
    <col min="2566" max="2566" width="14.3984375" bestFit="1" customWidth="1"/>
    <col min="2567" max="2567" width="13.3984375" bestFit="1" customWidth="1"/>
    <col min="2568" max="2568" width="14.3984375" bestFit="1" customWidth="1"/>
    <col min="2569" max="2570" width="13.3984375" bestFit="1" customWidth="1"/>
    <col min="2571" max="2571" width="14.3984375" bestFit="1" customWidth="1"/>
    <col min="2572" max="2572" width="13.3984375" bestFit="1" customWidth="1"/>
    <col min="2573" max="2573" width="14.3984375" bestFit="1" customWidth="1"/>
    <col min="2574" max="2575" width="13.3984375" bestFit="1" customWidth="1"/>
    <col min="2576" max="2580" width="14.3984375" bestFit="1" customWidth="1"/>
    <col min="2581" max="2581" width="13.3984375" bestFit="1" customWidth="1"/>
    <col min="2582" max="2588" width="14.3984375" bestFit="1" customWidth="1"/>
    <col min="2589" max="2589" width="13.3984375" bestFit="1" customWidth="1"/>
    <col min="2590" max="2590" width="14.3984375" bestFit="1" customWidth="1"/>
    <col min="2591" max="2591" width="12.33203125" bestFit="1" customWidth="1"/>
    <col min="2592" max="2598" width="13.3984375" bestFit="1" customWidth="1"/>
    <col min="2599" max="2599" width="12.33203125" bestFit="1" customWidth="1"/>
    <col min="2600" max="2600" width="13.3984375" bestFit="1" customWidth="1"/>
    <col min="2601" max="2601" width="12.33203125" bestFit="1" customWidth="1"/>
    <col min="2602" max="2603" width="13.3984375" bestFit="1" customWidth="1"/>
    <col min="2604" max="2605" width="14.3984375" bestFit="1" customWidth="1"/>
    <col min="2606" max="2606" width="13.3984375" bestFit="1" customWidth="1"/>
    <col min="2607" max="2615" width="14.3984375" bestFit="1" customWidth="1"/>
    <col min="2616" max="2616" width="13.3984375" bestFit="1" customWidth="1"/>
    <col min="2617" max="2618" width="14.3984375" bestFit="1" customWidth="1"/>
    <col min="2619" max="2619" width="13.3984375" bestFit="1" customWidth="1"/>
    <col min="2620" max="2621" width="14.3984375" bestFit="1" customWidth="1"/>
    <col min="2622" max="2622" width="13.3984375" bestFit="1" customWidth="1"/>
    <col min="2623" max="2624" width="14.3984375" bestFit="1" customWidth="1"/>
    <col min="2625" max="2635" width="13.3984375" bestFit="1" customWidth="1"/>
    <col min="2636" max="2637" width="14.3984375" bestFit="1" customWidth="1"/>
    <col min="2638" max="2638" width="13.3984375" bestFit="1" customWidth="1"/>
    <col min="2639" max="2647" width="14.3984375" bestFit="1" customWidth="1"/>
    <col min="2648" max="2649" width="13.3984375" bestFit="1" customWidth="1"/>
    <col min="2650" max="2651" width="14.3984375" bestFit="1" customWidth="1"/>
    <col min="2652" max="2652" width="13.3984375" bestFit="1" customWidth="1"/>
    <col min="2653" max="2653" width="14.3984375" bestFit="1" customWidth="1"/>
    <col min="2654" max="2655" width="13.3984375" bestFit="1" customWidth="1"/>
    <col min="2656" max="2659" width="14.3984375" bestFit="1" customWidth="1"/>
    <col min="2660" max="2660" width="13.3984375" bestFit="1" customWidth="1"/>
    <col min="2661" max="2673" width="14.3984375" bestFit="1" customWidth="1"/>
    <col min="2674" max="2675" width="13.3984375" bestFit="1" customWidth="1"/>
    <col min="2676" max="2677" width="14.3984375" bestFit="1" customWidth="1"/>
    <col min="2678" max="2680" width="13.3984375" bestFit="1" customWidth="1"/>
    <col min="2681" max="2682" width="14.3984375" bestFit="1" customWidth="1"/>
    <col min="2683" max="2689" width="13.3984375" bestFit="1" customWidth="1"/>
    <col min="2690" max="2690" width="12.33203125" bestFit="1" customWidth="1"/>
    <col min="2691" max="2699" width="13.3984375" bestFit="1" customWidth="1"/>
    <col min="2700" max="2709" width="14.3984375" bestFit="1" customWidth="1"/>
    <col min="2710" max="2710" width="13.3984375" bestFit="1" customWidth="1"/>
    <col min="2711" max="2718" width="14.3984375" bestFit="1" customWidth="1"/>
    <col min="2719" max="2720" width="13.3984375" bestFit="1" customWidth="1"/>
    <col min="2721" max="2724" width="14.3984375" bestFit="1" customWidth="1"/>
    <col min="2725" max="2726" width="13.3984375" bestFit="1" customWidth="1"/>
    <col min="2727" max="2727" width="14.3984375" bestFit="1" customWidth="1"/>
    <col min="2728" max="2728" width="13.3984375" bestFit="1" customWidth="1"/>
    <col min="2729" max="2730" width="14.3984375" bestFit="1" customWidth="1"/>
    <col min="2731" max="2731" width="13.3984375" bestFit="1" customWidth="1"/>
    <col min="2732" max="2740" width="14.3984375" bestFit="1" customWidth="1"/>
    <col min="2741" max="2741" width="12.33203125" bestFit="1" customWidth="1"/>
    <col min="2742" max="2750" width="13.3984375" bestFit="1" customWidth="1"/>
    <col min="2751" max="2751" width="12.33203125" bestFit="1" customWidth="1"/>
    <col min="2752" max="2762" width="13.3984375" bestFit="1" customWidth="1"/>
    <col min="2763" max="2774" width="14.3984375" bestFit="1" customWidth="1"/>
    <col min="2775" max="2778" width="13.3984375" bestFit="1" customWidth="1"/>
    <col min="2779" max="2779" width="14.3984375" bestFit="1" customWidth="1"/>
    <col min="2780" max="2781" width="13.3984375" bestFit="1" customWidth="1"/>
    <col min="2782" max="2783" width="14.3984375" bestFit="1" customWidth="1"/>
    <col min="2784" max="2784" width="13.3984375" bestFit="1" customWidth="1"/>
    <col min="2785" max="2786" width="14.3984375" bestFit="1" customWidth="1"/>
    <col min="2787" max="2787" width="13.3984375" bestFit="1" customWidth="1"/>
    <col min="2788" max="2790" width="14.3984375" bestFit="1" customWidth="1"/>
    <col min="2791" max="2791" width="13.3984375" bestFit="1" customWidth="1"/>
    <col min="2792" max="2792" width="14.3984375" bestFit="1" customWidth="1"/>
    <col min="2793" max="2793" width="13.3984375" bestFit="1" customWidth="1"/>
    <col min="2794" max="2794" width="14.3984375" bestFit="1" customWidth="1"/>
    <col min="2795" max="2796" width="13.3984375" bestFit="1" customWidth="1"/>
    <col min="2797" max="2799" width="14.3984375" bestFit="1" customWidth="1"/>
    <col min="2800" max="2803" width="13.3984375" bestFit="1" customWidth="1"/>
    <col min="2804" max="2804" width="12.33203125" bestFit="1" customWidth="1"/>
    <col min="2805" max="2806" width="13.3984375" bestFit="1" customWidth="1"/>
    <col min="2807" max="2807" width="12.33203125" bestFit="1" customWidth="1"/>
    <col min="2808" max="2808" width="13.3984375" bestFit="1" customWidth="1"/>
    <col min="2809" max="2809" width="12.33203125" bestFit="1" customWidth="1"/>
    <col min="2810" max="2810" width="13.3984375" bestFit="1" customWidth="1"/>
    <col min="2811" max="2819" width="14.3984375" bestFit="1" customWidth="1"/>
    <col min="2820" max="2820" width="13.3984375" bestFit="1" customWidth="1"/>
    <col min="2821" max="2827" width="14.3984375" bestFit="1" customWidth="1"/>
    <col min="2828" max="2828" width="13.3984375" bestFit="1" customWidth="1"/>
    <col min="2829" max="2830" width="14.3984375" bestFit="1" customWidth="1"/>
    <col min="2831" max="2831" width="13.3984375" bestFit="1" customWidth="1"/>
    <col min="2832" max="2832" width="14.3984375" bestFit="1" customWidth="1"/>
    <col min="2833" max="2833" width="13.3984375" bestFit="1" customWidth="1"/>
    <col min="2834" max="2834" width="14.3984375" bestFit="1" customWidth="1"/>
    <col min="2835" max="2835" width="13.3984375" bestFit="1" customWidth="1"/>
    <col min="2836" max="2840" width="14.3984375" bestFit="1" customWidth="1"/>
    <col min="2841" max="2841" width="13.3984375" bestFit="1" customWidth="1"/>
    <col min="2842" max="2844" width="14.3984375" bestFit="1" customWidth="1"/>
    <col min="2845" max="2845" width="13.3984375" bestFit="1" customWidth="1"/>
    <col min="2846" max="2846" width="14.3984375" bestFit="1" customWidth="1"/>
    <col min="2847" max="2847" width="13.3984375" bestFit="1" customWidth="1"/>
    <col min="2848" max="2850" width="14.3984375" bestFit="1" customWidth="1"/>
    <col min="2851" max="2851" width="12.33203125" bestFit="1" customWidth="1"/>
    <col min="2852" max="2854" width="13.3984375" bestFit="1" customWidth="1"/>
    <col min="2855" max="2856" width="12.33203125" bestFit="1" customWidth="1"/>
    <col min="2857" max="2858" width="13.3984375" bestFit="1" customWidth="1"/>
    <col min="2859" max="2859" width="12.33203125" bestFit="1" customWidth="1"/>
    <col min="2860" max="2860" width="13.3984375" bestFit="1" customWidth="1"/>
    <col min="2861" max="2861" width="12.33203125" bestFit="1" customWidth="1"/>
    <col min="2862" max="2865" width="13.3984375" bestFit="1" customWidth="1"/>
    <col min="2866" max="2871" width="14.3984375" bestFit="1" customWidth="1"/>
    <col min="2872" max="2872" width="13.3984375" bestFit="1" customWidth="1"/>
    <col min="2873" max="2873" width="14.3984375" bestFit="1" customWidth="1"/>
    <col min="2874" max="2874" width="13.3984375" bestFit="1" customWidth="1"/>
    <col min="2875" max="2876" width="14.3984375" bestFit="1" customWidth="1"/>
    <col min="2877" max="2880" width="13.3984375" bestFit="1" customWidth="1"/>
    <col min="2881" max="2882" width="14.3984375" bestFit="1" customWidth="1"/>
    <col min="2883" max="2883" width="13.3984375" bestFit="1" customWidth="1"/>
    <col min="2884" max="2887" width="14.3984375" bestFit="1" customWidth="1"/>
    <col min="2888" max="2890" width="13.3984375" bestFit="1" customWidth="1"/>
    <col min="2891" max="2891" width="14.3984375" bestFit="1" customWidth="1"/>
    <col min="2892" max="2892" width="13.3984375" bestFit="1" customWidth="1"/>
    <col min="2893" max="2899" width="14.3984375" bestFit="1" customWidth="1"/>
    <col min="2900" max="2900" width="13.3984375" bestFit="1" customWidth="1"/>
    <col min="2901" max="2901" width="14.3984375" bestFit="1" customWidth="1"/>
    <col min="2902" max="2903" width="13.3984375" bestFit="1" customWidth="1"/>
    <col min="2904" max="2904" width="15.3984375" bestFit="1" customWidth="1"/>
    <col min="2905" max="2905" width="14.3984375" bestFit="1" customWidth="1"/>
    <col min="2906" max="2915" width="15.3984375" bestFit="1" customWidth="1"/>
    <col min="2916" max="2916" width="14.3984375" bestFit="1" customWidth="1"/>
    <col min="2917" max="2917" width="15.3984375" bestFit="1" customWidth="1"/>
    <col min="2918" max="2918" width="14.3984375" bestFit="1" customWidth="1"/>
    <col min="2919" max="2920" width="15.3984375" bestFit="1" customWidth="1"/>
    <col min="2921" max="2922" width="14.3984375" bestFit="1" customWidth="1"/>
    <col min="2923" max="2925" width="15.3984375" bestFit="1" customWidth="1"/>
    <col min="2926" max="2926" width="14.3984375" bestFit="1" customWidth="1"/>
    <col min="2927" max="2930" width="15.3984375" bestFit="1" customWidth="1"/>
    <col min="2931" max="2932" width="14.3984375" bestFit="1" customWidth="1"/>
    <col min="2933" max="2934" width="15.3984375" bestFit="1" customWidth="1"/>
    <col min="2935" max="2935" width="14.3984375" bestFit="1" customWidth="1"/>
    <col min="2936" max="2942" width="15.3984375" bestFit="1" customWidth="1"/>
    <col min="2943" max="2944" width="14.3984375" bestFit="1" customWidth="1"/>
    <col min="2945" max="2947" width="15.3984375" bestFit="1" customWidth="1"/>
    <col min="2948" max="2949" width="14.3984375" bestFit="1" customWidth="1"/>
    <col min="2950" max="2950" width="13.3984375" bestFit="1" customWidth="1"/>
    <col min="2951" max="2956" width="14.3984375" bestFit="1" customWidth="1"/>
    <col min="2957" max="2957" width="13.3984375" bestFit="1" customWidth="1"/>
    <col min="2958" max="2962" width="14.3984375" bestFit="1" customWidth="1"/>
    <col min="2963" max="2966" width="15.3984375" bestFit="1" customWidth="1"/>
    <col min="2967" max="2967" width="14.3984375" bestFit="1" customWidth="1"/>
    <col min="2968" max="2968" width="15.3984375" bestFit="1" customWidth="1"/>
    <col min="2969" max="2969" width="14.3984375" bestFit="1" customWidth="1"/>
    <col min="2970" max="2971" width="15.3984375" bestFit="1" customWidth="1"/>
    <col min="2972" max="2972" width="14.3984375" bestFit="1" customWidth="1"/>
    <col min="2973" max="2975" width="15.3984375" bestFit="1" customWidth="1"/>
    <col min="2976" max="2977" width="14.3984375" bestFit="1" customWidth="1"/>
    <col min="2978" max="2981" width="15.3984375" bestFit="1" customWidth="1"/>
    <col min="2982" max="2983" width="14.3984375" bestFit="1" customWidth="1"/>
    <col min="2984" max="2985" width="15.3984375" bestFit="1" customWidth="1"/>
    <col min="2986" max="2987" width="14.3984375" bestFit="1" customWidth="1"/>
    <col min="2988" max="2988" width="13.3984375" bestFit="1" customWidth="1"/>
    <col min="2989" max="2989" width="14.3984375" bestFit="1" customWidth="1"/>
    <col min="2990" max="2990" width="13.3984375" bestFit="1" customWidth="1"/>
    <col min="2991" max="2993" width="14.3984375" bestFit="1" customWidth="1"/>
    <col min="2994" max="2994" width="13.3984375" bestFit="1" customWidth="1"/>
    <col min="2995" max="2997" width="14.3984375" bestFit="1" customWidth="1"/>
    <col min="2998" max="3001" width="15.3984375" bestFit="1" customWidth="1"/>
    <col min="3002" max="3002" width="14.3984375" bestFit="1" customWidth="1"/>
    <col min="3003" max="3014" width="15.3984375" bestFit="1" customWidth="1"/>
    <col min="3015" max="3015" width="12.33203125" bestFit="1" customWidth="1"/>
    <col min="3016" max="3016" width="13.3984375" bestFit="1" customWidth="1"/>
    <col min="3017" max="3017" width="12.33203125" bestFit="1" customWidth="1"/>
    <col min="3018" max="3018" width="13.3984375" bestFit="1" customWidth="1"/>
    <col min="3019" max="3019" width="12.33203125" bestFit="1" customWidth="1"/>
    <col min="3020" max="3020" width="14.3984375" bestFit="1" customWidth="1"/>
    <col min="3021" max="3021" width="13.3984375" bestFit="1" customWidth="1"/>
    <col min="3022" max="3041" width="14.3984375" bestFit="1" customWidth="1"/>
    <col min="3042" max="3044" width="13.3984375" bestFit="1" customWidth="1"/>
    <col min="3045" max="3048" width="14.3984375" bestFit="1" customWidth="1"/>
    <col min="3049" max="3049" width="13.3984375" bestFit="1" customWidth="1"/>
    <col min="3050" max="3056" width="14.3984375" bestFit="1" customWidth="1"/>
    <col min="3057" max="3057" width="12.33203125" bestFit="1" customWidth="1"/>
    <col min="3058" max="3064" width="13.3984375" bestFit="1" customWidth="1"/>
    <col min="3065" max="3065" width="12.33203125" bestFit="1" customWidth="1"/>
    <col min="3066" max="3070" width="13.3984375" bestFit="1" customWidth="1"/>
    <col min="3071" max="3071" width="12.33203125" bestFit="1" customWidth="1"/>
    <col min="3072" max="3072" width="13.3984375" bestFit="1" customWidth="1"/>
    <col min="3073" max="3073" width="12.33203125" bestFit="1" customWidth="1"/>
    <col min="3074" max="3074" width="13.3984375" bestFit="1" customWidth="1"/>
    <col min="3075" max="3076" width="12.33203125" bestFit="1" customWidth="1"/>
    <col min="3077" max="3079" width="13.3984375" bestFit="1" customWidth="1"/>
    <col min="3080" max="3081" width="14.3984375" bestFit="1" customWidth="1"/>
    <col min="3082" max="3082" width="13.3984375" bestFit="1" customWidth="1"/>
    <col min="3083" max="3085" width="14.3984375" bestFit="1" customWidth="1"/>
    <col min="3086" max="3087" width="13.3984375" bestFit="1" customWidth="1"/>
    <col min="3088" max="3088" width="14.3984375" bestFit="1" customWidth="1"/>
    <col min="3089" max="3089" width="13.3984375" bestFit="1" customWidth="1"/>
    <col min="3090" max="3093" width="14.3984375" bestFit="1" customWidth="1"/>
    <col min="3094" max="3094" width="13.3984375" bestFit="1" customWidth="1"/>
    <col min="3095" max="3099" width="14.3984375" bestFit="1" customWidth="1"/>
    <col min="3100" max="3100" width="13.3984375" bestFit="1" customWidth="1"/>
    <col min="3101" max="3102" width="14.3984375" bestFit="1" customWidth="1"/>
    <col min="3103" max="3103" width="13.3984375" bestFit="1" customWidth="1"/>
    <col min="3104" max="3104" width="14.3984375" bestFit="1" customWidth="1"/>
    <col min="3105" max="3106" width="13.3984375" bestFit="1" customWidth="1"/>
    <col min="3107" max="3108" width="14.3984375" bestFit="1" customWidth="1"/>
    <col min="3109" max="3109" width="13.3984375" bestFit="1" customWidth="1"/>
    <col min="3110" max="3111" width="14.3984375" bestFit="1" customWidth="1"/>
    <col min="3112" max="3112" width="13.3984375" bestFit="1" customWidth="1"/>
    <col min="3113" max="3114" width="14.3984375" bestFit="1" customWidth="1"/>
    <col min="3115" max="3115" width="13.3984375" bestFit="1" customWidth="1"/>
    <col min="3116" max="3116" width="14.3984375" bestFit="1" customWidth="1"/>
    <col min="3117" max="3119" width="13.3984375" bestFit="1" customWidth="1"/>
    <col min="3120" max="3120" width="14.3984375" bestFit="1" customWidth="1"/>
    <col min="3121" max="3121" width="12.33203125" bestFit="1" customWidth="1"/>
    <col min="3122" max="3123" width="13.3984375" bestFit="1" customWidth="1"/>
    <col min="3124" max="3124" width="12.33203125" bestFit="1" customWidth="1"/>
    <col min="3125" max="3126" width="13.3984375" bestFit="1" customWidth="1"/>
    <col min="3127" max="3127" width="12.33203125" bestFit="1" customWidth="1"/>
    <col min="3128" max="3129" width="13.3984375" bestFit="1" customWidth="1"/>
    <col min="3130" max="3131" width="12.33203125" bestFit="1" customWidth="1"/>
    <col min="3132" max="3133" width="13.3984375" bestFit="1" customWidth="1"/>
    <col min="3134" max="3134" width="12.33203125" bestFit="1" customWidth="1"/>
    <col min="3135" max="3137" width="13.3984375" bestFit="1" customWidth="1"/>
    <col min="3138" max="3139" width="14.3984375" bestFit="1" customWidth="1"/>
    <col min="3140" max="3140" width="13.3984375" bestFit="1" customWidth="1"/>
    <col min="3141" max="3142" width="14.3984375" bestFit="1" customWidth="1"/>
    <col min="3143" max="3144" width="13.3984375" bestFit="1" customWidth="1"/>
    <col min="3145" max="3151" width="14.3984375" bestFit="1" customWidth="1"/>
    <col min="3152" max="3152" width="13.3984375" bestFit="1" customWidth="1"/>
    <col min="3153" max="3160" width="14.3984375" bestFit="1" customWidth="1"/>
    <col min="3161" max="3161" width="13.3984375" bestFit="1" customWidth="1"/>
    <col min="3162" max="3169" width="14.3984375" bestFit="1" customWidth="1"/>
    <col min="3170" max="3170" width="13.3984375" bestFit="1" customWidth="1"/>
    <col min="3171" max="3171" width="12.33203125" bestFit="1" customWidth="1"/>
    <col min="3172" max="3175" width="13.3984375" bestFit="1" customWidth="1"/>
    <col min="3176" max="3177" width="12.33203125" bestFit="1" customWidth="1"/>
    <col min="3178" max="3185" width="13.3984375" bestFit="1" customWidth="1"/>
    <col min="3186" max="3186" width="12.33203125" bestFit="1" customWidth="1"/>
    <col min="3187" max="3188" width="13.3984375" bestFit="1" customWidth="1"/>
    <col min="3189" max="3191" width="12.33203125" bestFit="1" customWidth="1"/>
    <col min="3192" max="3193" width="13.3984375" bestFit="1" customWidth="1"/>
    <col min="3194" max="3194" width="14.3984375" bestFit="1" customWidth="1"/>
    <col min="3195" max="3196" width="13.3984375" bestFit="1" customWidth="1"/>
    <col min="3197" max="3204" width="14.3984375" bestFit="1" customWidth="1"/>
    <col min="3205" max="3205" width="13.3984375" bestFit="1" customWidth="1"/>
    <col min="3206" max="3207" width="14.3984375" bestFit="1" customWidth="1"/>
    <col min="3208" max="3208" width="13.3984375" bestFit="1" customWidth="1"/>
    <col min="3209" max="3217" width="14.3984375" bestFit="1" customWidth="1"/>
    <col min="3218" max="3218" width="13.3984375" bestFit="1" customWidth="1"/>
    <col min="3219" max="3223" width="14.3984375" bestFit="1" customWidth="1"/>
    <col min="3224" max="3225" width="12.33203125" bestFit="1" customWidth="1"/>
    <col min="3226" max="3230" width="13.3984375" bestFit="1" customWidth="1"/>
    <col min="3231" max="3231" width="12.33203125" bestFit="1" customWidth="1"/>
    <col min="3232" max="3239" width="13.3984375" bestFit="1" customWidth="1"/>
    <col min="3240" max="3240" width="12.33203125" bestFit="1" customWidth="1"/>
    <col min="3241" max="3242" width="13.3984375" bestFit="1" customWidth="1"/>
    <col min="3243" max="3244" width="14.3984375" bestFit="1" customWidth="1"/>
    <col min="3245" max="3247" width="13.3984375" bestFit="1" customWidth="1"/>
    <col min="3248" max="3251" width="14.3984375" bestFit="1" customWidth="1"/>
    <col min="3252" max="3252" width="13.3984375" bestFit="1" customWidth="1"/>
    <col min="3253" max="3255" width="14.3984375" bestFit="1" customWidth="1"/>
    <col min="3256" max="3256" width="13.3984375" bestFit="1" customWidth="1"/>
    <col min="3257" max="3266" width="14.3984375" bestFit="1" customWidth="1"/>
    <col min="3267" max="3267" width="13.3984375" bestFit="1" customWidth="1"/>
    <col min="3268" max="3270" width="14.3984375" bestFit="1" customWidth="1"/>
    <col min="3271" max="3271" width="13.3984375" bestFit="1" customWidth="1"/>
    <col min="3272" max="3282" width="14.3984375" bestFit="1" customWidth="1"/>
    <col min="3283" max="3284" width="13.3984375" bestFit="1" customWidth="1"/>
    <col min="3285" max="3288" width="14.3984375" bestFit="1" customWidth="1"/>
    <col min="3289" max="3289" width="13.3984375" bestFit="1" customWidth="1"/>
    <col min="3290" max="3291" width="14.3984375" bestFit="1" customWidth="1"/>
    <col min="3292" max="3292" width="13.3984375" bestFit="1" customWidth="1"/>
    <col min="3293" max="3293" width="12.33203125" bestFit="1" customWidth="1"/>
    <col min="3294" max="3296" width="13.3984375" bestFit="1" customWidth="1"/>
    <col min="3297" max="3297" width="12.33203125" bestFit="1" customWidth="1"/>
    <col min="3298" max="3302" width="13.3984375" bestFit="1" customWidth="1"/>
    <col min="3303" max="3303" width="12.33203125" bestFit="1" customWidth="1"/>
    <col min="3304" max="3304" width="13.3984375" bestFit="1" customWidth="1"/>
    <col min="3305" max="3305" width="12.33203125" bestFit="1" customWidth="1"/>
    <col min="3306" max="3309" width="13.3984375" bestFit="1" customWidth="1"/>
    <col min="3310" max="3312" width="14.3984375" bestFit="1" customWidth="1"/>
    <col min="3313" max="3314" width="13.3984375" bestFit="1" customWidth="1"/>
    <col min="3315" max="3317" width="14.3984375" bestFit="1" customWidth="1"/>
    <col min="3318" max="3318" width="13.3984375" bestFit="1" customWidth="1"/>
    <col min="3319" max="3321" width="14.3984375" bestFit="1" customWidth="1"/>
    <col min="3322" max="3323" width="13.3984375" bestFit="1" customWidth="1"/>
    <col min="3324" max="3333" width="14.3984375" bestFit="1" customWidth="1"/>
    <col min="3334" max="3334" width="13.3984375" bestFit="1" customWidth="1"/>
    <col min="3335" max="3336" width="14.3984375" bestFit="1" customWidth="1"/>
    <col min="3337" max="3339" width="13.3984375" bestFit="1" customWidth="1"/>
    <col min="3340" max="3341" width="14.3984375" bestFit="1" customWidth="1"/>
    <col min="3342" max="3344" width="13.3984375" bestFit="1" customWidth="1"/>
    <col min="3345" max="3349" width="14.3984375" bestFit="1" customWidth="1"/>
    <col min="3350" max="3350" width="13.3984375" bestFit="1" customWidth="1"/>
    <col min="3351" max="3352" width="14.3984375" bestFit="1" customWidth="1"/>
    <col min="3353" max="3353" width="13.3984375" bestFit="1" customWidth="1"/>
    <col min="3354" max="3354" width="12.33203125" bestFit="1" customWidth="1"/>
    <col min="3355" max="3355" width="13.3984375" bestFit="1" customWidth="1"/>
    <col min="3356" max="3356" width="12.33203125" bestFit="1" customWidth="1"/>
    <col min="3357" max="3363" width="13.3984375" bestFit="1" customWidth="1"/>
    <col min="3364" max="3364" width="12.33203125" bestFit="1" customWidth="1"/>
    <col min="3365" max="3365" width="13.3984375" bestFit="1" customWidth="1"/>
    <col min="3366" max="3366" width="14.3984375" bestFit="1" customWidth="1"/>
    <col min="3367" max="3367" width="13.3984375" bestFit="1" customWidth="1"/>
    <col min="3368" max="3371" width="14.3984375" bestFit="1" customWidth="1"/>
    <col min="3372" max="3373" width="13.3984375" bestFit="1" customWidth="1"/>
    <col min="3374" max="3382" width="14.3984375" bestFit="1" customWidth="1"/>
    <col min="3383" max="3383" width="13.3984375" bestFit="1" customWidth="1"/>
    <col min="3384" max="3388" width="14.3984375" bestFit="1" customWidth="1"/>
    <col min="3389" max="3389" width="13.3984375" bestFit="1" customWidth="1"/>
    <col min="3390" max="3401" width="14.3984375" bestFit="1" customWidth="1"/>
    <col min="3402" max="3402" width="13.3984375" bestFit="1" customWidth="1"/>
    <col min="3403" max="3405" width="12.33203125" bestFit="1" customWidth="1"/>
    <col min="3406" max="3413" width="13.3984375" bestFit="1" customWidth="1"/>
    <col min="3414" max="3414" width="12.33203125" bestFit="1" customWidth="1"/>
    <col min="3415" max="3416" width="13.3984375" bestFit="1" customWidth="1"/>
    <col min="3417" max="3418" width="14.3984375" bestFit="1" customWidth="1"/>
    <col min="3419" max="3419" width="13.3984375" bestFit="1" customWidth="1"/>
    <col min="3420" max="3421" width="14.3984375" bestFit="1" customWidth="1"/>
    <col min="3422" max="3422" width="13.3984375" bestFit="1" customWidth="1"/>
    <col min="3423" max="3433" width="14.3984375" bestFit="1" customWidth="1"/>
    <col min="3434" max="3434" width="13.3984375" bestFit="1" customWidth="1"/>
    <col min="3435" max="3437" width="14.3984375" bestFit="1" customWidth="1"/>
    <col min="3438" max="3438" width="13.3984375" bestFit="1" customWidth="1"/>
    <col min="3439" max="3440" width="14.3984375" bestFit="1" customWidth="1"/>
    <col min="3441" max="3444" width="13.3984375" bestFit="1" customWidth="1"/>
    <col min="3445" max="3445" width="12.33203125" bestFit="1" customWidth="1"/>
    <col min="3446" max="3449" width="13.3984375" bestFit="1" customWidth="1"/>
    <col min="3450" max="3452" width="12.33203125" bestFit="1" customWidth="1"/>
    <col min="3453" max="3453" width="13.3984375" bestFit="1" customWidth="1"/>
    <col min="3454" max="3455" width="14.3984375" bestFit="1" customWidth="1"/>
    <col min="3456" max="3457" width="13.3984375" bestFit="1" customWidth="1"/>
    <col min="3458" max="3459" width="14.3984375" bestFit="1" customWidth="1"/>
    <col min="3460" max="3461" width="13.3984375" bestFit="1" customWidth="1"/>
    <col min="3462" max="3462" width="14.3984375" bestFit="1" customWidth="1"/>
    <col min="3463" max="3464" width="13.3984375" bestFit="1" customWidth="1"/>
    <col min="3465" max="3468" width="14.3984375" bestFit="1" customWidth="1"/>
    <col min="3469" max="3470" width="13.3984375" bestFit="1" customWidth="1"/>
    <col min="3471" max="3476" width="14.3984375" bestFit="1" customWidth="1"/>
    <col min="3477" max="3477" width="13.3984375" bestFit="1" customWidth="1"/>
    <col min="3478" max="3489" width="14.3984375" bestFit="1" customWidth="1"/>
    <col min="3490" max="3491" width="15.3984375" bestFit="1" customWidth="1"/>
    <col min="3492" max="3492" width="14.3984375" bestFit="1" customWidth="1"/>
    <col min="3493" max="3498" width="15.3984375" bestFit="1" customWidth="1"/>
    <col min="3499" max="3501" width="14.3984375" bestFit="1" customWidth="1"/>
    <col min="3502" max="3513" width="15.3984375" bestFit="1" customWidth="1"/>
    <col min="3514" max="3514" width="14.3984375" bestFit="1" customWidth="1"/>
    <col min="3515" max="3520" width="15.3984375" bestFit="1" customWidth="1"/>
    <col min="3521" max="3521" width="13.3984375" bestFit="1" customWidth="1"/>
    <col min="3522" max="3522" width="14.3984375" bestFit="1" customWidth="1"/>
    <col min="3523" max="3523" width="13.3984375" bestFit="1" customWidth="1"/>
    <col min="3524" max="3528" width="14.3984375" bestFit="1" customWidth="1"/>
    <col min="3529" max="3529" width="13.3984375" bestFit="1" customWidth="1"/>
    <col min="3530" max="3531" width="14.3984375" bestFit="1" customWidth="1"/>
    <col min="3532" max="3532" width="13.3984375" bestFit="1" customWidth="1"/>
    <col min="3533" max="3533" width="14.3984375" bestFit="1" customWidth="1"/>
    <col min="3534" max="3536" width="15.3984375" bestFit="1" customWidth="1"/>
    <col min="3537" max="3538" width="14.3984375" bestFit="1" customWidth="1"/>
    <col min="3539" max="3540" width="15.3984375" bestFit="1" customWidth="1"/>
    <col min="3541" max="3541" width="14.3984375" bestFit="1" customWidth="1"/>
    <col min="3542" max="3551" width="15.3984375" bestFit="1" customWidth="1"/>
    <col min="3552" max="3552" width="14.3984375" bestFit="1" customWidth="1"/>
    <col min="3553" max="3559" width="15.3984375" bestFit="1" customWidth="1"/>
    <col min="3560" max="3560" width="14.3984375" bestFit="1" customWidth="1"/>
    <col min="3561" max="3561" width="15.3984375" bestFit="1" customWidth="1"/>
    <col min="3562" max="3562" width="14.3984375" bestFit="1" customWidth="1"/>
    <col min="3563" max="3566" width="15.3984375" bestFit="1" customWidth="1"/>
    <col min="3567" max="3568" width="13.3984375" bestFit="1" customWidth="1"/>
    <col min="3569" max="3569" width="14.3984375" bestFit="1" customWidth="1"/>
    <col min="3570" max="3570" width="13.3984375" bestFit="1" customWidth="1"/>
    <col min="3571" max="3573" width="14.3984375" bestFit="1" customWidth="1"/>
    <col min="3574" max="3574" width="13.3984375" bestFit="1" customWidth="1"/>
    <col min="3575" max="3575" width="15.3984375" bestFit="1" customWidth="1"/>
    <col min="3576" max="3576" width="14.3984375" bestFit="1" customWidth="1"/>
    <col min="3577" max="3579" width="15.3984375" bestFit="1" customWidth="1"/>
    <col min="3580" max="3580" width="14.3984375" bestFit="1" customWidth="1"/>
    <col min="3581" max="3581" width="15.3984375" bestFit="1" customWidth="1"/>
    <col min="3582" max="3585" width="13.3984375" bestFit="1" customWidth="1"/>
    <col min="3586" max="3586" width="12.33203125" bestFit="1" customWidth="1"/>
    <col min="3587" max="3588" width="13.3984375" bestFit="1" customWidth="1"/>
    <col min="3589" max="3590" width="12.33203125" bestFit="1" customWidth="1"/>
    <col min="3591" max="3592" width="13.3984375" bestFit="1" customWidth="1"/>
    <col min="3593" max="3601" width="14.3984375" bestFit="1" customWidth="1"/>
    <col min="3602" max="3602" width="13.3984375" bestFit="1" customWidth="1"/>
    <col min="3603" max="3604" width="14.3984375" bestFit="1" customWidth="1"/>
    <col min="3605" max="3605" width="13.3984375" bestFit="1" customWidth="1"/>
    <col min="3606" max="3614" width="14.3984375" bestFit="1" customWidth="1"/>
    <col min="3615" max="3615" width="12.33203125" bestFit="1" customWidth="1"/>
    <col min="3616" max="3619" width="13.3984375" bestFit="1" customWidth="1"/>
    <col min="3620" max="3620" width="12.33203125" bestFit="1" customWidth="1"/>
    <col min="3621" max="3621" width="13.3984375" bestFit="1" customWidth="1"/>
    <col min="3622" max="3622" width="12.33203125" bestFit="1" customWidth="1"/>
    <col min="3623" max="3627" width="13.3984375" bestFit="1" customWidth="1"/>
    <col min="3628" max="3630" width="14.3984375" bestFit="1" customWidth="1"/>
    <col min="3631" max="3631" width="13.3984375" bestFit="1" customWidth="1"/>
    <col min="3632" max="3632" width="14.3984375" bestFit="1" customWidth="1"/>
    <col min="3633" max="3633" width="13.3984375" bestFit="1" customWidth="1"/>
    <col min="3634" max="3639" width="14.3984375" bestFit="1" customWidth="1"/>
    <col min="3640" max="3641" width="13.3984375" bestFit="1" customWidth="1"/>
    <col min="3642" max="3644" width="14.3984375" bestFit="1" customWidth="1"/>
    <col min="3645" max="3646" width="13.3984375" bestFit="1" customWidth="1"/>
    <col min="3647" max="3648" width="14.3984375" bestFit="1" customWidth="1"/>
    <col min="3649" max="3650" width="13.3984375" bestFit="1" customWidth="1"/>
    <col min="3651" max="3653" width="14.3984375" bestFit="1" customWidth="1"/>
    <col min="3654" max="3654" width="13.3984375" bestFit="1" customWidth="1"/>
    <col min="3655" max="3658" width="14.3984375" bestFit="1" customWidth="1"/>
    <col min="3659" max="3659" width="13.3984375" bestFit="1" customWidth="1"/>
    <col min="3660" max="3663" width="14.3984375" bestFit="1" customWidth="1"/>
    <col min="3664" max="3664" width="12.33203125" bestFit="1" customWidth="1"/>
    <col min="3665" max="3669" width="13.3984375" bestFit="1" customWidth="1"/>
    <col min="3670" max="3671" width="12.33203125" bestFit="1" customWidth="1"/>
    <col min="3672" max="3675" width="13.3984375" bestFit="1" customWidth="1"/>
    <col min="3676" max="3676" width="12.33203125" bestFit="1" customWidth="1"/>
    <col min="3677" max="3680" width="13.3984375" bestFit="1" customWidth="1"/>
    <col min="3681" max="3681" width="14.3984375" bestFit="1" customWidth="1"/>
    <col min="3682" max="3682" width="13.3984375" bestFit="1" customWidth="1"/>
    <col min="3683" max="3684" width="14.3984375" bestFit="1" customWidth="1"/>
    <col min="3685" max="3685" width="13.3984375" bestFit="1" customWidth="1"/>
    <col min="3686" max="3690" width="14.3984375" bestFit="1" customWidth="1"/>
    <col min="3691" max="3691" width="13.3984375" bestFit="1" customWidth="1"/>
    <col min="3692" max="3694" width="14.3984375" bestFit="1" customWidth="1"/>
    <col min="3695" max="3695" width="13.3984375" bestFit="1" customWidth="1"/>
    <col min="3696" max="3696" width="14.3984375" bestFit="1" customWidth="1"/>
    <col min="3697" max="3697" width="13.3984375" bestFit="1" customWidth="1"/>
    <col min="3698" max="3707" width="14.3984375" bestFit="1" customWidth="1"/>
    <col min="3708" max="3708" width="13.3984375" bestFit="1" customWidth="1"/>
    <col min="3709" max="3710" width="14.3984375" bestFit="1" customWidth="1"/>
    <col min="3711" max="3711" width="13.3984375" bestFit="1" customWidth="1"/>
    <col min="3712" max="3713" width="14.3984375" bestFit="1" customWidth="1"/>
    <col min="3714" max="3714" width="13.3984375" bestFit="1" customWidth="1"/>
    <col min="3715" max="3718" width="14.3984375" bestFit="1" customWidth="1"/>
    <col min="3719" max="3722" width="13.3984375" bestFit="1" customWidth="1"/>
    <col min="3723" max="3723" width="12.33203125" bestFit="1" customWidth="1"/>
    <col min="3724" max="3725" width="13.3984375" bestFit="1" customWidth="1"/>
    <col min="3726" max="3726" width="12.33203125" bestFit="1" customWidth="1"/>
    <col min="3727" max="3729" width="13.3984375" bestFit="1" customWidth="1"/>
    <col min="3730" max="3730" width="12.33203125" bestFit="1" customWidth="1"/>
    <col min="3731" max="3733" width="13.3984375" bestFit="1" customWidth="1"/>
    <col min="3734" max="3734" width="12.33203125" bestFit="1" customWidth="1"/>
    <col min="3735" max="3737" width="13.3984375" bestFit="1" customWidth="1"/>
    <col min="3738" max="3738" width="12.33203125" bestFit="1" customWidth="1"/>
    <col min="3739" max="3740" width="13.3984375" bestFit="1" customWidth="1"/>
    <col min="3741" max="3741" width="14.3984375" bestFit="1" customWidth="1"/>
    <col min="3742" max="3742" width="13.3984375" bestFit="1" customWidth="1"/>
    <col min="3743" max="3745" width="14.3984375" bestFit="1" customWidth="1"/>
    <col min="3746" max="3746" width="13.3984375" bestFit="1" customWidth="1"/>
    <col min="3747" max="3750" width="14.3984375" bestFit="1" customWidth="1"/>
    <col min="3751" max="3751" width="13.3984375" bestFit="1" customWidth="1"/>
    <col min="3752" max="3753" width="14.3984375" bestFit="1" customWidth="1"/>
    <col min="3754" max="3754" width="13.3984375" bestFit="1" customWidth="1"/>
    <col min="3755" max="3759" width="14.3984375" bestFit="1" customWidth="1"/>
    <col min="3760" max="3760" width="13.3984375" bestFit="1" customWidth="1"/>
    <col min="3761" max="3762" width="14.3984375" bestFit="1" customWidth="1"/>
    <col min="3763" max="3765" width="13.3984375" bestFit="1" customWidth="1"/>
    <col min="3766" max="3767" width="12.33203125" bestFit="1" customWidth="1"/>
    <col min="3768" max="3769" width="13.3984375" bestFit="1" customWidth="1"/>
    <col min="3770" max="3770" width="12.33203125" bestFit="1" customWidth="1"/>
    <col min="3771" max="3778" width="13.3984375" bestFit="1" customWidth="1"/>
    <col min="3779" max="3781" width="12.33203125" bestFit="1" customWidth="1"/>
    <col min="3782" max="3786" width="13.3984375" bestFit="1" customWidth="1"/>
    <col min="3787" max="3800" width="14.3984375" bestFit="1" customWidth="1"/>
    <col min="3801" max="3801" width="13.3984375" bestFit="1" customWidth="1"/>
    <col min="3802" max="3806" width="14.3984375" bestFit="1" customWidth="1"/>
    <col min="3807" max="3807" width="13.3984375" bestFit="1" customWidth="1"/>
    <col min="3808" max="3810" width="14.3984375" bestFit="1" customWidth="1"/>
    <col min="3811" max="3812" width="13.3984375" bestFit="1" customWidth="1"/>
    <col min="3813" max="3815" width="14.3984375" bestFit="1" customWidth="1"/>
    <col min="3816" max="3817" width="13.3984375" bestFit="1" customWidth="1"/>
    <col min="3818" max="3818" width="14.3984375" bestFit="1" customWidth="1"/>
    <col min="3819" max="3820" width="13.3984375" bestFit="1" customWidth="1"/>
    <col min="3821" max="3821" width="14.3984375" bestFit="1" customWidth="1"/>
    <col min="3822" max="3822" width="12.33203125" bestFit="1" customWidth="1"/>
    <col min="3823" max="3824" width="13.3984375" bestFit="1" customWidth="1"/>
    <col min="3825" max="3827" width="12.33203125" bestFit="1" customWidth="1"/>
    <col min="3828" max="3830" width="13.3984375" bestFit="1" customWidth="1"/>
    <col min="3831" max="3831" width="12.33203125" bestFit="1" customWidth="1"/>
    <col min="3832" max="3832" width="13.3984375" bestFit="1" customWidth="1"/>
    <col min="3833" max="3833" width="14.3984375" bestFit="1" customWidth="1"/>
    <col min="3834" max="3834" width="13.3984375" bestFit="1" customWidth="1"/>
    <col min="3835" max="3835" width="14.3984375" bestFit="1" customWidth="1"/>
    <col min="3836" max="3836" width="13.3984375" bestFit="1" customWidth="1"/>
    <col min="3837" max="3845" width="14.3984375" bestFit="1" customWidth="1"/>
    <col min="3846" max="3846" width="13.3984375" bestFit="1" customWidth="1"/>
    <col min="3847" max="3849" width="14.3984375" bestFit="1" customWidth="1"/>
    <col min="3850" max="3850" width="13.3984375" bestFit="1" customWidth="1"/>
    <col min="3851" max="3851" width="14.3984375" bestFit="1" customWidth="1"/>
    <col min="3852" max="3852" width="13.3984375" bestFit="1" customWidth="1"/>
    <col min="3853" max="3855" width="14.3984375" bestFit="1" customWidth="1"/>
    <col min="3856" max="3857" width="12.33203125" bestFit="1" customWidth="1"/>
    <col min="3858" max="3861" width="13.3984375" bestFit="1" customWidth="1"/>
    <col min="3862" max="3862" width="12.33203125" bestFit="1" customWidth="1"/>
    <col min="3863" max="3866" width="13.3984375" bestFit="1" customWidth="1"/>
    <col min="3867" max="3867" width="12.33203125" bestFit="1" customWidth="1"/>
    <col min="3868" max="3871" width="13.3984375" bestFit="1" customWidth="1"/>
    <col min="3872" max="3873" width="14.3984375" bestFit="1" customWidth="1"/>
    <col min="3874" max="3874" width="13.3984375" bestFit="1" customWidth="1"/>
    <col min="3875" max="3876" width="14.3984375" bestFit="1" customWidth="1"/>
    <col min="3877" max="3877" width="13.3984375" bestFit="1" customWidth="1"/>
    <col min="3878" max="3880" width="14.3984375" bestFit="1" customWidth="1"/>
    <col min="3881" max="3881" width="13.3984375" bestFit="1" customWidth="1"/>
    <col min="3882" max="3884" width="14.3984375" bestFit="1" customWidth="1"/>
    <col min="3885" max="3885" width="13.3984375" bestFit="1" customWidth="1"/>
    <col min="3886" max="3887" width="14.3984375" bestFit="1" customWidth="1"/>
    <col min="3888" max="3888" width="13.3984375" bestFit="1" customWidth="1"/>
    <col min="3889" max="3892" width="14.3984375" bestFit="1" customWidth="1"/>
    <col min="3893" max="3895" width="13.3984375" bestFit="1" customWidth="1"/>
    <col min="3896" max="3897" width="14.3984375" bestFit="1" customWidth="1"/>
    <col min="3898" max="3902" width="13.3984375" bestFit="1" customWidth="1"/>
    <col min="3903" max="3903" width="12.33203125" bestFit="1" customWidth="1"/>
    <col min="3904" max="3908" width="13.3984375" bestFit="1" customWidth="1"/>
    <col min="3909" max="3911" width="14.3984375" bestFit="1" customWidth="1"/>
    <col min="3912" max="3912" width="13.3984375" bestFit="1" customWidth="1"/>
    <col min="3913" max="3917" width="14.3984375" bestFit="1" customWidth="1"/>
    <col min="3918" max="3922" width="13.3984375" bestFit="1" customWidth="1"/>
    <col min="3923" max="3925" width="14.3984375" bestFit="1" customWidth="1"/>
    <col min="3926" max="3926" width="13.3984375" bestFit="1" customWidth="1"/>
    <col min="3927" max="3928" width="14.3984375" bestFit="1" customWidth="1"/>
    <col min="3929" max="3934" width="13.3984375" bestFit="1" customWidth="1"/>
    <col min="3935" max="3935" width="12.33203125" bestFit="1" customWidth="1"/>
    <col min="3936" max="3936" width="13.3984375" bestFit="1" customWidth="1"/>
    <col min="3937" max="3938" width="14.3984375" bestFit="1" customWidth="1"/>
    <col min="3939" max="3940" width="13.3984375" bestFit="1" customWidth="1"/>
    <col min="3941" max="3944" width="14.3984375" bestFit="1" customWidth="1"/>
    <col min="3945" max="3946" width="13.3984375" bestFit="1" customWidth="1"/>
    <col min="3947" max="3959" width="14.3984375" bestFit="1" customWidth="1"/>
    <col min="3960" max="3960" width="13.3984375" bestFit="1" customWidth="1"/>
    <col min="3961" max="3966" width="14.3984375" bestFit="1" customWidth="1"/>
    <col min="3967" max="3970" width="15.3984375" bestFit="1" customWidth="1"/>
    <col min="3971" max="3971" width="14.3984375" bestFit="1" customWidth="1"/>
    <col min="3972" max="3974" width="15.3984375" bestFit="1" customWidth="1"/>
    <col min="3975" max="3977" width="14.3984375" bestFit="1" customWidth="1"/>
    <col min="3978" max="3978" width="15.3984375" bestFit="1" customWidth="1"/>
    <col min="3979" max="3980" width="14.3984375" bestFit="1" customWidth="1"/>
    <col min="3981" max="3982" width="15.3984375" bestFit="1" customWidth="1"/>
    <col min="3983" max="3983" width="14.3984375" bestFit="1" customWidth="1"/>
    <col min="3984" max="3984" width="15.3984375" bestFit="1" customWidth="1"/>
    <col min="3985" max="3985" width="13.3984375" bestFit="1" customWidth="1"/>
    <col min="3986" max="3990" width="14.3984375" bestFit="1" customWidth="1"/>
    <col min="3991" max="3991" width="13.3984375" bestFit="1" customWidth="1"/>
    <col min="3992" max="3992" width="14.3984375" bestFit="1" customWidth="1"/>
    <col min="3993" max="3993" width="13.3984375" bestFit="1" customWidth="1"/>
    <col min="3994" max="3995" width="14.3984375" bestFit="1" customWidth="1"/>
    <col min="3996" max="3996" width="13.3984375" bestFit="1" customWidth="1"/>
    <col min="3997" max="4000" width="14.3984375" bestFit="1" customWidth="1"/>
    <col min="4001" max="4004" width="15.3984375" bestFit="1" customWidth="1"/>
    <col min="4005" max="4006" width="14.3984375" bestFit="1" customWidth="1"/>
    <col min="4007" max="4009" width="15.3984375" bestFit="1" customWidth="1"/>
    <col min="4010" max="4012" width="14.3984375" bestFit="1" customWidth="1"/>
    <col min="4013" max="4013" width="15.3984375" bestFit="1" customWidth="1"/>
    <col min="4014" max="4015" width="14.3984375" bestFit="1" customWidth="1"/>
    <col min="4016" max="4018" width="15.3984375" bestFit="1" customWidth="1"/>
    <col min="4019" max="4020" width="14.3984375" bestFit="1" customWidth="1"/>
    <col min="4021" max="4021" width="15.3984375" bestFit="1" customWidth="1"/>
    <col min="4022" max="4023" width="14.3984375" bestFit="1" customWidth="1"/>
    <col min="4024" max="4024" width="15.3984375" bestFit="1" customWidth="1"/>
    <col min="4025" max="4025" width="14.3984375" bestFit="1" customWidth="1"/>
    <col min="4026" max="4027" width="15.3984375" bestFit="1" customWidth="1"/>
    <col min="4028" max="4030" width="14.3984375" bestFit="1" customWidth="1"/>
    <col min="4031" max="4032" width="15.3984375" bestFit="1" customWidth="1"/>
    <col min="4033" max="4034" width="14.3984375" bestFit="1" customWidth="1"/>
    <col min="4035" max="4036" width="13.3984375" bestFit="1" customWidth="1"/>
    <col min="4037" max="4041" width="14.3984375" bestFit="1" customWidth="1"/>
    <col min="4042" max="4042" width="13.3984375" bestFit="1" customWidth="1"/>
    <col min="4043" max="4043" width="15.3984375" bestFit="1" customWidth="1"/>
    <col min="4044" max="4045" width="14.3984375" bestFit="1" customWidth="1"/>
    <col min="4046" max="4048" width="15.3984375" bestFit="1" customWidth="1"/>
    <col min="4049" max="4049" width="14.3984375" bestFit="1" customWidth="1"/>
    <col min="4050" max="4056" width="15.3984375" bestFit="1" customWidth="1"/>
    <col min="4057" max="4063" width="13.3984375" bestFit="1" customWidth="1"/>
    <col min="4064" max="4065" width="14.3984375" bestFit="1" customWidth="1"/>
    <col min="4066" max="4068" width="13.3984375" bestFit="1" customWidth="1"/>
    <col min="4069" max="4070" width="14.3984375" bestFit="1" customWidth="1"/>
    <col min="4071" max="4071" width="13.3984375" bestFit="1" customWidth="1"/>
    <col min="4072" max="4073" width="14.3984375" bestFit="1" customWidth="1"/>
    <col min="4074" max="4074" width="13.3984375" bestFit="1" customWidth="1"/>
    <col min="4075" max="4077" width="14.3984375" bestFit="1" customWidth="1"/>
    <col min="4078" max="4079" width="13.3984375" bestFit="1" customWidth="1"/>
    <col min="4080" max="4081" width="14.3984375" bestFit="1" customWidth="1"/>
    <col min="4082" max="4082" width="13.3984375" bestFit="1" customWidth="1"/>
    <col min="4083" max="4091" width="14.3984375" bestFit="1" customWidth="1"/>
    <col min="4092" max="4096" width="13.3984375" bestFit="1" customWidth="1"/>
    <col min="4097" max="4097" width="12.33203125" bestFit="1" customWidth="1"/>
    <col min="4098" max="4100" width="13.3984375" bestFit="1" customWidth="1"/>
    <col min="4101" max="4101" width="12.33203125" bestFit="1" customWidth="1"/>
    <col min="4102" max="4102" width="13.3984375" bestFit="1" customWidth="1"/>
    <col min="4103" max="4103" width="12.33203125" bestFit="1" customWidth="1"/>
    <col min="4104" max="4106" width="13.3984375" bestFit="1" customWidth="1"/>
    <col min="4107" max="4114" width="14.3984375" bestFit="1" customWidth="1"/>
    <col min="4115" max="4115" width="13.3984375" bestFit="1" customWidth="1"/>
    <col min="4116" max="4116" width="11.59765625" bestFit="1" customWidth="1"/>
  </cols>
  <sheetData>
    <row r="2" spans="1:5" x14ac:dyDescent="0.45">
      <c r="A2" s="10" t="s">
        <v>8306</v>
      </c>
      <c r="B2" t="s" vm="1">
        <v>8326</v>
      </c>
    </row>
    <row r="4" spans="1:5" x14ac:dyDescent="0.45">
      <c r="A4" s="10" t="s">
        <v>8312</v>
      </c>
      <c r="B4" s="10" t="s">
        <v>8311</v>
      </c>
    </row>
    <row r="5" spans="1:5" x14ac:dyDescent="0.45">
      <c r="A5" s="10" t="s">
        <v>8313</v>
      </c>
      <c r="B5" t="s">
        <v>8218</v>
      </c>
      <c r="C5" t="s">
        <v>8220</v>
      </c>
      <c r="D5" t="s">
        <v>8219</v>
      </c>
      <c r="E5" t="s">
        <v>8310</v>
      </c>
    </row>
    <row r="6" spans="1:5" x14ac:dyDescent="0.45">
      <c r="A6" s="12" t="s">
        <v>8316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45">
      <c r="A7" s="12" t="s">
        <v>8324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45">
      <c r="A8" s="12" t="s">
        <v>8320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45">
      <c r="A9" s="12" t="s">
        <v>8321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45">
      <c r="A10" s="12" t="s">
        <v>8317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45">
      <c r="A11" s="12" t="s">
        <v>8325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45">
      <c r="A12" s="12" t="s">
        <v>8318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45">
      <c r="A13" s="12" t="s">
        <v>8315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45">
      <c r="A14" s="12" t="s">
        <v>8314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45">
      <c r="A15" s="12" t="s">
        <v>8322</v>
      </c>
      <c r="B15" s="11">
        <v>65</v>
      </c>
      <c r="C15" s="11">
        <v>50</v>
      </c>
      <c r="D15" s="11"/>
      <c r="E15" s="11">
        <v>115</v>
      </c>
    </row>
    <row r="16" spans="1:5" x14ac:dyDescent="0.45">
      <c r="A16" s="12" t="s">
        <v>8323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45">
      <c r="A17" s="12" t="s">
        <v>8319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45">
      <c r="A18" s="12" t="s">
        <v>8310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022B-FD7D-4A5C-AC29-3A1740AE1EE0}">
  <dimension ref="A1:H12"/>
  <sheetViews>
    <sheetView tabSelected="1" topLeftCell="A16" workbookViewId="0">
      <selection activeCell="B12" sqref="B12"/>
    </sheetView>
  </sheetViews>
  <sheetFormatPr defaultRowHeight="14.25" x14ac:dyDescent="0.45"/>
  <cols>
    <col min="1" max="9" width="21.796875" customWidth="1"/>
  </cols>
  <sheetData>
    <row r="1" spans="1:8" x14ac:dyDescent="0.45">
      <c r="A1" s="13" t="s">
        <v>8327</v>
      </c>
      <c r="B1" s="13" t="s">
        <v>8328</v>
      </c>
      <c r="C1" s="13" t="s">
        <v>8329</v>
      </c>
      <c r="D1" s="13" t="s">
        <v>8330</v>
      </c>
      <c r="E1" s="13" t="s">
        <v>8331</v>
      </c>
      <c r="F1" s="13" t="s">
        <v>8332</v>
      </c>
      <c r="G1" s="13" t="s">
        <v>8333</v>
      </c>
      <c r="H1" s="13" t="s">
        <v>8334</v>
      </c>
    </row>
    <row r="2" spans="1:8" x14ac:dyDescent="0.45">
      <c r="A2" t="s">
        <v>8335</v>
      </c>
      <c r="B2">
        <f>COUNTIFS(Kickstarter!D:D, "&lt;10000", Kickstarter!F:F, "successful")</f>
        <v>1635</v>
      </c>
      <c r="C2">
        <f>COUNTIFS(Kickstarter!D:D, "&lt;10000", Kickstarter!F:F, "failed")</f>
        <v>816</v>
      </c>
      <c r="D2">
        <f>COUNTIFS(Kickstarter!D:D, "&lt;10000", Kickstarter!F:F, "canceled")</f>
        <v>130</v>
      </c>
      <c r="E2">
        <f>SUM(B2:D2)</f>
        <v>2581</v>
      </c>
      <c r="F2" s="14">
        <f>B2/E2</f>
        <v>0.63347539713289425</v>
      </c>
      <c r="G2" s="14">
        <f>C2/E2</f>
        <v>0.31615652847733439</v>
      </c>
      <c r="H2" s="14">
        <f>D2/E2</f>
        <v>5.0368074389771408E-2</v>
      </c>
    </row>
    <row r="3" spans="1:8" x14ac:dyDescent="0.45">
      <c r="A3" t="s">
        <v>8336</v>
      </c>
      <c r="B3">
        <f>COUNTIFS(Kickstarter!D:D, "&gt;999", Kickstarter!D:D, "&lt;5000", Kickstarter!F:F, "successful")</f>
        <v>932</v>
      </c>
      <c r="C3">
        <f>COUNTIFS(Kickstarter!D:D, "&gt;999", Kickstarter!D:D, "&lt;5000", Kickstarter!F:F, "failed")</f>
        <v>420</v>
      </c>
      <c r="D3">
        <f>COUNTIFS(Kickstarter!D:D, "&gt;999", Kickstarter!D:D, "&lt;5000", Kickstarter!F:F, "canceled")</f>
        <v>60</v>
      </c>
      <c r="E3">
        <f t="shared" ref="E3:E12" si="0">SUM(B3:D3)</f>
        <v>1412</v>
      </c>
      <c r="F3" s="14">
        <f t="shared" ref="F3:F12" si="1">B3/E3</f>
        <v>0.66005665722379603</v>
      </c>
      <c r="G3" s="14">
        <f t="shared" ref="G3:G12" si="2">C3/E3</f>
        <v>0.29745042492917845</v>
      </c>
      <c r="H3" s="14">
        <f>D3/E3</f>
        <v>4.2492917847025496E-2</v>
      </c>
    </row>
    <row r="4" spans="1:8" x14ac:dyDescent="0.45">
      <c r="A4" t="s">
        <v>8337</v>
      </c>
      <c r="B4">
        <f>COUNTIFS(Kickstarter!D:D, "&gt;4999", Kickstarter!D:D, "&lt;10000", Kickstarter!F:F, "successful")</f>
        <v>381</v>
      </c>
      <c r="C4">
        <f>COUNTIFS(Kickstarter!D:D, "&gt;4999", Kickstarter!D:D, "&lt;10000", Kickstarter!F:F, "failed")</f>
        <v>283</v>
      </c>
      <c r="D4">
        <f>COUNTIFS(Kickstarter!D:D, "&gt;4999", Kickstarter!D:D, "&lt;10000", Kickstarter!F:F, "canceled")</f>
        <v>52</v>
      </c>
      <c r="E4">
        <f t="shared" si="0"/>
        <v>716</v>
      </c>
      <c r="F4" s="14">
        <f t="shared" si="1"/>
        <v>0.53212290502793291</v>
      </c>
      <c r="G4" s="14">
        <f t="shared" si="2"/>
        <v>0.39525139664804471</v>
      </c>
      <c r="H4" s="14">
        <f t="shared" ref="H3:H12" si="3">D4/E4</f>
        <v>7.2625698324022353E-2</v>
      </c>
    </row>
    <row r="5" spans="1:8" x14ac:dyDescent="0.45">
      <c r="A5" t="s">
        <v>8338</v>
      </c>
      <c r="B5">
        <f>COUNTIFS(Kickstarter!D:D, "&gt;9999", Kickstarter!D:D, "&lt;15000", Kickstarter!F:F, "successful")</f>
        <v>168</v>
      </c>
      <c r="C5">
        <f>COUNTIFS(Kickstarter!D:D, "&gt;9999", Kickstarter!D:D, "&lt;15000", Kickstarter!F:F, "failed")</f>
        <v>144</v>
      </c>
      <c r="D5">
        <f>COUNTIFS(Kickstarter!D:D, "&gt;9999", Kickstarter!D:D, "&lt;15000", Kickstarter!F:F, "canceled")</f>
        <v>40</v>
      </c>
      <c r="E5">
        <f t="shared" si="0"/>
        <v>352</v>
      </c>
      <c r="F5" s="14">
        <f t="shared" si="1"/>
        <v>0.47727272727272729</v>
      </c>
      <c r="G5" s="14">
        <f t="shared" si="2"/>
        <v>0.40909090909090912</v>
      </c>
      <c r="H5" s="14">
        <f t="shared" si="3"/>
        <v>0.11363636363636363</v>
      </c>
    </row>
    <row r="6" spans="1:8" x14ac:dyDescent="0.45">
      <c r="A6" t="s">
        <v>8339</v>
      </c>
      <c r="B6">
        <f>COUNTIFS(Kickstarter!D:D, "&gt;14999", Kickstarter!D:D, "&lt;20000", Kickstarter!F:F, "successful")</f>
        <v>94</v>
      </c>
      <c r="C6">
        <f>COUNTIFS(Kickstarter!D:D, "&gt;14999", Kickstarter!D:D, "&lt;20000", Kickstarter!F:F, "failed")</f>
        <v>90</v>
      </c>
      <c r="D6">
        <f>COUNTIFS(Kickstarter!D:D, "&gt;14999", Kickstarter!D:D, "&lt;20000", Kickstarter!F:F, "canceled")</f>
        <v>17</v>
      </c>
      <c r="E6">
        <f t="shared" si="0"/>
        <v>201</v>
      </c>
      <c r="F6" s="14">
        <f t="shared" si="1"/>
        <v>0.46766169154228854</v>
      </c>
      <c r="G6" s="14">
        <f t="shared" si="2"/>
        <v>0.44776119402985076</v>
      </c>
      <c r="H6" s="14">
        <f t="shared" si="3"/>
        <v>8.45771144278607E-2</v>
      </c>
    </row>
    <row r="7" spans="1:8" x14ac:dyDescent="0.45">
      <c r="A7" t="s">
        <v>8340</v>
      </c>
      <c r="B7">
        <f>COUNTIFS(Kickstarter!D:D, "&gt;19999", Kickstarter!D:D, "&lt;25000", Kickstarter!F:F, "successful")</f>
        <v>62</v>
      </c>
      <c r="C7">
        <f>COUNTIFS(Kickstarter!D:D, "&gt;19999", Kickstarter!D:D, "&lt;25000", Kickstarter!F:F, "failed")</f>
        <v>72</v>
      </c>
      <c r="D7">
        <f>COUNTIFS(Kickstarter!D:D, "&gt;19999", Kickstarter!D:D, "&lt;25000", Kickstarter!F:F, "canceled")</f>
        <v>14</v>
      </c>
      <c r="E7">
        <f t="shared" si="0"/>
        <v>148</v>
      </c>
      <c r="F7" s="14">
        <f t="shared" si="1"/>
        <v>0.41891891891891891</v>
      </c>
      <c r="G7" s="14">
        <f t="shared" si="2"/>
        <v>0.48648648648648651</v>
      </c>
      <c r="H7" s="14">
        <f t="shared" si="3"/>
        <v>9.45945945945946E-2</v>
      </c>
    </row>
    <row r="8" spans="1:8" x14ac:dyDescent="0.45">
      <c r="A8" t="s">
        <v>8341</v>
      </c>
      <c r="B8">
        <f>COUNTIFS(Kickstarter!D:D, "&gt;24999", Kickstarter!D:D, "&lt;30000", Kickstarter!F:F, "successful")</f>
        <v>55</v>
      </c>
      <c r="C8">
        <f>COUNTIFS(Kickstarter!D:D, "&gt;24999", Kickstarter!D:D, "&lt;30000", Kickstarter!F:F, "failed")</f>
        <v>64</v>
      </c>
      <c r="D8">
        <f>COUNTIFS(Kickstarter!D:D, "&gt;24999", Kickstarter!D:D, "&lt;30000", Kickstarter!F:F, "canceled")</f>
        <v>18</v>
      </c>
      <c r="E8">
        <f t="shared" si="0"/>
        <v>137</v>
      </c>
      <c r="F8" s="14">
        <f t="shared" si="1"/>
        <v>0.40145985401459855</v>
      </c>
      <c r="G8" s="14">
        <f t="shared" si="2"/>
        <v>0.46715328467153283</v>
      </c>
      <c r="H8" s="14">
        <f t="shared" si="3"/>
        <v>0.13138686131386862</v>
      </c>
    </row>
    <row r="9" spans="1:8" x14ac:dyDescent="0.45">
      <c r="A9" t="s">
        <v>8342</v>
      </c>
      <c r="B9">
        <f>COUNTIFS(Kickstarter!D:D, "&gt;29999", Kickstarter!D:D, "&lt;35000", Kickstarter!F:F, "successful")</f>
        <v>32</v>
      </c>
      <c r="C9">
        <f>COUNTIFS(Kickstarter!D:D, "&gt;29999", Kickstarter!D:D, "&lt;35000", Kickstarter!F:F, "failed")</f>
        <v>37</v>
      </c>
      <c r="D9">
        <f>COUNTIFS(Kickstarter!D:D, "&gt;29999", Kickstarter!D:D, "&lt;35000", Kickstarter!F:F, "canceled")</f>
        <v>13</v>
      </c>
      <c r="E9">
        <f t="shared" si="0"/>
        <v>82</v>
      </c>
      <c r="F9" s="14">
        <f t="shared" si="1"/>
        <v>0.3902439024390244</v>
      </c>
      <c r="G9" s="14">
        <f t="shared" si="2"/>
        <v>0.45121951219512196</v>
      </c>
      <c r="H9" s="14">
        <f t="shared" si="3"/>
        <v>0.15853658536585366</v>
      </c>
    </row>
    <row r="10" spans="1:8" x14ac:dyDescent="0.45">
      <c r="A10" t="s">
        <v>8343</v>
      </c>
      <c r="B10">
        <f>COUNTIFS(Kickstarter!D:D, "&gt;34999", Kickstarter!D:D, "&lt;40000", Kickstarter!F:F, "successful")</f>
        <v>26</v>
      </c>
      <c r="C10">
        <f>COUNTIFS(Kickstarter!D:D, "&gt;34999", Kickstarter!D:D, "&lt;40000", Kickstarter!F:F, "failed")</f>
        <v>22</v>
      </c>
      <c r="D10">
        <f>COUNTIFS(Kickstarter!D:D, "&gt;34999", Kickstarter!D:D, "&lt;40000", Kickstarter!F:F, "canceled")</f>
        <v>7</v>
      </c>
      <c r="E10">
        <f t="shared" si="0"/>
        <v>55</v>
      </c>
      <c r="F10" s="14">
        <f t="shared" si="1"/>
        <v>0.47272727272727272</v>
      </c>
      <c r="G10" s="14">
        <f t="shared" si="2"/>
        <v>0.4</v>
      </c>
      <c r="H10" s="14">
        <f t="shared" si="3"/>
        <v>0.12727272727272726</v>
      </c>
    </row>
    <row r="11" spans="1:8" x14ac:dyDescent="0.45">
      <c r="A11" t="s">
        <v>8344</v>
      </c>
      <c r="B11">
        <f>COUNTIFS(Kickstarter!D:D, "&gt;=40000", Kickstarter!D:D, "&lt;45000", Kickstarter!F:F, "successful")</f>
        <v>21</v>
      </c>
      <c r="C11">
        <f>COUNTIFS(Kickstarter!D:D, "&gt;39999", Kickstarter!D:D, "&lt;45000", Kickstarter!F:F, "failed")</f>
        <v>16</v>
      </c>
      <c r="D11">
        <f>COUNTIFS(Kickstarter!D:D, "&gt;39999", Kickstarter!D:D, "&lt;45000", Kickstarter!F:F, "canceled")</f>
        <v>6</v>
      </c>
      <c r="E11">
        <f t="shared" si="0"/>
        <v>43</v>
      </c>
      <c r="F11" s="14">
        <f t="shared" si="1"/>
        <v>0.48837209302325579</v>
      </c>
      <c r="G11" s="14">
        <f t="shared" si="2"/>
        <v>0.37209302325581395</v>
      </c>
      <c r="H11" s="14">
        <f t="shared" si="3"/>
        <v>0.13953488372093023</v>
      </c>
    </row>
    <row r="12" spans="1:8" x14ac:dyDescent="0.45">
      <c r="A12" t="s">
        <v>8345</v>
      </c>
      <c r="B12">
        <f>COUNTIFS(Kickstarter!D:D, "&gt;= 50000", Kickstarter!F:F, "successful")</f>
        <v>86</v>
      </c>
      <c r="C12">
        <f>COUNTIFS(Kickstarter!D:D, "&gt;=50000", Kickstarter!F:F, "failed")</f>
        <v>258</v>
      </c>
      <c r="D12">
        <f>COUNTIFS(Kickstarter!D:D, "&gt;=50000", Kickstarter!F:F, "canceled")</f>
        <v>100</v>
      </c>
      <c r="E12">
        <f t="shared" si="0"/>
        <v>444</v>
      </c>
      <c r="F12" s="14">
        <f t="shared" si="1"/>
        <v>0.19369369369369369</v>
      </c>
      <c r="G12" s="14">
        <f t="shared" si="2"/>
        <v>0.58108108108108103</v>
      </c>
      <c r="H12" s="14">
        <f t="shared" si="3"/>
        <v>0.22522522522522523</v>
      </c>
    </row>
  </sheetData>
  <conditionalFormatting sqref="A2:A12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>
      <selection activeCell="D1" sqref="D1:D1048576"/>
    </sheetView>
  </sheetViews>
  <sheetFormatPr defaultColWidth="8.796875" defaultRowHeight="14.25" x14ac:dyDescent="0.45"/>
  <cols>
    <col min="2" max="2" width="38.46484375" style="3" customWidth="1"/>
    <col min="3" max="3" width="40.33203125" style="3" customWidth="1"/>
    <col min="4" max="4" width="15.6640625" style="6" bestFit="1" customWidth="1"/>
    <col min="5" max="5" width="16.46484375" style="8" customWidth="1"/>
    <col min="6" max="6" width="21.33203125" customWidth="1"/>
    <col min="7" max="7" width="17.796875" customWidth="1"/>
    <col min="8" max="8" width="19.796875" customWidth="1"/>
    <col min="9" max="9" width="19.33203125" customWidth="1"/>
    <col min="10" max="10" width="17.796875" customWidth="1"/>
    <col min="11" max="11" width="15.46484375" customWidth="1"/>
    <col min="12" max="12" width="24.46484375" customWidth="1"/>
    <col min="13" max="13" width="36.46484375" customWidth="1"/>
    <col min="14" max="14" width="41.1328125" customWidth="1"/>
    <col min="15" max="15" width="36.46484375" customWidth="1"/>
    <col min="16" max="16" width="24.46484375" customWidth="1"/>
    <col min="17" max="17" width="23" customWidth="1"/>
  </cols>
  <sheetData>
    <row r="1" spans="1:18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42.75" x14ac:dyDescent="0.4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</row>
    <row r="3" spans="1:18" ht="28.5" x14ac:dyDescent="0.4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</row>
    <row r="4" spans="1:18" ht="42.75" x14ac:dyDescent="0.4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8" ht="28.5" x14ac:dyDescent="0.4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8" ht="57" x14ac:dyDescent="0.4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8" ht="42.75" x14ac:dyDescent="0.4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8" ht="42.75" x14ac:dyDescent="0.4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8" ht="42.75" x14ac:dyDescent="0.4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8" x14ac:dyDescent="0.4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8" ht="42.75" x14ac:dyDescent="0.4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8" ht="42.75" x14ac:dyDescent="0.4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8" ht="42.75" x14ac:dyDescent="0.4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8" ht="42.75" x14ac:dyDescent="0.4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8" ht="28.5" x14ac:dyDescent="0.4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8" ht="28.5" x14ac:dyDescent="0.4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2.75" x14ac:dyDescent="0.4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42.75" x14ac:dyDescent="0.4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42.75" x14ac:dyDescent="0.4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2.75" x14ac:dyDescent="0.4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42.75" x14ac:dyDescent="0.4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2.75" x14ac:dyDescent="0.4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2.75" x14ac:dyDescent="0.4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28.5" x14ac:dyDescent="0.4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2.75" x14ac:dyDescent="0.4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28.5" x14ac:dyDescent="0.4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42.75" x14ac:dyDescent="0.4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2.75" x14ac:dyDescent="0.4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2.75" x14ac:dyDescent="0.4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28.5" x14ac:dyDescent="0.4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42.75" x14ac:dyDescent="0.4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2.75" x14ac:dyDescent="0.4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2.75" x14ac:dyDescent="0.4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42.75" x14ac:dyDescent="0.4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42.75" x14ac:dyDescent="0.4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42.75" x14ac:dyDescent="0.4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42.75" x14ac:dyDescent="0.4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28.5" x14ac:dyDescent="0.4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42.75" x14ac:dyDescent="0.4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2.75" x14ac:dyDescent="0.4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42.75" x14ac:dyDescent="0.4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42.75" x14ac:dyDescent="0.4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42.75" x14ac:dyDescent="0.4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42.75" x14ac:dyDescent="0.4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42.75" x14ac:dyDescent="0.4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42.75" x14ac:dyDescent="0.4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2.75" x14ac:dyDescent="0.4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2.75" x14ac:dyDescent="0.4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42.75" x14ac:dyDescent="0.4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42.75" x14ac:dyDescent="0.4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x14ac:dyDescent="0.4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2.75" x14ac:dyDescent="0.4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42.75" x14ac:dyDescent="0.4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2.75" x14ac:dyDescent="0.4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28.5" x14ac:dyDescent="0.4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42.75" x14ac:dyDescent="0.4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2.75" x14ac:dyDescent="0.4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28.5" x14ac:dyDescent="0.4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42.75" x14ac:dyDescent="0.4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42.75" x14ac:dyDescent="0.4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42.75" x14ac:dyDescent="0.4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2.75" x14ac:dyDescent="0.4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42.75" x14ac:dyDescent="0.4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42.75" x14ac:dyDescent="0.4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2.75" x14ac:dyDescent="0.4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42.75" x14ac:dyDescent="0.4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42.75" x14ac:dyDescent="0.4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28.5" x14ac:dyDescent="0.4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2.75" x14ac:dyDescent="0.4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57" x14ac:dyDescent="0.4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42.75" x14ac:dyDescent="0.4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42.75" x14ac:dyDescent="0.4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2.75" x14ac:dyDescent="0.4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42.75" x14ac:dyDescent="0.4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42.75" x14ac:dyDescent="0.4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42.75" x14ac:dyDescent="0.4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2.75" x14ac:dyDescent="0.4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42.75" x14ac:dyDescent="0.4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2.75" x14ac:dyDescent="0.4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85.5" x14ac:dyDescent="0.4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2.75" x14ac:dyDescent="0.4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2.75" x14ac:dyDescent="0.4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42.75" x14ac:dyDescent="0.4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42.75" x14ac:dyDescent="0.4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42.75" x14ac:dyDescent="0.4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2.75" x14ac:dyDescent="0.4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42.75" x14ac:dyDescent="0.4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42.75" x14ac:dyDescent="0.4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2.75" x14ac:dyDescent="0.4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42.75" x14ac:dyDescent="0.4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2.75" x14ac:dyDescent="0.4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28.5" x14ac:dyDescent="0.4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2.75" x14ac:dyDescent="0.4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42.75" x14ac:dyDescent="0.4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57" x14ac:dyDescent="0.4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2.75" x14ac:dyDescent="0.4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42.75" x14ac:dyDescent="0.4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42.75" x14ac:dyDescent="0.4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2.75" x14ac:dyDescent="0.4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2.75" x14ac:dyDescent="0.4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28.5" x14ac:dyDescent="0.4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42.75" x14ac:dyDescent="0.4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42.75" x14ac:dyDescent="0.4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42.75" x14ac:dyDescent="0.4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42.75" x14ac:dyDescent="0.4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28.5" x14ac:dyDescent="0.4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2.75" x14ac:dyDescent="0.4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x14ac:dyDescent="0.4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42.75" x14ac:dyDescent="0.4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2.75" x14ac:dyDescent="0.4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2.75" x14ac:dyDescent="0.4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2.75" x14ac:dyDescent="0.4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2.75" x14ac:dyDescent="0.4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42.75" x14ac:dyDescent="0.4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28.5" x14ac:dyDescent="0.4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42.75" x14ac:dyDescent="0.4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x14ac:dyDescent="0.4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42.75" x14ac:dyDescent="0.4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42.75" x14ac:dyDescent="0.4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28.5" x14ac:dyDescent="0.4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42.75" x14ac:dyDescent="0.4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42.75" x14ac:dyDescent="0.4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42.75" x14ac:dyDescent="0.4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28.5" x14ac:dyDescent="0.4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42.75" x14ac:dyDescent="0.4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2.75" x14ac:dyDescent="0.4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42.75" x14ac:dyDescent="0.4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42.75" x14ac:dyDescent="0.4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42.75" x14ac:dyDescent="0.4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28.5" x14ac:dyDescent="0.4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42.75" x14ac:dyDescent="0.4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42.75" x14ac:dyDescent="0.4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x14ac:dyDescent="0.4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42.75" x14ac:dyDescent="0.4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28.5" x14ac:dyDescent="0.4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28.5" x14ac:dyDescent="0.4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2.75" x14ac:dyDescent="0.4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42.75" x14ac:dyDescent="0.4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42.75" x14ac:dyDescent="0.4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42.75" x14ac:dyDescent="0.4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42.75" x14ac:dyDescent="0.4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42.75" x14ac:dyDescent="0.4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2.75" x14ac:dyDescent="0.4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42.75" x14ac:dyDescent="0.4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42.75" x14ac:dyDescent="0.4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2.75" x14ac:dyDescent="0.4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42.75" x14ac:dyDescent="0.4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42.75" x14ac:dyDescent="0.4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28.5" x14ac:dyDescent="0.4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42.75" x14ac:dyDescent="0.4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42.75" x14ac:dyDescent="0.4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2.75" x14ac:dyDescent="0.4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42.75" x14ac:dyDescent="0.4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28.5" x14ac:dyDescent="0.4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2.75" x14ac:dyDescent="0.4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28.5" x14ac:dyDescent="0.4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57" x14ac:dyDescent="0.4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42.75" x14ac:dyDescent="0.4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2.75" x14ac:dyDescent="0.4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42.75" x14ac:dyDescent="0.4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42.75" x14ac:dyDescent="0.4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42.75" x14ac:dyDescent="0.4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2015</v>
      </c>
    </row>
    <row r="163" spans="1:18" ht="42.75" x14ac:dyDescent="0.4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2014</v>
      </c>
    </row>
    <row r="164" spans="1:18" ht="42.75" x14ac:dyDescent="0.4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57" x14ac:dyDescent="0.4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2015</v>
      </c>
    </row>
    <row r="166" spans="1:18" ht="42.75" x14ac:dyDescent="0.4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2014</v>
      </c>
    </row>
    <row r="167" spans="1:18" ht="28.5" x14ac:dyDescent="0.4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2015</v>
      </c>
    </row>
    <row r="168" spans="1:18" ht="42.75" x14ac:dyDescent="0.4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2016</v>
      </c>
    </row>
    <row r="169" spans="1:18" ht="42.75" x14ac:dyDescent="0.4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2015</v>
      </c>
    </row>
    <row r="170" spans="1:18" ht="42.75" x14ac:dyDescent="0.4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42.75" x14ac:dyDescent="0.4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2014</v>
      </c>
    </row>
    <row r="172" spans="1:18" ht="42.75" x14ac:dyDescent="0.4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2015</v>
      </c>
    </row>
    <row r="173" spans="1:18" ht="42.75" x14ac:dyDescent="0.4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2016</v>
      </c>
    </row>
    <row r="174" spans="1:18" ht="42.75" x14ac:dyDescent="0.4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2015</v>
      </c>
    </row>
    <row r="175" spans="1:18" ht="42.75" x14ac:dyDescent="0.4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42.75" x14ac:dyDescent="0.4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42.75" x14ac:dyDescent="0.4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2014</v>
      </c>
    </row>
    <row r="178" spans="1:18" ht="42.75" x14ac:dyDescent="0.4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2015</v>
      </c>
    </row>
    <row r="179" spans="1:18" ht="28.5" x14ac:dyDescent="0.4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28.5" x14ac:dyDescent="0.4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28.5" x14ac:dyDescent="0.4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2016</v>
      </c>
    </row>
    <row r="182" spans="1:18" ht="42.75" x14ac:dyDescent="0.4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2015</v>
      </c>
    </row>
    <row r="183" spans="1:18" ht="42.75" x14ac:dyDescent="0.4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42.75" x14ac:dyDescent="0.4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2016</v>
      </c>
    </row>
    <row r="185" spans="1:18" x14ac:dyDescent="0.4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2014</v>
      </c>
    </row>
    <row r="186" spans="1:18" ht="42.75" x14ac:dyDescent="0.4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x14ac:dyDescent="0.4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2016</v>
      </c>
    </row>
    <row r="188" spans="1:18" ht="42.75" x14ac:dyDescent="0.4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2017</v>
      </c>
    </row>
    <row r="189" spans="1:18" ht="28.5" x14ac:dyDescent="0.4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2015</v>
      </c>
    </row>
    <row r="190" spans="1:18" ht="42.75" x14ac:dyDescent="0.4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2014</v>
      </c>
    </row>
    <row r="191" spans="1:18" ht="42.75" x14ac:dyDescent="0.4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2016</v>
      </c>
    </row>
    <row r="192" spans="1:18" x14ac:dyDescent="0.4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2.75" x14ac:dyDescent="0.4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2015</v>
      </c>
    </row>
    <row r="194" spans="1:18" ht="42.75" x14ac:dyDescent="0.4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2014</v>
      </c>
    </row>
    <row r="195" spans="1:18" ht="42.75" x14ac:dyDescent="0.4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ref="R195:R258" si="15">YEAR(O195)</f>
        <v>2014</v>
      </c>
    </row>
    <row r="196" spans="1:18" ht="42.75" x14ac:dyDescent="0.4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si="15"/>
        <v>2016</v>
      </c>
    </row>
    <row r="197" spans="1:18" ht="42.75" x14ac:dyDescent="0.4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2015</v>
      </c>
    </row>
    <row r="198" spans="1:18" ht="42.75" x14ac:dyDescent="0.4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42.75" x14ac:dyDescent="0.4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2017</v>
      </c>
    </row>
    <row r="200" spans="1:18" ht="42.75" x14ac:dyDescent="0.4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2014</v>
      </c>
    </row>
    <row r="201" spans="1:18" ht="42.75" x14ac:dyDescent="0.4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2016</v>
      </c>
    </row>
    <row r="202" spans="1:18" ht="28.5" x14ac:dyDescent="0.4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2014</v>
      </c>
    </row>
    <row r="203" spans="1:18" ht="42.75" x14ac:dyDescent="0.4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2015</v>
      </c>
    </row>
    <row r="204" spans="1:18" x14ac:dyDescent="0.4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42.75" x14ac:dyDescent="0.4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2014</v>
      </c>
    </row>
    <row r="206" spans="1:18" ht="42.75" x14ac:dyDescent="0.4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2016</v>
      </c>
    </row>
    <row r="207" spans="1:18" ht="42.75" x14ac:dyDescent="0.4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2015</v>
      </c>
    </row>
    <row r="208" spans="1:18" ht="42.75" x14ac:dyDescent="0.4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2016</v>
      </c>
    </row>
    <row r="209" spans="1:18" ht="42.75" x14ac:dyDescent="0.4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2014</v>
      </c>
    </row>
    <row r="210" spans="1:18" ht="42.75" x14ac:dyDescent="0.4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42.75" x14ac:dyDescent="0.4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2015</v>
      </c>
    </row>
    <row r="212" spans="1:18" ht="42.75" x14ac:dyDescent="0.4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42.75" x14ac:dyDescent="0.4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28.5" x14ac:dyDescent="0.4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2016</v>
      </c>
    </row>
    <row r="215" spans="1:18" ht="42.75" x14ac:dyDescent="0.4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2015</v>
      </c>
    </row>
    <row r="216" spans="1:18" ht="42.75" x14ac:dyDescent="0.4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42.75" x14ac:dyDescent="0.4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2016</v>
      </c>
    </row>
    <row r="218" spans="1:18" ht="42.75" x14ac:dyDescent="0.4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2015</v>
      </c>
    </row>
    <row r="219" spans="1:18" x14ac:dyDescent="0.4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2014</v>
      </c>
    </row>
    <row r="220" spans="1:18" ht="42.75" x14ac:dyDescent="0.4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2015</v>
      </c>
    </row>
    <row r="221" spans="1:18" ht="28.5" x14ac:dyDescent="0.4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2016</v>
      </c>
    </row>
    <row r="222" spans="1:18" ht="42.75" x14ac:dyDescent="0.4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2015</v>
      </c>
    </row>
    <row r="223" spans="1:18" x14ac:dyDescent="0.4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42.75" x14ac:dyDescent="0.4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42.75" x14ac:dyDescent="0.4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2016</v>
      </c>
    </row>
    <row r="226" spans="1:18" ht="42.75" x14ac:dyDescent="0.4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2015</v>
      </c>
    </row>
    <row r="227" spans="1:18" ht="42.75" x14ac:dyDescent="0.4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2016</v>
      </c>
    </row>
    <row r="228" spans="1:18" ht="42.75" x14ac:dyDescent="0.4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2015</v>
      </c>
    </row>
    <row r="229" spans="1:18" ht="42.75" x14ac:dyDescent="0.4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28.5" x14ac:dyDescent="0.4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42.75" x14ac:dyDescent="0.4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2016</v>
      </c>
    </row>
    <row r="232" spans="1:18" ht="42.75" x14ac:dyDescent="0.4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2015</v>
      </c>
    </row>
    <row r="233" spans="1:18" ht="42.75" x14ac:dyDescent="0.4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42.75" x14ac:dyDescent="0.4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42.75" x14ac:dyDescent="0.4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2016</v>
      </c>
    </row>
    <row r="236" spans="1:18" ht="42.75" x14ac:dyDescent="0.4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2015</v>
      </c>
    </row>
    <row r="237" spans="1:18" ht="42.75" x14ac:dyDescent="0.4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42.75" x14ac:dyDescent="0.4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x14ac:dyDescent="0.4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2016</v>
      </c>
    </row>
    <row r="240" spans="1:18" ht="42.75" x14ac:dyDescent="0.4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2.75" x14ac:dyDescent="0.4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2015</v>
      </c>
    </row>
    <row r="242" spans="1:18" ht="42.75" x14ac:dyDescent="0.4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2013</v>
      </c>
    </row>
    <row r="243" spans="1:18" ht="42.75" x14ac:dyDescent="0.4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2014</v>
      </c>
    </row>
    <row r="244" spans="1:18" ht="42.75" x14ac:dyDescent="0.4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2011</v>
      </c>
    </row>
    <row r="245" spans="1:18" ht="42.75" x14ac:dyDescent="0.4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2014</v>
      </c>
    </row>
    <row r="246" spans="1:18" ht="57" x14ac:dyDescent="0.4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2010</v>
      </c>
    </row>
    <row r="247" spans="1:18" ht="42.75" x14ac:dyDescent="0.4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2012</v>
      </c>
    </row>
    <row r="248" spans="1:18" ht="42.75" x14ac:dyDescent="0.4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2010</v>
      </c>
    </row>
    <row r="249" spans="1:18" ht="57" x14ac:dyDescent="0.4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42.75" x14ac:dyDescent="0.4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2011</v>
      </c>
    </row>
    <row r="251" spans="1:18" ht="57" x14ac:dyDescent="0.4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2010</v>
      </c>
    </row>
    <row r="252" spans="1:18" ht="42.75" x14ac:dyDescent="0.4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2013</v>
      </c>
    </row>
    <row r="253" spans="1:18" ht="42.75" x14ac:dyDescent="0.4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2012</v>
      </c>
    </row>
    <row r="254" spans="1:18" ht="42.75" x14ac:dyDescent="0.4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2010</v>
      </c>
    </row>
    <row r="255" spans="1:18" ht="42.75" x14ac:dyDescent="0.4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2012</v>
      </c>
    </row>
    <row r="256" spans="1:18" ht="42.75" x14ac:dyDescent="0.4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2015</v>
      </c>
    </row>
    <row r="257" spans="1:18" ht="28.5" x14ac:dyDescent="0.4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2011</v>
      </c>
    </row>
    <row r="258" spans="1:18" ht="42.75" x14ac:dyDescent="0.4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2013</v>
      </c>
    </row>
    <row r="259" spans="1:18" ht="42.75" x14ac:dyDescent="0.4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ref="R259:R322" si="19">YEAR(O259)</f>
        <v>2016</v>
      </c>
    </row>
    <row r="260" spans="1:18" ht="42.75" x14ac:dyDescent="0.4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si="19"/>
        <v>2011</v>
      </c>
    </row>
    <row r="261" spans="1:18" ht="42.75" x14ac:dyDescent="0.4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2015</v>
      </c>
    </row>
    <row r="262" spans="1:18" ht="42.75" x14ac:dyDescent="0.4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2010</v>
      </c>
    </row>
    <row r="263" spans="1:18" ht="28.5" x14ac:dyDescent="0.4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2012</v>
      </c>
    </row>
    <row r="264" spans="1:18" ht="28.5" x14ac:dyDescent="0.4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2011</v>
      </c>
    </row>
    <row r="265" spans="1:18" ht="57" x14ac:dyDescent="0.4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2012</v>
      </c>
    </row>
    <row r="266" spans="1:18" ht="57" x14ac:dyDescent="0.4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57" x14ac:dyDescent="0.4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2010</v>
      </c>
    </row>
    <row r="268" spans="1:18" ht="57" x14ac:dyDescent="0.4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2.75" x14ac:dyDescent="0.4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2014</v>
      </c>
    </row>
    <row r="270" spans="1:18" ht="42.75" x14ac:dyDescent="0.4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2011</v>
      </c>
    </row>
    <row r="271" spans="1:18" ht="42.75" x14ac:dyDescent="0.4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2017</v>
      </c>
    </row>
    <row r="272" spans="1:18" ht="42.75" x14ac:dyDescent="0.4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2011</v>
      </c>
    </row>
    <row r="273" spans="1:18" ht="42.75" x14ac:dyDescent="0.4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2013</v>
      </c>
    </row>
    <row r="274" spans="1:18" ht="42.75" x14ac:dyDescent="0.4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2010</v>
      </c>
    </row>
    <row r="275" spans="1:18" ht="42.75" x14ac:dyDescent="0.4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2011</v>
      </c>
    </row>
    <row r="276" spans="1:18" ht="42.75" x14ac:dyDescent="0.4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2012</v>
      </c>
    </row>
    <row r="277" spans="1:18" ht="42.75" x14ac:dyDescent="0.4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42.75" x14ac:dyDescent="0.4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42.75" x14ac:dyDescent="0.4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2015</v>
      </c>
    </row>
    <row r="280" spans="1:18" ht="28.5" x14ac:dyDescent="0.4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2012</v>
      </c>
    </row>
    <row r="281" spans="1:18" ht="42.75" x14ac:dyDescent="0.4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2017</v>
      </c>
    </row>
    <row r="282" spans="1:18" ht="42.75" x14ac:dyDescent="0.4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2014</v>
      </c>
    </row>
    <row r="283" spans="1:18" ht="42.75" x14ac:dyDescent="0.4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2009</v>
      </c>
    </row>
    <row r="284" spans="1:18" ht="42.75" x14ac:dyDescent="0.4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2010</v>
      </c>
    </row>
    <row r="285" spans="1:18" ht="28.5" x14ac:dyDescent="0.4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2011</v>
      </c>
    </row>
    <row r="286" spans="1:18" ht="42.75" x14ac:dyDescent="0.4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2.75" x14ac:dyDescent="0.4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2013</v>
      </c>
    </row>
    <row r="288" spans="1:18" ht="42.75" x14ac:dyDescent="0.4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28.5" x14ac:dyDescent="0.4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2012</v>
      </c>
    </row>
    <row r="290" spans="1:18" ht="57" x14ac:dyDescent="0.4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42.75" x14ac:dyDescent="0.4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2013</v>
      </c>
    </row>
    <row r="292" spans="1:18" ht="28.5" x14ac:dyDescent="0.4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2010</v>
      </c>
    </row>
    <row r="293" spans="1:18" ht="42.75" x14ac:dyDescent="0.4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2013</v>
      </c>
    </row>
    <row r="294" spans="1:18" ht="42.75" x14ac:dyDescent="0.4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2011</v>
      </c>
    </row>
    <row r="295" spans="1:18" ht="42.75" x14ac:dyDescent="0.4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2014</v>
      </c>
    </row>
    <row r="296" spans="1:18" ht="57" x14ac:dyDescent="0.4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2010</v>
      </c>
    </row>
    <row r="297" spans="1:18" ht="42.75" x14ac:dyDescent="0.4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2013</v>
      </c>
    </row>
    <row r="298" spans="1:18" ht="42.75" x14ac:dyDescent="0.4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2012</v>
      </c>
    </row>
    <row r="299" spans="1:18" ht="42.75" x14ac:dyDescent="0.4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2015</v>
      </c>
    </row>
    <row r="300" spans="1:18" ht="28.5" x14ac:dyDescent="0.4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2014</v>
      </c>
    </row>
    <row r="301" spans="1:18" ht="42.75" x14ac:dyDescent="0.4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2010</v>
      </c>
    </row>
    <row r="302" spans="1:18" ht="42.75" x14ac:dyDescent="0.4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2011</v>
      </c>
    </row>
    <row r="303" spans="1:18" ht="42.75" x14ac:dyDescent="0.4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2013</v>
      </c>
    </row>
    <row r="304" spans="1:18" ht="57" x14ac:dyDescent="0.4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2012</v>
      </c>
    </row>
    <row r="305" spans="1:18" ht="42.75" x14ac:dyDescent="0.4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28.5" x14ac:dyDescent="0.4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42.75" x14ac:dyDescent="0.4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28.5" x14ac:dyDescent="0.4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2013</v>
      </c>
    </row>
    <row r="309" spans="1:18" x14ac:dyDescent="0.4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42.75" x14ac:dyDescent="0.4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2011</v>
      </c>
    </row>
    <row r="311" spans="1:18" ht="42.75" x14ac:dyDescent="0.4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2012</v>
      </c>
    </row>
    <row r="312" spans="1:18" ht="42.75" x14ac:dyDescent="0.4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2011</v>
      </c>
    </row>
    <row r="313" spans="1:18" ht="42.75" x14ac:dyDescent="0.4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42.75" x14ac:dyDescent="0.4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2013</v>
      </c>
    </row>
    <row r="315" spans="1:18" ht="57" x14ac:dyDescent="0.4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2010</v>
      </c>
    </row>
    <row r="316" spans="1:18" ht="42.75" x14ac:dyDescent="0.4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2013</v>
      </c>
    </row>
    <row r="317" spans="1:18" ht="42.75" x14ac:dyDescent="0.4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2012</v>
      </c>
    </row>
    <row r="318" spans="1:18" ht="28.5" x14ac:dyDescent="0.4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2014</v>
      </c>
    </row>
    <row r="319" spans="1:18" ht="42.75" x14ac:dyDescent="0.4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2013</v>
      </c>
    </row>
    <row r="320" spans="1:18" ht="42.75" x14ac:dyDescent="0.4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57" x14ac:dyDescent="0.4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2009</v>
      </c>
    </row>
    <row r="322" spans="1:18" ht="42.75" x14ac:dyDescent="0.4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2015</v>
      </c>
    </row>
    <row r="323" spans="1:18" ht="42.75" x14ac:dyDescent="0.4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ref="R323:R386" si="23">YEAR(O323)</f>
        <v>2016</v>
      </c>
    </row>
    <row r="324" spans="1:18" ht="42.75" x14ac:dyDescent="0.4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si="23"/>
        <v>2016</v>
      </c>
    </row>
    <row r="325" spans="1:18" ht="42.75" x14ac:dyDescent="0.4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2.75" x14ac:dyDescent="0.4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2015</v>
      </c>
    </row>
    <row r="327" spans="1:18" ht="42.75" x14ac:dyDescent="0.4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2016</v>
      </c>
    </row>
    <row r="328" spans="1:18" ht="42.75" x14ac:dyDescent="0.4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2017</v>
      </c>
    </row>
    <row r="329" spans="1:18" ht="42.75" x14ac:dyDescent="0.4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2015</v>
      </c>
    </row>
    <row r="330" spans="1:18" ht="42.75" x14ac:dyDescent="0.4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2.75" x14ac:dyDescent="0.4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42.75" x14ac:dyDescent="0.4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2013</v>
      </c>
    </row>
    <row r="333" spans="1:18" ht="42.75" x14ac:dyDescent="0.4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2016</v>
      </c>
    </row>
    <row r="334" spans="1:18" ht="42.75" x14ac:dyDescent="0.4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2015</v>
      </c>
    </row>
    <row r="335" spans="1:18" ht="42.75" x14ac:dyDescent="0.4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2016</v>
      </c>
    </row>
    <row r="336" spans="1:18" ht="42.75" x14ac:dyDescent="0.4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2015</v>
      </c>
    </row>
    <row r="337" spans="1:18" ht="42.75" x14ac:dyDescent="0.4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2.75" x14ac:dyDescent="0.4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42.75" x14ac:dyDescent="0.4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42.75" x14ac:dyDescent="0.4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2016</v>
      </c>
    </row>
    <row r="341" spans="1:18" ht="42.75" x14ac:dyDescent="0.4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2015</v>
      </c>
    </row>
    <row r="342" spans="1:18" ht="42.75" x14ac:dyDescent="0.4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2017</v>
      </c>
    </row>
    <row r="343" spans="1:18" ht="42.75" x14ac:dyDescent="0.4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2014</v>
      </c>
    </row>
    <row r="344" spans="1:18" ht="28.5" x14ac:dyDescent="0.4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2016</v>
      </c>
    </row>
    <row r="345" spans="1:18" ht="42.75" x14ac:dyDescent="0.4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2014</v>
      </c>
    </row>
    <row r="346" spans="1:18" ht="42.75" x14ac:dyDescent="0.4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2015</v>
      </c>
    </row>
    <row r="347" spans="1:18" ht="42.75" x14ac:dyDescent="0.4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42.75" x14ac:dyDescent="0.4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42.75" x14ac:dyDescent="0.4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42.75" x14ac:dyDescent="0.4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42.75" x14ac:dyDescent="0.4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2017</v>
      </c>
    </row>
    <row r="352" spans="1:18" ht="42.75" x14ac:dyDescent="0.4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2016</v>
      </c>
    </row>
    <row r="353" spans="1:18" ht="42.75" x14ac:dyDescent="0.4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42.75" x14ac:dyDescent="0.4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2014</v>
      </c>
    </row>
    <row r="355" spans="1:18" ht="42.75" x14ac:dyDescent="0.4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2015</v>
      </c>
    </row>
    <row r="356" spans="1:18" ht="42.75" x14ac:dyDescent="0.4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2016</v>
      </c>
    </row>
    <row r="357" spans="1:18" ht="28.5" x14ac:dyDescent="0.4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2014</v>
      </c>
    </row>
    <row r="358" spans="1:18" ht="28.5" x14ac:dyDescent="0.4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2016</v>
      </c>
    </row>
    <row r="359" spans="1:18" ht="42.75" x14ac:dyDescent="0.4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2015</v>
      </c>
    </row>
    <row r="360" spans="1:18" ht="42.75" x14ac:dyDescent="0.4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2016</v>
      </c>
    </row>
    <row r="361" spans="1:18" ht="42.75" x14ac:dyDescent="0.4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2014</v>
      </c>
    </row>
    <row r="362" spans="1:18" ht="42.75" x14ac:dyDescent="0.4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2015</v>
      </c>
    </row>
    <row r="363" spans="1:18" ht="42.75" x14ac:dyDescent="0.4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2014</v>
      </c>
    </row>
    <row r="364" spans="1:18" ht="42.75" x14ac:dyDescent="0.4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42.75" x14ac:dyDescent="0.4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2010</v>
      </c>
    </row>
    <row r="366" spans="1:18" ht="42.75" x14ac:dyDescent="0.4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2014</v>
      </c>
    </row>
    <row r="367" spans="1:18" ht="42.75" x14ac:dyDescent="0.4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2.75" x14ac:dyDescent="0.4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2012</v>
      </c>
    </row>
    <row r="369" spans="1:18" ht="42.75" x14ac:dyDescent="0.4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2013</v>
      </c>
    </row>
    <row r="370" spans="1:18" ht="42.75" x14ac:dyDescent="0.4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2015</v>
      </c>
    </row>
    <row r="371" spans="1:18" ht="42.75" x14ac:dyDescent="0.4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2011</v>
      </c>
    </row>
    <row r="372" spans="1:18" ht="42.75" x14ac:dyDescent="0.4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2016</v>
      </c>
    </row>
    <row r="373" spans="1:18" ht="42.75" x14ac:dyDescent="0.4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2012</v>
      </c>
    </row>
    <row r="374" spans="1:18" ht="28.5" x14ac:dyDescent="0.4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2016</v>
      </c>
    </row>
    <row r="375" spans="1:18" ht="42.75" x14ac:dyDescent="0.4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2012</v>
      </c>
    </row>
    <row r="376" spans="1:18" ht="42.75" x14ac:dyDescent="0.4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2011</v>
      </c>
    </row>
    <row r="377" spans="1:18" ht="42.75" x14ac:dyDescent="0.4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2014</v>
      </c>
    </row>
    <row r="378" spans="1:18" ht="42.75" x14ac:dyDescent="0.4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2016</v>
      </c>
    </row>
    <row r="379" spans="1:18" ht="42.75" x14ac:dyDescent="0.4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2015</v>
      </c>
    </row>
    <row r="380" spans="1:18" ht="57" x14ac:dyDescent="0.4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2016</v>
      </c>
    </row>
    <row r="381" spans="1:18" ht="42.75" x14ac:dyDescent="0.4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2012</v>
      </c>
    </row>
    <row r="382" spans="1:18" ht="42.75" x14ac:dyDescent="0.4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2015</v>
      </c>
    </row>
    <row r="383" spans="1:18" ht="42.75" x14ac:dyDescent="0.4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2012</v>
      </c>
    </row>
    <row r="384" spans="1:18" ht="42.75" x14ac:dyDescent="0.4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42.75" x14ac:dyDescent="0.4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2014</v>
      </c>
    </row>
    <row r="386" spans="1:18" ht="42.75" x14ac:dyDescent="0.4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42.75" x14ac:dyDescent="0.4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ref="R387:R450" si="27">YEAR(O387)</f>
        <v>2014</v>
      </c>
    </row>
    <row r="388" spans="1:18" ht="42.75" x14ac:dyDescent="0.4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si="27"/>
        <v>2015</v>
      </c>
    </row>
    <row r="389" spans="1:18" ht="42.75" x14ac:dyDescent="0.4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2.75" x14ac:dyDescent="0.4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2016</v>
      </c>
    </row>
    <row r="391" spans="1:18" ht="42.75" x14ac:dyDescent="0.4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2014</v>
      </c>
    </row>
    <row r="392" spans="1:18" ht="42.75" x14ac:dyDescent="0.4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2015</v>
      </c>
    </row>
    <row r="393" spans="1:18" ht="42.75" x14ac:dyDescent="0.4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2011</v>
      </c>
    </row>
    <row r="394" spans="1:18" ht="42.75" x14ac:dyDescent="0.4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28.5" x14ac:dyDescent="0.4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2013</v>
      </c>
    </row>
    <row r="396" spans="1:18" ht="42.75" x14ac:dyDescent="0.4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2016</v>
      </c>
    </row>
    <row r="397" spans="1:18" ht="42.75" x14ac:dyDescent="0.4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2012</v>
      </c>
    </row>
    <row r="398" spans="1:18" ht="42.75" x14ac:dyDescent="0.4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57" x14ac:dyDescent="0.4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2010</v>
      </c>
    </row>
    <row r="400" spans="1:18" ht="42.75" x14ac:dyDescent="0.4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2015</v>
      </c>
    </row>
    <row r="401" spans="1:18" ht="42.75" x14ac:dyDescent="0.4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2016</v>
      </c>
    </row>
    <row r="402" spans="1:18" ht="42.75" x14ac:dyDescent="0.4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2014</v>
      </c>
    </row>
    <row r="403" spans="1:18" ht="42.75" x14ac:dyDescent="0.4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2011</v>
      </c>
    </row>
    <row r="404" spans="1:18" ht="42.75" x14ac:dyDescent="0.4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2015</v>
      </c>
    </row>
    <row r="405" spans="1:18" ht="42.75" x14ac:dyDescent="0.4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2011</v>
      </c>
    </row>
    <row r="406" spans="1:18" ht="42.75" x14ac:dyDescent="0.4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2014</v>
      </c>
    </row>
    <row r="407" spans="1:18" ht="28.5" x14ac:dyDescent="0.4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42.75" x14ac:dyDescent="0.4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2011</v>
      </c>
    </row>
    <row r="409" spans="1:18" ht="42.75" x14ac:dyDescent="0.4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2.75" x14ac:dyDescent="0.4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2013</v>
      </c>
    </row>
    <row r="411" spans="1:18" ht="42.75" x14ac:dyDescent="0.4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2016</v>
      </c>
    </row>
    <row r="412" spans="1:18" ht="42.75" x14ac:dyDescent="0.4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2015</v>
      </c>
    </row>
    <row r="413" spans="1:18" ht="42.75" x14ac:dyDescent="0.4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2013</v>
      </c>
    </row>
    <row r="414" spans="1:18" ht="42.75" x14ac:dyDescent="0.4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2012</v>
      </c>
    </row>
    <row r="415" spans="1:18" ht="42.75" x14ac:dyDescent="0.4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42.75" x14ac:dyDescent="0.4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2013</v>
      </c>
    </row>
    <row r="417" spans="1:18" ht="57" x14ac:dyDescent="0.4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2014</v>
      </c>
    </row>
    <row r="418" spans="1:18" ht="42.75" x14ac:dyDescent="0.4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42.75" x14ac:dyDescent="0.4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2013</v>
      </c>
    </row>
    <row r="420" spans="1:18" ht="42.75" x14ac:dyDescent="0.4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2015</v>
      </c>
    </row>
    <row r="421" spans="1:18" ht="42.75" x14ac:dyDescent="0.4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2013</v>
      </c>
    </row>
    <row r="422" spans="1:18" ht="42.75" x14ac:dyDescent="0.4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2014</v>
      </c>
    </row>
    <row r="423" spans="1:18" ht="42.75" x14ac:dyDescent="0.4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2015</v>
      </c>
    </row>
    <row r="424" spans="1:18" ht="42.75" x14ac:dyDescent="0.4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2014</v>
      </c>
    </row>
    <row r="425" spans="1:18" ht="42.75" x14ac:dyDescent="0.4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2013</v>
      </c>
    </row>
    <row r="426" spans="1:18" ht="42.75" x14ac:dyDescent="0.4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2012</v>
      </c>
    </row>
    <row r="427" spans="1:18" ht="42.75" x14ac:dyDescent="0.4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2015</v>
      </c>
    </row>
    <row r="428" spans="1:18" ht="42.75" x14ac:dyDescent="0.4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2016</v>
      </c>
    </row>
    <row r="429" spans="1:18" ht="42.75" x14ac:dyDescent="0.4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2015</v>
      </c>
    </row>
    <row r="430" spans="1:18" ht="28.5" x14ac:dyDescent="0.4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2014</v>
      </c>
    </row>
    <row r="431" spans="1:18" ht="57" x14ac:dyDescent="0.4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2009</v>
      </c>
    </row>
    <row r="432" spans="1:18" ht="42.75" x14ac:dyDescent="0.4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2013</v>
      </c>
    </row>
    <row r="433" spans="1:18" ht="42.75" x14ac:dyDescent="0.4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2016</v>
      </c>
    </row>
    <row r="434" spans="1:18" ht="42.75" x14ac:dyDescent="0.4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2015</v>
      </c>
    </row>
    <row r="435" spans="1:18" ht="57" x14ac:dyDescent="0.4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42.75" x14ac:dyDescent="0.4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2013</v>
      </c>
    </row>
    <row r="437" spans="1:18" ht="42.75" x14ac:dyDescent="0.4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2.75" x14ac:dyDescent="0.4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2.75" x14ac:dyDescent="0.4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2016</v>
      </c>
    </row>
    <row r="440" spans="1:18" ht="42.75" x14ac:dyDescent="0.4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2015</v>
      </c>
    </row>
    <row r="441" spans="1:18" ht="42.75" x14ac:dyDescent="0.4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2014</v>
      </c>
    </row>
    <row r="442" spans="1:18" ht="42.75" x14ac:dyDescent="0.4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2016</v>
      </c>
    </row>
    <row r="443" spans="1:18" ht="42.75" x14ac:dyDescent="0.4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2013</v>
      </c>
    </row>
    <row r="444" spans="1:18" x14ac:dyDescent="0.4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2015</v>
      </c>
    </row>
    <row r="445" spans="1:18" ht="42.75" x14ac:dyDescent="0.4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2014</v>
      </c>
    </row>
    <row r="446" spans="1:18" ht="42.75" x14ac:dyDescent="0.4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2011</v>
      </c>
    </row>
    <row r="447" spans="1:18" ht="42.75" x14ac:dyDescent="0.4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2015</v>
      </c>
    </row>
    <row r="448" spans="1:18" ht="42.75" x14ac:dyDescent="0.4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42.75" x14ac:dyDescent="0.4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2013</v>
      </c>
    </row>
    <row r="450" spans="1:18" ht="42.75" x14ac:dyDescent="0.4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2014</v>
      </c>
    </row>
    <row r="451" spans="1:18" ht="42.75" x14ac:dyDescent="0.4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ref="R451:R514" si="31">YEAR(O451)</f>
        <v>2013</v>
      </c>
    </row>
    <row r="452" spans="1:18" ht="42.75" x14ac:dyDescent="0.4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si="31"/>
        <v>2014</v>
      </c>
    </row>
    <row r="453" spans="1:18" ht="42.75" x14ac:dyDescent="0.4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2013</v>
      </c>
    </row>
    <row r="454" spans="1:18" ht="28.5" x14ac:dyDescent="0.4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2015</v>
      </c>
    </row>
    <row r="455" spans="1:18" ht="42.75" x14ac:dyDescent="0.4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2.75" x14ac:dyDescent="0.4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2014</v>
      </c>
    </row>
    <row r="457" spans="1:18" ht="42.75" x14ac:dyDescent="0.4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2012</v>
      </c>
    </row>
    <row r="458" spans="1:18" ht="42.75" x14ac:dyDescent="0.4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2013</v>
      </c>
    </row>
    <row r="459" spans="1:18" ht="42.75" x14ac:dyDescent="0.4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2014</v>
      </c>
    </row>
    <row r="460" spans="1:18" ht="42.75" x14ac:dyDescent="0.4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2013</v>
      </c>
    </row>
    <row r="461" spans="1:18" ht="42.75" x14ac:dyDescent="0.4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2011</v>
      </c>
    </row>
    <row r="462" spans="1:18" ht="28.5" x14ac:dyDescent="0.4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2014</v>
      </c>
    </row>
    <row r="463" spans="1:18" ht="42.75" x14ac:dyDescent="0.4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2013</v>
      </c>
    </row>
    <row r="464" spans="1:18" ht="42.75" x14ac:dyDescent="0.4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2011</v>
      </c>
    </row>
    <row r="465" spans="1:18" ht="42.75" x14ac:dyDescent="0.4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28.5" x14ac:dyDescent="0.4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2016</v>
      </c>
    </row>
    <row r="467" spans="1:18" x14ac:dyDescent="0.4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2014</v>
      </c>
    </row>
    <row r="468" spans="1:18" ht="42.75" x14ac:dyDescent="0.4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2012</v>
      </c>
    </row>
    <row r="469" spans="1:18" ht="42.75" x14ac:dyDescent="0.4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42.75" x14ac:dyDescent="0.4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28.5" x14ac:dyDescent="0.4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2014</v>
      </c>
    </row>
    <row r="472" spans="1:18" ht="42.75" x14ac:dyDescent="0.4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2013</v>
      </c>
    </row>
    <row r="473" spans="1:18" ht="57" x14ac:dyDescent="0.4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2014</v>
      </c>
    </row>
    <row r="474" spans="1:18" ht="42.75" x14ac:dyDescent="0.4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2.75" x14ac:dyDescent="0.4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2.75" x14ac:dyDescent="0.4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2017</v>
      </c>
    </row>
    <row r="477" spans="1:18" ht="42.75" x14ac:dyDescent="0.4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2015</v>
      </c>
    </row>
    <row r="478" spans="1:18" ht="28.5" x14ac:dyDescent="0.4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2014</v>
      </c>
    </row>
    <row r="479" spans="1:18" ht="42.75" x14ac:dyDescent="0.4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2012</v>
      </c>
    </row>
    <row r="480" spans="1:18" ht="42.75" x14ac:dyDescent="0.4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2015</v>
      </c>
    </row>
    <row r="481" spans="1:18" ht="42.75" x14ac:dyDescent="0.4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2014</v>
      </c>
    </row>
    <row r="482" spans="1:18" ht="42.75" x14ac:dyDescent="0.4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2013</v>
      </c>
    </row>
    <row r="483" spans="1:18" ht="42.75" x14ac:dyDescent="0.4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2012</v>
      </c>
    </row>
    <row r="484" spans="1:18" ht="42.75" x14ac:dyDescent="0.4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2016</v>
      </c>
    </row>
    <row r="485" spans="1:18" ht="42.75" x14ac:dyDescent="0.4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2012</v>
      </c>
    </row>
    <row r="486" spans="1:18" ht="57" x14ac:dyDescent="0.4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2015</v>
      </c>
    </row>
    <row r="487" spans="1:18" ht="28.5" x14ac:dyDescent="0.4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2013</v>
      </c>
    </row>
    <row r="488" spans="1:18" ht="42.75" x14ac:dyDescent="0.4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2014</v>
      </c>
    </row>
    <row r="489" spans="1:18" ht="42.75" x14ac:dyDescent="0.4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2016</v>
      </c>
    </row>
    <row r="490" spans="1:18" ht="42.75" x14ac:dyDescent="0.4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2.75" x14ac:dyDescent="0.4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2011</v>
      </c>
    </row>
    <row r="492" spans="1:18" x14ac:dyDescent="0.4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2012</v>
      </c>
    </row>
    <row r="493" spans="1:18" ht="42.75" x14ac:dyDescent="0.4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2015</v>
      </c>
    </row>
    <row r="494" spans="1:18" ht="42.75" x14ac:dyDescent="0.4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2016</v>
      </c>
    </row>
    <row r="495" spans="1:18" ht="42.75" x14ac:dyDescent="0.4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2015</v>
      </c>
    </row>
    <row r="496" spans="1:18" ht="42.75" x14ac:dyDescent="0.4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2014</v>
      </c>
    </row>
    <row r="497" spans="1:18" ht="42.75" x14ac:dyDescent="0.4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2015</v>
      </c>
    </row>
    <row r="498" spans="1:18" ht="28.5" x14ac:dyDescent="0.4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2013</v>
      </c>
    </row>
    <row r="499" spans="1:18" x14ac:dyDescent="0.4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2014</v>
      </c>
    </row>
    <row r="500" spans="1:18" ht="42.75" x14ac:dyDescent="0.4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2011</v>
      </c>
    </row>
    <row r="501" spans="1:18" ht="57" x14ac:dyDescent="0.4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2009</v>
      </c>
    </row>
    <row r="502" spans="1:18" ht="57" x14ac:dyDescent="0.4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2010</v>
      </c>
    </row>
    <row r="503" spans="1:18" ht="42.75" x14ac:dyDescent="0.4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2011</v>
      </c>
    </row>
    <row r="504" spans="1:18" ht="42.75" x14ac:dyDescent="0.4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2012</v>
      </c>
    </row>
    <row r="505" spans="1:18" ht="42.75" x14ac:dyDescent="0.4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2014</v>
      </c>
    </row>
    <row r="506" spans="1:18" ht="42.75" x14ac:dyDescent="0.4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2012</v>
      </c>
    </row>
    <row r="507" spans="1:18" ht="42.75" x14ac:dyDescent="0.4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2015</v>
      </c>
    </row>
    <row r="508" spans="1:18" ht="42.75" x14ac:dyDescent="0.4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2013</v>
      </c>
    </row>
    <row r="509" spans="1:18" ht="42.75" x14ac:dyDescent="0.4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2012</v>
      </c>
    </row>
    <row r="510" spans="1:18" ht="57" x14ac:dyDescent="0.4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2.75" x14ac:dyDescent="0.4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2015</v>
      </c>
    </row>
    <row r="512" spans="1:18" ht="42.75" x14ac:dyDescent="0.4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2016</v>
      </c>
    </row>
    <row r="513" spans="1:18" ht="42.75" x14ac:dyDescent="0.4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2013</v>
      </c>
    </row>
    <row r="514" spans="1:18" ht="42.75" x14ac:dyDescent="0.4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>
        <f t="shared" si="31"/>
        <v>2016</v>
      </c>
    </row>
    <row r="515" spans="1:18" ht="28.5" x14ac:dyDescent="0.4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ref="R515:R578" si="35">YEAR(O515)</f>
        <v>2016</v>
      </c>
    </row>
    <row r="516" spans="1:18" ht="42.75" x14ac:dyDescent="0.4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si="35"/>
        <v>2014</v>
      </c>
    </row>
    <row r="517" spans="1:18" ht="42.75" x14ac:dyDescent="0.4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2015</v>
      </c>
    </row>
    <row r="518" spans="1:18" ht="28.5" x14ac:dyDescent="0.4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42.75" x14ac:dyDescent="0.4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2017</v>
      </c>
    </row>
    <row r="520" spans="1:18" ht="42.75" x14ac:dyDescent="0.4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2015</v>
      </c>
    </row>
    <row r="521" spans="1:18" ht="42.75" x14ac:dyDescent="0.4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2012</v>
      </c>
    </row>
    <row r="522" spans="1:18" ht="42.75" x14ac:dyDescent="0.4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>
        <f t="shared" si="35"/>
        <v>2015</v>
      </c>
    </row>
    <row r="523" spans="1:18" ht="42.75" x14ac:dyDescent="0.4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>
        <f t="shared" si="35"/>
        <v>2016</v>
      </c>
    </row>
    <row r="524" spans="1:18" ht="42.75" x14ac:dyDescent="0.4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>
        <f t="shared" si="35"/>
        <v>2016</v>
      </c>
    </row>
    <row r="525" spans="1:18" ht="42.75" x14ac:dyDescent="0.4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>
        <f t="shared" si="35"/>
        <v>2015</v>
      </c>
    </row>
    <row r="526" spans="1:18" ht="42.75" x14ac:dyDescent="0.4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>
        <f t="shared" si="35"/>
        <v>2016</v>
      </c>
    </row>
    <row r="527" spans="1:18" ht="57" x14ac:dyDescent="0.4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>
        <f t="shared" si="35"/>
        <v>2014</v>
      </c>
    </row>
    <row r="528" spans="1:18" ht="42.75" x14ac:dyDescent="0.4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>
        <f t="shared" si="35"/>
        <v>2015</v>
      </c>
    </row>
    <row r="529" spans="1:18" ht="57" x14ac:dyDescent="0.4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>
        <f t="shared" si="35"/>
        <v>2017</v>
      </c>
    </row>
    <row r="530" spans="1:18" ht="28.5" x14ac:dyDescent="0.4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>
        <f t="shared" si="35"/>
        <v>2015</v>
      </c>
    </row>
    <row r="531" spans="1:18" ht="42.75" x14ac:dyDescent="0.4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>
        <f t="shared" si="35"/>
        <v>2016</v>
      </c>
    </row>
    <row r="532" spans="1:18" ht="42.75" x14ac:dyDescent="0.4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>
        <f t="shared" si="35"/>
        <v>2015</v>
      </c>
    </row>
    <row r="533" spans="1:18" ht="42.75" x14ac:dyDescent="0.4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>
        <f t="shared" si="35"/>
        <v>2016</v>
      </c>
    </row>
    <row r="534" spans="1:18" ht="42.75" x14ac:dyDescent="0.4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>
        <f t="shared" si="35"/>
        <v>2016</v>
      </c>
    </row>
    <row r="535" spans="1:18" ht="42.75" x14ac:dyDescent="0.4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>
        <f t="shared" si="35"/>
        <v>2016</v>
      </c>
    </row>
    <row r="536" spans="1:18" ht="42.75" x14ac:dyDescent="0.4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>
        <f t="shared" si="35"/>
        <v>2015</v>
      </c>
    </row>
    <row r="537" spans="1:18" ht="28.5" x14ac:dyDescent="0.4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>
        <f t="shared" si="35"/>
        <v>2016</v>
      </c>
    </row>
    <row r="538" spans="1:18" ht="42.75" x14ac:dyDescent="0.4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>
        <f t="shared" si="35"/>
        <v>2015</v>
      </c>
    </row>
    <row r="539" spans="1:18" ht="42.75" x14ac:dyDescent="0.4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>
        <f t="shared" si="35"/>
        <v>2015</v>
      </c>
    </row>
    <row r="540" spans="1:18" ht="42.75" x14ac:dyDescent="0.4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>
        <f t="shared" si="35"/>
        <v>2016</v>
      </c>
    </row>
    <row r="541" spans="1:18" ht="42.75" x14ac:dyDescent="0.4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>
        <f t="shared" si="35"/>
        <v>2016</v>
      </c>
    </row>
    <row r="542" spans="1:18" ht="57" x14ac:dyDescent="0.4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>
        <f t="shared" si="35"/>
        <v>2015</v>
      </c>
    </row>
    <row r="543" spans="1:18" ht="42.75" x14ac:dyDescent="0.4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>
        <f t="shared" si="35"/>
        <v>2015</v>
      </c>
    </row>
    <row r="544" spans="1:18" ht="42.75" x14ac:dyDescent="0.4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>
        <f t="shared" si="35"/>
        <v>2016</v>
      </c>
    </row>
    <row r="545" spans="1:18" ht="42.75" x14ac:dyDescent="0.4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>
        <f t="shared" si="35"/>
        <v>2014</v>
      </c>
    </row>
    <row r="546" spans="1:18" ht="42.75" x14ac:dyDescent="0.4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>
        <f t="shared" si="35"/>
        <v>2016</v>
      </c>
    </row>
    <row r="547" spans="1:18" ht="42.75" x14ac:dyDescent="0.4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>
        <f t="shared" si="35"/>
        <v>2015</v>
      </c>
    </row>
    <row r="548" spans="1:18" ht="42.75" x14ac:dyDescent="0.4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>
        <f t="shared" si="35"/>
        <v>2015</v>
      </c>
    </row>
    <row r="549" spans="1:18" ht="42.75" x14ac:dyDescent="0.4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>
        <f t="shared" si="35"/>
        <v>2016</v>
      </c>
    </row>
    <row r="550" spans="1:18" ht="42.75" x14ac:dyDescent="0.4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>
        <f t="shared" si="35"/>
        <v>2015</v>
      </c>
    </row>
    <row r="551" spans="1:18" ht="57" x14ac:dyDescent="0.4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>
        <f t="shared" si="35"/>
        <v>2015</v>
      </c>
    </row>
    <row r="552" spans="1:18" ht="42.75" x14ac:dyDescent="0.4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>
        <f t="shared" si="35"/>
        <v>2017</v>
      </c>
    </row>
    <row r="553" spans="1:18" ht="42.75" x14ac:dyDescent="0.4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>
        <f t="shared" si="35"/>
        <v>2015</v>
      </c>
    </row>
    <row r="554" spans="1:18" ht="42.75" x14ac:dyDescent="0.4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>
        <f t="shared" si="35"/>
        <v>2015</v>
      </c>
    </row>
    <row r="555" spans="1:18" ht="42.75" x14ac:dyDescent="0.4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>
        <f t="shared" si="35"/>
        <v>2014</v>
      </c>
    </row>
    <row r="556" spans="1:18" ht="42.75" x14ac:dyDescent="0.4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>
        <f t="shared" si="35"/>
        <v>2014</v>
      </c>
    </row>
    <row r="557" spans="1:18" ht="42.75" x14ac:dyDescent="0.4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>
        <f t="shared" si="35"/>
        <v>2016</v>
      </c>
    </row>
    <row r="558" spans="1:18" ht="28.5" x14ac:dyDescent="0.4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>
        <f t="shared" si="35"/>
        <v>2015</v>
      </c>
    </row>
    <row r="559" spans="1:18" ht="42.75" x14ac:dyDescent="0.4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>
        <f t="shared" si="35"/>
        <v>2016</v>
      </c>
    </row>
    <row r="560" spans="1:18" ht="42.75" x14ac:dyDescent="0.4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>
        <f t="shared" si="35"/>
        <v>2015</v>
      </c>
    </row>
    <row r="561" spans="1:18" ht="42.75" x14ac:dyDescent="0.4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>
        <f t="shared" si="35"/>
        <v>2015</v>
      </c>
    </row>
    <row r="562" spans="1:18" ht="42.75" x14ac:dyDescent="0.4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>
        <f t="shared" si="35"/>
        <v>2014</v>
      </c>
    </row>
    <row r="563" spans="1:18" ht="42.75" x14ac:dyDescent="0.4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>
        <f t="shared" si="35"/>
        <v>2015</v>
      </c>
    </row>
    <row r="564" spans="1:18" ht="42.75" x14ac:dyDescent="0.4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>
        <f t="shared" si="35"/>
        <v>2016</v>
      </c>
    </row>
    <row r="565" spans="1:18" ht="42.75" x14ac:dyDescent="0.4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>
        <f t="shared" si="35"/>
        <v>2015</v>
      </c>
    </row>
    <row r="566" spans="1:18" ht="57" x14ac:dyDescent="0.4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>
        <f t="shared" si="35"/>
        <v>2016</v>
      </c>
    </row>
    <row r="567" spans="1:18" ht="42.75" x14ac:dyDescent="0.4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>
        <f t="shared" si="35"/>
        <v>2015</v>
      </c>
    </row>
    <row r="568" spans="1:18" ht="42.75" x14ac:dyDescent="0.4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>
        <f t="shared" si="35"/>
        <v>2016</v>
      </c>
    </row>
    <row r="569" spans="1:18" ht="42.75" x14ac:dyDescent="0.4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>
        <f t="shared" si="35"/>
        <v>2014</v>
      </c>
    </row>
    <row r="570" spans="1:18" ht="57" x14ac:dyDescent="0.4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>
        <f t="shared" si="35"/>
        <v>2015</v>
      </c>
    </row>
    <row r="571" spans="1:18" ht="42.75" x14ac:dyDescent="0.4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>
        <f t="shared" si="35"/>
        <v>2015</v>
      </c>
    </row>
    <row r="572" spans="1:18" ht="28.5" x14ac:dyDescent="0.4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>
        <f t="shared" si="35"/>
        <v>2016</v>
      </c>
    </row>
    <row r="573" spans="1:18" ht="42.75" x14ac:dyDescent="0.4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>
        <f t="shared" si="35"/>
        <v>2015</v>
      </c>
    </row>
    <row r="574" spans="1:18" ht="42.75" x14ac:dyDescent="0.4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>
        <f t="shared" si="35"/>
        <v>2015</v>
      </c>
    </row>
    <row r="575" spans="1:18" ht="42.75" x14ac:dyDescent="0.4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>
        <f t="shared" si="35"/>
        <v>2014</v>
      </c>
    </row>
    <row r="576" spans="1:18" ht="42.75" x14ac:dyDescent="0.4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>
        <f t="shared" si="35"/>
        <v>2016</v>
      </c>
    </row>
    <row r="577" spans="1:18" ht="57" x14ac:dyDescent="0.4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>
        <f t="shared" si="35"/>
        <v>2015</v>
      </c>
    </row>
    <row r="578" spans="1:18" ht="42.75" x14ac:dyDescent="0.4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>
        <f t="shared" si="35"/>
        <v>2015</v>
      </c>
    </row>
    <row r="579" spans="1:18" ht="42.75" x14ac:dyDescent="0.4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ref="R579:R642" si="39">YEAR(O579)</f>
        <v>2016</v>
      </c>
    </row>
    <row r="580" spans="1:18" ht="28.5" x14ac:dyDescent="0.4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si="39"/>
        <v>2015</v>
      </c>
    </row>
    <row r="581" spans="1:18" ht="28.5" x14ac:dyDescent="0.4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2014</v>
      </c>
    </row>
    <row r="582" spans="1:18" ht="42.75" x14ac:dyDescent="0.4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2016</v>
      </c>
    </row>
    <row r="583" spans="1:18" ht="42.75" x14ac:dyDescent="0.4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2015</v>
      </c>
    </row>
    <row r="584" spans="1:18" ht="42.75" x14ac:dyDescent="0.4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42.75" x14ac:dyDescent="0.4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28.5" x14ac:dyDescent="0.4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>
        <f t="shared" si="39"/>
        <v>2015</v>
      </c>
    </row>
    <row r="587" spans="1:18" ht="42.75" x14ac:dyDescent="0.4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>
        <f t="shared" si="39"/>
        <v>2015</v>
      </c>
    </row>
    <row r="588" spans="1:18" ht="42.75" x14ac:dyDescent="0.4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>
        <f t="shared" si="39"/>
        <v>2015</v>
      </c>
    </row>
    <row r="589" spans="1:18" ht="71.25" x14ac:dyDescent="0.4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>
        <f t="shared" si="39"/>
        <v>2015</v>
      </c>
    </row>
    <row r="590" spans="1:18" ht="42.75" x14ac:dyDescent="0.4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>
        <f t="shared" si="39"/>
        <v>2016</v>
      </c>
    </row>
    <row r="591" spans="1:18" x14ac:dyDescent="0.4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>
        <f t="shared" si="39"/>
        <v>2015</v>
      </c>
    </row>
    <row r="592" spans="1:18" ht="42.75" x14ac:dyDescent="0.4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>
        <f t="shared" si="39"/>
        <v>2016</v>
      </c>
    </row>
    <row r="593" spans="1:18" ht="42.75" x14ac:dyDescent="0.4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>
        <f t="shared" si="39"/>
        <v>2015</v>
      </c>
    </row>
    <row r="594" spans="1:18" ht="42.75" x14ac:dyDescent="0.4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>
        <f t="shared" si="39"/>
        <v>2014</v>
      </c>
    </row>
    <row r="595" spans="1:18" ht="57" x14ac:dyDescent="0.4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>
        <f t="shared" si="39"/>
        <v>2015</v>
      </c>
    </row>
    <row r="596" spans="1:18" ht="28.5" x14ac:dyDescent="0.4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>
        <f t="shared" si="39"/>
        <v>2016</v>
      </c>
    </row>
    <row r="597" spans="1:18" ht="42.75" x14ac:dyDescent="0.4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>
        <f t="shared" si="39"/>
        <v>2015</v>
      </c>
    </row>
    <row r="598" spans="1:18" ht="28.5" x14ac:dyDescent="0.4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>
        <f t="shared" si="39"/>
        <v>2016</v>
      </c>
    </row>
    <row r="599" spans="1:18" ht="42.75" x14ac:dyDescent="0.4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>
        <f t="shared" si="39"/>
        <v>2016</v>
      </c>
    </row>
    <row r="600" spans="1:18" ht="28.5" x14ac:dyDescent="0.4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>
        <f t="shared" si="39"/>
        <v>2014</v>
      </c>
    </row>
    <row r="601" spans="1:18" ht="42.75" x14ac:dyDescent="0.4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>
        <f t="shared" si="39"/>
        <v>2015</v>
      </c>
    </row>
    <row r="602" spans="1:18" ht="28.5" x14ac:dyDescent="0.4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>
        <f t="shared" si="39"/>
        <v>2015</v>
      </c>
    </row>
    <row r="603" spans="1:18" ht="42.75" x14ac:dyDescent="0.4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>
        <f t="shared" si="39"/>
        <v>2014</v>
      </c>
    </row>
    <row r="604" spans="1:18" ht="42.75" x14ac:dyDescent="0.4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>
        <f t="shared" si="39"/>
        <v>2015</v>
      </c>
    </row>
    <row r="605" spans="1:18" ht="42.75" x14ac:dyDescent="0.4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>
        <f t="shared" si="39"/>
        <v>2014</v>
      </c>
    </row>
    <row r="606" spans="1:18" ht="42.75" x14ac:dyDescent="0.4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>
        <f t="shared" si="39"/>
        <v>2014</v>
      </c>
    </row>
    <row r="607" spans="1:18" ht="28.5" x14ac:dyDescent="0.4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>
        <f t="shared" si="39"/>
        <v>2015</v>
      </c>
    </row>
    <row r="608" spans="1:18" ht="42.75" x14ac:dyDescent="0.4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>
        <f t="shared" si="39"/>
        <v>2015</v>
      </c>
    </row>
    <row r="609" spans="1:18" ht="42.75" x14ac:dyDescent="0.4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>
        <f t="shared" si="39"/>
        <v>2015</v>
      </c>
    </row>
    <row r="610" spans="1:18" ht="42.75" x14ac:dyDescent="0.4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>
        <f t="shared" si="39"/>
        <v>2015</v>
      </c>
    </row>
    <row r="611" spans="1:18" ht="42.75" x14ac:dyDescent="0.4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>
        <f t="shared" si="39"/>
        <v>2015</v>
      </c>
    </row>
    <row r="612" spans="1:18" ht="42.75" x14ac:dyDescent="0.4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>
        <f t="shared" si="39"/>
        <v>2015</v>
      </c>
    </row>
    <row r="613" spans="1:18" ht="42.75" x14ac:dyDescent="0.4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>
        <f t="shared" si="39"/>
        <v>2015</v>
      </c>
    </row>
    <row r="614" spans="1:18" ht="28.5" x14ac:dyDescent="0.4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>
        <f t="shared" si="39"/>
        <v>2016</v>
      </c>
    </row>
    <row r="615" spans="1:18" ht="42.75" x14ac:dyDescent="0.4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>
        <f t="shared" si="39"/>
        <v>2015</v>
      </c>
    </row>
    <row r="616" spans="1:18" ht="42.75" x14ac:dyDescent="0.4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>
        <f t="shared" si="39"/>
        <v>2016</v>
      </c>
    </row>
    <row r="617" spans="1:18" ht="42.75" x14ac:dyDescent="0.4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>
        <f t="shared" si="39"/>
        <v>2015</v>
      </c>
    </row>
    <row r="618" spans="1:18" ht="42.75" x14ac:dyDescent="0.4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>
        <f t="shared" si="39"/>
        <v>2017</v>
      </c>
    </row>
    <row r="619" spans="1:18" ht="42.75" x14ac:dyDescent="0.4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>
        <f t="shared" si="39"/>
        <v>2015</v>
      </c>
    </row>
    <row r="620" spans="1:18" ht="42.75" x14ac:dyDescent="0.4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>
        <f t="shared" si="39"/>
        <v>2015</v>
      </c>
    </row>
    <row r="621" spans="1:18" ht="28.5" x14ac:dyDescent="0.4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>
        <f t="shared" si="39"/>
        <v>2014</v>
      </c>
    </row>
    <row r="622" spans="1:18" ht="42.75" x14ac:dyDescent="0.4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>
        <f t="shared" si="39"/>
        <v>2014</v>
      </c>
    </row>
    <row r="623" spans="1:18" ht="42.75" x14ac:dyDescent="0.4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>
        <f t="shared" si="39"/>
        <v>2016</v>
      </c>
    </row>
    <row r="624" spans="1:18" ht="42.75" x14ac:dyDescent="0.4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>
        <f t="shared" si="39"/>
        <v>2016</v>
      </c>
    </row>
    <row r="625" spans="1:18" ht="42.75" x14ac:dyDescent="0.4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>
        <f t="shared" si="39"/>
        <v>2015</v>
      </c>
    </row>
    <row r="626" spans="1:18" ht="42.75" x14ac:dyDescent="0.4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>
        <f t="shared" si="39"/>
        <v>2015</v>
      </c>
    </row>
    <row r="627" spans="1:18" ht="42.75" x14ac:dyDescent="0.4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>
        <f t="shared" si="39"/>
        <v>2017</v>
      </c>
    </row>
    <row r="628" spans="1:18" ht="42.75" x14ac:dyDescent="0.4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>
        <f t="shared" si="39"/>
        <v>2015</v>
      </c>
    </row>
    <row r="629" spans="1:18" ht="42.75" x14ac:dyDescent="0.4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>
        <f t="shared" si="39"/>
        <v>2016</v>
      </c>
    </row>
    <row r="630" spans="1:18" ht="42.75" x14ac:dyDescent="0.4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>
        <f t="shared" si="39"/>
        <v>2014</v>
      </c>
    </row>
    <row r="631" spans="1:18" ht="42.75" x14ac:dyDescent="0.4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>
        <f t="shared" si="39"/>
        <v>2016</v>
      </c>
    </row>
    <row r="632" spans="1:18" ht="42.75" x14ac:dyDescent="0.4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>
        <f t="shared" si="39"/>
        <v>2015</v>
      </c>
    </row>
    <row r="633" spans="1:18" ht="28.5" x14ac:dyDescent="0.4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>
        <f t="shared" si="39"/>
        <v>2016</v>
      </c>
    </row>
    <row r="634" spans="1:18" ht="28.5" x14ac:dyDescent="0.4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>
        <f t="shared" si="39"/>
        <v>2015</v>
      </c>
    </row>
    <row r="635" spans="1:18" ht="42.75" x14ac:dyDescent="0.4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>
        <f t="shared" si="39"/>
        <v>2016</v>
      </c>
    </row>
    <row r="636" spans="1:18" ht="28.5" x14ac:dyDescent="0.4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>
        <f t="shared" si="39"/>
        <v>2015</v>
      </c>
    </row>
    <row r="637" spans="1:18" ht="28.5" x14ac:dyDescent="0.4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>
        <f t="shared" si="39"/>
        <v>2015</v>
      </c>
    </row>
    <row r="638" spans="1:18" ht="28.5" x14ac:dyDescent="0.4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>
        <f t="shared" si="39"/>
        <v>2015</v>
      </c>
    </row>
    <row r="639" spans="1:18" ht="42.75" x14ac:dyDescent="0.4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>
        <f t="shared" si="39"/>
        <v>2017</v>
      </c>
    </row>
    <row r="640" spans="1:18" x14ac:dyDescent="0.4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>
        <f t="shared" si="39"/>
        <v>2017</v>
      </c>
    </row>
    <row r="641" spans="1:18" ht="28.5" x14ac:dyDescent="0.4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>
        <f t="shared" si="39"/>
        <v>2014</v>
      </c>
    </row>
    <row r="642" spans="1:18" ht="42.75" x14ac:dyDescent="0.4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>
        <f t="shared" si="39"/>
        <v>2016</v>
      </c>
    </row>
    <row r="643" spans="1:18" ht="42.75" x14ac:dyDescent="0.4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ref="R643:R706" si="43">YEAR(O643)</f>
        <v>2015</v>
      </c>
    </row>
    <row r="644" spans="1:18" ht="42.75" x14ac:dyDescent="0.4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si="43"/>
        <v>2015</v>
      </c>
    </row>
    <row r="645" spans="1:18" ht="28.5" x14ac:dyDescent="0.4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42.75" x14ac:dyDescent="0.4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2014</v>
      </c>
    </row>
    <row r="647" spans="1:18" ht="28.5" x14ac:dyDescent="0.4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2016</v>
      </c>
    </row>
    <row r="648" spans="1:18" ht="42.75" x14ac:dyDescent="0.4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2014</v>
      </c>
    </row>
    <row r="649" spans="1:18" ht="42.75" x14ac:dyDescent="0.4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2016</v>
      </c>
    </row>
    <row r="650" spans="1:18" ht="28.5" x14ac:dyDescent="0.4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>
        <f t="shared" si="43"/>
        <v>2014</v>
      </c>
    </row>
    <row r="651" spans="1:18" ht="42.75" x14ac:dyDescent="0.4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>
        <f t="shared" si="43"/>
        <v>2014</v>
      </c>
    </row>
    <row r="652" spans="1:18" ht="42.75" x14ac:dyDescent="0.4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>
        <f t="shared" si="43"/>
        <v>2014</v>
      </c>
    </row>
    <row r="653" spans="1:18" ht="42.75" x14ac:dyDescent="0.4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>
        <f t="shared" si="43"/>
        <v>2014</v>
      </c>
    </row>
    <row r="654" spans="1:18" ht="42.75" x14ac:dyDescent="0.4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>
        <f t="shared" si="43"/>
        <v>2016</v>
      </c>
    </row>
    <row r="655" spans="1:18" ht="42.75" x14ac:dyDescent="0.4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>
        <f t="shared" si="43"/>
        <v>2015</v>
      </c>
    </row>
    <row r="656" spans="1:18" ht="42.75" x14ac:dyDescent="0.4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>
        <f t="shared" si="43"/>
        <v>2015</v>
      </c>
    </row>
    <row r="657" spans="1:18" ht="42.75" x14ac:dyDescent="0.4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>
        <f t="shared" si="43"/>
        <v>2015</v>
      </c>
    </row>
    <row r="658" spans="1:18" ht="42.75" x14ac:dyDescent="0.4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>
        <f t="shared" si="43"/>
        <v>2016</v>
      </c>
    </row>
    <row r="659" spans="1:18" ht="42.75" x14ac:dyDescent="0.4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>
        <f t="shared" si="43"/>
        <v>2015</v>
      </c>
    </row>
    <row r="660" spans="1:18" ht="42.75" x14ac:dyDescent="0.4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>
        <f t="shared" si="43"/>
        <v>2015</v>
      </c>
    </row>
    <row r="661" spans="1:18" x14ac:dyDescent="0.4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>
        <f t="shared" si="43"/>
        <v>2015</v>
      </c>
    </row>
    <row r="662" spans="1:18" ht="42.75" x14ac:dyDescent="0.4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>
        <f t="shared" si="43"/>
        <v>2014</v>
      </c>
    </row>
    <row r="663" spans="1:18" ht="42.75" x14ac:dyDescent="0.4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>
        <f t="shared" si="43"/>
        <v>2016</v>
      </c>
    </row>
    <row r="664" spans="1:18" ht="42.75" x14ac:dyDescent="0.4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>
        <f t="shared" si="43"/>
        <v>2014</v>
      </c>
    </row>
    <row r="665" spans="1:18" ht="42.75" x14ac:dyDescent="0.4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>
        <f t="shared" si="43"/>
        <v>2015</v>
      </c>
    </row>
    <row r="666" spans="1:18" ht="42.75" x14ac:dyDescent="0.4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>
        <f t="shared" si="43"/>
        <v>2015</v>
      </c>
    </row>
    <row r="667" spans="1:18" ht="42.75" x14ac:dyDescent="0.4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>
        <f t="shared" si="43"/>
        <v>2016</v>
      </c>
    </row>
    <row r="668" spans="1:18" ht="42.75" x14ac:dyDescent="0.4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>
        <f t="shared" si="43"/>
        <v>2014</v>
      </c>
    </row>
    <row r="669" spans="1:18" ht="42.75" x14ac:dyDescent="0.4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>
        <f t="shared" si="43"/>
        <v>2016</v>
      </c>
    </row>
    <row r="670" spans="1:18" ht="42.75" x14ac:dyDescent="0.4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>
        <f t="shared" si="43"/>
        <v>2015</v>
      </c>
    </row>
    <row r="671" spans="1:18" ht="57" x14ac:dyDescent="0.4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>
        <f t="shared" si="43"/>
        <v>2016</v>
      </c>
    </row>
    <row r="672" spans="1:18" ht="42.75" x14ac:dyDescent="0.4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>
        <f t="shared" si="43"/>
        <v>2016</v>
      </c>
    </row>
    <row r="673" spans="1:18" ht="42.75" x14ac:dyDescent="0.4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>
        <f t="shared" si="43"/>
        <v>2014</v>
      </c>
    </row>
    <row r="674" spans="1:18" ht="42.75" x14ac:dyDescent="0.4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>
        <f t="shared" si="43"/>
        <v>2014</v>
      </c>
    </row>
    <row r="675" spans="1:18" ht="42.75" x14ac:dyDescent="0.4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>
        <f t="shared" si="43"/>
        <v>2014</v>
      </c>
    </row>
    <row r="676" spans="1:18" ht="28.5" x14ac:dyDescent="0.4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>
        <f t="shared" si="43"/>
        <v>2014</v>
      </c>
    </row>
    <row r="677" spans="1:18" ht="42.75" x14ac:dyDescent="0.4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>
        <f t="shared" si="43"/>
        <v>2014</v>
      </c>
    </row>
    <row r="678" spans="1:18" ht="57" x14ac:dyDescent="0.4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>
        <f t="shared" si="43"/>
        <v>2015</v>
      </c>
    </row>
    <row r="679" spans="1:18" ht="42.75" x14ac:dyDescent="0.4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>
        <f t="shared" si="43"/>
        <v>2016</v>
      </c>
    </row>
    <row r="680" spans="1:18" ht="42.75" x14ac:dyDescent="0.4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>
        <f t="shared" si="43"/>
        <v>2016</v>
      </c>
    </row>
    <row r="681" spans="1:18" ht="42.75" x14ac:dyDescent="0.4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>
        <f t="shared" si="43"/>
        <v>2016</v>
      </c>
    </row>
    <row r="682" spans="1:18" ht="42.75" x14ac:dyDescent="0.4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>
        <f t="shared" si="43"/>
        <v>2014</v>
      </c>
    </row>
    <row r="683" spans="1:18" ht="42.75" x14ac:dyDescent="0.4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>
        <f t="shared" si="43"/>
        <v>2016</v>
      </c>
    </row>
    <row r="684" spans="1:18" ht="42.75" x14ac:dyDescent="0.4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>
        <f t="shared" si="43"/>
        <v>2017</v>
      </c>
    </row>
    <row r="685" spans="1:18" ht="42.75" x14ac:dyDescent="0.4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>
        <f t="shared" si="43"/>
        <v>2016</v>
      </c>
    </row>
    <row r="686" spans="1:18" ht="28.5" x14ac:dyDescent="0.4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>
        <f t="shared" si="43"/>
        <v>2014</v>
      </c>
    </row>
    <row r="687" spans="1:18" ht="42.75" x14ac:dyDescent="0.4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>
        <f t="shared" si="43"/>
        <v>2014</v>
      </c>
    </row>
    <row r="688" spans="1:18" ht="57" x14ac:dyDescent="0.4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>
        <f t="shared" si="43"/>
        <v>2015</v>
      </c>
    </row>
    <row r="689" spans="1:18" ht="42.75" x14ac:dyDescent="0.4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>
        <f t="shared" si="43"/>
        <v>2016</v>
      </c>
    </row>
    <row r="690" spans="1:18" ht="42.75" x14ac:dyDescent="0.4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>
        <f t="shared" si="43"/>
        <v>2015</v>
      </c>
    </row>
    <row r="691" spans="1:18" ht="42.75" x14ac:dyDescent="0.4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>
        <f t="shared" si="43"/>
        <v>2016</v>
      </c>
    </row>
    <row r="692" spans="1:18" ht="28.5" x14ac:dyDescent="0.4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>
        <f t="shared" si="43"/>
        <v>2016</v>
      </c>
    </row>
    <row r="693" spans="1:18" ht="42.75" x14ac:dyDescent="0.4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>
        <f t="shared" si="43"/>
        <v>2015</v>
      </c>
    </row>
    <row r="694" spans="1:18" ht="42.75" x14ac:dyDescent="0.4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>
        <f t="shared" si="43"/>
        <v>2016</v>
      </c>
    </row>
    <row r="695" spans="1:18" ht="28.5" x14ac:dyDescent="0.4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>
        <f t="shared" si="43"/>
        <v>2015</v>
      </c>
    </row>
    <row r="696" spans="1:18" ht="42.75" x14ac:dyDescent="0.4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>
        <f t="shared" si="43"/>
        <v>2017</v>
      </c>
    </row>
    <row r="697" spans="1:18" ht="42.75" x14ac:dyDescent="0.4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>
        <f t="shared" si="43"/>
        <v>2014</v>
      </c>
    </row>
    <row r="698" spans="1:18" ht="28.5" x14ac:dyDescent="0.4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>
        <f t="shared" si="43"/>
        <v>2014</v>
      </c>
    </row>
    <row r="699" spans="1:18" ht="42.75" x14ac:dyDescent="0.4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>
        <f t="shared" si="43"/>
        <v>2016</v>
      </c>
    </row>
    <row r="700" spans="1:18" ht="42.75" x14ac:dyDescent="0.4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>
        <f t="shared" si="43"/>
        <v>2014</v>
      </c>
    </row>
    <row r="701" spans="1:18" ht="42.75" x14ac:dyDescent="0.4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>
        <f t="shared" si="43"/>
        <v>2013</v>
      </c>
    </row>
    <row r="702" spans="1:18" ht="42.75" x14ac:dyDescent="0.4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>
        <f t="shared" si="43"/>
        <v>2016</v>
      </c>
    </row>
    <row r="703" spans="1:18" ht="42.75" x14ac:dyDescent="0.4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>
        <f t="shared" si="43"/>
        <v>2014</v>
      </c>
    </row>
    <row r="704" spans="1:18" ht="42.75" x14ac:dyDescent="0.4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>
        <f t="shared" si="43"/>
        <v>2016</v>
      </c>
    </row>
    <row r="705" spans="1:18" ht="42.75" x14ac:dyDescent="0.4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>
        <f t="shared" si="43"/>
        <v>2016</v>
      </c>
    </row>
    <row r="706" spans="1:18" ht="42.75" x14ac:dyDescent="0.4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>
        <f t="shared" si="43"/>
        <v>2016</v>
      </c>
    </row>
    <row r="707" spans="1:18" ht="28.5" x14ac:dyDescent="0.4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ref="R707:R770" si="47">YEAR(O707)</f>
        <v>2016</v>
      </c>
    </row>
    <row r="708" spans="1:18" ht="42.75" x14ac:dyDescent="0.4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si="47"/>
        <v>2016</v>
      </c>
    </row>
    <row r="709" spans="1:18" ht="42.75" x14ac:dyDescent="0.4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42.75" x14ac:dyDescent="0.4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2014</v>
      </c>
    </row>
    <row r="711" spans="1:18" ht="28.5" x14ac:dyDescent="0.4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28.5" x14ac:dyDescent="0.4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42.75" x14ac:dyDescent="0.4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2016</v>
      </c>
    </row>
    <row r="714" spans="1:18" ht="42.75" x14ac:dyDescent="0.4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>
        <f t="shared" si="47"/>
        <v>2016</v>
      </c>
    </row>
    <row r="715" spans="1:18" ht="42.75" x14ac:dyDescent="0.4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>
        <f t="shared" si="47"/>
        <v>2016</v>
      </c>
    </row>
    <row r="716" spans="1:18" ht="42.75" x14ac:dyDescent="0.4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>
        <f t="shared" si="47"/>
        <v>2016</v>
      </c>
    </row>
    <row r="717" spans="1:18" ht="42.75" x14ac:dyDescent="0.4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>
        <f t="shared" si="47"/>
        <v>2015</v>
      </c>
    </row>
    <row r="718" spans="1:18" ht="42.75" x14ac:dyDescent="0.4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>
        <f t="shared" si="47"/>
        <v>2014</v>
      </c>
    </row>
    <row r="719" spans="1:18" x14ac:dyDescent="0.4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>
        <f t="shared" si="47"/>
        <v>2014</v>
      </c>
    </row>
    <row r="720" spans="1:18" ht="42.75" x14ac:dyDescent="0.4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>
        <f t="shared" si="47"/>
        <v>2017</v>
      </c>
    </row>
    <row r="721" spans="1:18" ht="42.75" x14ac:dyDescent="0.4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>
        <f t="shared" si="47"/>
        <v>2016</v>
      </c>
    </row>
    <row r="722" spans="1:18" ht="42.75" x14ac:dyDescent="0.4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>
        <f t="shared" si="47"/>
        <v>2012</v>
      </c>
    </row>
    <row r="723" spans="1:18" ht="57" x14ac:dyDescent="0.4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>
        <f t="shared" si="47"/>
        <v>2014</v>
      </c>
    </row>
    <row r="724" spans="1:18" ht="42.75" x14ac:dyDescent="0.4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>
        <f t="shared" si="47"/>
        <v>2012</v>
      </c>
    </row>
    <row r="725" spans="1:18" ht="28.5" x14ac:dyDescent="0.4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>
        <f t="shared" si="47"/>
        <v>2015</v>
      </c>
    </row>
    <row r="726" spans="1:18" ht="42.75" x14ac:dyDescent="0.4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>
        <f t="shared" si="47"/>
        <v>2011</v>
      </c>
    </row>
    <row r="727" spans="1:18" ht="42.75" x14ac:dyDescent="0.4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>
        <f t="shared" si="47"/>
        <v>2015</v>
      </c>
    </row>
    <row r="728" spans="1:18" ht="42.75" x14ac:dyDescent="0.4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>
        <f t="shared" si="47"/>
        <v>2013</v>
      </c>
    </row>
    <row r="729" spans="1:18" ht="42.75" x14ac:dyDescent="0.4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>
        <f t="shared" si="47"/>
        <v>2012</v>
      </c>
    </row>
    <row r="730" spans="1:18" ht="42.75" x14ac:dyDescent="0.4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>
        <f t="shared" si="47"/>
        <v>2011</v>
      </c>
    </row>
    <row r="731" spans="1:18" ht="42.75" x14ac:dyDescent="0.4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>
        <f t="shared" si="47"/>
        <v>2012</v>
      </c>
    </row>
    <row r="732" spans="1:18" ht="28.5" x14ac:dyDescent="0.4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>
        <f t="shared" si="47"/>
        <v>2011</v>
      </c>
    </row>
    <row r="733" spans="1:18" ht="42.75" x14ac:dyDescent="0.4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>
        <f t="shared" si="47"/>
        <v>2011</v>
      </c>
    </row>
    <row r="734" spans="1:18" ht="42.75" x14ac:dyDescent="0.4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>
        <f t="shared" si="47"/>
        <v>2013</v>
      </c>
    </row>
    <row r="735" spans="1:18" ht="57" x14ac:dyDescent="0.4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>
        <f t="shared" si="47"/>
        <v>2013</v>
      </c>
    </row>
    <row r="736" spans="1:18" ht="28.5" x14ac:dyDescent="0.4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>
        <f t="shared" si="47"/>
        <v>2015</v>
      </c>
    </row>
    <row r="737" spans="1:18" ht="42.75" x14ac:dyDescent="0.4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>
        <f t="shared" si="47"/>
        <v>2014</v>
      </c>
    </row>
    <row r="738" spans="1:18" ht="42.75" x14ac:dyDescent="0.4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>
        <f t="shared" si="47"/>
        <v>2013</v>
      </c>
    </row>
    <row r="739" spans="1:18" ht="42.75" x14ac:dyDescent="0.4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>
        <f t="shared" si="47"/>
        <v>2014</v>
      </c>
    </row>
    <row r="740" spans="1:18" ht="28.5" x14ac:dyDescent="0.4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>
        <f t="shared" si="47"/>
        <v>2014</v>
      </c>
    </row>
    <row r="741" spans="1:18" ht="42.75" x14ac:dyDescent="0.4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>
        <f t="shared" si="47"/>
        <v>2014</v>
      </c>
    </row>
    <row r="742" spans="1:18" ht="42.75" x14ac:dyDescent="0.4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>
        <f t="shared" si="47"/>
        <v>2015</v>
      </c>
    </row>
    <row r="743" spans="1:18" ht="28.5" x14ac:dyDescent="0.4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>
        <f t="shared" si="47"/>
        <v>2013</v>
      </c>
    </row>
    <row r="744" spans="1:18" ht="42.75" x14ac:dyDescent="0.4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>
        <f t="shared" si="47"/>
        <v>2014</v>
      </c>
    </row>
    <row r="745" spans="1:18" ht="42.75" x14ac:dyDescent="0.4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>
        <f t="shared" si="47"/>
        <v>2012</v>
      </c>
    </row>
    <row r="746" spans="1:18" ht="28.5" x14ac:dyDescent="0.4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>
        <f t="shared" si="47"/>
        <v>2012</v>
      </c>
    </row>
    <row r="747" spans="1:18" ht="42.75" x14ac:dyDescent="0.4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>
        <f t="shared" si="47"/>
        <v>2013</v>
      </c>
    </row>
    <row r="748" spans="1:18" x14ac:dyDescent="0.4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>
        <f t="shared" si="47"/>
        <v>2012</v>
      </c>
    </row>
    <row r="749" spans="1:18" ht="42.75" x14ac:dyDescent="0.4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>
        <f t="shared" si="47"/>
        <v>2014</v>
      </c>
    </row>
    <row r="750" spans="1:18" ht="42.75" x14ac:dyDescent="0.4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>
        <f t="shared" si="47"/>
        <v>2014</v>
      </c>
    </row>
    <row r="751" spans="1:18" ht="42.75" x14ac:dyDescent="0.4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>
        <f t="shared" si="47"/>
        <v>2016</v>
      </c>
    </row>
    <row r="752" spans="1:18" ht="42.75" x14ac:dyDescent="0.4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>
        <f t="shared" si="47"/>
        <v>2013</v>
      </c>
    </row>
    <row r="753" spans="1:18" ht="42.75" x14ac:dyDescent="0.4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>
        <f t="shared" si="47"/>
        <v>2011</v>
      </c>
    </row>
    <row r="754" spans="1:18" ht="42.75" x14ac:dyDescent="0.4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>
        <f t="shared" si="47"/>
        <v>2016</v>
      </c>
    </row>
    <row r="755" spans="1:18" ht="42.75" x14ac:dyDescent="0.4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>
        <f t="shared" si="47"/>
        <v>2015</v>
      </c>
    </row>
    <row r="756" spans="1:18" ht="42.75" x14ac:dyDescent="0.4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>
        <f t="shared" si="47"/>
        <v>2012</v>
      </c>
    </row>
    <row r="757" spans="1:18" ht="42.75" x14ac:dyDescent="0.4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>
        <f t="shared" si="47"/>
        <v>2013</v>
      </c>
    </row>
    <row r="758" spans="1:18" ht="42.75" x14ac:dyDescent="0.4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>
        <f t="shared" si="47"/>
        <v>2011</v>
      </c>
    </row>
    <row r="759" spans="1:18" ht="42.75" x14ac:dyDescent="0.4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>
        <f t="shared" si="47"/>
        <v>2012</v>
      </c>
    </row>
    <row r="760" spans="1:18" ht="28.5" x14ac:dyDescent="0.4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>
        <f t="shared" si="47"/>
        <v>2010</v>
      </c>
    </row>
    <row r="761" spans="1:18" ht="42.75" x14ac:dyDescent="0.4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>
        <f t="shared" si="47"/>
        <v>2014</v>
      </c>
    </row>
    <row r="762" spans="1:18" ht="42.75" x14ac:dyDescent="0.4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>
        <f t="shared" si="47"/>
        <v>2016</v>
      </c>
    </row>
    <row r="763" spans="1:18" ht="42.75" x14ac:dyDescent="0.4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>
        <f t="shared" si="47"/>
        <v>2014</v>
      </c>
    </row>
    <row r="764" spans="1:18" ht="42.75" x14ac:dyDescent="0.4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>
        <f t="shared" si="47"/>
        <v>2016</v>
      </c>
    </row>
    <row r="765" spans="1:18" ht="42.75" x14ac:dyDescent="0.4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>
        <f t="shared" si="47"/>
        <v>2013</v>
      </c>
    </row>
    <row r="766" spans="1:18" ht="42.75" x14ac:dyDescent="0.4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>
        <f t="shared" si="47"/>
        <v>2015</v>
      </c>
    </row>
    <row r="767" spans="1:18" ht="42.75" x14ac:dyDescent="0.4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>
        <f t="shared" si="47"/>
        <v>2014</v>
      </c>
    </row>
    <row r="768" spans="1:18" ht="42.75" x14ac:dyDescent="0.4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>
        <f t="shared" si="47"/>
        <v>2015</v>
      </c>
    </row>
    <row r="769" spans="1:18" ht="57" x14ac:dyDescent="0.4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>
        <f t="shared" si="47"/>
        <v>2015</v>
      </c>
    </row>
    <row r="770" spans="1:18" ht="42.75" x14ac:dyDescent="0.4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>
        <f t="shared" si="47"/>
        <v>2013</v>
      </c>
    </row>
    <row r="771" spans="1:18" ht="42.75" x14ac:dyDescent="0.4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ref="R771:R834" si="51">YEAR(O771)</f>
        <v>2013</v>
      </c>
    </row>
    <row r="772" spans="1:18" ht="42.75" x14ac:dyDescent="0.4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si="51"/>
        <v>2013</v>
      </c>
    </row>
    <row r="773" spans="1:18" ht="42.75" x14ac:dyDescent="0.4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2015</v>
      </c>
    </row>
    <row r="774" spans="1:18" ht="57" x14ac:dyDescent="0.4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2009</v>
      </c>
    </row>
    <row r="775" spans="1:18" ht="42.75" x14ac:dyDescent="0.4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2015</v>
      </c>
    </row>
    <row r="776" spans="1:18" ht="42.75" x14ac:dyDescent="0.4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2014</v>
      </c>
    </row>
    <row r="777" spans="1:18" ht="42.75" x14ac:dyDescent="0.4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2011</v>
      </c>
    </row>
    <row r="778" spans="1:18" ht="42.75" x14ac:dyDescent="0.4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>
        <f t="shared" si="51"/>
        <v>2015</v>
      </c>
    </row>
    <row r="779" spans="1:18" ht="42.75" x14ac:dyDescent="0.4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>
        <f t="shared" si="51"/>
        <v>2013</v>
      </c>
    </row>
    <row r="780" spans="1:18" ht="42.75" x14ac:dyDescent="0.4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>
        <f t="shared" si="51"/>
        <v>2014</v>
      </c>
    </row>
    <row r="781" spans="1:18" ht="42.75" x14ac:dyDescent="0.4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>
        <f t="shared" si="51"/>
        <v>2010</v>
      </c>
    </row>
    <row r="782" spans="1:18" ht="28.5" x14ac:dyDescent="0.4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>
        <f t="shared" si="51"/>
        <v>2011</v>
      </c>
    </row>
    <row r="783" spans="1:18" ht="42.75" x14ac:dyDescent="0.4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>
        <f t="shared" si="51"/>
        <v>2013</v>
      </c>
    </row>
    <row r="784" spans="1:18" ht="42.75" x14ac:dyDescent="0.4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>
        <f t="shared" si="51"/>
        <v>2012</v>
      </c>
    </row>
    <row r="785" spans="1:18" ht="42.75" x14ac:dyDescent="0.4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>
        <f t="shared" si="51"/>
        <v>2012</v>
      </c>
    </row>
    <row r="786" spans="1:18" ht="42.75" x14ac:dyDescent="0.4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>
        <f t="shared" si="51"/>
        <v>2014</v>
      </c>
    </row>
    <row r="787" spans="1:18" ht="42.75" x14ac:dyDescent="0.4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>
        <f t="shared" si="51"/>
        <v>2013</v>
      </c>
    </row>
    <row r="788" spans="1:18" ht="42.75" x14ac:dyDescent="0.4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>
        <f t="shared" si="51"/>
        <v>2012</v>
      </c>
    </row>
    <row r="789" spans="1:18" ht="42.75" x14ac:dyDescent="0.4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>
        <f t="shared" si="51"/>
        <v>2013</v>
      </c>
    </row>
    <row r="790" spans="1:18" ht="42.75" x14ac:dyDescent="0.4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>
        <f t="shared" si="51"/>
        <v>2012</v>
      </c>
    </row>
    <row r="791" spans="1:18" ht="42.75" x14ac:dyDescent="0.4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>
        <f t="shared" si="51"/>
        <v>2013</v>
      </c>
    </row>
    <row r="792" spans="1:18" ht="42.75" x14ac:dyDescent="0.4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>
        <f t="shared" si="51"/>
        <v>2013</v>
      </c>
    </row>
    <row r="793" spans="1:18" ht="42.75" x14ac:dyDescent="0.4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>
        <f t="shared" si="51"/>
        <v>2013</v>
      </c>
    </row>
    <row r="794" spans="1:18" ht="28.5" x14ac:dyDescent="0.4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>
        <f t="shared" si="51"/>
        <v>2013</v>
      </c>
    </row>
    <row r="795" spans="1:18" ht="42.75" x14ac:dyDescent="0.4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>
        <f t="shared" si="51"/>
        <v>2013</v>
      </c>
    </row>
    <row r="796" spans="1:18" ht="42.75" x14ac:dyDescent="0.4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>
        <f t="shared" si="51"/>
        <v>2011</v>
      </c>
    </row>
    <row r="797" spans="1:18" ht="42.75" x14ac:dyDescent="0.4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>
        <f t="shared" si="51"/>
        <v>2012</v>
      </c>
    </row>
    <row r="798" spans="1:18" ht="57" x14ac:dyDescent="0.4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>
        <f t="shared" si="51"/>
        <v>2013</v>
      </c>
    </row>
    <row r="799" spans="1:18" ht="42.75" x14ac:dyDescent="0.4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>
        <f t="shared" si="51"/>
        <v>2012</v>
      </c>
    </row>
    <row r="800" spans="1:18" ht="42.75" x14ac:dyDescent="0.4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>
        <f t="shared" si="51"/>
        <v>2014</v>
      </c>
    </row>
    <row r="801" spans="1:18" ht="42.75" x14ac:dyDescent="0.4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>
        <f t="shared" si="51"/>
        <v>2012</v>
      </c>
    </row>
    <row r="802" spans="1:18" ht="42.75" x14ac:dyDescent="0.4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>
        <f t="shared" si="51"/>
        <v>2014</v>
      </c>
    </row>
    <row r="803" spans="1:18" ht="42.75" x14ac:dyDescent="0.4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>
        <f t="shared" si="51"/>
        <v>2011</v>
      </c>
    </row>
    <row r="804" spans="1:18" ht="42.75" x14ac:dyDescent="0.4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>
        <f t="shared" si="51"/>
        <v>2012</v>
      </c>
    </row>
    <row r="805" spans="1:18" ht="42.75" x14ac:dyDescent="0.4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>
        <f t="shared" si="51"/>
        <v>2011</v>
      </c>
    </row>
    <row r="806" spans="1:18" ht="42.75" x14ac:dyDescent="0.4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>
        <f t="shared" si="51"/>
        <v>2011</v>
      </c>
    </row>
    <row r="807" spans="1:18" ht="42.75" x14ac:dyDescent="0.4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>
        <f t="shared" si="51"/>
        <v>2011</v>
      </c>
    </row>
    <row r="808" spans="1:18" x14ac:dyDescent="0.4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>
        <f t="shared" si="51"/>
        <v>2011</v>
      </c>
    </row>
    <row r="809" spans="1:18" ht="28.5" x14ac:dyDescent="0.4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>
        <f t="shared" si="51"/>
        <v>2017</v>
      </c>
    </row>
    <row r="810" spans="1:18" ht="42.75" x14ac:dyDescent="0.4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>
        <f t="shared" si="51"/>
        <v>2014</v>
      </c>
    </row>
    <row r="811" spans="1:18" ht="42.75" x14ac:dyDescent="0.4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>
        <f t="shared" si="51"/>
        <v>2013</v>
      </c>
    </row>
    <row r="812" spans="1:18" ht="42.75" x14ac:dyDescent="0.4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>
        <f t="shared" si="51"/>
        <v>2012</v>
      </c>
    </row>
    <row r="813" spans="1:18" ht="28.5" x14ac:dyDescent="0.4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>
        <f t="shared" si="51"/>
        <v>2013</v>
      </c>
    </row>
    <row r="814" spans="1:18" ht="42.75" x14ac:dyDescent="0.4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>
        <f t="shared" si="51"/>
        <v>2013</v>
      </c>
    </row>
    <row r="815" spans="1:18" ht="28.5" x14ac:dyDescent="0.4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>
        <f t="shared" si="51"/>
        <v>2012</v>
      </c>
    </row>
    <row r="816" spans="1:18" ht="42.75" x14ac:dyDescent="0.4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>
        <f t="shared" si="51"/>
        <v>2011</v>
      </c>
    </row>
    <row r="817" spans="1:18" ht="28.5" x14ac:dyDescent="0.4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>
        <f t="shared" si="51"/>
        <v>2014</v>
      </c>
    </row>
    <row r="818" spans="1:18" ht="28.5" x14ac:dyDescent="0.4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>
        <f t="shared" si="51"/>
        <v>2013</v>
      </c>
    </row>
    <row r="819" spans="1:18" ht="42.75" x14ac:dyDescent="0.4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>
        <f t="shared" si="51"/>
        <v>2012</v>
      </c>
    </row>
    <row r="820" spans="1:18" ht="42.75" x14ac:dyDescent="0.4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>
        <f t="shared" si="51"/>
        <v>2012</v>
      </c>
    </row>
    <row r="821" spans="1:18" ht="28.5" x14ac:dyDescent="0.4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>
        <f t="shared" si="51"/>
        <v>2013</v>
      </c>
    </row>
    <row r="822" spans="1:18" ht="42.75" x14ac:dyDescent="0.4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>
        <f t="shared" si="51"/>
        <v>2014</v>
      </c>
    </row>
    <row r="823" spans="1:18" ht="42.75" x14ac:dyDescent="0.4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>
        <f t="shared" si="51"/>
        <v>2015</v>
      </c>
    </row>
    <row r="824" spans="1:18" ht="28.5" x14ac:dyDescent="0.4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>
        <f t="shared" si="51"/>
        <v>2012</v>
      </c>
    </row>
    <row r="825" spans="1:18" ht="42.75" x14ac:dyDescent="0.4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>
        <f t="shared" si="51"/>
        <v>2015</v>
      </c>
    </row>
    <row r="826" spans="1:18" ht="42.75" x14ac:dyDescent="0.4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>
        <f t="shared" si="51"/>
        <v>2010</v>
      </c>
    </row>
    <row r="827" spans="1:18" ht="28.5" x14ac:dyDescent="0.4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>
        <f t="shared" si="51"/>
        <v>2012</v>
      </c>
    </row>
    <row r="828" spans="1:18" ht="42.75" x14ac:dyDescent="0.4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>
        <f t="shared" si="51"/>
        <v>2012</v>
      </c>
    </row>
    <row r="829" spans="1:18" ht="42.75" x14ac:dyDescent="0.4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>
        <f t="shared" si="51"/>
        <v>2012</v>
      </c>
    </row>
    <row r="830" spans="1:18" ht="42.75" x14ac:dyDescent="0.4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>
        <f t="shared" si="51"/>
        <v>2012</v>
      </c>
    </row>
    <row r="831" spans="1:18" ht="42.75" x14ac:dyDescent="0.4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>
        <f t="shared" si="51"/>
        <v>2016</v>
      </c>
    </row>
    <row r="832" spans="1:18" ht="42.75" x14ac:dyDescent="0.4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>
        <f t="shared" si="51"/>
        <v>2013</v>
      </c>
    </row>
    <row r="833" spans="1:18" ht="28.5" x14ac:dyDescent="0.4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>
        <f t="shared" si="51"/>
        <v>2012</v>
      </c>
    </row>
    <row r="834" spans="1:18" ht="42.75" x14ac:dyDescent="0.4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>
        <f t="shared" si="51"/>
        <v>2011</v>
      </c>
    </row>
    <row r="835" spans="1:18" x14ac:dyDescent="0.4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ref="R835:R898" si="55">YEAR(O835)</f>
        <v>2014</v>
      </c>
    </row>
    <row r="836" spans="1:18" ht="42.75" x14ac:dyDescent="0.4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si="55"/>
        <v>2013</v>
      </c>
    </row>
    <row r="837" spans="1:18" ht="42.75" x14ac:dyDescent="0.4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2012</v>
      </c>
    </row>
    <row r="838" spans="1:18" x14ac:dyDescent="0.4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2013</v>
      </c>
    </row>
    <row r="839" spans="1:18" ht="28.5" x14ac:dyDescent="0.4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2014</v>
      </c>
    </row>
    <row r="840" spans="1:18" ht="42.75" x14ac:dyDescent="0.4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2011</v>
      </c>
    </row>
    <row r="841" spans="1:18" ht="42.75" x14ac:dyDescent="0.4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2012</v>
      </c>
    </row>
    <row r="842" spans="1:18" ht="42.75" x14ac:dyDescent="0.4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>
        <f t="shared" si="55"/>
        <v>2016</v>
      </c>
    </row>
    <row r="843" spans="1:18" ht="42.75" x14ac:dyDescent="0.4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>
        <f t="shared" si="55"/>
        <v>2014</v>
      </c>
    </row>
    <row r="844" spans="1:18" ht="42.75" x14ac:dyDescent="0.4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>
        <f t="shared" si="55"/>
        <v>2013</v>
      </c>
    </row>
    <row r="845" spans="1:18" ht="42.75" x14ac:dyDescent="0.4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>
        <f t="shared" si="55"/>
        <v>2016</v>
      </c>
    </row>
    <row r="846" spans="1:18" ht="42.75" x14ac:dyDescent="0.4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>
        <f t="shared" si="55"/>
        <v>2014</v>
      </c>
    </row>
    <row r="847" spans="1:18" ht="42.75" x14ac:dyDescent="0.4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>
        <f t="shared" si="55"/>
        <v>2016</v>
      </c>
    </row>
    <row r="848" spans="1:18" ht="42.75" x14ac:dyDescent="0.4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>
        <f t="shared" si="55"/>
        <v>2014</v>
      </c>
    </row>
    <row r="849" spans="1:18" ht="28.5" x14ac:dyDescent="0.4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>
        <f t="shared" si="55"/>
        <v>2015</v>
      </c>
    </row>
    <row r="850" spans="1:18" ht="42.75" x14ac:dyDescent="0.4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>
        <f t="shared" si="55"/>
        <v>2015</v>
      </c>
    </row>
    <row r="851" spans="1:18" ht="57" x14ac:dyDescent="0.4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>
        <f t="shared" si="55"/>
        <v>2015</v>
      </c>
    </row>
    <row r="852" spans="1:18" ht="42.75" x14ac:dyDescent="0.4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>
        <f t="shared" si="55"/>
        <v>2016</v>
      </c>
    </row>
    <row r="853" spans="1:18" ht="42.75" x14ac:dyDescent="0.4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>
        <f t="shared" si="55"/>
        <v>2016</v>
      </c>
    </row>
    <row r="854" spans="1:18" ht="28.5" x14ac:dyDescent="0.4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>
        <f t="shared" si="55"/>
        <v>2016</v>
      </c>
    </row>
    <row r="855" spans="1:18" ht="42.75" x14ac:dyDescent="0.4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>
        <f t="shared" si="55"/>
        <v>2015</v>
      </c>
    </row>
    <row r="856" spans="1:18" ht="42.75" x14ac:dyDescent="0.4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>
        <f t="shared" si="55"/>
        <v>2016</v>
      </c>
    </row>
    <row r="857" spans="1:18" ht="28.5" x14ac:dyDescent="0.4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>
        <f t="shared" si="55"/>
        <v>2016</v>
      </c>
    </row>
    <row r="858" spans="1:18" ht="42.75" x14ac:dyDescent="0.4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>
        <f t="shared" si="55"/>
        <v>2016</v>
      </c>
    </row>
    <row r="859" spans="1:18" ht="28.5" x14ac:dyDescent="0.4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>
        <f t="shared" si="55"/>
        <v>2015</v>
      </c>
    </row>
    <row r="860" spans="1:18" ht="42.75" x14ac:dyDescent="0.4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>
        <f t="shared" si="55"/>
        <v>2015</v>
      </c>
    </row>
    <row r="861" spans="1:18" ht="42.75" x14ac:dyDescent="0.4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>
        <f t="shared" si="55"/>
        <v>2015</v>
      </c>
    </row>
    <row r="862" spans="1:18" ht="42.75" x14ac:dyDescent="0.4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>
        <f t="shared" si="55"/>
        <v>2013</v>
      </c>
    </row>
    <row r="863" spans="1:18" ht="42.75" x14ac:dyDescent="0.4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>
        <f t="shared" si="55"/>
        <v>2016</v>
      </c>
    </row>
    <row r="864" spans="1:18" ht="42.75" x14ac:dyDescent="0.4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>
        <f t="shared" si="55"/>
        <v>2013</v>
      </c>
    </row>
    <row r="865" spans="1:18" ht="42.75" x14ac:dyDescent="0.4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>
        <f t="shared" si="55"/>
        <v>2012</v>
      </c>
    </row>
    <row r="866" spans="1:18" ht="42.75" x14ac:dyDescent="0.4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>
        <f t="shared" si="55"/>
        <v>2013</v>
      </c>
    </row>
    <row r="867" spans="1:18" ht="42.75" x14ac:dyDescent="0.4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>
        <f t="shared" si="55"/>
        <v>2012</v>
      </c>
    </row>
    <row r="868" spans="1:18" ht="42.75" x14ac:dyDescent="0.4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>
        <f t="shared" si="55"/>
        <v>2015</v>
      </c>
    </row>
    <row r="869" spans="1:18" ht="42.75" x14ac:dyDescent="0.4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>
        <f t="shared" si="55"/>
        <v>2009</v>
      </c>
    </row>
    <row r="870" spans="1:18" ht="57" x14ac:dyDescent="0.4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>
        <f t="shared" si="55"/>
        <v>2013</v>
      </c>
    </row>
    <row r="871" spans="1:18" ht="57" x14ac:dyDescent="0.4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>
        <f t="shared" si="55"/>
        <v>2013</v>
      </c>
    </row>
    <row r="872" spans="1:18" ht="42.75" x14ac:dyDescent="0.4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>
        <f t="shared" si="55"/>
        <v>2013</v>
      </c>
    </row>
    <row r="873" spans="1:18" ht="42.75" x14ac:dyDescent="0.4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>
        <f t="shared" si="55"/>
        <v>2013</v>
      </c>
    </row>
    <row r="874" spans="1:18" ht="42.75" x14ac:dyDescent="0.4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>
        <f t="shared" si="55"/>
        <v>2011</v>
      </c>
    </row>
    <row r="875" spans="1:18" ht="28.5" x14ac:dyDescent="0.4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>
        <f t="shared" si="55"/>
        <v>2012</v>
      </c>
    </row>
    <row r="876" spans="1:18" ht="42.75" x14ac:dyDescent="0.4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>
        <f t="shared" si="55"/>
        <v>2013</v>
      </c>
    </row>
    <row r="877" spans="1:18" ht="57" x14ac:dyDescent="0.4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>
        <f t="shared" si="55"/>
        <v>2015</v>
      </c>
    </row>
    <row r="878" spans="1:18" ht="28.5" x14ac:dyDescent="0.4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>
        <f t="shared" si="55"/>
        <v>2013</v>
      </c>
    </row>
    <row r="879" spans="1:18" ht="42.75" x14ac:dyDescent="0.4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>
        <f t="shared" si="55"/>
        <v>2013</v>
      </c>
    </row>
    <row r="880" spans="1:18" ht="42.75" x14ac:dyDescent="0.4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>
        <f t="shared" si="55"/>
        <v>2010</v>
      </c>
    </row>
    <row r="881" spans="1:18" ht="42.75" x14ac:dyDescent="0.4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>
        <f t="shared" si="55"/>
        <v>2012</v>
      </c>
    </row>
    <row r="882" spans="1:18" ht="42.75" x14ac:dyDescent="0.4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>
        <f t="shared" si="55"/>
        <v>2012</v>
      </c>
    </row>
    <row r="883" spans="1:18" ht="42.75" x14ac:dyDescent="0.4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>
        <f t="shared" si="55"/>
        <v>2011</v>
      </c>
    </row>
    <row r="884" spans="1:18" ht="42.75" x14ac:dyDescent="0.4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>
        <f t="shared" si="55"/>
        <v>2011</v>
      </c>
    </row>
    <row r="885" spans="1:18" ht="42.75" x14ac:dyDescent="0.4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>
        <f t="shared" si="55"/>
        <v>2016</v>
      </c>
    </row>
    <row r="886" spans="1:18" ht="42.75" x14ac:dyDescent="0.4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>
        <f t="shared" si="55"/>
        <v>2012</v>
      </c>
    </row>
    <row r="887" spans="1:18" ht="42.75" x14ac:dyDescent="0.4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>
        <f t="shared" si="55"/>
        <v>2016</v>
      </c>
    </row>
    <row r="888" spans="1:18" ht="42.75" x14ac:dyDescent="0.4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>
        <f t="shared" si="55"/>
        <v>2016</v>
      </c>
    </row>
    <row r="889" spans="1:18" ht="42.75" x14ac:dyDescent="0.4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>
        <f t="shared" si="55"/>
        <v>2012</v>
      </c>
    </row>
    <row r="890" spans="1:18" ht="57" x14ac:dyDescent="0.4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>
        <f t="shared" si="55"/>
        <v>2011</v>
      </c>
    </row>
    <row r="891" spans="1:18" ht="42.75" x14ac:dyDescent="0.4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>
        <f t="shared" si="55"/>
        <v>2014</v>
      </c>
    </row>
    <row r="892" spans="1:18" ht="42.75" x14ac:dyDescent="0.4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>
        <f t="shared" si="55"/>
        <v>2013</v>
      </c>
    </row>
    <row r="893" spans="1:18" ht="42.75" x14ac:dyDescent="0.4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>
        <f t="shared" si="55"/>
        <v>2014</v>
      </c>
    </row>
    <row r="894" spans="1:18" ht="42.75" x14ac:dyDescent="0.4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>
        <f t="shared" si="55"/>
        <v>2010</v>
      </c>
    </row>
    <row r="895" spans="1:18" ht="42.75" x14ac:dyDescent="0.4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>
        <f t="shared" si="55"/>
        <v>2015</v>
      </c>
    </row>
    <row r="896" spans="1:18" ht="42.75" x14ac:dyDescent="0.4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>
        <f t="shared" si="55"/>
        <v>2016</v>
      </c>
    </row>
    <row r="897" spans="1:18" ht="42.75" x14ac:dyDescent="0.4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>
        <f t="shared" si="55"/>
        <v>2010</v>
      </c>
    </row>
    <row r="898" spans="1:18" ht="42.75" x14ac:dyDescent="0.4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>
        <f t="shared" si="55"/>
        <v>2015</v>
      </c>
    </row>
    <row r="899" spans="1:18" ht="42.75" x14ac:dyDescent="0.4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ref="R899:R962" si="59">YEAR(O899)</f>
        <v>2012</v>
      </c>
    </row>
    <row r="900" spans="1:18" ht="42.75" x14ac:dyDescent="0.4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si="59"/>
        <v>2011</v>
      </c>
    </row>
    <row r="901" spans="1:18" ht="42.75" x14ac:dyDescent="0.4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28.5" x14ac:dyDescent="0.4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2016</v>
      </c>
    </row>
    <row r="903" spans="1:18" ht="57" x14ac:dyDescent="0.4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2010</v>
      </c>
    </row>
    <row r="904" spans="1:18" ht="57" x14ac:dyDescent="0.4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2014</v>
      </c>
    </row>
    <row r="905" spans="1:18" ht="42.75" x14ac:dyDescent="0.4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2012</v>
      </c>
    </row>
    <row r="906" spans="1:18" ht="42.75" x14ac:dyDescent="0.4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>
        <f t="shared" si="59"/>
        <v>2015</v>
      </c>
    </row>
    <row r="907" spans="1:18" ht="42.75" x14ac:dyDescent="0.4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>
        <f t="shared" si="59"/>
        <v>2010</v>
      </c>
    </row>
    <row r="908" spans="1:18" ht="28.5" x14ac:dyDescent="0.4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>
        <f t="shared" si="59"/>
        <v>2014</v>
      </c>
    </row>
    <row r="909" spans="1:18" ht="28.5" x14ac:dyDescent="0.4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>
        <f t="shared" si="59"/>
        <v>2011</v>
      </c>
    </row>
    <row r="910" spans="1:18" ht="42.75" x14ac:dyDescent="0.4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>
        <f t="shared" si="59"/>
        <v>2010</v>
      </c>
    </row>
    <row r="911" spans="1:18" ht="57" x14ac:dyDescent="0.4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>
        <f t="shared" si="59"/>
        <v>2012</v>
      </c>
    </row>
    <row r="912" spans="1:18" ht="42.75" x14ac:dyDescent="0.4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>
        <f t="shared" si="59"/>
        <v>2017</v>
      </c>
    </row>
    <row r="913" spans="1:18" ht="42.75" x14ac:dyDescent="0.4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>
        <f t="shared" si="59"/>
        <v>2014</v>
      </c>
    </row>
    <row r="914" spans="1:18" ht="42.75" x14ac:dyDescent="0.4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>
        <f t="shared" si="59"/>
        <v>2012</v>
      </c>
    </row>
    <row r="915" spans="1:18" ht="42.75" x14ac:dyDescent="0.4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>
        <f t="shared" si="59"/>
        <v>2012</v>
      </c>
    </row>
    <row r="916" spans="1:18" ht="42.75" x14ac:dyDescent="0.4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>
        <f t="shared" si="59"/>
        <v>2012</v>
      </c>
    </row>
    <row r="917" spans="1:18" ht="42.75" x14ac:dyDescent="0.4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>
        <f t="shared" si="59"/>
        <v>2012</v>
      </c>
    </row>
    <row r="918" spans="1:18" ht="42.75" x14ac:dyDescent="0.4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>
        <f t="shared" si="59"/>
        <v>2010</v>
      </c>
    </row>
    <row r="919" spans="1:18" ht="42.75" x14ac:dyDescent="0.4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>
        <f t="shared" si="59"/>
        <v>2014</v>
      </c>
    </row>
    <row r="920" spans="1:18" ht="42.75" x14ac:dyDescent="0.4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>
        <f t="shared" si="59"/>
        <v>2014</v>
      </c>
    </row>
    <row r="921" spans="1:18" x14ac:dyDescent="0.4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>
        <f t="shared" si="59"/>
        <v>2012</v>
      </c>
    </row>
    <row r="922" spans="1:18" ht="42.75" x14ac:dyDescent="0.4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>
        <f t="shared" si="59"/>
        <v>2013</v>
      </c>
    </row>
    <row r="923" spans="1:18" ht="42.75" x14ac:dyDescent="0.4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>
        <f t="shared" si="59"/>
        <v>2011</v>
      </c>
    </row>
    <row r="924" spans="1:18" ht="42.75" x14ac:dyDescent="0.4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>
        <f t="shared" si="59"/>
        <v>2014</v>
      </c>
    </row>
    <row r="925" spans="1:18" ht="42.75" x14ac:dyDescent="0.4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>
        <f t="shared" si="59"/>
        <v>2014</v>
      </c>
    </row>
    <row r="926" spans="1:18" ht="42.75" x14ac:dyDescent="0.4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>
        <f t="shared" si="59"/>
        <v>2013</v>
      </c>
    </row>
    <row r="927" spans="1:18" ht="42.75" x14ac:dyDescent="0.4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>
        <f t="shared" si="59"/>
        <v>2013</v>
      </c>
    </row>
    <row r="928" spans="1:18" ht="57" x14ac:dyDescent="0.4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>
        <f t="shared" si="59"/>
        <v>2010</v>
      </c>
    </row>
    <row r="929" spans="1:18" ht="28.5" x14ac:dyDescent="0.4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>
        <f t="shared" si="59"/>
        <v>2012</v>
      </c>
    </row>
    <row r="930" spans="1:18" ht="42.75" x14ac:dyDescent="0.4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>
        <f t="shared" si="59"/>
        <v>2012</v>
      </c>
    </row>
    <row r="931" spans="1:18" ht="42.75" x14ac:dyDescent="0.4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>
        <f t="shared" si="59"/>
        <v>2012</v>
      </c>
    </row>
    <row r="932" spans="1:18" ht="57" x14ac:dyDescent="0.4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>
        <f t="shared" si="59"/>
        <v>2010</v>
      </c>
    </row>
    <row r="933" spans="1:18" ht="42.75" x14ac:dyDescent="0.4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>
        <f t="shared" si="59"/>
        <v>2014</v>
      </c>
    </row>
    <row r="934" spans="1:18" ht="28.5" x14ac:dyDescent="0.4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>
        <f t="shared" si="59"/>
        <v>2013</v>
      </c>
    </row>
    <row r="935" spans="1:18" ht="42.75" x14ac:dyDescent="0.4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>
        <f t="shared" si="59"/>
        <v>2014</v>
      </c>
    </row>
    <row r="936" spans="1:18" ht="42.75" x14ac:dyDescent="0.4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>
        <f t="shared" si="59"/>
        <v>2014</v>
      </c>
    </row>
    <row r="937" spans="1:18" ht="42.75" x14ac:dyDescent="0.4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>
        <f t="shared" si="59"/>
        <v>2015</v>
      </c>
    </row>
    <row r="938" spans="1:18" ht="42.75" x14ac:dyDescent="0.4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>
        <f t="shared" si="59"/>
        <v>2011</v>
      </c>
    </row>
    <row r="939" spans="1:18" ht="42.75" x14ac:dyDescent="0.4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>
        <f t="shared" si="59"/>
        <v>2013</v>
      </c>
    </row>
    <row r="940" spans="1:18" ht="42.75" x14ac:dyDescent="0.4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>
        <f t="shared" si="59"/>
        <v>2012</v>
      </c>
    </row>
    <row r="941" spans="1:18" ht="42.75" x14ac:dyDescent="0.4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>
        <f t="shared" si="59"/>
        <v>2013</v>
      </c>
    </row>
    <row r="942" spans="1:18" ht="42.75" x14ac:dyDescent="0.4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>
        <f t="shared" si="59"/>
        <v>2015</v>
      </c>
    </row>
    <row r="943" spans="1:18" ht="57" x14ac:dyDescent="0.4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>
        <f t="shared" si="59"/>
        <v>2017</v>
      </c>
    </row>
    <row r="944" spans="1:18" ht="42.75" x14ac:dyDescent="0.4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>
        <f t="shared" si="59"/>
        <v>2016</v>
      </c>
    </row>
    <row r="945" spans="1:18" ht="28.5" x14ac:dyDescent="0.4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>
        <f t="shared" si="59"/>
        <v>2016</v>
      </c>
    </row>
    <row r="946" spans="1:18" ht="42.75" x14ac:dyDescent="0.4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>
        <f t="shared" si="59"/>
        <v>2016</v>
      </c>
    </row>
    <row r="947" spans="1:18" ht="42.75" x14ac:dyDescent="0.4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>
        <f t="shared" si="59"/>
        <v>2016</v>
      </c>
    </row>
    <row r="948" spans="1:18" ht="28.5" x14ac:dyDescent="0.4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>
        <f t="shared" si="59"/>
        <v>2016</v>
      </c>
    </row>
    <row r="949" spans="1:18" ht="42.75" x14ac:dyDescent="0.4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>
        <f t="shared" si="59"/>
        <v>2016</v>
      </c>
    </row>
    <row r="950" spans="1:18" ht="57" x14ac:dyDescent="0.4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>
        <f t="shared" si="59"/>
        <v>2016</v>
      </c>
    </row>
    <row r="951" spans="1:18" ht="42.75" x14ac:dyDescent="0.4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>
        <f t="shared" si="59"/>
        <v>2015</v>
      </c>
    </row>
    <row r="952" spans="1:18" ht="42.75" x14ac:dyDescent="0.4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>
        <f t="shared" si="59"/>
        <v>2015</v>
      </c>
    </row>
    <row r="953" spans="1:18" x14ac:dyDescent="0.4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>
        <f t="shared" si="59"/>
        <v>2016</v>
      </c>
    </row>
    <row r="954" spans="1:18" ht="28.5" x14ac:dyDescent="0.4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>
        <f t="shared" si="59"/>
        <v>2016</v>
      </c>
    </row>
    <row r="955" spans="1:18" ht="42.75" x14ac:dyDescent="0.4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>
        <f t="shared" si="59"/>
        <v>2014</v>
      </c>
    </row>
    <row r="956" spans="1:18" ht="42.75" x14ac:dyDescent="0.4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>
        <f t="shared" si="59"/>
        <v>2015</v>
      </c>
    </row>
    <row r="957" spans="1:18" ht="42.75" x14ac:dyDescent="0.4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>
        <f t="shared" si="59"/>
        <v>2016</v>
      </c>
    </row>
    <row r="958" spans="1:18" ht="57" x14ac:dyDescent="0.4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>
        <f t="shared" si="59"/>
        <v>2015</v>
      </c>
    </row>
    <row r="959" spans="1:18" ht="28.5" x14ac:dyDescent="0.4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>
        <f t="shared" si="59"/>
        <v>2016</v>
      </c>
    </row>
    <row r="960" spans="1:18" ht="42.75" x14ac:dyDescent="0.4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>
        <f t="shared" si="59"/>
        <v>2015</v>
      </c>
    </row>
    <row r="961" spans="1:18" ht="42.75" x14ac:dyDescent="0.4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>
        <f t="shared" si="59"/>
        <v>2014</v>
      </c>
    </row>
    <row r="962" spans="1:18" ht="42.75" x14ac:dyDescent="0.4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>
        <f t="shared" si="59"/>
        <v>2017</v>
      </c>
    </row>
    <row r="963" spans="1:18" ht="42.75" x14ac:dyDescent="0.4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ref="R963:R1026" si="63">YEAR(O963)</f>
        <v>2017</v>
      </c>
    </row>
    <row r="964" spans="1:18" ht="42.75" x14ac:dyDescent="0.4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si="63"/>
        <v>2016</v>
      </c>
    </row>
    <row r="965" spans="1:18" ht="28.5" x14ac:dyDescent="0.4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42.75" x14ac:dyDescent="0.4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2015</v>
      </c>
    </row>
    <row r="967" spans="1:18" ht="42.75" x14ac:dyDescent="0.4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2016</v>
      </c>
    </row>
    <row r="968" spans="1:18" ht="42.75" x14ac:dyDescent="0.4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2.75" x14ac:dyDescent="0.4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42.75" x14ac:dyDescent="0.4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>
        <f t="shared" si="63"/>
        <v>2014</v>
      </c>
    </row>
    <row r="971" spans="1:18" ht="28.5" x14ac:dyDescent="0.4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>
        <f t="shared" si="63"/>
        <v>2017</v>
      </c>
    </row>
    <row r="972" spans="1:18" ht="42.75" x14ac:dyDescent="0.4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>
        <f t="shared" si="63"/>
        <v>2016</v>
      </c>
    </row>
    <row r="973" spans="1:18" ht="42.75" x14ac:dyDescent="0.4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>
        <f t="shared" si="63"/>
        <v>2015</v>
      </c>
    </row>
    <row r="974" spans="1:18" ht="42.75" x14ac:dyDescent="0.4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>
        <f t="shared" si="63"/>
        <v>2014</v>
      </c>
    </row>
    <row r="975" spans="1:18" ht="42.75" x14ac:dyDescent="0.4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>
        <f t="shared" si="63"/>
        <v>2015</v>
      </c>
    </row>
    <row r="976" spans="1:18" ht="42.75" x14ac:dyDescent="0.4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>
        <f t="shared" si="63"/>
        <v>2016</v>
      </c>
    </row>
    <row r="977" spans="1:18" ht="42.75" x14ac:dyDescent="0.4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>
        <f t="shared" si="63"/>
        <v>2016</v>
      </c>
    </row>
    <row r="978" spans="1:18" ht="42.75" x14ac:dyDescent="0.4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>
        <f t="shared" si="63"/>
        <v>2015</v>
      </c>
    </row>
    <row r="979" spans="1:18" ht="42.75" x14ac:dyDescent="0.4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>
        <f t="shared" si="63"/>
        <v>2016</v>
      </c>
    </row>
    <row r="980" spans="1:18" ht="42.75" x14ac:dyDescent="0.4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>
        <f t="shared" si="63"/>
        <v>2016</v>
      </c>
    </row>
    <row r="981" spans="1:18" ht="42.75" x14ac:dyDescent="0.4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>
        <f t="shared" si="63"/>
        <v>2016</v>
      </c>
    </row>
    <row r="982" spans="1:18" ht="42.75" x14ac:dyDescent="0.4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>
        <f t="shared" si="63"/>
        <v>2014</v>
      </c>
    </row>
    <row r="983" spans="1:18" ht="42.75" x14ac:dyDescent="0.4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>
        <f t="shared" si="63"/>
        <v>2014</v>
      </c>
    </row>
    <row r="984" spans="1:18" ht="28.5" x14ac:dyDescent="0.4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>
        <f t="shared" si="63"/>
        <v>2016</v>
      </c>
    </row>
    <row r="985" spans="1:18" ht="57" x14ac:dyDescent="0.4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>
        <f t="shared" si="63"/>
        <v>2016</v>
      </c>
    </row>
    <row r="986" spans="1:18" ht="71.25" x14ac:dyDescent="0.4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>
        <f t="shared" si="63"/>
        <v>2015</v>
      </c>
    </row>
    <row r="987" spans="1:18" ht="42.75" x14ac:dyDescent="0.4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>
        <f t="shared" si="63"/>
        <v>2015</v>
      </c>
    </row>
    <row r="988" spans="1:18" ht="42.75" x14ac:dyDescent="0.4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>
        <f t="shared" si="63"/>
        <v>2015</v>
      </c>
    </row>
    <row r="989" spans="1:18" ht="42.75" x14ac:dyDescent="0.4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>
        <f t="shared" si="63"/>
        <v>2014</v>
      </c>
    </row>
    <row r="990" spans="1:18" ht="57" x14ac:dyDescent="0.4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>
        <f t="shared" si="63"/>
        <v>2016</v>
      </c>
    </row>
    <row r="991" spans="1:18" x14ac:dyDescent="0.4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>
        <f t="shared" si="63"/>
        <v>2016</v>
      </c>
    </row>
    <row r="992" spans="1:18" ht="42.75" x14ac:dyDescent="0.4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>
        <f t="shared" si="63"/>
        <v>2014</v>
      </c>
    </row>
    <row r="993" spans="1:18" ht="71.25" x14ac:dyDescent="0.4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>
        <f t="shared" si="63"/>
        <v>2016</v>
      </c>
    </row>
    <row r="994" spans="1:18" ht="42.75" x14ac:dyDescent="0.4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>
        <f t="shared" si="63"/>
        <v>2016</v>
      </c>
    </row>
    <row r="995" spans="1:18" ht="42.75" x14ac:dyDescent="0.4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>
        <f t="shared" si="63"/>
        <v>2016</v>
      </c>
    </row>
    <row r="996" spans="1:18" ht="57" x14ac:dyDescent="0.4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>
        <f t="shared" si="63"/>
        <v>2014</v>
      </c>
    </row>
    <row r="997" spans="1:18" ht="42.75" x14ac:dyDescent="0.4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>
        <f t="shared" si="63"/>
        <v>2014</v>
      </c>
    </row>
    <row r="998" spans="1:18" ht="28.5" x14ac:dyDescent="0.4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>
        <f t="shared" si="63"/>
        <v>2014</v>
      </c>
    </row>
    <row r="999" spans="1:18" ht="28.5" x14ac:dyDescent="0.4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>
        <f t="shared" si="63"/>
        <v>2014</v>
      </c>
    </row>
    <row r="1000" spans="1:18" ht="42.75" x14ac:dyDescent="0.4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>
        <f t="shared" si="63"/>
        <v>2015</v>
      </c>
    </row>
    <row r="1001" spans="1:18" ht="42.75" x14ac:dyDescent="0.4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>
        <f t="shared" si="63"/>
        <v>2014</v>
      </c>
    </row>
    <row r="1002" spans="1:18" ht="42.75" x14ac:dyDescent="0.4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>
        <f t="shared" si="63"/>
        <v>2017</v>
      </c>
    </row>
    <row r="1003" spans="1:18" ht="42.75" x14ac:dyDescent="0.4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>
        <f t="shared" si="63"/>
        <v>2016</v>
      </c>
    </row>
    <row r="1004" spans="1:18" ht="42.75" x14ac:dyDescent="0.4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>
        <f t="shared" si="63"/>
        <v>2015</v>
      </c>
    </row>
    <row r="1005" spans="1:18" ht="42.75" x14ac:dyDescent="0.4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>
        <f t="shared" si="63"/>
        <v>2017</v>
      </c>
    </row>
    <row r="1006" spans="1:18" ht="28.5" x14ac:dyDescent="0.4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>
        <f t="shared" si="63"/>
        <v>2016</v>
      </c>
    </row>
    <row r="1007" spans="1:18" ht="28.5" x14ac:dyDescent="0.4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>
        <f t="shared" si="63"/>
        <v>2015</v>
      </c>
    </row>
    <row r="1008" spans="1:18" ht="42.75" x14ac:dyDescent="0.4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>
        <f t="shared" si="63"/>
        <v>2014</v>
      </c>
    </row>
    <row r="1009" spans="1:18" ht="42.75" x14ac:dyDescent="0.4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>
        <f t="shared" si="63"/>
        <v>2016</v>
      </c>
    </row>
    <row r="1010" spans="1:18" ht="42.75" x14ac:dyDescent="0.4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>
        <f t="shared" si="63"/>
        <v>2016</v>
      </c>
    </row>
    <row r="1011" spans="1:18" ht="42.75" x14ac:dyDescent="0.4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>
        <f t="shared" si="63"/>
        <v>2016</v>
      </c>
    </row>
    <row r="1012" spans="1:18" ht="42.75" x14ac:dyDescent="0.4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>
        <f t="shared" si="63"/>
        <v>2016</v>
      </c>
    </row>
    <row r="1013" spans="1:18" ht="42.75" x14ac:dyDescent="0.4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>
        <f t="shared" si="63"/>
        <v>2014</v>
      </c>
    </row>
    <row r="1014" spans="1:18" ht="57" x14ac:dyDescent="0.4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>
        <f t="shared" si="63"/>
        <v>2016</v>
      </c>
    </row>
    <row r="1015" spans="1:18" ht="42.75" x14ac:dyDescent="0.4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>
        <f t="shared" si="63"/>
        <v>2015</v>
      </c>
    </row>
    <row r="1016" spans="1:18" ht="28.5" x14ac:dyDescent="0.4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>
        <f t="shared" si="63"/>
        <v>2014</v>
      </c>
    </row>
    <row r="1017" spans="1:18" ht="28.5" x14ac:dyDescent="0.4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>
        <f t="shared" si="63"/>
        <v>2015</v>
      </c>
    </row>
    <row r="1018" spans="1:18" ht="42.75" x14ac:dyDescent="0.4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>
        <f t="shared" si="63"/>
        <v>2016</v>
      </c>
    </row>
    <row r="1019" spans="1:18" ht="42.75" x14ac:dyDescent="0.4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>
        <f t="shared" si="63"/>
        <v>2015</v>
      </c>
    </row>
    <row r="1020" spans="1:18" ht="42.75" x14ac:dyDescent="0.4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>
        <f t="shared" si="63"/>
        <v>2016</v>
      </c>
    </row>
    <row r="1021" spans="1:18" ht="28.5" x14ac:dyDescent="0.4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>
        <f t="shared" si="63"/>
        <v>2015</v>
      </c>
    </row>
    <row r="1022" spans="1:18" ht="42.75" x14ac:dyDescent="0.4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>
        <f t="shared" si="63"/>
        <v>2015</v>
      </c>
    </row>
    <row r="1023" spans="1:18" ht="42.75" x14ac:dyDescent="0.4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>
        <f t="shared" si="63"/>
        <v>2015</v>
      </c>
    </row>
    <row r="1024" spans="1:18" ht="28.5" x14ac:dyDescent="0.4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>
        <f t="shared" si="63"/>
        <v>2015</v>
      </c>
    </row>
    <row r="1025" spans="1:18" ht="42.75" x14ac:dyDescent="0.4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>
        <f t="shared" si="63"/>
        <v>2015</v>
      </c>
    </row>
    <row r="1026" spans="1:18" ht="42.75" x14ac:dyDescent="0.4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>
        <f t="shared" si="63"/>
        <v>2016</v>
      </c>
    </row>
    <row r="1027" spans="1:18" ht="28.5" x14ac:dyDescent="0.4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ref="R1027:R1090" si="67">YEAR(O1027)</f>
        <v>2015</v>
      </c>
    </row>
    <row r="1028" spans="1:18" ht="42.75" x14ac:dyDescent="0.4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si="67"/>
        <v>2016</v>
      </c>
    </row>
    <row r="1029" spans="1:18" ht="42.75" x14ac:dyDescent="0.4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2014</v>
      </c>
    </row>
    <row r="1030" spans="1:18" ht="42.75" x14ac:dyDescent="0.4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2017</v>
      </c>
    </row>
    <row r="1031" spans="1:18" ht="28.5" x14ac:dyDescent="0.4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2015</v>
      </c>
    </row>
    <row r="1032" spans="1:18" ht="28.5" x14ac:dyDescent="0.4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2016</v>
      </c>
    </row>
    <row r="1033" spans="1:18" ht="42.75" x14ac:dyDescent="0.4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2015</v>
      </c>
    </row>
    <row r="1034" spans="1:18" x14ac:dyDescent="0.4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>
        <f t="shared" si="67"/>
        <v>2016</v>
      </c>
    </row>
    <row r="1035" spans="1:18" ht="42.75" x14ac:dyDescent="0.4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>
        <f t="shared" si="67"/>
        <v>2016</v>
      </c>
    </row>
    <row r="1036" spans="1:18" ht="42.75" x14ac:dyDescent="0.4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>
        <f t="shared" si="67"/>
        <v>2016</v>
      </c>
    </row>
    <row r="1037" spans="1:18" ht="42.75" x14ac:dyDescent="0.4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>
        <f t="shared" si="67"/>
        <v>2015</v>
      </c>
    </row>
    <row r="1038" spans="1:18" ht="42.75" x14ac:dyDescent="0.4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>
        <f t="shared" si="67"/>
        <v>2012</v>
      </c>
    </row>
    <row r="1039" spans="1:18" ht="42.75" x14ac:dyDescent="0.4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>
        <f t="shared" si="67"/>
        <v>2015</v>
      </c>
    </row>
    <row r="1040" spans="1:18" ht="42.75" x14ac:dyDescent="0.4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>
        <f t="shared" si="67"/>
        <v>2016</v>
      </c>
    </row>
    <row r="1041" spans="1:18" ht="42.75" x14ac:dyDescent="0.4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>
        <f t="shared" si="67"/>
        <v>2016</v>
      </c>
    </row>
    <row r="1042" spans="1:18" ht="42.75" x14ac:dyDescent="0.4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>
        <f t="shared" si="67"/>
        <v>2016</v>
      </c>
    </row>
    <row r="1043" spans="1:18" ht="42.75" x14ac:dyDescent="0.4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>
        <f t="shared" si="67"/>
        <v>2014</v>
      </c>
    </row>
    <row r="1044" spans="1:18" ht="42.75" x14ac:dyDescent="0.4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>
        <f t="shared" si="67"/>
        <v>2014</v>
      </c>
    </row>
    <row r="1045" spans="1:18" ht="42.75" x14ac:dyDescent="0.4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>
        <f t="shared" si="67"/>
        <v>2015</v>
      </c>
    </row>
    <row r="1046" spans="1:18" ht="42.75" x14ac:dyDescent="0.4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>
        <f t="shared" si="67"/>
        <v>2015</v>
      </c>
    </row>
    <row r="1047" spans="1:18" ht="42.75" x14ac:dyDescent="0.4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>
        <f t="shared" si="67"/>
        <v>2014</v>
      </c>
    </row>
    <row r="1048" spans="1:18" ht="42.75" x14ac:dyDescent="0.4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>
        <f t="shared" si="67"/>
        <v>2015</v>
      </c>
    </row>
    <row r="1049" spans="1:18" ht="42.75" x14ac:dyDescent="0.4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>
        <f t="shared" si="67"/>
        <v>2014</v>
      </c>
    </row>
    <row r="1050" spans="1:18" ht="42.75" x14ac:dyDescent="0.4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>
        <f t="shared" si="67"/>
        <v>2016</v>
      </c>
    </row>
    <row r="1051" spans="1:18" x14ac:dyDescent="0.4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>
        <f t="shared" si="67"/>
        <v>2016</v>
      </c>
    </row>
    <row r="1052" spans="1:18" ht="28.5" x14ac:dyDescent="0.4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>
        <f t="shared" si="67"/>
        <v>2015</v>
      </c>
    </row>
    <row r="1053" spans="1:18" ht="42.75" x14ac:dyDescent="0.4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>
        <f t="shared" si="67"/>
        <v>2014</v>
      </c>
    </row>
    <row r="1054" spans="1:18" ht="57" x14ac:dyDescent="0.4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>
        <f t="shared" si="67"/>
        <v>2016</v>
      </c>
    </row>
    <row r="1055" spans="1:18" ht="42.75" x14ac:dyDescent="0.4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>
        <f t="shared" si="67"/>
        <v>2017</v>
      </c>
    </row>
    <row r="1056" spans="1:18" ht="42.75" x14ac:dyDescent="0.4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>
        <f t="shared" si="67"/>
        <v>2014</v>
      </c>
    </row>
    <row r="1057" spans="1:18" ht="42.75" x14ac:dyDescent="0.4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>
        <f t="shared" si="67"/>
        <v>2016</v>
      </c>
    </row>
    <row r="1058" spans="1:18" ht="42.75" x14ac:dyDescent="0.4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>
        <f t="shared" si="67"/>
        <v>2015</v>
      </c>
    </row>
    <row r="1059" spans="1:18" ht="42.75" x14ac:dyDescent="0.4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>
        <f t="shared" si="67"/>
        <v>2016</v>
      </c>
    </row>
    <row r="1060" spans="1:18" ht="42.75" x14ac:dyDescent="0.4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>
        <f t="shared" si="67"/>
        <v>2015</v>
      </c>
    </row>
    <row r="1061" spans="1:18" x14ac:dyDescent="0.4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>
        <f t="shared" si="67"/>
        <v>2015</v>
      </c>
    </row>
    <row r="1062" spans="1:18" ht="42.75" x14ac:dyDescent="0.4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>
        <f t="shared" si="67"/>
        <v>2015</v>
      </c>
    </row>
    <row r="1063" spans="1:18" ht="28.5" x14ac:dyDescent="0.4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>
        <f t="shared" si="67"/>
        <v>2016</v>
      </c>
    </row>
    <row r="1064" spans="1:18" x14ac:dyDescent="0.4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>
        <f t="shared" si="67"/>
        <v>2016</v>
      </c>
    </row>
    <row r="1065" spans="1:18" ht="42.75" x14ac:dyDescent="0.4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>
        <f t="shared" si="67"/>
        <v>2016</v>
      </c>
    </row>
    <row r="1066" spans="1:18" ht="42.75" x14ac:dyDescent="0.4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>
        <f t="shared" si="67"/>
        <v>2013</v>
      </c>
    </row>
    <row r="1067" spans="1:18" ht="42.75" x14ac:dyDescent="0.4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>
        <f t="shared" si="67"/>
        <v>2014</v>
      </c>
    </row>
    <row r="1068" spans="1:18" ht="42.75" x14ac:dyDescent="0.4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>
        <f t="shared" si="67"/>
        <v>2013</v>
      </c>
    </row>
    <row r="1069" spans="1:18" ht="42.75" x14ac:dyDescent="0.4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>
        <f t="shared" si="67"/>
        <v>2013</v>
      </c>
    </row>
    <row r="1070" spans="1:18" ht="57" x14ac:dyDescent="0.4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>
        <f t="shared" si="67"/>
        <v>2016</v>
      </c>
    </row>
    <row r="1071" spans="1:18" ht="42.75" x14ac:dyDescent="0.4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>
        <f t="shared" si="67"/>
        <v>2013</v>
      </c>
    </row>
    <row r="1072" spans="1:18" ht="42.75" x14ac:dyDescent="0.4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>
        <f t="shared" si="67"/>
        <v>2012</v>
      </c>
    </row>
    <row r="1073" spans="1:18" ht="42.75" x14ac:dyDescent="0.4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>
        <f t="shared" si="67"/>
        <v>2015</v>
      </c>
    </row>
    <row r="1074" spans="1:18" ht="42.75" x14ac:dyDescent="0.4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>
        <f t="shared" si="67"/>
        <v>2014</v>
      </c>
    </row>
    <row r="1075" spans="1:18" ht="28.5" x14ac:dyDescent="0.4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>
        <f t="shared" si="67"/>
        <v>2011</v>
      </c>
    </row>
    <row r="1076" spans="1:18" ht="42.75" x14ac:dyDescent="0.4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>
        <f t="shared" si="67"/>
        <v>2013</v>
      </c>
    </row>
    <row r="1077" spans="1:18" ht="28.5" x14ac:dyDescent="0.4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>
        <f t="shared" si="67"/>
        <v>2012</v>
      </c>
    </row>
    <row r="1078" spans="1:18" ht="42.75" x14ac:dyDescent="0.4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>
        <f t="shared" si="67"/>
        <v>2014</v>
      </c>
    </row>
    <row r="1079" spans="1:18" ht="42.75" x14ac:dyDescent="0.4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>
        <f t="shared" si="67"/>
        <v>2015</v>
      </c>
    </row>
    <row r="1080" spans="1:18" ht="42.75" x14ac:dyDescent="0.4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>
        <f t="shared" si="67"/>
        <v>2011</v>
      </c>
    </row>
    <row r="1081" spans="1:18" ht="42.75" x14ac:dyDescent="0.4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>
        <f t="shared" si="67"/>
        <v>2016</v>
      </c>
    </row>
    <row r="1082" spans="1:18" ht="42.75" x14ac:dyDescent="0.4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>
        <f t="shared" si="67"/>
        <v>2014</v>
      </c>
    </row>
    <row r="1083" spans="1:18" ht="42.75" x14ac:dyDescent="0.4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>
        <f t="shared" si="67"/>
        <v>2014</v>
      </c>
    </row>
    <row r="1084" spans="1:18" ht="28.5" x14ac:dyDescent="0.4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>
        <f t="shared" si="67"/>
        <v>2012</v>
      </c>
    </row>
    <row r="1085" spans="1:18" ht="42.75" x14ac:dyDescent="0.4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>
        <f t="shared" si="67"/>
        <v>2014</v>
      </c>
    </row>
    <row r="1086" spans="1:18" x14ac:dyDescent="0.4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>
        <f t="shared" si="67"/>
        <v>2014</v>
      </c>
    </row>
    <row r="1087" spans="1:18" ht="42.75" x14ac:dyDescent="0.4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>
        <f t="shared" si="67"/>
        <v>2016</v>
      </c>
    </row>
    <row r="1088" spans="1:18" x14ac:dyDescent="0.4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>
        <f t="shared" si="67"/>
        <v>2014</v>
      </c>
    </row>
    <row r="1089" spans="1:18" ht="42.75" x14ac:dyDescent="0.4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>
        <f t="shared" si="67"/>
        <v>2014</v>
      </c>
    </row>
    <row r="1090" spans="1:18" ht="28.5" x14ac:dyDescent="0.4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>
        <f t="shared" si="67"/>
        <v>2014</v>
      </c>
    </row>
    <row r="1091" spans="1:18" ht="28.5" x14ac:dyDescent="0.4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ref="R1091:R1154" si="71">YEAR(O1091)</f>
        <v>2015</v>
      </c>
    </row>
    <row r="1092" spans="1:18" ht="42.75" x14ac:dyDescent="0.4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si="71"/>
        <v>2015</v>
      </c>
    </row>
    <row r="1093" spans="1:18" ht="42.75" x14ac:dyDescent="0.4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2016</v>
      </c>
    </row>
    <row r="1094" spans="1:18" ht="57" x14ac:dyDescent="0.4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2012</v>
      </c>
    </row>
    <row r="1095" spans="1:18" ht="42.75" x14ac:dyDescent="0.4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2016</v>
      </c>
    </row>
    <row r="1096" spans="1:18" ht="42.75" x14ac:dyDescent="0.4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2011</v>
      </c>
    </row>
    <row r="1097" spans="1:18" ht="42.75" x14ac:dyDescent="0.4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2013</v>
      </c>
    </row>
    <row r="1098" spans="1:18" ht="42.75" x14ac:dyDescent="0.4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>
        <f t="shared" si="71"/>
        <v>2014</v>
      </c>
    </row>
    <row r="1099" spans="1:18" ht="42.75" x14ac:dyDescent="0.4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>
        <f t="shared" si="71"/>
        <v>2014</v>
      </c>
    </row>
    <row r="1100" spans="1:18" ht="28.5" x14ac:dyDescent="0.4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>
        <f t="shared" si="71"/>
        <v>2014</v>
      </c>
    </row>
    <row r="1101" spans="1:18" ht="42.75" x14ac:dyDescent="0.4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>
        <f t="shared" si="71"/>
        <v>2015</v>
      </c>
    </row>
    <row r="1102" spans="1:18" ht="42.75" x14ac:dyDescent="0.4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>
        <f t="shared" si="71"/>
        <v>2016</v>
      </c>
    </row>
    <row r="1103" spans="1:18" ht="28.5" x14ac:dyDescent="0.4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>
        <f t="shared" si="71"/>
        <v>2016</v>
      </c>
    </row>
    <row r="1104" spans="1:18" ht="42.75" x14ac:dyDescent="0.4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>
        <f t="shared" si="71"/>
        <v>2013</v>
      </c>
    </row>
    <row r="1105" spans="1:18" ht="42.75" x14ac:dyDescent="0.4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>
        <f t="shared" si="71"/>
        <v>2016</v>
      </c>
    </row>
    <row r="1106" spans="1:18" ht="42.75" x14ac:dyDescent="0.4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>
        <f t="shared" si="71"/>
        <v>2014</v>
      </c>
    </row>
    <row r="1107" spans="1:18" ht="42.75" x14ac:dyDescent="0.4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>
        <f t="shared" si="71"/>
        <v>2014</v>
      </c>
    </row>
    <row r="1108" spans="1:18" ht="42.75" x14ac:dyDescent="0.4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>
        <f t="shared" si="71"/>
        <v>2012</v>
      </c>
    </row>
    <row r="1109" spans="1:18" ht="57" x14ac:dyDescent="0.4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>
        <f t="shared" si="71"/>
        <v>2014</v>
      </c>
    </row>
    <row r="1110" spans="1:18" ht="42.75" x14ac:dyDescent="0.4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>
        <f t="shared" si="71"/>
        <v>2012</v>
      </c>
    </row>
    <row r="1111" spans="1:18" ht="42.75" x14ac:dyDescent="0.4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>
        <f t="shared" si="71"/>
        <v>2016</v>
      </c>
    </row>
    <row r="1112" spans="1:18" ht="42.75" x14ac:dyDescent="0.4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>
        <f t="shared" si="71"/>
        <v>2012</v>
      </c>
    </row>
    <row r="1113" spans="1:18" ht="42.75" x14ac:dyDescent="0.4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>
        <f t="shared" si="71"/>
        <v>2015</v>
      </c>
    </row>
    <row r="1114" spans="1:18" ht="42.75" x14ac:dyDescent="0.4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>
        <f t="shared" si="71"/>
        <v>2014</v>
      </c>
    </row>
    <row r="1115" spans="1:18" ht="42.75" x14ac:dyDescent="0.4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>
        <f t="shared" si="71"/>
        <v>2014</v>
      </c>
    </row>
    <row r="1116" spans="1:18" ht="42.75" x14ac:dyDescent="0.4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>
        <f t="shared" si="71"/>
        <v>2013</v>
      </c>
    </row>
    <row r="1117" spans="1:18" ht="42.75" x14ac:dyDescent="0.4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>
        <f t="shared" si="71"/>
        <v>2016</v>
      </c>
    </row>
    <row r="1118" spans="1:18" ht="28.5" x14ac:dyDescent="0.4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>
        <f t="shared" si="71"/>
        <v>2012</v>
      </c>
    </row>
    <row r="1119" spans="1:18" ht="42.75" x14ac:dyDescent="0.4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>
        <f t="shared" si="71"/>
        <v>2015</v>
      </c>
    </row>
    <row r="1120" spans="1:18" ht="42.75" x14ac:dyDescent="0.4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>
        <f t="shared" si="71"/>
        <v>2014</v>
      </c>
    </row>
    <row r="1121" spans="1:18" ht="42.75" x14ac:dyDescent="0.4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>
        <f t="shared" si="71"/>
        <v>2014</v>
      </c>
    </row>
    <row r="1122" spans="1:18" ht="28.5" x14ac:dyDescent="0.4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>
        <f t="shared" si="71"/>
        <v>2011</v>
      </c>
    </row>
    <row r="1123" spans="1:18" ht="42.75" x14ac:dyDescent="0.4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>
        <f t="shared" si="71"/>
        <v>2016</v>
      </c>
    </row>
    <row r="1124" spans="1:18" ht="42.75" x14ac:dyDescent="0.4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>
        <f t="shared" si="71"/>
        <v>2013</v>
      </c>
    </row>
    <row r="1125" spans="1:18" ht="42.75" x14ac:dyDescent="0.4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>
        <f t="shared" si="71"/>
        <v>2014</v>
      </c>
    </row>
    <row r="1126" spans="1:18" ht="42.75" x14ac:dyDescent="0.4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>
        <f t="shared" si="71"/>
        <v>2015</v>
      </c>
    </row>
    <row r="1127" spans="1:18" ht="42.75" x14ac:dyDescent="0.4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>
        <f t="shared" si="71"/>
        <v>2015</v>
      </c>
    </row>
    <row r="1128" spans="1:18" ht="42.75" x14ac:dyDescent="0.4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>
        <f t="shared" si="71"/>
        <v>2016</v>
      </c>
    </row>
    <row r="1129" spans="1:18" ht="57" x14ac:dyDescent="0.4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>
        <f t="shared" si="71"/>
        <v>2014</v>
      </c>
    </row>
    <row r="1130" spans="1:18" x14ac:dyDescent="0.4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>
        <f t="shared" si="71"/>
        <v>2014</v>
      </c>
    </row>
    <row r="1131" spans="1:18" ht="42.75" x14ac:dyDescent="0.4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>
        <f t="shared" si="71"/>
        <v>2016</v>
      </c>
    </row>
    <row r="1132" spans="1:18" ht="42.75" x14ac:dyDescent="0.4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>
        <f t="shared" si="71"/>
        <v>2014</v>
      </c>
    </row>
    <row r="1133" spans="1:18" ht="42.75" x14ac:dyDescent="0.4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>
        <f t="shared" si="71"/>
        <v>2015</v>
      </c>
    </row>
    <row r="1134" spans="1:18" ht="42.75" x14ac:dyDescent="0.4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>
        <f t="shared" si="71"/>
        <v>2016</v>
      </c>
    </row>
    <row r="1135" spans="1:18" ht="42.75" x14ac:dyDescent="0.4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>
        <f t="shared" si="71"/>
        <v>2014</v>
      </c>
    </row>
    <row r="1136" spans="1:18" ht="42.75" x14ac:dyDescent="0.4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>
        <f t="shared" si="71"/>
        <v>2014</v>
      </c>
    </row>
    <row r="1137" spans="1:18" ht="57" x14ac:dyDescent="0.4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>
        <f t="shared" si="71"/>
        <v>2016</v>
      </c>
    </row>
    <row r="1138" spans="1:18" ht="42.75" x14ac:dyDescent="0.4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>
        <f t="shared" si="71"/>
        <v>2015</v>
      </c>
    </row>
    <row r="1139" spans="1:18" ht="42.75" x14ac:dyDescent="0.4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>
        <f t="shared" si="71"/>
        <v>2016</v>
      </c>
    </row>
    <row r="1140" spans="1:18" ht="42.75" x14ac:dyDescent="0.4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>
        <f t="shared" si="71"/>
        <v>2017</v>
      </c>
    </row>
    <row r="1141" spans="1:18" ht="42.75" x14ac:dyDescent="0.4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>
        <f t="shared" si="71"/>
        <v>2014</v>
      </c>
    </row>
    <row r="1142" spans="1:18" ht="42.75" x14ac:dyDescent="0.4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>
        <f t="shared" si="71"/>
        <v>2015</v>
      </c>
    </row>
    <row r="1143" spans="1:18" x14ac:dyDescent="0.4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>
        <f t="shared" si="71"/>
        <v>2015</v>
      </c>
    </row>
    <row r="1144" spans="1:18" ht="42.75" x14ac:dyDescent="0.4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>
        <f t="shared" si="71"/>
        <v>2015</v>
      </c>
    </row>
    <row r="1145" spans="1:18" ht="42.75" x14ac:dyDescent="0.4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>
        <f t="shared" si="71"/>
        <v>2015</v>
      </c>
    </row>
    <row r="1146" spans="1:18" ht="42.75" x14ac:dyDescent="0.4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>
        <f t="shared" si="71"/>
        <v>2015</v>
      </c>
    </row>
    <row r="1147" spans="1:18" ht="42.75" x14ac:dyDescent="0.4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>
        <f t="shared" si="71"/>
        <v>2014</v>
      </c>
    </row>
    <row r="1148" spans="1:18" ht="42.75" x14ac:dyDescent="0.4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>
        <f t="shared" si="71"/>
        <v>2014</v>
      </c>
    </row>
    <row r="1149" spans="1:18" ht="42.75" x14ac:dyDescent="0.4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>
        <f t="shared" si="71"/>
        <v>2014</v>
      </c>
    </row>
    <row r="1150" spans="1:18" ht="28.5" x14ac:dyDescent="0.4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>
        <f t="shared" si="71"/>
        <v>2016</v>
      </c>
    </row>
    <row r="1151" spans="1:18" ht="28.5" x14ac:dyDescent="0.4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>
        <f t="shared" si="71"/>
        <v>2016</v>
      </c>
    </row>
    <row r="1152" spans="1:18" ht="28.5" x14ac:dyDescent="0.4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>
        <f t="shared" si="71"/>
        <v>2015</v>
      </c>
    </row>
    <row r="1153" spans="1:18" ht="42.75" x14ac:dyDescent="0.4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>
        <f t="shared" si="71"/>
        <v>2015</v>
      </c>
    </row>
    <row r="1154" spans="1:18" x14ac:dyDescent="0.4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>
        <f t="shared" si="71"/>
        <v>2015</v>
      </c>
    </row>
    <row r="1155" spans="1:18" ht="28.5" x14ac:dyDescent="0.4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ref="R1155:R1218" si="75">YEAR(O1155)</f>
        <v>2015</v>
      </c>
    </row>
    <row r="1156" spans="1:18" ht="42.75" x14ac:dyDescent="0.4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si="75"/>
        <v>2015</v>
      </c>
    </row>
    <row r="1157" spans="1:18" ht="42.75" x14ac:dyDescent="0.4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2014</v>
      </c>
    </row>
    <row r="1158" spans="1:18" ht="42.75" x14ac:dyDescent="0.4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2015</v>
      </c>
    </row>
    <row r="1159" spans="1:18" ht="42.75" x14ac:dyDescent="0.4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2014</v>
      </c>
    </row>
    <row r="1160" spans="1:18" ht="42.75" x14ac:dyDescent="0.4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42.75" x14ac:dyDescent="0.4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2015</v>
      </c>
    </row>
    <row r="1162" spans="1:18" ht="42.75" x14ac:dyDescent="0.4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>
        <f t="shared" si="75"/>
        <v>2015</v>
      </c>
    </row>
    <row r="1163" spans="1:18" ht="42.75" x14ac:dyDescent="0.4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>
        <f t="shared" si="75"/>
        <v>2015</v>
      </c>
    </row>
    <row r="1164" spans="1:18" ht="42.75" x14ac:dyDescent="0.4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>
        <f t="shared" si="75"/>
        <v>2014</v>
      </c>
    </row>
    <row r="1165" spans="1:18" ht="42.75" x14ac:dyDescent="0.4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>
        <f t="shared" si="75"/>
        <v>2014</v>
      </c>
    </row>
    <row r="1166" spans="1:18" ht="57" x14ac:dyDescent="0.4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>
        <f t="shared" si="75"/>
        <v>2016</v>
      </c>
    </row>
    <row r="1167" spans="1:18" ht="42.75" x14ac:dyDescent="0.4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>
        <f t="shared" si="75"/>
        <v>2014</v>
      </c>
    </row>
    <row r="1168" spans="1:18" ht="42.75" x14ac:dyDescent="0.4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>
        <f t="shared" si="75"/>
        <v>2015</v>
      </c>
    </row>
    <row r="1169" spans="1:18" ht="42.75" x14ac:dyDescent="0.4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>
        <f t="shared" si="75"/>
        <v>2014</v>
      </c>
    </row>
    <row r="1170" spans="1:18" ht="42.75" x14ac:dyDescent="0.4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>
        <f t="shared" si="75"/>
        <v>2016</v>
      </c>
    </row>
    <row r="1171" spans="1:18" ht="42.75" x14ac:dyDescent="0.4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>
        <f t="shared" si="75"/>
        <v>2015</v>
      </c>
    </row>
    <row r="1172" spans="1:18" ht="42.75" x14ac:dyDescent="0.4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>
        <f t="shared" si="75"/>
        <v>2015</v>
      </c>
    </row>
    <row r="1173" spans="1:18" ht="28.5" x14ac:dyDescent="0.4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>
        <f t="shared" si="75"/>
        <v>2014</v>
      </c>
    </row>
    <row r="1174" spans="1:18" x14ac:dyDescent="0.4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>
        <f t="shared" si="75"/>
        <v>2014</v>
      </c>
    </row>
    <row r="1175" spans="1:18" ht="42.75" x14ac:dyDescent="0.4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>
        <f t="shared" si="75"/>
        <v>2015</v>
      </c>
    </row>
    <row r="1176" spans="1:18" ht="42.75" x14ac:dyDescent="0.4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>
        <f t="shared" si="75"/>
        <v>2016</v>
      </c>
    </row>
    <row r="1177" spans="1:18" ht="42.75" x14ac:dyDescent="0.4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>
        <f t="shared" si="75"/>
        <v>2015</v>
      </c>
    </row>
    <row r="1178" spans="1:18" ht="57" x14ac:dyDescent="0.4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>
        <f t="shared" si="75"/>
        <v>2017</v>
      </c>
    </row>
    <row r="1179" spans="1:18" ht="42.75" x14ac:dyDescent="0.4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>
        <f t="shared" si="75"/>
        <v>2014</v>
      </c>
    </row>
    <row r="1180" spans="1:18" ht="42.75" x14ac:dyDescent="0.4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>
        <f t="shared" si="75"/>
        <v>2014</v>
      </c>
    </row>
    <row r="1181" spans="1:18" ht="42.75" x14ac:dyDescent="0.4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>
        <f t="shared" si="75"/>
        <v>2015</v>
      </c>
    </row>
    <row r="1182" spans="1:18" ht="28.5" x14ac:dyDescent="0.4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>
        <f t="shared" si="75"/>
        <v>2014</v>
      </c>
    </row>
    <row r="1183" spans="1:18" x14ac:dyDescent="0.4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>
        <f t="shared" si="75"/>
        <v>2015</v>
      </c>
    </row>
    <row r="1184" spans="1:18" ht="42.75" x14ac:dyDescent="0.4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>
        <f t="shared" si="75"/>
        <v>2016</v>
      </c>
    </row>
    <row r="1185" spans="1:18" ht="42.75" x14ac:dyDescent="0.4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>
        <f t="shared" si="75"/>
        <v>2016</v>
      </c>
    </row>
    <row r="1186" spans="1:18" ht="42.75" x14ac:dyDescent="0.4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>
        <f t="shared" si="75"/>
        <v>2017</v>
      </c>
    </row>
    <row r="1187" spans="1:18" ht="57" x14ac:dyDescent="0.4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>
        <f t="shared" si="75"/>
        <v>2015</v>
      </c>
    </row>
    <row r="1188" spans="1:18" ht="42.75" x14ac:dyDescent="0.4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>
        <f t="shared" si="75"/>
        <v>2015</v>
      </c>
    </row>
    <row r="1189" spans="1:18" ht="42.75" x14ac:dyDescent="0.4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>
        <f t="shared" si="75"/>
        <v>2015</v>
      </c>
    </row>
    <row r="1190" spans="1:18" ht="42.75" x14ac:dyDescent="0.4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>
        <f t="shared" si="75"/>
        <v>2016</v>
      </c>
    </row>
    <row r="1191" spans="1:18" ht="42.75" x14ac:dyDescent="0.4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>
        <f t="shared" si="75"/>
        <v>2016</v>
      </c>
    </row>
    <row r="1192" spans="1:18" ht="28.5" x14ac:dyDescent="0.4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>
        <f t="shared" si="75"/>
        <v>2014</v>
      </c>
    </row>
    <row r="1193" spans="1:18" ht="42.75" x14ac:dyDescent="0.4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>
        <f t="shared" si="75"/>
        <v>2016</v>
      </c>
    </row>
    <row r="1194" spans="1:18" ht="28.5" x14ac:dyDescent="0.4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>
        <f t="shared" si="75"/>
        <v>2017</v>
      </c>
    </row>
    <row r="1195" spans="1:18" ht="42.75" x14ac:dyDescent="0.4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>
        <f t="shared" si="75"/>
        <v>2016</v>
      </c>
    </row>
    <row r="1196" spans="1:18" ht="42.75" x14ac:dyDescent="0.4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>
        <f t="shared" si="75"/>
        <v>2015</v>
      </c>
    </row>
    <row r="1197" spans="1:18" ht="57" x14ac:dyDescent="0.4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>
        <f t="shared" si="75"/>
        <v>2015</v>
      </c>
    </row>
    <row r="1198" spans="1:18" ht="28.5" x14ac:dyDescent="0.4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>
        <f t="shared" si="75"/>
        <v>2015</v>
      </c>
    </row>
    <row r="1199" spans="1:18" ht="42.75" x14ac:dyDescent="0.4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>
        <f t="shared" si="75"/>
        <v>2016</v>
      </c>
    </row>
    <row r="1200" spans="1:18" ht="42.75" x14ac:dyDescent="0.4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>
        <f t="shared" si="75"/>
        <v>2015</v>
      </c>
    </row>
    <row r="1201" spans="1:18" ht="42.75" x14ac:dyDescent="0.4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>
        <f t="shared" si="75"/>
        <v>2015</v>
      </c>
    </row>
    <row r="1202" spans="1:18" ht="42.75" x14ac:dyDescent="0.4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>
        <f t="shared" si="75"/>
        <v>2015</v>
      </c>
    </row>
    <row r="1203" spans="1:18" ht="42.75" x14ac:dyDescent="0.4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>
        <f t="shared" si="75"/>
        <v>2016</v>
      </c>
    </row>
    <row r="1204" spans="1:18" ht="42.75" x14ac:dyDescent="0.4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>
        <f t="shared" si="75"/>
        <v>2015</v>
      </c>
    </row>
    <row r="1205" spans="1:18" ht="42.75" x14ac:dyDescent="0.4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>
        <f t="shared" si="75"/>
        <v>2015</v>
      </c>
    </row>
    <row r="1206" spans="1:18" ht="42.75" x14ac:dyDescent="0.4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>
        <f t="shared" si="75"/>
        <v>2015</v>
      </c>
    </row>
    <row r="1207" spans="1:18" ht="42.75" x14ac:dyDescent="0.4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>
        <f t="shared" si="75"/>
        <v>2015</v>
      </c>
    </row>
    <row r="1208" spans="1:18" ht="42.75" x14ac:dyDescent="0.4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>
        <f t="shared" si="75"/>
        <v>2017</v>
      </c>
    </row>
    <row r="1209" spans="1:18" ht="28.5" x14ac:dyDescent="0.4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>
        <f t="shared" si="75"/>
        <v>2016</v>
      </c>
    </row>
    <row r="1210" spans="1:18" ht="42.75" x14ac:dyDescent="0.4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>
        <f t="shared" si="75"/>
        <v>2016</v>
      </c>
    </row>
    <row r="1211" spans="1:18" ht="42.75" x14ac:dyDescent="0.4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>
        <f t="shared" si="75"/>
        <v>2017</v>
      </c>
    </row>
    <row r="1212" spans="1:18" ht="28.5" x14ac:dyDescent="0.4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>
        <f t="shared" si="75"/>
        <v>2015</v>
      </c>
    </row>
    <row r="1213" spans="1:18" ht="42.75" x14ac:dyDescent="0.4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>
        <f t="shared" si="75"/>
        <v>2016</v>
      </c>
    </row>
    <row r="1214" spans="1:18" ht="42.75" x14ac:dyDescent="0.4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>
        <f t="shared" si="75"/>
        <v>2015</v>
      </c>
    </row>
    <row r="1215" spans="1:18" ht="42.75" x14ac:dyDescent="0.4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>
        <f t="shared" si="75"/>
        <v>2016</v>
      </c>
    </row>
    <row r="1216" spans="1:18" ht="42.75" x14ac:dyDescent="0.4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>
        <f t="shared" si="75"/>
        <v>2015</v>
      </c>
    </row>
    <row r="1217" spans="1:18" ht="42.75" x14ac:dyDescent="0.4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>
        <f t="shared" si="75"/>
        <v>2014</v>
      </c>
    </row>
    <row r="1218" spans="1:18" ht="28.5" x14ac:dyDescent="0.4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>
        <f t="shared" si="75"/>
        <v>2015</v>
      </c>
    </row>
    <row r="1219" spans="1:18" ht="42.75" x14ac:dyDescent="0.4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ref="R1219:R1282" si="79">YEAR(O1219)</f>
        <v>2016</v>
      </c>
    </row>
    <row r="1220" spans="1:18" ht="42.75" x14ac:dyDescent="0.4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si="79"/>
        <v>2015</v>
      </c>
    </row>
    <row r="1221" spans="1:18" ht="28.5" x14ac:dyDescent="0.4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2016</v>
      </c>
    </row>
    <row r="1222" spans="1:18" ht="42.75" x14ac:dyDescent="0.4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2015</v>
      </c>
    </row>
    <row r="1223" spans="1:18" ht="42.75" x14ac:dyDescent="0.4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2016</v>
      </c>
    </row>
    <row r="1224" spans="1:18" ht="28.5" x14ac:dyDescent="0.4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28.5" x14ac:dyDescent="0.4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28.5" x14ac:dyDescent="0.4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>
        <f t="shared" si="79"/>
        <v>2014</v>
      </c>
    </row>
    <row r="1227" spans="1:18" ht="42.75" x14ac:dyDescent="0.4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>
        <f t="shared" si="79"/>
        <v>2013</v>
      </c>
    </row>
    <row r="1228" spans="1:18" ht="42.75" x14ac:dyDescent="0.4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>
        <f t="shared" si="79"/>
        <v>2014</v>
      </c>
    </row>
    <row r="1229" spans="1:18" ht="42.75" x14ac:dyDescent="0.4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>
        <f t="shared" si="79"/>
        <v>2014</v>
      </c>
    </row>
    <row r="1230" spans="1:18" ht="42.75" x14ac:dyDescent="0.4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>
        <f t="shared" si="79"/>
        <v>2011</v>
      </c>
    </row>
    <row r="1231" spans="1:18" ht="42.75" x14ac:dyDescent="0.4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>
        <f t="shared" si="79"/>
        <v>2012</v>
      </c>
    </row>
    <row r="1232" spans="1:18" ht="42.75" x14ac:dyDescent="0.4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>
        <f t="shared" si="79"/>
        <v>2011</v>
      </c>
    </row>
    <row r="1233" spans="1:18" ht="42.75" x14ac:dyDescent="0.4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>
        <f t="shared" si="79"/>
        <v>2015</v>
      </c>
    </row>
    <row r="1234" spans="1:18" ht="42.75" x14ac:dyDescent="0.4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>
        <f t="shared" si="79"/>
        <v>2013</v>
      </c>
    </row>
    <row r="1235" spans="1:18" ht="42.75" x14ac:dyDescent="0.4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>
        <f t="shared" si="79"/>
        <v>2012</v>
      </c>
    </row>
    <row r="1236" spans="1:18" ht="42.75" x14ac:dyDescent="0.4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>
        <f t="shared" si="79"/>
        <v>2015</v>
      </c>
    </row>
    <row r="1237" spans="1:18" ht="42.75" x14ac:dyDescent="0.4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>
        <f t="shared" si="79"/>
        <v>2013</v>
      </c>
    </row>
    <row r="1238" spans="1:18" x14ac:dyDescent="0.4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>
        <f t="shared" si="79"/>
        <v>2012</v>
      </c>
    </row>
    <row r="1239" spans="1:18" ht="42.75" x14ac:dyDescent="0.4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>
        <f t="shared" si="79"/>
        <v>2012</v>
      </c>
    </row>
    <row r="1240" spans="1:18" ht="57" x14ac:dyDescent="0.4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>
        <f t="shared" si="79"/>
        <v>2011</v>
      </c>
    </row>
    <row r="1241" spans="1:18" ht="28.5" x14ac:dyDescent="0.4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>
        <f t="shared" si="79"/>
        <v>2011</v>
      </c>
    </row>
    <row r="1242" spans="1:18" ht="28.5" x14ac:dyDescent="0.4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>
        <f t="shared" si="79"/>
        <v>2013</v>
      </c>
    </row>
    <row r="1243" spans="1:18" ht="42.75" x14ac:dyDescent="0.4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>
        <f t="shared" si="79"/>
        <v>2014</v>
      </c>
    </row>
    <row r="1244" spans="1:18" ht="42.75" x14ac:dyDescent="0.4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>
        <f t="shared" si="79"/>
        <v>2011</v>
      </c>
    </row>
    <row r="1245" spans="1:18" ht="42.75" x14ac:dyDescent="0.4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>
        <f t="shared" si="79"/>
        <v>2011</v>
      </c>
    </row>
    <row r="1246" spans="1:18" ht="42.75" x14ac:dyDescent="0.4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>
        <f t="shared" si="79"/>
        <v>2013</v>
      </c>
    </row>
    <row r="1247" spans="1:18" ht="42.75" x14ac:dyDescent="0.4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>
        <f t="shared" si="79"/>
        <v>2014</v>
      </c>
    </row>
    <row r="1248" spans="1:18" ht="42.75" x14ac:dyDescent="0.4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>
        <f t="shared" si="79"/>
        <v>2011</v>
      </c>
    </row>
    <row r="1249" spans="1:18" ht="28.5" x14ac:dyDescent="0.4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>
        <f t="shared" si="79"/>
        <v>2013</v>
      </c>
    </row>
    <row r="1250" spans="1:18" ht="28.5" x14ac:dyDescent="0.4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>
        <f t="shared" si="79"/>
        <v>2014</v>
      </c>
    </row>
    <row r="1251" spans="1:18" ht="42.75" x14ac:dyDescent="0.4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>
        <f t="shared" si="79"/>
        <v>2012</v>
      </c>
    </row>
    <row r="1252" spans="1:18" ht="42.75" x14ac:dyDescent="0.4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>
        <f t="shared" si="79"/>
        <v>2014</v>
      </c>
    </row>
    <row r="1253" spans="1:18" ht="28.5" x14ac:dyDescent="0.4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>
        <f t="shared" si="79"/>
        <v>2011</v>
      </c>
    </row>
    <row r="1254" spans="1:18" ht="42.75" x14ac:dyDescent="0.4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>
        <f t="shared" si="79"/>
        <v>2013</v>
      </c>
    </row>
    <row r="1255" spans="1:18" ht="42.75" x14ac:dyDescent="0.4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>
        <f t="shared" si="79"/>
        <v>2014</v>
      </c>
    </row>
    <row r="1256" spans="1:18" ht="42.75" x14ac:dyDescent="0.4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>
        <f t="shared" si="79"/>
        <v>2010</v>
      </c>
    </row>
    <row r="1257" spans="1:18" ht="42.75" x14ac:dyDescent="0.4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>
        <f t="shared" si="79"/>
        <v>2013</v>
      </c>
    </row>
    <row r="1258" spans="1:18" ht="42.75" x14ac:dyDescent="0.4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>
        <f t="shared" si="79"/>
        <v>2012</v>
      </c>
    </row>
    <row r="1259" spans="1:18" ht="42.75" x14ac:dyDescent="0.4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>
        <f t="shared" si="79"/>
        <v>2011</v>
      </c>
    </row>
    <row r="1260" spans="1:18" ht="42.75" x14ac:dyDescent="0.4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>
        <f t="shared" si="79"/>
        <v>2013</v>
      </c>
    </row>
    <row r="1261" spans="1:18" ht="28.5" x14ac:dyDescent="0.4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>
        <f t="shared" si="79"/>
        <v>2014</v>
      </c>
    </row>
    <row r="1262" spans="1:18" ht="42.75" x14ac:dyDescent="0.4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>
        <f t="shared" si="79"/>
        <v>2014</v>
      </c>
    </row>
    <row r="1263" spans="1:18" ht="28.5" x14ac:dyDescent="0.4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>
        <f t="shared" si="79"/>
        <v>2013</v>
      </c>
    </row>
    <row r="1264" spans="1:18" ht="42.75" x14ac:dyDescent="0.4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>
        <f t="shared" si="79"/>
        <v>2014</v>
      </c>
    </row>
    <row r="1265" spans="1:18" ht="28.5" x14ac:dyDescent="0.4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>
        <f t="shared" si="79"/>
        <v>2014</v>
      </c>
    </row>
    <row r="1266" spans="1:18" ht="42.75" x14ac:dyDescent="0.4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>
        <f t="shared" si="79"/>
        <v>2013</v>
      </c>
    </row>
    <row r="1267" spans="1:18" ht="57" x14ac:dyDescent="0.4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>
        <f t="shared" si="79"/>
        <v>2010</v>
      </c>
    </row>
    <row r="1268" spans="1:18" ht="28.5" x14ac:dyDescent="0.4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>
        <f t="shared" si="79"/>
        <v>2013</v>
      </c>
    </row>
    <row r="1269" spans="1:18" ht="42.75" x14ac:dyDescent="0.4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>
        <f t="shared" si="79"/>
        <v>2013</v>
      </c>
    </row>
    <row r="1270" spans="1:18" ht="28.5" x14ac:dyDescent="0.4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>
        <f t="shared" si="79"/>
        <v>2013</v>
      </c>
    </row>
    <row r="1271" spans="1:18" ht="42.75" x14ac:dyDescent="0.4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>
        <f t="shared" si="79"/>
        <v>2016</v>
      </c>
    </row>
    <row r="1272" spans="1:18" ht="28.5" x14ac:dyDescent="0.4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>
        <f t="shared" si="79"/>
        <v>2012</v>
      </c>
    </row>
    <row r="1273" spans="1:18" ht="42.75" x14ac:dyDescent="0.4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>
        <f t="shared" si="79"/>
        <v>2013</v>
      </c>
    </row>
    <row r="1274" spans="1:18" ht="57" x14ac:dyDescent="0.4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>
        <f t="shared" si="79"/>
        <v>2010</v>
      </c>
    </row>
    <row r="1275" spans="1:18" ht="42.75" x14ac:dyDescent="0.4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>
        <f t="shared" si="79"/>
        <v>2014</v>
      </c>
    </row>
    <row r="1276" spans="1:18" ht="42.75" x14ac:dyDescent="0.4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>
        <f t="shared" si="79"/>
        <v>2012</v>
      </c>
    </row>
    <row r="1277" spans="1:18" ht="42.75" x14ac:dyDescent="0.4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>
        <f t="shared" si="79"/>
        <v>2013</v>
      </c>
    </row>
    <row r="1278" spans="1:18" ht="28.5" x14ac:dyDescent="0.4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>
        <f t="shared" si="79"/>
        <v>2009</v>
      </c>
    </row>
    <row r="1279" spans="1:18" ht="42.75" x14ac:dyDescent="0.4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>
        <f t="shared" si="79"/>
        <v>2012</v>
      </c>
    </row>
    <row r="1280" spans="1:18" ht="42.75" x14ac:dyDescent="0.4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>
        <f t="shared" si="79"/>
        <v>2014</v>
      </c>
    </row>
    <row r="1281" spans="1:18" ht="42.75" x14ac:dyDescent="0.4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>
        <f t="shared" si="79"/>
        <v>2014</v>
      </c>
    </row>
    <row r="1282" spans="1:18" ht="42.75" x14ac:dyDescent="0.4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>
        <f t="shared" si="79"/>
        <v>2010</v>
      </c>
    </row>
    <row r="1283" spans="1:18" ht="42.75" x14ac:dyDescent="0.4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ref="R1283:R1346" si="83">YEAR(O1283)</f>
        <v>2013</v>
      </c>
    </row>
    <row r="1284" spans="1:18" ht="42.75" x14ac:dyDescent="0.4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si="83"/>
        <v>2013</v>
      </c>
    </row>
    <row r="1285" spans="1:18" ht="42.75" x14ac:dyDescent="0.4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42.75" x14ac:dyDescent="0.4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>
        <f t="shared" si="83"/>
        <v>2016</v>
      </c>
    </row>
    <row r="1287" spans="1:18" ht="42.75" x14ac:dyDescent="0.4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>
        <f t="shared" si="83"/>
        <v>2015</v>
      </c>
    </row>
    <row r="1288" spans="1:18" ht="42.75" x14ac:dyDescent="0.4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>
        <f t="shared" si="83"/>
        <v>2015</v>
      </c>
    </row>
    <row r="1289" spans="1:18" ht="57" x14ac:dyDescent="0.4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42.75" x14ac:dyDescent="0.4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>
        <f t="shared" si="83"/>
        <v>2016</v>
      </c>
    </row>
    <row r="1291" spans="1:18" ht="42.75" x14ac:dyDescent="0.4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>
        <f t="shared" si="83"/>
        <v>2016</v>
      </c>
    </row>
    <row r="1292" spans="1:18" ht="28.5" x14ac:dyDescent="0.4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>
        <f t="shared" si="83"/>
        <v>2015</v>
      </c>
    </row>
    <row r="1293" spans="1:18" ht="42.75" x14ac:dyDescent="0.4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>
        <f t="shared" si="83"/>
        <v>2015</v>
      </c>
    </row>
    <row r="1294" spans="1:18" ht="57" x14ac:dyDescent="0.4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>
        <f t="shared" si="83"/>
        <v>2015</v>
      </c>
    </row>
    <row r="1295" spans="1:18" ht="42.75" x14ac:dyDescent="0.4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>
        <f t="shared" si="83"/>
        <v>2015</v>
      </c>
    </row>
    <row r="1296" spans="1:18" ht="42.75" x14ac:dyDescent="0.4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>
        <f t="shared" si="83"/>
        <v>2015</v>
      </c>
    </row>
    <row r="1297" spans="1:18" ht="42.75" x14ac:dyDescent="0.4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>
        <f t="shared" si="83"/>
        <v>2015</v>
      </c>
    </row>
    <row r="1298" spans="1:18" ht="57" x14ac:dyDescent="0.4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>
        <f t="shared" si="83"/>
        <v>2016</v>
      </c>
    </row>
    <row r="1299" spans="1:18" ht="42.75" x14ac:dyDescent="0.4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>
        <f t="shared" si="83"/>
        <v>2016</v>
      </c>
    </row>
    <row r="1300" spans="1:18" ht="42.75" x14ac:dyDescent="0.4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>
        <f t="shared" si="83"/>
        <v>2016</v>
      </c>
    </row>
    <row r="1301" spans="1:18" ht="42.75" x14ac:dyDescent="0.4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>
        <f t="shared" si="83"/>
        <v>2015</v>
      </c>
    </row>
    <row r="1302" spans="1:18" ht="42.75" x14ac:dyDescent="0.4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>
        <f t="shared" si="83"/>
        <v>2016</v>
      </c>
    </row>
    <row r="1303" spans="1:18" ht="42.75" x14ac:dyDescent="0.4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>
        <f t="shared" si="83"/>
        <v>2015</v>
      </c>
    </row>
    <row r="1304" spans="1:18" ht="42.75" x14ac:dyDescent="0.4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>
        <f t="shared" si="83"/>
        <v>2016</v>
      </c>
    </row>
    <row r="1305" spans="1:18" ht="28.5" x14ac:dyDescent="0.4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>
        <f t="shared" si="83"/>
        <v>2016</v>
      </c>
    </row>
    <row r="1306" spans="1:18" ht="42.75" x14ac:dyDescent="0.4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>
        <f t="shared" si="83"/>
        <v>2017</v>
      </c>
    </row>
    <row r="1307" spans="1:18" ht="42.75" x14ac:dyDescent="0.4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>
        <f t="shared" si="83"/>
        <v>2016</v>
      </c>
    </row>
    <row r="1308" spans="1:18" ht="57" x14ac:dyDescent="0.4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>
        <f t="shared" si="83"/>
        <v>2014</v>
      </c>
    </row>
    <row r="1309" spans="1:18" ht="28.5" x14ac:dyDescent="0.4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>
        <f t="shared" si="83"/>
        <v>2016</v>
      </c>
    </row>
    <row r="1310" spans="1:18" ht="28.5" x14ac:dyDescent="0.4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>
        <f t="shared" si="83"/>
        <v>2016</v>
      </c>
    </row>
    <row r="1311" spans="1:18" ht="42.75" x14ac:dyDescent="0.4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>
        <f t="shared" si="83"/>
        <v>2015</v>
      </c>
    </row>
    <row r="1312" spans="1:18" ht="42.75" x14ac:dyDescent="0.4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>
        <f t="shared" si="83"/>
        <v>2016</v>
      </c>
    </row>
    <row r="1313" spans="1:18" ht="42.75" x14ac:dyDescent="0.4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>
        <f t="shared" si="83"/>
        <v>2016</v>
      </c>
    </row>
    <row r="1314" spans="1:18" ht="42.75" x14ac:dyDescent="0.4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>
        <f t="shared" si="83"/>
        <v>2015</v>
      </c>
    </row>
    <row r="1315" spans="1:18" ht="42.75" x14ac:dyDescent="0.4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>
        <f t="shared" si="83"/>
        <v>2016</v>
      </c>
    </row>
    <row r="1316" spans="1:18" ht="42.75" x14ac:dyDescent="0.4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>
        <f t="shared" si="83"/>
        <v>2016</v>
      </c>
    </row>
    <row r="1317" spans="1:18" ht="28.5" x14ac:dyDescent="0.4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>
        <f t="shared" si="83"/>
        <v>2015</v>
      </c>
    </row>
    <row r="1318" spans="1:18" ht="42.75" x14ac:dyDescent="0.4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>
        <f t="shared" si="83"/>
        <v>2016</v>
      </c>
    </row>
    <row r="1319" spans="1:18" ht="57" x14ac:dyDescent="0.4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>
        <f t="shared" si="83"/>
        <v>2016</v>
      </c>
    </row>
    <row r="1320" spans="1:18" ht="42.75" x14ac:dyDescent="0.4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>
        <f t="shared" si="83"/>
        <v>2014</v>
      </c>
    </row>
    <row r="1321" spans="1:18" ht="42.75" x14ac:dyDescent="0.4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>
        <f t="shared" si="83"/>
        <v>2014</v>
      </c>
    </row>
    <row r="1322" spans="1:18" ht="42.75" x14ac:dyDescent="0.4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>
        <f t="shared" si="83"/>
        <v>2016</v>
      </c>
    </row>
    <row r="1323" spans="1:18" ht="42.75" x14ac:dyDescent="0.4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>
        <f t="shared" si="83"/>
        <v>2016</v>
      </c>
    </row>
    <row r="1324" spans="1:18" ht="42.75" x14ac:dyDescent="0.4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>
        <f t="shared" si="83"/>
        <v>2015</v>
      </c>
    </row>
    <row r="1325" spans="1:18" ht="42.75" x14ac:dyDescent="0.4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>
        <f t="shared" si="83"/>
        <v>2016</v>
      </c>
    </row>
    <row r="1326" spans="1:18" ht="42.75" x14ac:dyDescent="0.4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>
        <f t="shared" si="83"/>
        <v>2016</v>
      </c>
    </row>
    <row r="1327" spans="1:18" ht="42.75" x14ac:dyDescent="0.4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>
        <f t="shared" si="83"/>
        <v>2016</v>
      </c>
    </row>
    <row r="1328" spans="1:18" ht="42.75" x14ac:dyDescent="0.4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>
        <f t="shared" si="83"/>
        <v>2014</v>
      </c>
    </row>
    <row r="1329" spans="1:18" ht="42.75" x14ac:dyDescent="0.4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>
        <f t="shared" si="83"/>
        <v>2015</v>
      </c>
    </row>
    <row r="1330" spans="1:18" ht="42.75" x14ac:dyDescent="0.4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>
        <f t="shared" si="83"/>
        <v>2016</v>
      </c>
    </row>
    <row r="1331" spans="1:18" ht="42.75" x14ac:dyDescent="0.4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>
        <f t="shared" si="83"/>
        <v>2014</v>
      </c>
    </row>
    <row r="1332" spans="1:18" ht="42.75" x14ac:dyDescent="0.4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>
        <f t="shared" si="83"/>
        <v>2016</v>
      </c>
    </row>
    <row r="1333" spans="1:18" ht="42.75" x14ac:dyDescent="0.4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>
        <f t="shared" si="83"/>
        <v>2016</v>
      </c>
    </row>
    <row r="1334" spans="1:18" ht="42.75" x14ac:dyDescent="0.4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>
        <f t="shared" si="83"/>
        <v>2016</v>
      </c>
    </row>
    <row r="1335" spans="1:18" ht="42.75" x14ac:dyDescent="0.4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>
        <f t="shared" si="83"/>
        <v>2014</v>
      </c>
    </row>
    <row r="1336" spans="1:18" ht="42.75" x14ac:dyDescent="0.4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>
        <f t="shared" si="83"/>
        <v>2016</v>
      </c>
    </row>
    <row r="1337" spans="1:18" ht="42.75" x14ac:dyDescent="0.4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>
        <f t="shared" si="83"/>
        <v>2015</v>
      </c>
    </row>
    <row r="1338" spans="1:18" ht="42.75" x14ac:dyDescent="0.4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>
        <f t="shared" si="83"/>
        <v>2014</v>
      </c>
    </row>
    <row r="1339" spans="1:18" ht="42.75" x14ac:dyDescent="0.4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>
        <f t="shared" si="83"/>
        <v>2017</v>
      </c>
    </row>
    <row r="1340" spans="1:18" ht="42.75" x14ac:dyDescent="0.4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>
        <f t="shared" si="83"/>
        <v>2015</v>
      </c>
    </row>
    <row r="1341" spans="1:18" ht="28.5" x14ac:dyDescent="0.4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>
        <f t="shared" si="83"/>
        <v>2014</v>
      </c>
    </row>
    <row r="1342" spans="1:18" ht="42.75" x14ac:dyDescent="0.4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>
        <f t="shared" si="83"/>
        <v>2014</v>
      </c>
    </row>
    <row r="1343" spans="1:18" ht="42.75" x14ac:dyDescent="0.4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>
        <f t="shared" si="83"/>
        <v>2016</v>
      </c>
    </row>
    <row r="1344" spans="1:18" ht="42.75" x14ac:dyDescent="0.4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>
        <f t="shared" si="83"/>
        <v>2015</v>
      </c>
    </row>
    <row r="1345" spans="1:18" ht="42.75" x14ac:dyDescent="0.4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>
        <f t="shared" si="83"/>
        <v>2016</v>
      </c>
    </row>
    <row r="1346" spans="1:18" ht="42.75" x14ac:dyDescent="0.4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>
        <f t="shared" si="83"/>
        <v>2016</v>
      </c>
    </row>
    <row r="1347" spans="1:18" ht="42.75" x14ac:dyDescent="0.4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ref="R1347:R1410" si="87">YEAR(O1347)</f>
        <v>2014</v>
      </c>
    </row>
    <row r="1348" spans="1:18" ht="42.75" x14ac:dyDescent="0.4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si="87"/>
        <v>2013</v>
      </c>
    </row>
    <row r="1349" spans="1:18" ht="42.75" x14ac:dyDescent="0.4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2015</v>
      </c>
    </row>
    <row r="1350" spans="1:18" ht="42.75" x14ac:dyDescent="0.4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2014</v>
      </c>
    </row>
    <row r="1351" spans="1:18" ht="42.75" x14ac:dyDescent="0.4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2015</v>
      </c>
    </row>
    <row r="1352" spans="1:18" ht="42.75" x14ac:dyDescent="0.4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28.5" x14ac:dyDescent="0.4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2016</v>
      </c>
    </row>
    <row r="1354" spans="1:18" ht="42.75" x14ac:dyDescent="0.4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>
        <f t="shared" si="87"/>
        <v>2015</v>
      </c>
    </row>
    <row r="1355" spans="1:18" ht="28.5" x14ac:dyDescent="0.4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>
        <f t="shared" si="87"/>
        <v>2013</v>
      </c>
    </row>
    <row r="1356" spans="1:18" ht="42.75" x14ac:dyDescent="0.4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>
        <f t="shared" si="87"/>
        <v>2016</v>
      </c>
    </row>
    <row r="1357" spans="1:18" ht="57" x14ac:dyDescent="0.4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>
        <f t="shared" si="87"/>
        <v>2012</v>
      </c>
    </row>
    <row r="1358" spans="1:18" ht="42.75" x14ac:dyDescent="0.4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>
        <f t="shared" si="87"/>
        <v>2013</v>
      </c>
    </row>
    <row r="1359" spans="1:18" ht="42.75" x14ac:dyDescent="0.4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>
        <f t="shared" si="87"/>
        <v>2013</v>
      </c>
    </row>
    <row r="1360" spans="1:18" ht="42.75" x14ac:dyDescent="0.4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>
        <f t="shared" si="87"/>
        <v>2011</v>
      </c>
    </row>
    <row r="1361" spans="1:18" ht="42.75" x14ac:dyDescent="0.4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>
        <f t="shared" si="87"/>
        <v>2011</v>
      </c>
    </row>
    <row r="1362" spans="1:18" ht="28.5" x14ac:dyDescent="0.4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>
        <f t="shared" si="87"/>
        <v>2012</v>
      </c>
    </row>
    <row r="1363" spans="1:18" ht="42.75" x14ac:dyDescent="0.4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>
        <f t="shared" si="87"/>
        <v>2014</v>
      </c>
    </row>
    <row r="1364" spans="1:18" ht="28.5" x14ac:dyDescent="0.4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>
        <f t="shared" si="87"/>
        <v>2013</v>
      </c>
    </row>
    <row r="1365" spans="1:18" ht="42.75" x14ac:dyDescent="0.4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>
        <f t="shared" si="87"/>
        <v>2016</v>
      </c>
    </row>
    <row r="1366" spans="1:18" ht="42.75" x14ac:dyDescent="0.4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>
        <f t="shared" si="87"/>
        <v>2014</v>
      </c>
    </row>
    <row r="1367" spans="1:18" ht="42.75" x14ac:dyDescent="0.4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>
        <f t="shared" si="87"/>
        <v>2015</v>
      </c>
    </row>
    <row r="1368" spans="1:18" x14ac:dyDescent="0.4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>
        <f t="shared" si="87"/>
        <v>2014</v>
      </c>
    </row>
    <row r="1369" spans="1:18" ht="42.75" x14ac:dyDescent="0.4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>
        <f t="shared" si="87"/>
        <v>2015</v>
      </c>
    </row>
    <row r="1370" spans="1:18" ht="42.75" x14ac:dyDescent="0.4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>
        <f t="shared" si="87"/>
        <v>2015</v>
      </c>
    </row>
    <row r="1371" spans="1:18" ht="42.75" x14ac:dyDescent="0.4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>
        <f t="shared" si="87"/>
        <v>2014</v>
      </c>
    </row>
    <row r="1372" spans="1:18" ht="28.5" x14ac:dyDescent="0.4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>
        <f t="shared" si="87"/>
        <v>2013</v>
      </c>
    </row>
    <row r="1373" spans="1:18" ht="42.75" x14ac:dyDescent="0.4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>
        <f t="shared" si="87"/>
        <v>2015</v>
      </c>
    </row>
    <row r="1374" spans="1:18" x14ac:dyDescent="0.4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>
        <f t="shared" si="87"/>
        <v>2012</v>
      </c>
    </row>
    <row r="1375" spans="1:18" ht="28.5" x14ac:dyDescent="0.4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>
        <f t="shared" si="87"/>
        <v>2016</v>
      </c>
    </row>
    <row r="1376" spans="1:18" ht="42.75" x14ac:dyDescent="0.4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>
        <f t="shared" si="87"/>
        <v>2016</v>
      </c>
    </row>
    <row r="1377" spans="1:18" ht="42.75" x14ac:dyDescent="0.4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>
        <f t="shared" si="87"/>
        <v>2016</v>
      </c>
    </row>
    <row r="1378" spans="1:18" ht="28.5" x14ac:dyDescent="0.4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>
        <f t="shared" si="87"/>
        <v>2016</v>
      </c>
    </row>
    <row r="1379" spans="1:18" ht="42.75" x14ac:dyDescent="0.4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>
        <f t="shared" si="87"/>
        <v>2017</v>
      </c>
    </row>
    <row r="1380" spans="1:18" x14ac:dyDescent="0.4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>
        <f t="shared" si="87"/>
        <v>2016</v>
      </c>
    </row>
    <row r="1381" spans="1:18" ht="28.5" x14ac:dyDescent="0.4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>
        <f t="shared" si="87"/>
        <v>2015</v>
      </c>
    </row>
    <row r="1382" spans="1:18" ht="28.5" x14ac:dyDescent="0.4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>
        <f t="shared" si="87"/>
        <v>2015</v>
      </c>
    </row>
    <row r="1383" spans="1:18" ht="42.75" x14ac:dyDescent="0.4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>
        <f t="shared" si="87"/>
        <v>2016</v>
      </c>
    </row>
    <row r="1384" spans="1:18" ht="42.75" x14ac:dyDescent="0.4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>
        <f t="shared" si="87"/>
        <v>2013</v>
      </c>
    </row>
    <row r="1385" spans="1:18" ht="42.75" x14ac:dyDescent="0.4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>
        <f t="shared" si="87"/>
        <v>2016</v>
      </c>
    </row>
    <row r="1386" spans="1:18" ht="42.75" x14ac:dyDescent="0.4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>
        <f t="shared" si="87"/>
        <v>2015</v>
      </c>
    </row>
    <row r="1387" spans="1:18" ht="42.75" x14ac:dyDescent="0.4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>
        <f t="shared" si="87"/>
        <v>2016</v>
      </c>
    </row>
    <row r="1388" spans="1:18" ht="28.5" x14ac:dyDescent="0.4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>
        <f t="shared" si="87"/>
        <v>2015</v>
      </c>
    </row>
    <row r="1389" spans="1:18" ht="42.75" x14ac:dyDescent="0.4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>
        <f t="shared" si="87"/>
        <v>2015</v>
      </c>
    </row>
    <row r="1390" spans="1:18" ht="42.75" x14ac:dyDescent="0.4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>
        <f t="shared" si="87"/>
        <v>2016</v>
      </c>
    </row>
    <row r="1391" spans="1:18" ht="28.5" x14ac:dyDescent="0.4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>
        <f t="shared" si="87"/>
        <v>2016</v>
      </c>
    </row>
    <row r="1392" spans="1:18" ht="42.75" x14ac:dyDescent="0.4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>
        <f t="shared" si="87"/>
        <v>2015</v>
      </c>
    </row>
    <row r="1393" spans="1:18" ht="42.75" x14ac:dyDescent="0.4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>
        <f t="shared" si="87"/>
        <v>2015</v>
      </c>
    </row>
    <row r="1394" spans="1:18" ht="42.75" x14ac:dyDescent="0.4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>
        <f t="shared" si="87"/>
        <v>2016</v>
      </c>
    </row>
    <row r="1395" spans="1:18" x14ac:dyDescent="0.4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>
        <f t="shared" si="87"/>
        <v>2016</v>
      </c>
    </row>
    <row r="1396" spans="1:18" ht="42.75" x14ac:dyDescent="0.4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>
        <f t="shared" si="87"/>
        <v>2017</v>
      </c>
    </row>
    <row r="1397" spans="1:18" x14ac:dyDescent="0.4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>
        <f t="shared" si="87"/>
        <v>2016</v>
      </c>
    </row>
    <row r="1398" spans="1:18" ht="42.75" x14ac:dyDescent="0.4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>
        <f t="shared" si="87"/>
        <v>2015</v>
      </c>
    </row>
    <row r="1399" spans="1:18" ht="42.75" x14ac:dyDescent="0.4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>
        <f t="shared" si="87"/>
        <v>2016</v>
      </c>
    </row>
    <row r="1400" spans="1:18" ht="42.75" x14ac:dyDescent="0.4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>
        <f t="shared" si="87"/>
        <v>2016</v>
      </c>
    </row>
    <row r="1401" spans="1:18" ht="42.75" x14ac:dyDescent="0.4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>
        <f t="shared" si="87"/>
        <v>2014</v>
      </c>
    </row>
    <row r="1402" spans="1:18" ht="42.75" x14ac:dyDescent="0.4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>
        <f t="shared" si="87"/>
        <v>2016</v>
      </c>
    </row>
    <row r="1403" spans="1:18" ht="42.75" x14ac:dyDescent="0.4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>
        <f t="shared" si="87"/>
        <v>2013</v>
      </c>
    </row>
    <row r="1404" spans="1:18" ht="42.75" x14ac:dyDescent="0.4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>
        <f t="shared" si="87"/>
        <v>2015</v>
      </c>
    </row>
    <row r="1405" spans="1:18" ht="42.75" x14ac:dyDescent="0.4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>
        <f t="shared" si="87"/>
        <v>2013</v>
      </c>
    </row>
    <row r="1406" spans="1:18" ht="42.75" x14ac:dyDescent="0.4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>
        <f t="shared" si="87"/>
        <v>2015</v>
      </c>
    </row>
    <row r="1407" spans="1:18" ht="28.5" x14ac:dyDescent="0.4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>
        <f t="shared" si="87"/>
        <v>2014</v>
      </c>
    </row>
    <row r="1408" spans="1:18" x14ac:dyDescent="0.4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>
        <f t="shared" si="87"/>
        <v>2015</v>
      </c>
    </row>
    <row r="1409" spans="1:18" ht="42.75" x14ac:dyDescent="0.4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>
        <f t="shared" si="87"/>
        <v>2014</v>
      </c>
    </row>
    <row r="1410" spans="1:18" ht="42.75" x14ac:dyDescent="0.4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>
        <f t="shared" si="87"/>
        <v>2015</v>
      </c>
    </row>
    <row r="1411" spans="1:18" ht="42.75" x14ac:dyDescent="0.4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ref="R1411:R1474" si="91">YEAR(O1411)</f>
        <v>2014</v>
      </c>
    </row>
    <row r="1412" spans="1:18" ht="42.75" x14ac:dyDescent="0.4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si="91"/>
        <v>2016</v>
      </c>
    </row>
    <row r="1413" spans="1:18" ht="42.75" x14ac:dyDescent="0.4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2015</v>
      </c>
    </row>
    <row r="1414" spans="1:18" ht="28.5" x14ac:dyDescent="0.4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2014</v>
      </c>
    </row>
    <row r="1415" spans="1:18" ht="57" x14ac:dyDescent="0.4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2015</v>
      </c>
    </row>
    <row r="1416" spans="1:18" ht="42.75" x14ac:dyDescent="0.4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2016</v>
      </c>
    </row>
    <row r="1417" spans="1:18" ht="42.75" x14ac:dyDescent="0.4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2015</v>
      </c>
    </row>
    <row r="1418" spans="1:18" ht="42.75" x14ac:dyDescent="0.4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>
        <f t="shared" si="91"/>
        <v>2015</v>
      </c>
    </row>
    <row r="1419" spans="1:18" ht="42.75" x14ac:dyDescent="0.4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>
        <f t="shared" si="91"/>
        <v>2015</v>
      </c>
    </row>
    <row r="1420" spans="1:18" ht="57" x14ac:dyDescent="0.4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>
        <f t="shared" si="91"/>
        <v>2016</v>
      </c>
    </row>
    <row r="1421" spans="1:18" ht="42.75" x14ac:dyDescent="0.4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>
        <f t="shared" si="91"/>
        <v>2016</v>
      </c>
    </row>
    <row r="1422" spans="1:18" ht="28.5" x14ac:dyDescent="0.4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>
        <f t="shared" si="91"/>
        <v>2016</v>
      </c>
    </row>
    <row r="1423" spans="1:18" ht="42.75" x14ac:dyDescent="0.4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>
        <f t="shared" si="91"/>
        <v>2015</v>
      </c>
    </row>
    <row r="1424" spans="1:18" ht="42.75" x14ac:dyDescent="0.4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>
        <f t="shared" si="91"/>
        <v>2016</v>
      </c>
    </row>
    <row r="1425" spans="1:18" ht="42.75" x14ac:dyDescent="0.4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>
        <f t="shared" si="91"/>
        <v>2015</v>
      </c>
    </row>
    <row r="1426" spans="1:18" ht="42.75" x14ac:dyDescent="0.4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>
        <f t="shared" si="91"/>
        <v>2016</v>
      </c>
    </row>
    <row r="1427" spans="1:18" ht="42.75" x14ac:dyDescent="0.4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>
        <f t="shared" si="91"/>
        <v>2015</v>
      </c>
    </row>
    <row r="1428" spans="1:18" ht="42.75" x14ac:dyDescent="0.4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>
        <f t="shared" si="91"/>
        <v>2015</v>
      </c>
    </row>
    <row r="1429" spans="1:18" ht="42.75" x14ac:dyDescent="0.4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>
        <f t="shared" si="91"/>
        <v>2016</v>
      </c>
    </row>
    <row r="1430" spans="1:18" ht="42.75" x14ac:dyDescent="0.4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>
        <f t="shared" si="91"/>
        <v>2016</v>
      </c>
    </row>
    <row r="1431" spans="1:18" ht="42.75" x14ac:dyDescent="0.4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>
        <f t="shared" si="91"/>
        <v>2015</v>
      </c>
    </row>
    <row r="1432" spans="1:18" ht="42.75" x14ac:dyDescent="0.4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>
        <f t="shared" si="91"/>
        <v>2014</v>
      </c>
    </row>
    <row r="1433" spans="1:18" ht="42.75" x14ac:dyDescent="0.4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>
        <f t="shared" si="91"/>
        <v>2015</v>
      </c>
    </row>
    <row r="1434" spans="1:18" ht="42.75" x14ac:dyDescent="0.4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>
        <f t="shared" si="91"/>
        <v>2015</v>
      </c>
    </row>
    <row r="1435" spans="1:18" ht="42.75" x14ac:dyDescent="0.4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>
        <f t="shared" si="91"/>
        <v>2016</v>
      </c>
    </row>
    <row r="1436" spans="1:18" ht="42.75" x14ac:dyDescent="0.4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>
        <f t="shared" si="91"/>
        <v>2015</v>
      </c>
    </row>
    <row r="1437" spans="1:18" ht="28.5" x14ac:dyDescent="0.4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>
        <f t="shared" si="91"/>
        <v>2015</v>
      </c>
    </row>
    <row r="1438" spans="1:18" ht="42.75" x14ac:dyDescent="0.4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>
        <f t="shared" si="91"/>
        <v>2016</v>
      </c>
    </row>
    <row r="1439" spans="1:18" ht="57" x14ac:dyDescent="0.4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>
        <f t="shared" si="91"/>
        <v>2014</v>
      </c>
    </row>
    <row r="1440" spans="1:18" ht="42.75" x14ac:dyDescent="0.4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>
        <f t="shared" si="91"/>
        <v>2016</v>
      </c>
    </row>
    <row r="1441" spans="1:18" ht="42.75" x14ac:dyDescent="0.4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>
        <f t="shared" si="91"/>
        <v>2015</v>
      </c>
    </row>
    <row r="1442" spans="1:18" ht="42.75" x14ac:dyDescent="0.4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>
        <f t="shared" si="91"/>
        <v>2016</v>
      </c>
    </row>
    <row r="1443" spans="1:18" ht="42.75" x14ac:dyDescent="0.4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>
        <f t="shared" si="91"/>
        <v>2015</v>
      </c>
    </row>
    <row r="1444" spans="1:18" ht="42.75" x14ac:dyDescent="0.4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>
        <f t="shared" si="91"/>
        <v>2016</v>
      </c>
    </row>
    <row r="1445" spans="1:18" ht="42.75" x14ac:dyDescent="0.4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>
        <f t="shared" si="91"/>
        <v>2016</v>
      </c>
    </row>
    <row r="1446" spans="1:18" ht="42.75" x14ac:dyDescent="0.4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>
        <f t="shared" si="91"/>
        <v>2015</v>
      </c>
    </row>
    <row r="1447" spans="1:18" ht="42.75" x14ac:dyDescent="0.4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>
        <f t="shared" si="91"/>
        <v>2015</v>
      </c>
    </row>
    <row r="1448" spans="1:18" ht="42.75" x14ac:dyDescent="0.4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>
        <f t="shared" si="91"/>
        <v>2016</v>
      </c>
    </row>
    <row r="1449" spans="1:18" ht="28.5" x14ac:dyDescent="0.4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>
        <f t="shared" si="91"/>
        <v>2016</v>
      </c>
    </row>
    <row r="1450" spans="1:18" ht="42.75" x14ac:dyDescent="0.4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>
        <f t="shared" si="91"/>
        <v>2015</v>
      </c>
    </row>
    <row r="1451" spans="1:18" ht="42.75" x14ac:dyDescent="0.4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>
        <f t="shared" si="91"/>
        <v>2015</v>
      </c>
    </row>
    <row r="1452" spans="1:18" ht="42.75" x14ac:dyDescent="0.4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>
        <f t="shared" si="91"/>
        <v>2016</v>
      </c>
    </row>
    <row r="1453" spans="1:18" ht="42.75" x14ac:dyDescent="0.4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>
        <f t="shared" si="91"/>
        <v>2014</v>
      </c>
    </row>
    <row r="1454" spans="1:18" ht="28.5" x14ac:dyDescent="0.4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>
        <f t="shared" si="91"/>
        <v>2014</v>
      </c>
    </row>
    <row r="1455" spans="1:18" ht="42.75" x14ac:dyDescent="0.4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>
        <f t="shared" si="91"/>
        <v>2017</v>
      </c>
    </row>
    <row r="1456" spans="1:18" ht="42.75" x14ac:dyDescent="0.4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>
        <f t="shared" si="91"/>
        <v>2016</v>
      </c>
    </row>
    <row r="1457" spans="1:18" ht="42.75" x14ac:dyDescent="0.4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>
        <f t="shared" si="91"/>
        <v>2014</v>
      </c>
    </row>
    <row r="1458" spans="1:18" x14ac:dyDescent="0.4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>
        <f t="shared" si="91"/>
        <v>2016</v>
      </c>
    </row>
    <row r="1459" spans="1:18" ht="28.5" x14ac:dyDescent="0.4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>
        <f t="shared" si="91"/>
        <v>2015</v>
      </c>
    </row>
    <row r="1460" spans="1:18" ht="42.75" x14ac:dyDescent="0.4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>
        <f t="shared" si="91"/>
        <v>2014</v>
      </c>
    </row>
    <row r="1461" spans="1:18" ht="42.75" x14ac:dyDescent="0.4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>
        <f t="shared" si="91"/>
        <v>2015</v>
      </c>
    </row>
    <row r="1462" spans="1:18" ht="42.75" x14ac:dyDescent="0.4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>
        <f t="shared" si="91"/>
        <v>2014</v>
      </c>
    </row>
    <row r="1463" spans="1:18" ht="28.5" x14ac:dyDescent="0.4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>
        <f t="shared" si="91"/>
        <v>2014</v>
      </c>
    </row>
    <row r="1464" spans="1:18" ht="28.5" x14ac:dyDescent="0.4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>
        <f t="shared" si="91"/>
        <v>2013</v>
      </c>
    </row>
    <row r="1465" spans="1:18" ht="42.75" x14ac:dyDescent="0.4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>
        <f t="shared" si="91"/>
        <v>2013</v>
      </c>
    </row>
    <row r="1466" spans="1:18" x14ac:dyDescent="0.4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>
        <f t="shared" si="91"/>
        <v>2013</v>
      </c>
    </row>
    <row r="1467" spans="1:18" ht="42.75" x14ac:dyDescent="0.4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>
        <f t="shared" si="91"/>
        <v>2012</v>
      </c>
    </row>
    <row r="1468" spans="1:18" ht="42.75" x14ac:dyDescent="0.4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>
        <f t="shared" si="91"/>
        <v>2015</v>
      </c>
    </row>
    <row r="1469" spans="1:18" ht="28.5" x14ac:dyDescent="0.4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>
        <f t="shared" si="91"/>
        <v>2012</v>
      </c>
    </row>
    <row r="1470" spans="1:18" ht="42.75" x14ac:dyDescent="0.4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>
        <f t="shared" si="91"/>
        <v>2011</v>
      </c>
    </row>
    <row r="1471" spans="1:18" ht="28.5" x14ac:dyDescent="0.4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>
        <f t="shared" si="91"/>
        <v>2013</v>
      </c>
    </row>
    <row r="1472" spans="1:18" ht="42.75" x14ac:dyDescent="0.4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>
        <f t="shared" si="91"/>
        <v>2012</v>
      </c>
    </row>
    <row r="1473" spans="1:18" ht="42.75" x14ac:dyDescent="0.4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>
        <f t="shared" si="91"/>
        <v>2015</v>
      </c>
    </row>
    <row r="1474" spans="1:18" ht="42.75" x14ac:dyDescent="0.4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>
        <f t="shared" si="91"/>
        <v>2013</v>
      </c>
    </row>
    <row r="1475" spans="1:18" x14ac:dyDescent="0.4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ref="R1475:R1538" si="95">YEAR(O1475)</f>
        <v>2012</v>
      </c>
    </row>
    <row r="1476" spans="1:18" ht="42.75" x14ac:dyDescent="0.4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si="95"/>
        <v>2013</v>
      </c>
    </row>
    <row r="1477" spans="1:18" ht="42.75" x14ac:dyDescent="0.4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2014</v>
      </c>
    </row>
    <row r="1478" spans="1:18" ht="28.5" x14ac:dyDescent="0.4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2011</v>
      </c>
    </row>
    <row r="1479" spans="1:18" ht="42.75" x14ac:dyDescent="0.4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42.75" x14ac:dyDescent="0.4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2013</v>
      </c>
    </row>
    <row r="1481" spans="1:18" ht="42.75" x14ac:dyDescent="0.4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2014</v>
      </c>
    </row>
    <row r="1482" spans="1:18" ht="42.75" x14ac:dyDescent="0.4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>
        <f t="shared" si="95"/>
        <v>2013</v>
      </c>
    </row>
    <row r="1483" spans="1:18" ht="42.75" x14ac:dyDescent="0.4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>
        <f t="shared" si="95"/>
        <v>2013</v>
      </c>
    </row>
    <row r="1484" spans="1:18" ht="42.75" x14ac:dyDescent="0.4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>
        <f t="shared" si="95"/>
        <v>2012</v>
      </c>
    </row>
    <row r="1485" spans="1:18" ht="42.75" x14ac:dyDescent="0.4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>
        <f t="shared" si="95"/>
        <v>2016</v>
      </c>
    </row>
    <row r="1486" spans="1:18" x14ac:dyDescent="0.4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>
        <f t="shared" si="95"/>
        <v>2012</v>
      </c>
    </row>
    <row r="1487" spans="1:18" ht="42.75" x14ac:dyDescent="0.4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>
        <f t="shared" si="95"/>
        <v>2015</v>
      </c>
    </row>
    <row r="1488" spans="1:18" ht="42.75" x14ac:dyDescent="0.4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>
        <f t="shared" si="95"/>
        <v>2015</v>
      </c>
    </row>
    <row r="1489" spans="1:18" ht="42.75" x14ac:dyDescent="0.4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>
        <f t="shared" si="95"/>
        <v>2016</v>
      </c>
    </row>
    <row r="1490" spans="1:18" ht="42.75" x14ac:dyDescent="0.4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>
        <f t="shared" si="95"/>
        <v>2013</v>
      </c>
    </row>
    <row r="1491" spans="1:18" ht="42.75" x14ac:dyDescent="0.4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>
        <f t="shared" si="95"/>
        <v>2012</v>
      </c>
    </row>
    <row r="1492" spans="1:18" ht="42.75" x14ac:dyDescent="0.4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>
        <f t="shared" si="95"/>
        <v>2013</v>
      </c>
    </row>
    <row r="1493" spans="1:18" ht="42.75" x14ac:dyDescent="0.4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>
        <f t="shared" si="95"/>
        <v>2014</v>
      </c>
    </row>
    <row r="1494" spans="1:18" ht="42.75" x14ac:dyDescent="0.4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>
        <f t="shared" si="95"/>
        <v>2011</v>
      </c>
    </row>
    <row r="1495" spans="1:18" ht="28.5" x14ac:dyDescent="0.4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>
        <f t="shared" si="95"/>
        <v>2013</v>
      </c>
    </row>
    <row r="1496" spans="1:18" ht="42.75" x14ac:dyDescent="0.4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>
        <f t="shared" si="95"/>
        <v>2015</v>
      </c>
    </row>
    <row r="1497" spans="1:18" ht="28.5" x14ac:dyDescent="0.4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>
        <f t="shared" si="95"/>
        <v>2011</v>
      </c>
    </row>
    <row r="1498" spans="1:18" ht="42.75" x14ac:dyDescent="0.4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>
        <f t="shared" si="95"/>
        <v>2014</v>
      </c>
    </row>
    <row r="1499" spans="1:18" ht="42.75" x14ac:dyDescent="0.4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>
        <f t="shared" si="95"/>
        <v>2013</v>
      </c>
    </row>
    <row r="1500" spans="1:18" ht="42.75" x14ac:dyDescent="0.4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>
        <f t="shared" si="95"/>
        <v>2014</v>
      </c>
    </row>
    <row r="1501" spans="1:18" ht="42.75" x14ac:dyDescent="0.4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>
        <f t="shared" si="95"/>
        <v>2016</v>
      </c>
    </row>
    <row r="1502" spans="1:18" ht="42.75" x14ac:dyDescent="0.4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>
        <f t="shared" si="95"/>
        <v>2013</v>
      </c>
    </row>
    <row r="1503" spans="1:18" ht="28.5" x14ac:dyDescent="0.4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>
        <f t="shared" si="95"/>
        <v>2015</v>
      </c>
    </row>
    <row r="1504" spans="1:18" ht="42.75" x14ac:dyDescent="0.4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>
        <f t="shared" si="95"/>
        <v>2016</v>
      </c>
    </row>
    <row r="1505" spans="1:18" ht="42.75" x14ac:dyDescent="0.4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>
        <f t="shared" si="95"/>
        <v>2016</v>
      </c>
    </row>
    <row r="1506" spans="1:18" ht="28.5" x14ac:dyDescent="0.4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>
        <f t="shared" si="95"/>
        <v>2014</v>
      </c>
    </row>
    <row r="1507" spans="1:18" ht="57" x14ac:dyDescent="0.4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>
        <f t="shared" si="95"/>
        <v>2016</v>
      </c>
    </row>
    <row r="1508" spans="1:18" ht="42.75" x14ac:dyDescent="0.4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>
        <f t="shared" si="95"/>
        <v>2014</v>
      </c>
    </row>
    <row r="1509" spans="1:18" ht="42.75" x14ac:dyDescent="0.4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>
        <f t="shared" si="95"/>
        <v>2010</v>
      </c>
    </row>
    <row r="1510" spans="1:18" ht="42.75" x14ac:dyDescent="0.4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>
        <f t="shared" si="95"/>
        <v>2014</v>
      </c>
    </row>
    <row r="1511" spans="1:18" ht="42.75" x14ac:dyDescent="0.4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>
        <f t="shared" si="95"/>
        <v>2017</v>
      </c>
    </row>
    <row r="1512" spans="1:18" ht="42.75" x14ac:dyDescent="0.4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>
        <f t="shared" si="95"/>
        <v>2014</v>
      </c>
    </row>
    <row r="1513" spans="1:18" ht="42.75" x14ac:dyDescent="0.4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>
        <f t="shared" si="95"/>
        <v>2015</v>
      </c>
    </row>
    <row r="1514" spans="1:18" ht="42.75" x14ac:dyDescent="0.4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>
        <f t="shared" si="95"/>
        <v>2017</v>
      </c>
    </row>
    <row r="1515" spans="1:18" ht="42.75" x14ac:dyDescent="0.4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>
        <f t="shared" si="95"/>
        <v>2014</v>
      </c>
    </row>
    <row r="1516" spans="1:18" ht="42.75" x14ac:dyDescent="0.4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>
        <f t="shared" si="95"/>
        <v>2015</v>
      </c>
    </row>
    <row r="1517" spans="1:18" ht="42.75" x14ac:dyDescent="0.4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>
        <f t="shared" si="95"/>
        <v>2016</v>
      </c>
    </row>
    <row r="1518" spans="1:18" ht="42.75" x14ac:dyDescent="0.4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>
        <f t="shared" si="95"/>
        <v>2016</v>
      </c>
    </row>
    <row r="1519" spans="1:18" ht="42.75" x14ac:dyDescent="0.4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>
        <f t="shared" si="95"/>
        <v>2014</v>
      </c>
    </row>
    <row r="1520" spans="1:18" ht="28.5" x14ac:dyDescent="0.4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>
        <f t="shared" si="95"/>
        <v>2014</v>
      </c>
    </row>
    <row r="1521" spans="1:18" ht="42.75" x14ac:dyDescent="0.4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>
        <f t="shared" si="95"/>
        <v>2014</v>
      </c>
    </row>
    <row r="1522" spans="1:18" ht="28.5" x14ac:dyDescent="0.4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>
        <f t="shared" si="95"/>
        <v>2014</v>
      </c>
    </row>
    <row r="1523" spans="1:18" ht="42.75" x14ac:dyDescent="0.4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>
        <f t="shared" si="95"/>
        <v>2016</v>
      </c>
    </row>
    <row r="1524" spans="1:18" ht="57" x14ac:dyDescent="0.4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>
        <f t="shared" si="95"/>
        <v>2014</v>
      </c>
    </row>
    <row r="1525" spans="1:18" ht="42.75" x14ac:dyDescent="0.4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>
        <f t="shared" si="95"/>
        <v>2014</v>
      </c>
    </row>
    <row r="1526" spans="1:18" ht="42.75" x14ac:dyDescent="0.4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>
        <f t="shared" si="95"/>
        <v>2017</v>
      </c>
    </row>
    <row r="1527" spans="1:18" ht="42.75" x14ac:dyDescent="0.4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>
        <f t="shared" si="95"/>
        <v>2016</v>
      </c>
    </row>
    <row r="1528" spans="1:18" ht="42.75" x14ac:dyDescent="0.4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>
        <f t="shared" si="95"/>
        <v>2015</v>
      </c>
    </row>
    <row r="1529" spans="1:18" ht="42.75" x14ac:dyDescent="0.4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>
        <f t="shared" si="95"/>
        <v>2017</v>
      </c>
    </row>
    <row r="1530" spans="1:18" ht="28.5" x14ac:dyDescent="0.4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>
        <f t="shared" si="95"/>
        <v>2017</v>
      </c>
    </row>
    <row r="1531" spans="1:18" ht="28.5" x14ac:dyDescent="0.4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>
        <f t="shared" si="95"/>
        <v>2015</v>
      </c>
    </row>
    <row r="1532" spans="1:18" ht="42.75" x14ac:dyDescent="0.4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>
        <f t="shared" si="95"/>
        <v>2015</v>
      </c>
    </row>
    <row r="1533" spans="1:18" ht="42.75" x14ac:dyDescent="0.4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>
        <f t="shared" si="95"/>
        <v>2014</v>
      </c>
    </row>
    <row r="1534" spans="1:18" ht="42.75" x14ac:dyDescent="0.4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>
        <f t="shared" si="95"/>
        <v>2016</v>
      </c>
    </row>
    <row r="1535" spans="1:18" ht="42.75" x14ac:dyDescent="0.4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>
        <f t="shared" si="95"/>
        <v>2016</v>
      </c>
    </row>
    <row r="1536" spans="1:18" ht="42.75" x14ac:dyDescent="0.4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>
        <f t="shared" si="95"/>
        <v>2015</v>
      </c>
    </row>
    <row r="1537" spans="1:18" ht="42.75" x14ac:dyDescent="0.4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>
        <f t="shared" si="95"/>
        <v>2016</v>
      </c>
    </row>
    <row r="1538" spans="1:18" ht="42.75" x14ac:dyDescent="0.4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>
        <f t="shared" si="95"/>
        <v>2015</v>
      </c>
    </row>
    <row r="1539" spans="1:18" ht="42.75" x14ac:dyDescent="0.4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ref="R1539:R1602" si="99">YEAR(O1539)</f>
        <v>2016</v>
      </c>
    </row>
    <row r="1540" spans="1:18" ht="42.75" x14ac:dyDescent="0.4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si="99"/>
        <v>2014</v>
      </c>
    </row>
    <row r="1541" spans="1:18" ht="42.75" x14ac:dyDescent="0.4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2016</v>
      </c>
    </row>
    <row r="1542" spans="1:18" ht="42.75" x14ac:dyDescent="0.4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2014</v>
      </c>
    </row>
    <row r="1543" spans="1:18" ht="42.75" x14ac:dyDescent="0.4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42.75" x14ac:dyDescent="0.4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2015</v>
      </c>
    </row>
    <row r="1545" spans="1:18" ht="42.75" x14ac:dyDescent="0.4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2014</v>
      </c>
    </row>
    <row r="1546" spans="1:18" ht="42.75" x14ac:dyDescent="0.4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>
        <f t="shared" si="99"/>
        <v>2015</v>
      </c>
    </row>
    <row r="1547" spans="1:18" ht="42.75" x14ac:dyDescent="0.4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>
        <f t="shared" si="99"/>
        <v>2015</v>
      </c>
    </row>
    <row r="1548" spans="1:18" ht="42.75" x14ac:dyDescent="0.4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>
        <f t="shared" si="99"/>
        <v>2014</v>
      </c>
    </row>
    <row r="1549" spans="1:18" ht="42.75" x14ac:dyDescent="0.4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>
        <f t="shared" si="99"/>
        <v>2017</v>
      </c>
    </row>
    <row r="1550" spans="1:18" ht="28.5" x14ac:dyDescent="0.4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>
        <f t="shared" si="99"/>
        <v>2015</v>
      </c>
    </row>
    <row r="1551" spans="1:18" ht="42.75" x14ac:dyDescent="0.4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>
        <f t="shared" si="99"/>
        <v>2015</v>
      </c>
    </row>
    <row r="1552" spans="1:18" ht="42.75" x14ac:dyDescent="0.4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>
        <f t="shared" si="99"/>
        <v>2016</v>
      </c>
    </row>
    <row r="1553" spans="1:18" ht="42.75" x14ac:dyDescent="0.4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>
        <f t="shared" si="99"/>
        <v>2015</v>
      </c>
    </row>
    <row r="1554" spans="1:18" ht="42.75" x14ac:dyDescent="0.4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>
        <f t="shared" si="99"/>
        <v>2014</v>
      </c>
    </row>
    <row r="1555" spans="1:18" ht="42.75" x14ac:dyDescent="0.4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>
        <f t="shared" si="99"/>
        <v>2015</v>
      </c>
    </row>
    <row r="1556" spans="1:18" ht="57" x14ac:dyDescent="0.4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>
        <f t="shared" si="99"/>
        <v>2015</v>
      </c>
    </row>
    <row r="1557" spans="1:18" ht="42.75" x14ac:dyDescent="0.4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>
        <f t="shared" si="99"/>
        <v>2015</v>
      </c>
    </row>
    <row r="1558" spans="1:18" ht="42.75" x14ac:dyDescent="0.4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>
        <f t="shared" si="99"/>
        <v>2016</v>
      </c>
    </row>
    <row r="1559" spans="1:18" ht="42.75" x14ac:dyDescent="0.4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>
        <f t="shared" si="99"/>
        <v>2014</v>
      </c>
    </row>
    <row r="1560" spans="1:18" ht="42.75" x14ac:dyDescent="0.4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>
        <f t="shared" si="99"/>
        <v>2015</v>
      </c>
    </row>
    <row r="1561" spans="1:18" ht="28.5" x14ac:dyDescent="0.4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>
        <f t="shared" si="99"/>
        <v>2015</v>
      </c>
    </row>
    <row r="1562" spans="1:18" ht="42.75" x14ac:dyDescent="0.4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>
        <f t="shared" si="99"/>
        <v>2014</v>
      </c>
    </row>
    <row r="1563" spans="1:18" ht="42.75" x14ac:dyDescent="0.4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>
        <f t="shared" si="99"/>
        <v>2013</v>
      </c>
    </row>
    <row r="1564" spans="1:18" ht="42.75" x14ac:dyDescent="0.4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>
        <f t="shared" si="99"/>
        <v>2009</v>
      </c>
    </row>
    <row r="1565" spans="1:18" ht="42.75" x14ac:dyDescent="0.4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>
        <f t="shared" si="99"/>
        <v>2014</v>
      </c>
    </row>
    <row r="1566" spans="1:18" ht="42.75" x14ac:dyDescent="0.4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>
        <f t="shared" si="99"/>
        <v>2015</v>
      </c>
    </row>
    <row r="1567" spans="1:18" ht="42.75" x14ac:dyDescent="0.4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>
        <f t="shared" si="99"/>
        <v>2011</v>
      </c>
    </row>
    <row r="1568" spans="1:18" ht="42.75" x14ac:dyDescent="0.4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>
        <f t="shared" si="99"/>
        <v>2016</v>
      </c>
    </row>
    <row r="1569" spans="1:18" ht="42.75" x14ac:dyDescent="0.4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>
        <f t="shared" si="99"/>
        <v>2014</v>
      </c>
    </row>
    <row r="1570" spans="1:18" ht="42.75" x14ac:dyDescent="0.4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>
        <f t="shared" si="99"/>
        <v>2014</v>
      </c>
    </row>
    <row r="1571" spans="1:18" x14ac:dyDescent="0.4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>
        <f t="shared" si="99"/>
        <v>2013</v>
      </c>
    </row>
    <row r="1572" spans="1:18" ht="28.5" x14ac:dyDescent="0.4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>
        <f t="shared" si="99"/>
        <v>2016</v>
      </c>
    </row>
    <row r="1573" spans="1:18" ht="42.75" x14ac:dyDescent="0.4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>
        <f t="shared" si="99"/>
        <v>2015</v>
      </c>
    </row>
    <row r="1574" spans="1:18" ht="42.75" x14ac:dyDescent="0.4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>
        <f t="shared" si="99"/>
        <v>2016</v>
      </c>
    </row>
    <row r="1575" spans="1:18" ht="42.75" x14ac:dyDescent="0.4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>
        <f t="shared" si="99"/>
        <v>2017</v>
      </c>
    </row>
    <row r="1576" spans="1:18" ht="42.75" x14ac:dyDescent="0.4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>
        <f t="shared" si="99"/>
        <v>2015</v>
      </c>
    </row>
    <row r="1577" spans="1:18" ht="42.75" x14ac:dyDescent="0.4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>
        <f t="shared" si="99"/>
        <v>2014</v>
      </c>
    </row>
    <row r="1578" spans="1:18" ht="28.5" x14ac:dyDescent="0.4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>
        <f t="shared" si="99"/>
        <v>2015</v>
      </c>
    </row>
    <row r="1579" spans="1:18" ht="42.75" x14ac:dyDescent="0.4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>
        <f t="shared" si="99"/>
        <v>2012</v>
      </c>
    </row>
    <row r="1580" spans="1:18" ht="57" x14ac:dyDescent="0.4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>
        <f t="shared" si="99"/>
        <v>2010</v>
      </c>
    </row>
    <row r="1581" spans="1:18" ht="28.5" x14ac:dyDescent="0.4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>
        <f t="shared" si="99"/>
        <v>2013</v>
      </c>
    </row>
    <row r="1582" spans="1:18" ht="42.75" x14ac:dyDescent="0.4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>
        <f t="shared" si="99"/>
        <v>2012</v>
      </c>
    </row>
    <row r="1583" spans="1:18" ht="42.75" x14ac:dyDescent="0.4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>
        <f t="shared" si="99"/>
        <v>2015</v>
      </c>
    </row>
    <row r="1584" spans="1:18" ht="28.5" x14ac:dyDescent="0.4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>
        <f t="shared" si="99"/>
        <v>2015</v>
      </c>
    </row>
    <row r="1585" spans="1:18" ht="42.75" x14ac:dyDescent="0.4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>
        <f t="shared" si="99"/>
        <v>2014</v>
      </c>
    </row>
    <row r="1586" spans="1:18" ht="42.75" x14ac:dyDescent="0.4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>
        <f t="shared" si="99"/>
        <v>2014</v>
      </c>
    </row>
    <row r="1587" spans="1:18" ht="42.75" x14ac:dyDescent="0.4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>
        <f t="shared" si="99"/>
        <v>2016</v>
      </c>
    </row>
    <row r="1588" spans="1:18" ht="28.5" x14ac:dyDescent="0.4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>
        <f t="shared" si="99"/>
        <v>2015</v>
      </c>
    </row>
    <row r="1589" spans="1:18" ht="42.75" x14ac:dyDescent="0.4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>
        <f t="shared" si="99"/>
        <v>2014</v>
      </c>
    </row>
    <row r="1590" spans="1:18" ht="28.5" x14ac:dyDescent="0.4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>
        <f t="shared" si="99"/>
        <v>2015</v>
      </c>
    </row>
    <row r="1591" spans="1:18" ht="42.75" x14ac:dyDescent="0.4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>
        <f t="shared" si="99"/>
        <v>2015</v>
      </c>
    </row>
    <row r="1592" spans="1:18" x14ac:dyDescent="0.4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>
        <f t="shared" si="99"/>
        <v>2015</v>
      </c>
    </row>
    <row r="1593" spans="1:18" ht="42.75" x14ac:dyDescent="0.4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>
        <f t="shared" si="99"/>
        <v>2016</v>
      </c>
    </row>
    <row r="1594" spans="1:18" ht="28.5" x14ac:dyDescent="0.4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>
        <f t="shared" si="99"/>
        <v>2015</v>
      </c>
    </row>
    <row r="1595" spans="1:18" ht="28.5" x14ac:dyDescent="0.4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>
        <f t="shared" si="99"/>
        <v>2015</v>
      </c>
    </row>
    <row r="1596" spans="1:18" ht="28.5" x14ac:dyDescent="0.4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>
        <f t="shared" si="99"/>
        <v>2016</v>
      </c>
    </row>
    <row r="1597" spans="1:18" ht="42.75" x14ac:dyDescent="0.4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>
        <f t="shared" si="99"/>
        <v>2014</v>
      </c>
    </row>
    <row r="1598" spans="1:18" ht="42.75" x14ac:dyDescent="0.4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>
        <f t="shared" si="99"/>
        <v>2014</v>
      </c>
    </row>
    <row r="1599" spans="1:18" ht="42.75" x14ac:dyDescent="0.4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>
        <f t="shared" si="99"/>
        <v>2016</v>
      </c>
    </row>
    <row r="1600" spans="1:18" ht="57" x14ac:dyDescent="0.4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>
        <f t="shared" si="99"/>
        <v>2015</v>
      </c>
    </row>
    <row r="1601" spans="1:18" ht="42.75" x14ac:dyDescent="0.4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>
        <f t="shared" si="99"/>
        <v>2016</v>
      </c>
    </row>
    <row r="1602" spans="1:18" ht="42.75" x14ac:dyDescent="0.4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>
        <f t="shared" si="99"/>
        <v>2014</v>
      </c>
    </row>
    <row r="1603" spans="1:18" ht="42.75" x14ac:dyDescent="0.4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ref="R1603:R1666" si="103">YEAR(O1603)</f>
        <v>2011</v>
      </c>
    </row>
    <row r="1604" spans="1:18" ht="42.75" x14ac:dyDescent="0.4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si="103"/>
        <v>2011</v>
      </c>
    </row>
    <row r="1605" spans="1:18" ht="28.5" x14ac:dyDescent="0.4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42.75" x14ac:dyDescent="0.4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2012</v>
      </c>
    </row>
    <row r="1607" spans="1:18" ht="42.75" x14ac:dyDescent="0.4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2011</v>
      </c>
    </row>
    <row r="1608" spans="1:18" ht="42.75" x14ac:dyDescent="0.4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2010</v>
      </c>
    </row>
    <row r="1609" spans="1:18" ht="42.75" x14ac:dyDescent="0.4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2012</v>
      </c>
    </row>
    <row r="1610" spans="1:18" ht="28.5" x14ac:dyDescent="0.4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>
        <f t="shared" si="103"/>
        <v>2013</v>
      </c>
    </row>
    <row r="1611" spans="1:18" ht="42.75" x14ac:dyDescent="0.4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>
        <f t="shared" si="103"/>
        <v>2011</v>
      </c>
    </row>
    <row r="1612" spans="1:18" ht="28.5" x14ac:dyDescent="0.4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>
        <f t="shared" si="103"/>
        <v>2012</v>
      </c>
    </row>
    <row r="1613" spans="1:18" x14ac:dyDescent="0.4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>
        <f t="shared" si="103"/>
        <v>2013</v>
      </c>
    </row>
    <row r="1614" spans="1:18" ht="28.5" x14ac:dyDescent="0.4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>
        <f t="shared" si="103"/>
        <v>2012</v>
      </c>
    </row>
    <row r="1615" spans="1:18" ht="42.75" x14ac:dyDescent="0.4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>
        <f t="shared" si="103"/>
        <v>2012</v>
      </c>
    </row>
    <row r="1616" spans="1:18" ht="42.75" x14ac:dyDescent="0.4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>
        <f t="shared" si="103"/>
        <v>2014</v>
      </c>
    </row>
    <row r="1617" spans="1:18" ht="42.75" x14ac:dyDescent="0.4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>
        <f t="shared" si="103"/>
        <v>2011</v>
      </c>
    </row>
    <row r="1618" spans="1:18" ht="42.75" x14ac:dyDescent="0.4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>
        <f t="shared" si="103"/>
        <v>2012</v>
      </c>
    </row>
    <row r="1619" spans="1:18" ht="28.5" x14ac:dyDescent="0.4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>
        <f t="shared" si="103"/>
        <v>2013</v>
      </c>
    </row>
    <row r="1620" spans="1:18" ht="28.5" x14ac:dyDescent="0.4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>
        <f t="shared" si="103"/>
        <v>2013</v>
      </c>
    </row>
    <row r="1621" spans="1:18" ht="42.75" x14ac:dyDescent="0.4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>
        <f t="shared" si="103"/>
        <v>2014</v>
      </c>
    </row>
    <row r="1622" spans="1:18" ht="28.5" x14ac:dyDescent="0.4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>
        <f t="shared" si="103"/>
        <v>2013</v>
      </c>
    </row>
    <row r="1623" spans="1:18" ht="42.75" x14ac:dyDescent="0.4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>
        <f t="shared" si="103"/>
        <v>2012</v>
      </c>
    </row>
    <row r="1624" spans="1:18" ht="42.75" x14ac:dyDescent="0.4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>
        <f t="shared" si="103"/>
        <v>2014</v>
      </c>
    </row>
    <row r="1625" spans="1:18" ht="42.75" x14ac:dyDescent="0.4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>
        <f t="shared" si="103"/>
        <v>2013</v>
      </c>
    </row>
    <row r="1626" spans="1:18" ht="28.5" x14ac:dyDescent="0.4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>
        <f t="shared" si="103"/>
        <v>2012</v>
      </c>
    </row>
    <row r="1627" spans="1:18" ht="42.75" x14ac:dyDescent="0.4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>
        <f t="shared" si="103"/>
        <v>2012</v>
      </c>
    </row>
    <row r="1628" spans="1:18" ht="42.75" x14ac:dyDescent="0.4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>
        <f t="shared" si="103"/>
        <v>2013</v>
      </c>
    </row>
    <row r="1629" spans="1:18" ht="42.75" x14ac:dyDescent="0.4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>
        <f t="shared" si="103"/>
        <v>2012</v>
      </c>
    </row>
    <row r="1630" spans="1:18" ht="28.5" x14ac:dyDescent="0.4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>
        <f t="shared" si="103"/>
        <v>2014</v>
      </c>
    </row>
    <row r="1631" spans="1:18" ht="28.5" x14ac:dyDescent="0.4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>
        <f t="shared" si="103"/>
        <v>2014</v>
      </c>
    </row>
    <row r="1632" spans="1:18" ht="42.75" x14ac:dyDescent="0.4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>
        <f t="shared" si="103"/>
        <v>2012</v>
      </c>
    </row>
    <row r="1633" spans="1:18" ht="42.75" x14ac:dyDescent="0.4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>
        <f t="shared" si="103"/>
        <v>2012</v>
      </c>
    </row>
    <row r="1634" spans="1:18" ht="42.75" x14ac:dyDescent="0.4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>
        <f t="shared" si="103"/>
        <v>2011</v>
      </c>
    </row>
    <row r="1635" spans="1:18" ht="42.75" x14ac:dyDescent="0.4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>
        <f t="shared" si="103"/>
        <v>2011</v>
      </c>
    </row>
    <row r="1636" spans="1:18" ht="28.5" x14ac:dyDescent="0.4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>
        <f t="shared" si="103"/>
        <v>2011</v>
      </c>
    </row>
    <row r="1637" spans="1:18" ht="42.75" x14ac:dyDescent="0.4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>
        <f t="shared" si="103"/>
        <v>2016</v>
      </c>
    </row>
    <row r="1638" spans="1:18" ht="42.75" x14ac:dyDescent="0.4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>
        <f t="shared" si="103"/>
        <v>2011</v>
      </c>
    </row>
    <row r="1639" spans="1:18" ht="42.75" x14ac:dyDescent="0.4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>
        <f t="shared" si="103"/>
        <v>2009</v>
      </c>
    </row>
    <row r="1640" spans="1:18" ht="28.5" x14ac:dyDescent="0.4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>
        <f t="shared" si="103"/>
        <v>2013</v>
      </c>
    </row>
    <row r="1641" spans="1:18" ht="42.75" x14ac:dyDescent="0.4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>
        <f t="shared" si="103"/>
        <v>2012</v>
      </c>
    </row>
    <row r="1642" spans="1:18" ht="42.75" x14ac:dyDescent="0.4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>
        <f t="shared" si="103"/>
        <v>2010</v>
      </c>
    </row>
    <row r="1643" spans="1:18" ht="28.5" x14ac:dyDescent="0.4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>
        <f t="shared" si="103"/>
        <v>2014</v>
      </c>
    </row>
    <row r="1644" spans="1:18" ht="42.75" x14ac:dyDescent="0.4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>
        <f t="shared" si="103"/>
        <v>2011</v>
      </c>
    </row>
    <row r="1645" spans="1:18" ht="28.5" x14ac:dyDescent="0.4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>
        <f t="shared" si="103"/>
        <v>2012</v>
      </c>
    </row>
    <row r="1646" spans="1:18" ht="42.75" x14ac:dyDescent="0.4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>
        <f t="shared" si="103"/>
        <v>2012</v>
      </c>
    </row>
    <row r="1647" spans="1:18" ht="42.75" x14ac:dyDescent="0.4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>
        <f t="shared" si="103"/>
        <v>2013</v>
      </c>
    </row>
    <row r="1648" spans="1:18" ht="42.75" x14ac:dyDescent="0.4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>
        <f t="shared" si="103"/>
        <v>2014</v>
      </c>
    </row>
    <row r="1649" spans="1:18" ht="42.75" x14ac:dyDescent="0.4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>
        <f t="shared" si="103"/>
        <v>2012</v>
      </c>
    </row>
    <row r="1650" spans="1:18" ht="42.75" x14ac:dyDescent="0.4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>
        <f t="shared" si="103"/>
        <v>2011</v>
      </c>
    </row>
    <row r="1651" spans="1:18" ht="42.75" x14ac:dyDescent="0.4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>
        <f t="shared" si="103"/>
        <v>2014</v>
      </c>
    </row>
    <row r="1652" spans="1:18" ht="28.5" x14ac:dyDescent="0.4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>
        <f t="shared" si="103"/>
        <v>2013</v>
      </c>
    </row>
    <row r="1653" spans="1:18" ht="42.75" x14ac:dyDescent="0.4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>
        <f t="shared" si="103"/>
        <v>2011</v>
      </c>
    </row>
    <row r="1654" spans="1:18" ht="42.75" x14ac:dyDescent="0.4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>
        <f t="shared" si="103"/>
        <v>2013</v>
      </c>
    </row>
    <row r="1655" spans="1:18" ht="42.75" x14ac:dyDescent="0.4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>
        <f t="shared" si="103"/>
        <v>2011</v>
      </c>
    </row>
    <row r="1656" spans="1:18" ht="42.75" x14ac:dyDescent="0.4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>
        <f t="shared" si="103"/>
        <v>2012</v>
      </c>
    </row>
    <row r="1657" spans="1:18" ht="28.5" x14ac:dyDescent="0.4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>
        <f t="shared" si="103"/>
        <v>2012</v>
      </c>
    </row>
    <row r="1658" spans="1:18" ht="57" x14ac:dyDescent="0.4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>
        <f t="shared" si="103"/>
        <v>2012</v>
      </c>
    </row>
    <row r="1659" spans="1:18" ht="42.75" x14ac:dyDescent="0.4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>
        <f t="shared" si="103"/>
        <v>2012</v>
      </c>
    </row>
    <row r="1660" spans="1:18" ht="42.75" x14ac:dyDescent="0.4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>
        <f t="shared" si="103"/>
        <v>2012</v>
      </c>
    </row>
    <row r="1661" spans="1:18" ht="42.75" x14ac:dyDescent="0.4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>
        <f t="shared" si="103"/>
        <v>2013</v>
      </c>
    </row>
    <row r="1662" spans="1:18" ht="42.75" x14ac:dyDescent="0.4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>
        <f t="shared" si="103"/>
        <v>2016</v>
      </c>
    </row>
    <row r="1663" spans="1:18" ht="57" x14ac:dyDescent="0.4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>
        <f t="shared" si="103"/>
        <v>2015</v>
      </c>
    </row>
    <row r="1664" spans="1:18" ht="42.75" x14ac:dyDescent="0.4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>
        <f t="shared" si="103"/>
        <v>2011</v>
      </c>
    </row>
    <row r="1665" spans="1:18" ht="28.5" x14ac:dyDescent="0.4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>
        <f t="shared" si="103"/>
        <v>2015</v>
      </c>
    </row>
    <row r="1666" spans="1:18" ht="42.75" x14ac:dyDescent="0.4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>
        <f t="shared" si="103"/>
        <v>2012</v>
      </c>
    </row>
    <row r="1667" spans="1:18" ht="42.75" x14ac:dyDescent="0.4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ref="R1667:R1730" si="107">YEAR(O1667)</f>
        <v>2011</v>
      </c>
    </row>
    <row r="1668" spans="1:18" ht="42.75" x14ac:dyDescent="0.4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si="107"/>
        <v>2013</v>
      </c>
    </row>
    <row r="1669" spans="1:18" ht="42.75" x14ac:dyDescent="0.4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2014</v>
      </c>
    </row>
    <row r="1670" spans="1:18" ht="42.75" x14ac:dyDescent="0.4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2011</v>
      </c>
    </row>
    <row r="1671" spans="1:18" ht="42.75" x14ac:dyDescent="0.4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2016</v>
      </c>
    </row>
    <row r="1672" spans="1:18" ht="57" x14ac:dyDescent="0.4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2010</v>
      </c>
    </row>
    <row r="1673" spans="1:18" ht="28.5" x14ac:dyDescent="0.4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2016</v>
      </c>
    </row>
    <row r="1674" spans="1:18" ht="28.5" x14ac:dyDescent="0.4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>
        <f t="shared" si="107"/>
        <v>2012</v>
      </c>
    </row>
    <row r="1675" spans="1:18" ht="42.75" x14ac:dyDescent="0.4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>
        <f t="shared" si="107"/>
        <v>2015</v>
      </c>
    </row>
    <row r="1676" spans="1:18" ht="42.75" x14ac:dyDescent="0.4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>
        <f t="shared" si="107"/>
        <v>2016</v>
      </c>
    </row>
    <row r="1677" spans="1:18" ht="28.5" x14ac:dyDescent="0.4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>
        <f t="shared" si="107"/>
        <v>2011</v>
      </c>
    </row>
    <row r="1678" spans="1:18" ht="28.5" x14ac:dyDescent="0.4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>
        <f t="shared" si="107"/>
        <v>2012</v>
      </c>
    </row>
    <row r="1679" spans="1:18" ht="42.75" x14ac:dyDescent="0.4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>
        <f t="shared" si="107"/>
        <v>2016</v>
      </c>
    </row>
    <row r="1680" spans="1:18" ht="42.75" x14ac:dyDescent="0.4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>
        <f t="shared" si="107"/>
        <v>2014</v>
      </c>
    </row>
    <row r="1681" spans="1:18" ht="57" x14ac:dyDescent="0.4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>
        <f t="shared" si="107"/>
        <v>2011</v>
      </c>
    </row>
    <row r="1682" spans="1:18" ht="28.5" x14ac:dyDescent="0.4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>
        <f t="shared" si="107"/>
        <v>2014</v>
      </c>
    </row>
    <row r="1683" spans="1:18" ht="42.75" x14ac:dyDescent="0.4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>
        <f t="shared" si="107"/>
        <v>2017</v>
      </c>
    </row>
    <row r="1684" spans="1:18" ht="28.5" x14ac:dyDescent="0.4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>
        <f t="shared" si="107"/>
        <v>2017</v>
      </c>
    </row>
    <row r="1685" spans="1:18" ht="42.75" x14ac:dyDescent="0.4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>
        <f t="shared" si="107"/>
        <v>2017</v>
      </c>
    </row>
    <row r="1686" spans="1:18" ht="28.5" x14ac:dyDescent="0.4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>
        <f t="shared" si="107"/>
        <v>2017</v>
      </c>
    </row>
    <row r="1687" spans="1:18" ht="42.75" x14ac:dyDescent="0.4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>
        <f t="shared" si="107"/>
        <v>2017</v>
      </c>
    </row>
    <row r="1688" spans="1:18" ht="42.75" x14ac:dyDescent="0.4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>
        <f t="shared" si="107"/>
        <v>2017</v>
      </c>
    </row>
    <row r="1689" spans="1:18" ht="42.75" x14ac:dyDescent="0.4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>
        <f t="shared" si="107"/>
        <v>2017</v>
      </c>
    </row>
    <row r="1690" spans="1:18" ht="57" x14ac:dyDescent="0.4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>
        <f t="shared" si="107"/>
        <v>2017</v>
      </c>
    </row>
    <row r="1691" spans="1:18" x14ac:dyDescent="0.4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>
        <f t="shared" si="107"/>
        <v>2017</v>
      </c>
    </row>
    <row r="1692" spans="1:18" ht="42.75" x14ac:dyDescent="0.4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>
        <f t="shared" si="107"/>
        <v>2017</v>
      </c>
    </row>
    <row r="1693" spans="1:18" ht="42.75" x14ac:dyDescent="0.4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>
        <f t="shared" si="107"/>
        <v>2017</v>
      </c>
    </row>
    <row r="1694" spans="1:18" ht="42.75" x14ac:dyDescent="0.4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>
        <f t="shared" si="107"/>
        <v>2017</v>
      </c>
    </row>
    <row r="1695" spans="1:18" ht="42.75" x14ac:dyDescent="0.4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>
        <f t="shared" si="107"/>
        <v>2017</v>
      </c>
    </row>
    <row r="1696" spans="1:18" ht="42.75" x14ac:dyDescent="0.4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>
        <f t="shared" si="107"/>
        <v>2017</v>
      </c>
    </row>
    <row r="1697" spans="1:18" ht="57" x14ac:dyDescent="0.4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>
        <f t="shared" si="107"/>
        <v>2017</v>
      </c>
    </row>
    <row r="1698" spans="1:18" ht="42.75" x14ac:dyDescent="0.4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>
        <f t="shared" si="107"/>
        <v>2017</v>
      </c>
    </row>
    <row r="1699" spans="1:18" ht="42.75" x14ac:dyDescent="0.4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>
        <f t="shared" si="107"/>
        <v>2017</v>
      </c>
    </row>
    <row r="1700" spans="1:18" ht="71.25" x14ac:dyDescent="0.4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>
        <f t="shared" si="107"/>
        <v>2017</v>
      </c>
    </row>
    <row r="1701" spans="1:18" ht="42.75" x14ac:dyDescent="0.4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>
        <f t="shared" si="107"/>
        <v>2017</v>
      </c>
    </row>
    <row r="1702" spans="1:18" ht="42.75" x14ac:dyDescent="0.4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>
        <f t="shared" si="107"/>
        <v>2017</v>
      </c>
    </row>
    <row r="1703" spans="1:18" ht="42.75" x14ac:dyDescent="0.4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>
        <f t="shared" si="107"/>
        <v>2014</v>
      </c>
    </row>
    <row r="1704" spans="1:18" x14ac:dyDescent="0.4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>
        <f t="shared" si="107"/>
        <v>2015</v>
      </c>
    </row>
    <row r="1705" spans="1:18" ht="42.75" x14ac:dyDescent="0.4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>
        <f t="shared" si="107"/>
        <v>2015</v>
      </c>
    </row>
    <row r="1706" spans="1:18" ht="28.5" x14ac:dyDescent="0.4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>
        <f t="shared" si="107"/>
        <v>2015</v>
      </c>
    </row>
    <row r="1707" spans="1:18" ht="42.75" x14ac:dyDescent="0.4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>
        <f t="shared" si="107"/>
        <v>2015</v>
      </c>
    </row>
    <row r="1708" spans="1:18" ht="42.75" x14ac:dyDescent="0.4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>
        <f t="shared" si="107"/>
        <v>2015</v>
      </c>
    </row>
    <row r="1709" spans="1:18" ht="42.75" x14ac:dyDescent="0.4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>
        <f t="shared" si="107"/>
        <v>2016</v>
      </c>
    </row>
    <row r="1710" spans="1:18" ht="42.75" x14ac:dyDescent="0.4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>
        <f t="shared" si="107"/>
        <v>2016</v>
      </c>
    </row>
    <row r="1711" spans="1:18" ht="42.75" x14ac:dyDescent="0.4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>
        <f t="shared" si="107"/>
        <v>2014</v>
      </c>
    </row>
    <row r="1712" spans="1:18" ht="28.5" x14ac:dyDescent="0.4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>
        <f t="shared" si="107"/>
        <v>2015</v>
      </c>
    </row>
    <row r="1713" spans="1:18" ht="42.75" x14ac:dyDescent="0.4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>
        <f t="shared" si="107"/>
        <v>2014</v>
      </c>
    </row>
    <row r="1714" spans="1:18" ht="42.75" x14ac:dyDescent="0.4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>
        <f t="shared" si="107"/>
        <v>2015</v>
      </c>
    </row>
    <row r="1715" spans="1:18" ht="57" x14ac:dyDescent="0.4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>
        <f t="shared" si="107"/>
        <v>2014</v>
      </c>
    </row>
    <row r="1716" spans="1:18" ht="42.75" x14ac:dyDescent="0.4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>
        <f t="shared" si="107"/>
        <v>2015</v>
      </c>
    </row>
    <row r="1717" spans="1:18" ht="42.75" x14ac:dyDescent="0.4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>
        <f t="shared" si="107"/>
        <v>2015</v>
      </c>
    </row>
    <row r="1718" spans="1:18" ht="42.75" x14ac:dyDescent="0.4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>
        <f t="shared" si="107"/>
        <v>2016</v>
      </c>
    </row>
    <row r="1719" spans="1:18" ht="42.75" x14ac:dyDescent="0.4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>
        <f t="shared" si="107"/>
        <v>2016</v>
      </c>
    </row>
    <row r="1720" spans="1:18" x14ac:dyDescent="0.4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>
        <f t="shared" si="107"/>
        <v>2016</v>
      </c>
    </row>
    <row r="1721" spans="1:18" ht="42.75" x14ac:dyDescent="0.4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>
        <f t="shared" si="107"/>
        <v>2014</v>
      </c>
    </row>
    <row r="1722" spans="1:18" ht="42.75" x14ac:dyDescent="0.4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>
        <f t="shared" si="107"/>
        <v>2014</v>
      </c>
    </row>
    <row r="1723" spans="1:18" ht="42.75" x14ac:dyDescent="0.4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>
        <f t="shared" si="107"/>
        <v>2015</v>
      </c>
    </row>
    <row r="1724" spans="1:18" ht="42.75" x14ac:dyDescent="0.4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>
        <f t="shared" si="107"/>
        <v>2016</v>
      </c>
    </row>
    <row r="1725" spans="1:18" ht="42.75" x14ac:dyDescent="0.4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>
        <f t="shared" si="107"/>
        <v>2015</v>
      </c>
    </row>
    <row r="1726" spans="1:18" ht="42.75" x14ac:dyDescent="0.4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>
        <f t="shared" si="107"/>
        <v>2014</v>
      </c>
    </row>
    <row r="1727" spans="1:18" ht="42.75" x14ac:dyDescent="0.4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>
        <f t="shared" si="107"/>
        <v>2014</v>
      </c>
    </row>
    <row r="1728" spans="1:18" ht="28.5" x14ac:dyDescent="0.4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>
        <f t="shared" si="107"/>
        <v>2014</v>
      </c>
    </row>
    <row r="1729" spans="1:18" ht="42.75" x14ac:dyDescent="0.4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>
        <f t="shared" si="107"/>
        <v>2015</v>
      </c>
    </row>
    <row r="1730" spans="1:18" ht="42.75" x14ac:dyDescent="0.4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>
        <f t="shared" si="107"/>
        <v>2015</v>
      </c>
    </row>
    <row r="1731" spans="1:18" ht="42.75" x14ac:dyDescent="0.4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ref="R1731:R1794" si="111">YEAR(O1731)</f>
        <v>2016</v>
      </c>
    </row>
    <row r="1732" spans="1:18" ht="42.75" x14ac:dyDescent="0.4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si="111"/>
        <v>2015</v>
      </c>
    </row>
    <row r="1733" spans="1:18" ht="28.5" x14ac:dyDescent="0.4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42.75" x14ac:dyDescent="0.4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42.75" x14ac:dyDescent="0.4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2016</v>
      </c>
    </row>
    <row r="1736" spans="1:18" ht="42.75" x14ac:dyDescent="0.4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2015</v>
      </c>
    </row>
    <row r="1737" spans="1:18" ht="42.75" x14ac:dyDescent="0.4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2016</v>
      </c>
    </row>
    <row r="1738" spans="1:18" ht="28.5" x14ac:dyDescent="0.4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>
        <f t="shared" si="111"/>
        <v>2015</v>
      </c>
    </row>
    <row r="1739" spans="1:18" ht="42.75" x14ac:dyDescent="0.4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>
        <f t="shared" si="111"/>
        <v>2015</v>
      </c>
    </row>
    <row r="1740" spans="1:18" ht="28.5" x14ac:dyDescent="0.4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>
        <f t="shared" si="111"/>
        <v>2014</v>
      </c>
    </row>
    <row r="1741" spans="1:18" ht="42.75" x14ac:dyDescent="0.4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>
        <f t="shared" si="111"/>
        <v>2016</v>
      </c>
    </row>
    <row r="1742" spans="1:18" ht="42.75" x14ac:dyDescent="0.4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>
        <f t="shared" si="111"/>
        <v>2015</v>
      </c>
    </row>
    <row r="1743" spans="1:18" ht="28.5" x14ac:dyDescent="0.4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>
        <f t="shared" si="111"/>
        <v>2015</v>
      </c>
    </row>
    <row r="1744" spans="1:18" ht="42.75" x14ac:dyDescent="0.4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>
        <f t="shared" si="111"/>
        <v>2016</v>
      </c>
    </row>
    <row r="1745" spans="1:18" ht="42.75" x14ac:dyDescent="0.4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>
        <f t="shared" si="111"/>
        <v>2016</v>
      </c>
    </row>
    <row r="1746" spans="1:18" ht="42.75" x14ac:dyDescent="0.4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>
        <f t="shared" si="111"/>
        <v>2015</v>
      </c>
    </row>
    <row r="1747" spans="1:18" ht="42.75" x14ac:dyDescent="0.4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>
        <f t="shared" si="111"/>
        <v>2016</v>
      </c>
    </row>
    <row r="1748" spans="1:18" ht="57" x14ac:dyDescent="0.4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>
        <f t="shared" si="111"/>
        <v>2016</v>
      </c>
    </row>
    <row r="1749" spans="1:18" ht="42.75" x14ac:dyDescent="0.4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>
        <f t="shared" si="111"/>
        <v>2015</v>
      </c>
    </row>
    <row r="1750" spans="1:18" ht="28.5" x14ac:dyDescent="0.4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>
        <f t="shared" si="111"/>
        <v>2015</v>
      </c>
    </row>
    <row r="1751" spans="1:18" ht="28.5" x14ac:dyDescent="0.4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>
        <f t="shared" si="111"/>
        <v>2017</v>
      </c>
    </row>
    <row r="1752" spans="1:18" ht="42.75" x14ac:dyDescent="0.4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>
        <f t="shared" si="111"/>
        <v>2016</v>
      </c>
    </row>
    <row r="1753" spans="1:18" ht="28.5" x14ac:dyDescent="0.4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>
        <f t="shared" si="111"/>
        <v>2015</v>
      </c>
    </row>
    <row r="1754" spans="1:18" ht="28.5" x14ac:dyDescent="0.4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>
        <f t="shared" si="111"/>
        <v>2016</v>
      </c>
    </row>
    <row r="1755" spans="1:18" ht="42.75" x14ac:dyDescent="0.4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>
        <f t="shared" si="111"/>
        <v>2016</v>
      </c>
    </row>
    <row r="1756" spans="1:18" ht="42.75" x14ac:dyDescent="0.4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>
        <f t="shared" si="111"/>
        <v>2015</v>
      </c>
    </row>
    <row r="1757" spans="1:18" ht="42.75" x14ac:dyDescent="0.4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>
        <f t="shared" si="111"/>
        <v>2015</v>
      </c>
    </row>
    <row r="1758" spans="1:18" ht="42.75" x14ac:dyDescent="0.4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>
        <f t="shared" si="111"/>
        <v>2016</v>
      </c>
    </row>
    <row r="1759" spans="1:18" ht="28.5" x14ac:dyDescent="0.4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>
        <f t="shared" si="111"/>
        <v>2016</v>
      </c>
    </row>
    <row r="1760" spans="1:18" ht="42.75" x14ac:dyDescent="0.4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>
        <f t="shared" si="111"/>
        <v>2016</v>
      </c>
    </row>
    <row r="1761" spans="1:18" ht="28.5" x14ac:dyDescent="0.4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>
        <f t="shared" si="111"/>
        <v>2015</v>
      </c>
    </row>
    <row r="1762" spans="1:18" ht="42.75" x14ac:dyDescent="0.4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>
        <f t="shared" si="111"/>
        <v>2016</v>
      </c>
    </row>
    <row r="1763" spans="1:18" ht="28.5" x14ac:dyDescent="0.4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>
        <f t="shared" si="111"/>
        <v>2015</v>
      </c>
    </row>
    <row r="1764" spans="1:18" x14ac:dyDescent="0.4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>
        <f t="shared" si="111"/>
        <v>2016</v>
      </c>
    </row>
    <row r="1765" spans="1:18" ht="42.75" x14ac:dyDescent="0.4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>
        <f t="shared" si="111"/>
        <v>2016</v>
      </c>
    </row>
    <row r="1766" spans="1:18" ht="42.75" x14ac:dyDescent="0.4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>
        <f t="shared" si="111"/>
        <v>2014</v>
      </c>
    </row>
    <row r="1767" spans="1:18" ht="42.75" x14ac:dyDescent="0.4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>
        <f t="shared" si="111"/>
        <v>2014</v>
      </c>
    </row>
    <row r="1768" spans="1:18" ht="28.5" x14ac:dyDescent="0.4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>
        <f t="shared" si="111"/>
        <v>2014</v>
      </c>
    </row>
    <row r="1769" spans="1:18" ht="28.5" x14ac:dyDescent="0.4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>
        <f t="shared" si="111"/>
        <v>2014</v>
      </c>
    </row>
    <row r="1770" spans="1:18" ht="42.75" x14ac:dyDescent="0.4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>
        <f t="shared" si="111"/>
        <v>2014</v>
      </c>
    </row>
    <row r="1771" spans="1:18" ht="42.75" x14ac:dyDescent="0.4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>
        <f t="shared" si="111"/>
        <v>2014</v>
      </c>
    </row>
    <row r="1772" spans="1:18" ht="42.75" x14ac:dyDescent="0.4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>
        <f t="shared" si="111"/>
        <v>2014</v>
      </c>
    </row>
    <row r="1773" spans="1:18" ht="42.75" x14ac:dyDescent="0.4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>
        <f t="shared" si="111"/>
        <v>2014</v>
      </c>
    </row>
    <row r="1774" spans="1:18" ht="42.75" x14ac:dyDescent="0.4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>
        <f t="shared" si="111"/>
        <v>2014</v>
      </c>
    </row>
    <row r="1775" spans="1:18" ht="42.75" x14ac:dyDescent="0.4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>
        <f t="shared" si="111"/>
        <v>2014</v>
      </c>
    </row>
    <row r="1776" spans="1:18" ht="42.75" x14ac:dyDescent="0.4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>
        <f t="shared" si="111"/>
        <v>2014</v>
      </c>
    </row>
    <row r="1777" spans="1:18" ht="42.75" x14ac:dyDescent="0.4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>
        <f t="shared" si="111"/>
        <v>2014</v>
      </c>
    </row>
    <row r="1778" spans="1:18" ht="42.75" x14ac:dyDescent="0.4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>
        <f t="shared" si="111"/>
        <v>2014</v>
      </c>
    </row>
    <row r="1779" spans="1:18" ht="42.75" x14ac:dyDescent="0.4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>
        <f t="shared" si="111"/>
        <v>2015</v>
      </c>
    </row>
    <row r="1780" spans="1:18" ht="42.75" x14ac:dyDescent="0.4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>
        <f t="shared" si="111"/>
        <v>2015</v>
      </c>
    </row>
    <row r="1781" spans="1:18" ht="42.75" x14ac:dyDescent="0.4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>
        <f t="shared" si="111"/>
        <v>2016</v>
      </c>
    </row>
    <row r="1782" spans="1:18" ht="42.75" x14ac:dyDescent="0.4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>
        <f t="shared" si="111"/>
        <v>2016</v>
      </c>
    </row>
    <row r="1783" spans="1:18" ht="42.75" x14ac:dyDescent="0.4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>
        <f t="shared" si="111"/>
        <v>2016</v>
      </c>
    </row>
    <row r="1784" spans="1:18" ht="42.75" x14ac:dyDescent="0.4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>
        <f t="shared" si="111"/>
        <v>2016</v>
      </c>
    </row>
    <row r="1785" spans="1:18" ht="42.75" x14ac:dyDescent="0.4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>
        <f t="shared" si="111"/>
        <v>2015</v>
      </c>
    </row>
    <row r="1786" spans="1:18" ht="42.75" x14ac:dyDescent="0.4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>
        <f t="shared" si="111"/>
        <v>2014</v>
      </c>
    </row>
    <row r="1787" spans="1:18" ht="42.75" x14ac:dyDescent="0.4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>
        <f t="shared" si="111"/>
        <v>2014</v>
      </c>
    </row>
    <row r="1788" spans="1:18" ht="42.75" x14ac:dyDescent="0.4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>
        <f t="shared" si="111"/>
        <v>2014</v>
      </c>
    </row>
    <row r="1789" spans="1:18" ht="42.75" x14ac:dyDescent="0.4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>
        <f t="shared" si="111"/>
        <v>2015</v>
      </c>
    </row>
    <row r="1790" spans="1:18" ht="42.75" x14ac:dyDescent="0.4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>
        <f t="shared" si="111"/>
        <v>2014</v>
      </c>
    </row>
    <row r="1791" spans="1:18" ht="42.75" x14ac:dyDescent="0.4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>
        <f t="shared" si="111"/>
        <v>2014</v>
      </c>
    </row>
    <row r="1792" spans="1:18" ht="42.75" x14ac:dyDescent="0.4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>
        <f t="shared" si="111"/>
        <v>2015</v>
      </c>
    </row>
    <row r="1793" spans="1:18" ht="28.5" x14ac:dyDescent="0.4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>
        <f t="shared" si="111"/>
        <v>2014</v>
      </c>
    </row>
    <row r="1794" spans="1:18" ht="28.5" x14ac:dyDescent="0.4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>
        <f t="shared" si="111"/>
        <v>2015</v>
      </c>
    </row>
    <row r="1795" spans="1:18" ht="42.75" x14ac:dyDescent="0.4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ref="R1795:R1858" si="115">YEAR(O1795)</f>
        <v>2014</v>
      </c>
    </row>
    <row r="1796" spans="1:18" ht="42.75" x14ac:dyDescent="0.4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si="115"/>
        <v>2015</v>
      </c>
    </row>
    <row r="1797" spans="1:18" ht="42.75" x14ac:dyDescent="0.4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2016</v>
      </c>
    </row>
    <row r="1798" spans="1:18" ht="42.75" x14ac:dyDescent="0.4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2.75" x14ac:dyDescent="0.4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2.75" x14ac:dyDescent="0.4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2015</v>
      </c>
    </row>
    <row r="1801" spans="1:18" ht="28.5" x14ac:dyDescent="0.4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2014</v>
      </c>
    </row>
    <row r="1802" spans="1:18" ht="42.75" x14ac:dyDescent="0.4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>
        <f t="shared" si="115"/>
        <v>2016</v>
      </c>
    </row>
    <row r="1803" spans="1:18" ht="42.75" x14ac:dyDescent="0.4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>
        <f t="shared" si="115"/>
        <v>2015</v>
      </c>
    </row>
    <row r="1804" spans="1:18" ht="28.5" x14ac:dyDescent="0.4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>
        <f t="shared" si="115"/>
        <v>2015</v>
      </c>
    </row>
    <row r="1805" spans="1:18" ht="42.75" x14ac:dyDescent="0.4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>
        <f t="shared" si="115"/>
        <v>2015</v>
      </c>
    </row>
    <row r="1806" spans="1:18" ht="42.75" x14ac:dyDescent="0.4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>
        <f t="shared" si="115"/>
        <v>2015</v>
      </c>
    </row>
    <row r="1807" spans="1:18" ht="42.75" x14ac:dyDescent="0.4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>
        <f t="shared" si="115"/>
        <v>2015</v>
      </c>
    </row>
    <row r="1808" spans="1:18" ht="42.75" x14ac:dyDescent="0.4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>
        <f t="shared" si="115"/>
        <v>2014</v>
      </c>
    </row>
    <row r="1809" spans="1:18" ht="28.5" x14ac:dyDescent="0.4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>
        <f t="shared" si="115"/>
        <v>2014</v>
      </c>
    </row>
    <row r="1810" spans="1:18" ht="42.75" x14ac:dyDescent="0.4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>
        <f t="shared" si="115"/>
        <v>2017</v>
      </c>
    </row>
    <row r="1811" spans="1:18" ht="42.75" x14ac:dyDescent="0.4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>
        <f t="shared" si="115"/>
        <v>2015</v>
      </c>
    </row>
    <row r="1812" spans="1:18" ht="42.75" x14ac:dyDescent="0.4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>
        <f t="shared" si="115"/>
        <v>2014</v>
      </c>
    </row>
    <row r="1813" spans="1:18" ht="42.75" x14ac:dyDescent="0.4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>
        <f t="shared" si="115"/>
        <v>2014</v>
      </c>
    </row>
    <row r="1814" spans="1:18" ht="42.75" x14ac:dyDescent="0.4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>
        <f t="shared" si="115"/>
        <v>2016</v>
      </c>
    </row>
    <row r="1815" spans="1:18" ht="42.75" x14ac:dyDescent="0.4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>
        <f t="shared" si="115"/>
        <v>2014</v>
      </c>
    </row>
    <row r="1816" spans="1:18" ht="42.75" x14ac:dyDescent="0.4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>
        <f t="shared" si="115"/>
        <v>2015</v>
      </c>
    </row>
    <row r="1817" spans="1:18" ht="42.75" x14ac:dyDescent="0.4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>
        <f t="shared" si="115"/>
        <v>2015</v>
      </c>
    </row>
    <row r="1818" spans="1:18" ht="42.75" x14ac:dyDescent="0.4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>
        <f t="shared" si="115"/>
        <v>2016</v>
      </c>
    </row>
    <row r="1819" spans="1:18" ht="28.5" x14ac:dyDescent="0.4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>
        <f t="shared" si="115"/>
        <v>2016</v>
      </c>
    </row>
    <row r="1820" spans="1:18" ht="28.5" x14ac:dyDescent="0.4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>
        <f t="shared" si="115"/>
        <v>2015</v>
      </c>
    </row>
    <row r="1821" spans="1:18" ht="42.75" x14ac:dyDescent="0.4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>
        <f t="shared" si="115"/>
        <v>2014</v>
      </c>
    </row>
    <row r="1822" spans="1:18" ht="42.75" x14ac:dyDescent="0.4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>
        <f t="shared" si="115"/>
        <v>2015</v>
      </c>
    </row>
    <row r="1823" spans="1:18" ht="42.75" x14ac:dyDescent="0.4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>
        <f t="shared" si="115"/>
        <v>2012</v>
      </c>
    </row>
    <row r="1824" spans="1:18" ht="28.5" x14ac:dyDescent="0.4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>
        <f t="shared" si="115"/>
        <v>2013</v>
      </c>
    </row>
    <row r="1825" spans="1:18" ht="42.75" x14ac:dyDescent="0.4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>
        <f t="shared" si="115"/>
        <v>2012</v>
      </c>
    </row>
    <row r="1826" spans="1:18" x14ac:dyDescent="0.4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>
        <f t="shared" si="115"/>
        <v>2013</v>
      </c>
    </row>
    <row r="1827" spans="1:18" ht="42.75" x14ac:dyDescent="0.4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>
        <f t="shared" si="115"/>
        <v>2013</v>
      </c>
    </row>
    <row r="1828" spans="1:18" ht="28.5" x14ac:dyDescent="0.4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>
        <f t="shared" si="115"/>
        <v>2014</v>
      </c>
    </row>
    <row r="1829" spans="1:18" ht="42.75" x14ac:dyDescent="0.4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>
        <f t="shared" si="115"/>
        <v>2011</v>
      </c>
    </row>
    <row r="1830" spans="1:18" ht="42.75" x14ac:dyDescent="0.4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>
        <f t="shared" si="115"/>
        <v>2014</v>
      </c>
    </row>
    <row r="1831" spans="1:18" ht="42.75" x14ac:dyDescent="0.4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>
        <f t="shared" si="115"/>
        <v>2010</v>
      </c>
    </row>
    <row r="1832" spans="1:18" ht="42.75" x14ac:dyDescent="0.4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>
        <f t="shared" si="115"/>
        <v>2014</v>
      </c>
    </row>
    <row r="1833" spans="1:18" ht="42.75" x14ac:dyDescent="0.4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>
        <f t="shared" si="115"/>
        <v>2012</v>
      </c>
    </row>
    <row r="1834" spans="1:18" ht="42.75" x14ac:dyDescent="0.4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>
        <f t="shared" si="115"/>
        <v>2011</v>
      </c>
    </row>
    <row r="1835" spans="1:18" ht="42.75" x14ac:dyDescent="0.4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>
        <f t="shared" si="115"/>
        <v>2013</v>
      </c>
    </row>
    <row r="1836" spans="1:18" ht="28.5" x14ac:dyDescent="0.4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>
        <f t="shared" si="115"/>
        <v>2014</v>
      </c>
    </row>
    <row r="1837" spans="1:18" ht="57" x14ac:dyDescent="0.4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>
        <f t="shared" si="115"/>
        <v>2016</v>
      </c>
    </row>
    <row r="1838" spans="1:18" x14ac:dyDescent="0.4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>
        <f t="shared" si="115"/>
        <v>2013</v>
      </c>
    </row>
    <row r="1839" spans="1:18" ht="42.75" x14ac:dyDescent="0.4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>
        <f t="shared" si="115"/>
        <v>2012</v>
      </c>
    </row>
    <row r="1840" spans="1:18" ht="42.75" x14ac:dyDescent="0.4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>
        <f t="shared" si="115"/>
        <v>2011</v>
      </c>
    </row>
    <row r="1841" spans="1:18" ht="42.75" x14ac:dyDescent="0.4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>
        <f t="shared" si="115"/>
        <v>2016</v>
      </c>
    </row>
    <row r="1842" spans="1:18" ht="42.75" x14ac:dyDescent="0.4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>
        <f t="shared" si="115"/>
        <v>2013</v>
      </c>
    </row>
    <row r="1843" spans="1:18" ht="28.5" x14ac:dyDescent="0.4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>
        <f t="shared" si="115"/>
        <v>2014</v>
      </c>
    </row>
    <row r="1844" spans="1:18" ht="42.75" x14ac:dyDescent="0.4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>
        <f t="shared" si="115"/>
        <v>2015</v>
      </c>
    </row>
    <row r="1845" spans="1:18" ht="42.75" x14ac:dyDescent="0.4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>
        <f t="shared" si="115"/>
        <v>2011</v>
      </c>
    </row>
    <row r="1846" spans="1:18" ht="42.75" x14ac:dyDescent="0.4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>
        <f t="shared" si="115"/>
        <v>2011</v>
      </c>
    </row>
    <row r="1847" spans="1:18" ht="85.5" x14ac:dyDescent="0.4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>
        <f t="shared" si="115"/>
        <v>2016</v>
      </c>
    </row>
    <row r="1848" spans="1:18" ht="42.75" x14ac:dyDescent="0.4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>
        <f t="shared" si="115"/>
        <v>2012</v>
      </c>
    </row>
    <row r="1849" spans="1:18" ht="42.75" x14ac:dyDescent="0.4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>
        <f t="shared" si="115"/>
        <v>2015</v>
      </c>
    </row>
    <row r="1850" spans="1:18" ht="42.75" x14ac:dyDescent="0.4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>
        <f t="shared" si="115"/>
        <v>2011</v>
      </c>
    </row>
    <row r="1851" spans="1:18" ht="28.5" x14ac:dyDescent="0.4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>
        <f t="shared" si="115"/>
        <v>2012</v>
      </c>
    </row>
    <row r="1852" spans="1:18" ht="42.75" x14ac:dyDescent="0.4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>
        <f t="shared" si="115"/>
        <v>2014</v>
      </c>
    </row>
    <row r="1853" spans="1:18" ht="42.75" x14ac:dyDescent="0.4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>
        <f t="shared" si="115"/>
        <v>2014</v>
      </c>
    </row>
    <row r="1854" spans="1:18" ht="42.75" x14ac:dyDescent="0.4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>
        <f t="shared" si="115"/>
        <v>2015</v>
      </c>
    </row>
    <row r="1855" spans="1:18" ht="42.75" x14ac:dyDescent="0.4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>
        <f t="shared" si="115"/>
        <v>2012</v>
      </c>
    </row>
    <row r="1856" spans="1:18" ht="42.75" x14ac:dyDescent="0.4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>
        <f t="shared" si="115"/>
        <v>2013</v>
      </c>
    </row>
    <row r="1857" spans="1:18" ht="42.75" x14ac:dyDescent="0.4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>
        <f t="shared" si="115"/>
        <v>2013</v>
      </c>
    </row>
    <row r="1858" spans="1:18" ht="42.75" x14ac:dyDescent="0.4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>
        <f t="shared" si="115"/>
        <v>2014</v>
      </c>
    </row>
    <row r="1859" spans="1:18" ht="42.75" x14ac:dyDescent="0.4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ref="R1859:R1922" si="119">YEAR(O1859)</f>
        <v>2014</v>
      </c>
    </row>
    <row r="1860" spans="1:18" ht="42.75" x14ac:dyDescent="0.4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si="119"/>
        <v>2011</v>
      </c>
    </row>
    <row r="1861" spans="1:18" ht="28.5" x14ac:dyDescent="0.4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2.75" x14ac:dyDescent="0.4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2014</v>
      </c>
    </row>
    <row r="1863" spans="1:18" ht="42.75" x14ac:dyDescent="0.4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2.75" x14ac:dyDescent="0.4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2017</v>
      </c>
    </row>
    <row r="1865" spans="1:18" ht="42.75" x14ac:dyDescent="0.4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2014</v>
      </c>
    </row>
    <row r="1866" spans="1:18" ht="42.75" x14ac:dyDescent="0.4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>
        <f t="shared" si="119"/>
        <v>2014</v>
      </c>
    </row>
    <row r="1867" spans="1:18" ht="42.75" x14ac:dyDescent="0.4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>
        <f t="shared" si="119"/>
        <v>2016</v>
      </c>
    </row>
    <row r="1868" spans="1:18" ht="42.75" x14ac:dyDescent="0.4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>
        <f t="shared" si="119"/>
        <v>2017</v>
      </c>
    </row>
    <row r="1869" spans="1:18" ht="42.75" x14ac:dyDescent="0.4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>
        <f t="shared" si="119"/>
        <v>2016</v>
      </c>
    </row>
    <row r="1870" spans="1:18" ht="42.75" x14ac:dyDescent="0.4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>
        <f t="shared" si="119"/>
        <v>2015</v>
      </c>
    </row>
    <row r="1871" spans="1:18" ht="42.75" x14ac:dyDescent="0.4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>
        <f t="shared" si="119"/>
        <v>2016</v>
      </c>
    </row>
    <row r="1872" spans="1:18" ht="42.75" x14ac:dyDescent="0.4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>
        <f t="shared" si="119"/>
        <v>2016</v>
      </c>
    </row>
    <row r="1873" spans="1:18" ht="42.75" x14ac:dyDescent="0.4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>
        <f t="shared" si="119"/>
        <v>2014</v>
      </c>
    </row>
    <row r="1874" spans="1:18" ht="42.75" x14ac:dyDescent="0.4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>
        <f t="shared" si="119"/>
        <v>2015</v>
      </c>
    </row>
    <row r="1875" spans="1:18" ht="42.75" x14ac:dyDescent="0.4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>
        <f t="shared" si="119"/>
        <v>2015</v>
      </c>
    </row>
    <row r="1876" spans="1:18" ht="57" x14ac:dyDescent="0.4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>
        <f t="shared" si="119"/>
        <v>2016</v>
      </c>
    </row>
    <row r="1877" spans="1:18" ht="28.5" x14ac:dyDescent="0.4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>
        <f t="shared" si="119"/>
        <v>2016</v>
      </c>
    </row>
    <row r="1878" spans="1:18" ht="42.75" x14ac:dyDescent="0.4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>
        <f t="shared" si="119"/>
        <v>2014</v>
      </c>
    </row>
    <row r="1879" spans="1:18" ht="28.5" x14ac:dyDescent="0.4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>
        <f t="shared" si="119"/>
        <v>2015</v>
      </c>
    </row>
    <row r="1880" spans="1:18" ht="42.75" x14ac:dyDescent="0.4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>
        <f t="shared" si="119"/>
        <v>2014</v>
      </c>
    </row>
    <row r="1881" spans="1:18" ht="42.75" x14ac:dyDescent="0.4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>
        <f t="shared" si="119"/>
        <v>2016</v>
      </c>
    </row>
    <row r="1882" spans="1:18" ht="28.5" x14ac:dyDescent="0.4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>
        <f t="shared" si="119"/>
        <v>2016</v>
      </c>
    </row>
    <row r="1883" spans="1:18" ht="42.75" x14ac:dyDescent="0.4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>
        <f t="shared" si="119"/>
        <v>2015</v>
      </c>
    </row>
    <row r="1884" spans="1:18" ht="42.75" x14ac:dyDescent="0.4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>
        <f t="shared" si="119"/>
        <v>2012</v>
      </c>
    </row>
    <row r="1885" spans="1:18" ht="42.75" x14ac:dyDescent="0.4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>
        <f t="shared" si="119"/>
        <v>2012</v>
      </c>
    </row>
    <row r="1886" spans="1:18" ht="42.75" x14ac:dyDescent="0.4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>
        <f t="shared" si="119"/>
        <v>2012</v>
      </c>
    </row>
    <row r="1887" spans="1:18" ht="42.75" x14ac:dyDescent="0.4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>
        <f t="shared" si="119"/>
        <v>2012</v>
      </c>
    </row>
    <row r="1888" spans="1:18" ht="42.75" x14ac:dyDescent="0.4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>
        <f t="shared" si="119"/>
        <v>2014</v>
      </c>
    </row>
    <row r="1889" spans="1:18" ht="42.75" x14ac:dyDescent="0.4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>
        <f t="shared" si="119"/>
        <v>2015</v>
      </c>
    </row>
    <row r="1890" spans="1:18" ht="42.75" x14ac:dyDescent="0.4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>
        <f t="shared" si="119"/>
        <v>2010</v>
      </c>
    </row>
    <row r="1891" spans="1:18" ht="42.75" x14ac:dyDescent="0.4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>
        <f t="shared" si="119"/>
        <v>2013</v>
      </c>
    </row>
    <row r="1892" spans="1:18" ht="42.75" x14ac:dyDescent="0.4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>
        <f t="shared" si="119"/>
        <v>2012</v>
      </c>
    </row>
    <row r="1893" spans="1:18" ht="57" x14ac:dyDescent="0.4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>
        <f t="shared" si="119"/>
        <v>2010</v>
      </c>
    </row>
    <row r="1894" spans="1:18" ht="42.75" x14ac:dyDescent="0.4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>
        <f t="shared" si="119"/>
        <v>2011</v>
      </c>
    </row>
    <row r="1895" spans="1:18" ht="42.75" x14ac:dyDescent="0.4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>
        <f t="shared" si="119"/>
        <v>2011</v>
      </c>
    </row>
    <row r="1896" spans="1:18" ht="28.5" x14ac:dyDescent="0.4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>
        <f t="shared" si="119"/>
        <v>2012</v>
      </c>
    </row>
    <row r="1897" spans="1:18" ht="57" x14ac:dyDescent="0.4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>
        <f t="shared" si="119"/>
        <v>2015</v>
      </c>
    </row>
    <row r="1898" spans="1:18" ht="42.75" x14ac:dyDescent="0.4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>
        <f t="shared" si="119"/>
        <v>2012</v>
      </c>
    </row>
    <row r="1899" spans="1:18" ht="42.75" x14ac:dyDescent="0.4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>
        <f t="shared" si="119"/>
        <v>2014</v>
      </c>
    </row>
    <row r="1900" spans="1:18" ht="42.75" x14ac:dyDescent="0.4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>
        <f t="shared" si="119"/>
        <v>2015</v>
      </c>
    </row>
    <row r="1901" spans="1:18" ht="42.75" x14ac:dyDescent="0.4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>
        <f t="shared" si="119"/>
        <v>2015</v>
      </c>
    </row>
    <row r="1902" spans="1:18" ht="42.75" x14ac:dyDescent="0.4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>
        <f t="shared" si="119"/>
        <v>2012</v>
      </c>
    </row>
    <row r="1903" spans="1:18" ht="42.75" x14ac:dyDescent="0.4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>
        <f t="shared" si="119"/>
        <v>2015</v>
      </c>
    </row>
    <row r="1904" spans="1:18" ht="42.75" x14ac:dyDescent="0.4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>
        <f t="shared" si="119"/>
        <v>2015</v>
      </c>
    </row>
    <row r="1905" spans="1:18" ht="42.75" x14ac:dyDescent="0.4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>
        <f t="shared" si="119"/>
        <v>2016</v>
      </c>
    </row>
    <row r="1906" spans="1:18" ht="42.75" x14ac:dyDescent="0.4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>
        <f t="shared" si="119"/>
        <v>2015</v>
      </c>
    </row>
    <row r="1907" spans="1:18" ht="42.75" x14ac:dyDescent="0.4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>
        <f t="shared" si="119"/>
        <v>2014</v>
      </c>
    </row>
    <row r="1908" spans="1:18" ht="42.75" x14ac:dyDescent="0.4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>
        <f t="shared" si="119"/>
        <v>2016</v>
      </c>
    </row>
    <row r="1909" spans="1:18" ht="42.75" x14ac:dyDescent="0.4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>
        <f t="shared" si="119"/>
        <v>2014</v>
      </c>
    </row>
    <row r="1910" spans="1:18" ht="42.75" x14ac:dyDescent="0.4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>
        <f t="shared" si="119"/>
        <v>2016</v>
      </c>
    </row>
    <row r="1911" spans="1:18" ht="42.75" x14ac:dyDescent="0.4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>
        <f t="shared" si="119"/>
        <v>2014</v>
      </c>
    </row>
    <row r="1912" spans="1:18" ht="42.75" x14ac:dyDescent="0.4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>
        <f t="shared" si="119"/>
        <v>2015</v>
      </c>
    </row>
    <row r="1913" spans="1:18" ht="42.75" x14ac:dyDescent="0.4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>
        <f t="shared" si="119"/>
        <v>2014</v>
      </c>
    </row>
    <row r="1914" spans="1:18" ht="42.75" x14ac:dyDescent="0.4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>
        <f t="shared" si="119"/>
        <v>2015</v>
      </c>
    </row>
    <row r="1915" spans="1:18" ht="28.5" x14ac:dyDescent="0.4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>
        <f t="shared" si="119"/>
        <v>2014</v>
      </c>
    </row>
    <row r="1916" spans="1:18" ht="42.75" x14ac:dyDescent="0.4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>
        <f t="shared" si="119"/>
        <v>2014</v>
      </c>
    </row>
    <row r="1917" spans="1:18" ht="42.75" x14ac:dyDescent="0.4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>
        <f t="shared" si="119"/>
        <v>2014</v>
      </c>
    </row>
    <row r="1918" spans="1:18" ht="28.5" x14ac:dyDescent="0.4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>
        <f t="shared" si="119"/>
        <v>2016</v>
      </c>
    </row>
    <row r="1919" spans="1:18" ht="28.5" x14ac:dyDescent="0.4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>
        <f t="shared" si="119"/>
        <v>2017</v>
      </c>
    </row>
    <row r="1920" spans="1:18" ht="42.75" x14ac:dyDescent="0.4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>
        <f t="shared" si="119"/>
        <v>2014</v>
      </c>
    </row>
    <row r="1921" spans="1:18" ht="42.75" x14ac:dyDescent="0.4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>
        <f t="shared" si="119"/>
        <v>2015</v>
      </c>
    </row>
    <row r="1922" spans="1:18" ht="42.75" x14ac:dyDescent="0.4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>
        <f t="shared" si="119"/>
        <v>2015</v>
      </c>
    </row>
    <row r="1923" spans="1:18" ht="28.5" x14ac:dyDescent="0.4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ref="R1923:R1986" si="123">YEAR(O1923)</f>
        <v>2012</v>
      </c>
    </row>
    <row r="1924" spans="1:18" ht="42.75" x14ac:dyDescent="0.4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si="123"/>
        <v>2013</v>
      </c>
    </row>
    <row r="1925" spans="1:18" ht="42.75" x14ac:dyDescent="0.4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2011</v>
      </c>
    </row>
    <row r="1926" spans="1:18" ht="57" x14ac:dyDescent="0.4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2013</v>
      </c>
    </row>
    <row r="1927" spans="1:18" ht="28.5" x14ac:dyDescent="0.4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57" x14ac:dyDescent="0.4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2010</v>
      </c>
    </row>
    <row r="1929" spans="1:18" x14ac:dyDescent="0.4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2012</v>
      </c>
    </row>
    <row r="1930" spans="1:18" ht="28.5" x14ac:dyDescent="0.4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>
        <f t="shared" si="123"/>
        <v>2013</v>
      </c>
    </row>
    <row r="1931" spans="1:18" ht="42.75" x14ac:dyDescent="0.4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>
        <f t="shared" si="123"/>
        <v>2011</v>
      </c>
    </row>
    <row r="1932" spans="1:18" ht="28.5" x14ac:dyDescent="0.4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>
        <f t="shared" si="123"/>
        <v>2013</v>
      </c>
    </row>
    <row r="1933" spans="1:18" ht="42.75" x14ac:dyDescent="0.4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>
        <f t="shared" si="123"/>
        <v>2012</v>
      </c>
    </row>
    <row r="1934" spans="1:18" ht="42.75" x14ac:dyDescent="0.4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>
        <f t="shared" si="123"/>
        <v>2012</v>
      </c>
    </row>
    <row r="1935" spans="1:18" ht="42.75" x14ac:dyDescent="0.4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>
        <f t="shared" si="123"/>
        <v>2014</v>
      </c>
    </row>
    <row r="1936" spans="1:18" ht="42.75" x14ac:dyDescent="0.4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>
        <f t="shared" si="123"/>
        <v>2011</v>
      </c>
    </row>
    <row r="1937" spans="1:18" ht="42.75" x14ac:dyDescent="0.4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>
        <f t="shared" si="123"/>
        <v>2014</v>
      </c>
    </row>
    <row r="1938" spans="1:18" ht="42.75" x14ac:dyDescent="0.4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>
        <f t="shared" si="123"/>
        <v>2011</v>
      </c>
    </row>
    <row r="1939" spans="1:18" ht="42.75" x14ac:dyDescent="0.4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>
        <f t="shared" si="123"/>
        <v>2012</v>
      </c>
    </row>
    <row r="1940" spans="1:18" ht="42.75" x14ac:dyDescent="0.4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>
        <f t="shared" si="123"/>
        <v>2013</v>
      </c>
    </row>
    <row r="1941" spans="1:18" ht="42.75" x14ac:dyDescent="0.4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>
        <f t="shared" si="123"/>
        <v>2013</v>
      </c>
    </row>
    <row r="1942" spans="1:18" ht="42.75" x14ac:dyDescent="0.4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>
        <f t="shared" si="123"/>
        <v>2011</v>
      </c>
    </row>
    <row r="1943" spans="1:18" ht="42.75" x14ac:dyDescent="0.4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>
        <f t="shared" si="123"/>
        <v>2014</v>
      </c>
    </row>
    <row r="1944" spans="1:18" ht="42.75" x14ac:dyDescent="0.4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>
        <f t="shared" si="123"/>
        <v>2011</v>
      </c>
    </row>
    <row r="1945" spans="1:18" ht="42.75" x14ac:dyDescent="0.4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>
        <f t="shared" si="123"/>
        <v>2016</v>
      </c>
    </row>
    <row r="1946" spans="1:18" ht="42.75" x14ac:dyDescent="0.4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>
        <f t="shared" si="123"/>
        <v>2014</v>
      </c>
    </row>
    <row r="1947" spans="1:18" ht="42.75" x14ac:dyDescent="0.4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>
        <f t="shared" si="123"/>
        <v>2015</v>
      </c>
    </row>
    <row r="1948" spans="1:18" ht="42.75" x14ac:dyDescent="0.4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>
        <f t="shared" si="123"/>
        <v>2014</v>
      </c>
    </row>
    <row r="1949" spans="1:18" ht="57" x14ac:dyDescent="0.4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>
        <f t="shared" si="123"/>
        <v>2009</v>
      </c>
    </row>
    <row r="1950" spans="1:18" ht="28.5" x14ac:dyDescent="0.4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>
        <f t="shared" si="123"/>
        <v>2016</v>
      </c>
    </row>
    <row r="1951" spans="1:18" ht="42.75" x14ac:dyDescent="0.4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>
        <f t="shared" si="123"/>
        <v>2014</v>
      </c>
    </row>
    <row r="1952" spans="1:18" ht="42.75" x14ac:dyDescent="0.4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>
        <f t="shared" si="123"/>
        <v>2011</v>
      </c>
    </row>
    <row r="1953" spans="1:18" ht="42.75" x14ac:dyDescent="0.4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>
        <f t="shared" si="123"/>
        <v>2016</v>
      </c>
    </row>
    <row r="1954" spans="1:18" ht="42.75" x14ac:dyDescent="0.4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>
        <f t="shared" si="123"/>
        <v>2013</v>
      </c>
    </row>
    <row r="1955" spans="1:18" ht="42.75" x14ac:dyDescent="0.4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>
        <f t="shared" si="123"/>
        <v>2012</v>
      </c>
    </row>
    <row r="1956" spans="1:18" ht="28.5" x14ac:dyDescent="0.4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>
        <f t="shared" si="123"/>
        <v>2016</v>
      </c>
    </row>
    <row r="1957" spans="1:18" ht="42.75" x14ac:dyDescent="0.4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>
        <f t="shared" si="123"/>
        <v>2012</v>
      </c>
    </row>
    <row r="1958" spans="1:18" ht="42.75" x14ac:dyDescent="0.4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>
        <f t="shared" si="123"/>
        <v>2015</v>
      </c>
    </row>
    <row r="1959" spans="1:18" ht="28.5" x14ac:dyDescent="0.4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>
        <f t="shared" si="123"/>
        <v>2012</v>
      </c>
    </row>
    <row r="1960" spans="1:18" ht="42.75" x14ac:dyDescent="0.4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>
        <f t="shared" si="123"/>
        <v>2013</v>
      </c>
    </row>
    <row r="1961" spans="1:18" ht="42.75" x14ac:dyDescent="0.4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>
        <f t="shared" si="123"/>
        <v>2014</v>
      </c>
    </row>
    <row r="1962" spans="1:18" ht="42.75" x14ac:dyDescent="0.4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>
        <f t="shared" si="123"/>
        <v>2014</v>
      </c>
    </row>
    <row r="1963" spans="1:18" ht="42.75" x14ac:dyDescent="0.4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>
        <f t="shared" si="123"/>
        <v>2012</v>
      </c>
    </row>
    <row r="1964" spans="1:18" ht="42.75" x14ac:dyDescent="0.4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>
        <f t="shared" si="123"/>
        <v>2014</v>
      </c>
    </row>
    <row r="1965" spans="1:18" ht="42.75" x14ac:dyDescent="0.4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>
        <f t="shared" si="123"/>
        <v>2014</v>
      </c>
    </row>
    <row r="1966" spans="1:18" ht="42.75" x14ac:dyDescent="0.4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>
        <f t="shared" si="123"/>
        <v>2016</v>
      </c>
    </row>
    <row r="1967" spans="1:18" ht="42.75" x14ac:dyDescent="0.4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>
        <f t="shared" si="123"/>
        <v>2011</v>
      </c>
    </row>
    <row r="1968" spans="1:18" ht="42.75" x14ac:dyDescent="0.4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>
        <f t="shared" si="123"/>
        <v>2014</v>
      </c>
    </row>
    <row r="1969" spans="1:18" ht="42.75" x14ac:dyDescent="0.4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>
        <f t="shared" si="123"/>
        <v>2014</v>
      </c>
    </row>
    <row r="1970" spans="1:18" ht="28.5" x14ac:dyDescent="0.4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>
        <f t="shared" si="123"/>
        <v>2016</v>
      </c>
    </row>
    <row r="1971" spans="1:18" ht="42.75" x14ac:dyDescent="0.4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>
        <f t="shared" si="123"/>
        <v>2016</v>
      </c>
    </row>
    <row r="1972" spans="1:18" ht="42.75" x14ac:dyDescent="0.4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>
        <f t="shared" si="123"/>
        <v>2013</v>
      </c>
    </row>
    <row r="1973" spans="1:18" ht="42.75" x14ac:dyDescent="0.4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>
        <f t="shared" si="123"/>
        <v>2013</v>
      </c>
    </row>
    <row r="1974" spans="1:18" ht="42.75" x14ac:dyDescent="0.4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>
        <f t="shared" si="123"/>
        <v>2012</v>
      </c>
    </row>
    <row r="1975" spans="1:18" ht="42.75" x14ac:dyDescent="0.4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>
        <f t="shared" si="123"/>
        <v>2016</v>
      </c>
    </row>
    <row r="1976" spans="1:18" ht="42.75" x14ac:dyDescent="0.4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>
        <f t="shared" si="123"/>
        <v>2013</v>
      </c>
    </row>
    <row r="1977" spans="1:18" ht="28.5" x14ac:dyDescent="0.4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>
        <f t="shared" si="123"/>
        <v>2013</v>
      </c>
    </row>
    <row r="1978" spans="1:18" ht="28.5" x14ac:dyDescent="0.4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>
        <f t="shared" si="123"/>
        <v>2013</v>
      </c>
    </row>
    <row r="1979" spans="1:18" ht="42.75" x14ac:dyDescent="0.4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>
        <f t="shared" si="123"/>
        <v>2015</v>
      </c>
    </row>
    <row r="1980" spans="1:18" ht="42.75" x14ac:dyDescent="0.4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>
        <f t="shared" si="123"/>
        <v>2012</v>
      </c>
    </row>
    <row r="1981" spans="1:18" ht="42.75" x14ac:dyDescent="0.4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>
        <f t="shared" si="123"/>
        <v>2015</v>
      </c>
    </row>
    <row r="1982" spans="1:18" ht="28.5" x14ac:dyDescent="0.4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>
        <f t="shared" si="123"/>
        <v>2016</v>
      </c>
    </row>
    <row r="1983" spans="1:18" ht="42.75" x14ac:dyDescent="0.4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>
        <f t="shared" si="123"/>
        <v>2014</v>
      </c>
    </row>
    <row r="1984" spans="1:18" ht="42.75" x14ac:dyDescent="0.4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>
        <f t="shared" si="123"/>
        <v>2016</v>
      </c>
    </row>
    <row r="1985" spans="1:18" ht="42.75" x14ac:dyDescent="0.4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>
        <f t="shared" si="123"/>
        <v>2016</v>
      </c>
    </row>
    <row r="1986" spans="1:18" ht="57" x14ac:dyDescent="0.4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>
        <f t="shared" si="123"/>
        <v>2014</v>
      </c>
    </row>
    <row r="1987" spans="1:18" ht="42.75" x14ac:dyDescent="0.4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ref="R1987:R2050" si="127">YEAR(O1987)</f>
        <v>2016</v>
      </c>
    </row>
    <row r="1988" spans="1:18" ht="42.75" x14ac:dyDescent="0.4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si="127"/>
        <v>2016</v>
      </c>
    </row>
    <row r="1989" spans="1:18" ht="28.5" x14ac:dyDescent="0.4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2015</v>
      </c>
    </row>
    <row r="1990" spans="1:18" x14ac:dyDescent="0.4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2.75" x14ac:dyDescent="0.4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2016</v>
      </c>
    </row>
    <row r="1992" spans="1:18" ht="42.75" x14ac:dyDescent="0.4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28.5" x14ac:dyDescent="0.4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2015</v>
      </c>
    </row>
    <row r="1994" spans="1:18" ht="28.5" x14ac:dyDescent="0.4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>
        <f t="shared" si="127"/>
        <v>2015</v>
      </c>
    </row>
    <row r="1995" spans="1:18" ht="42.75" x14ac:dyDescent="0.4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>
        <f t="shared" si="127"/>
        <v>2015</v>
      </c>
    </row>
    <row r="1996" spans="1:18" ht="57" x14ac:dyDescent="0.4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>
        <f t="shared" si="127"/>
        <v>2016</v>
      </c>
    </row>
    <row r="1997" spans="1:18" ht="42.75" x14ac:dyDescent="0.4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>
        <f t="shared" si="127"/>
        <v>2015</v>
      </c>
    </row>
    <row r="1998" spans="1:18" ht="42.75" x14ac:dyDescent="0.4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>
        <f t="shared" si="127"/>
        <v>2014</v>
      </c>
    </row>
    <row r="1999" spans="1:18" ht="42.75" x14ac:dyDescent="0.4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>
        <f t="shared" si="127"/>
        <v>2014</v>
      </c>
    </row>
    <row r="2000" spans="1:18" ht="42.75" x14ac:dyDescent="0.4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>
        <f t="shared" si="127"/>
        <v>2014</v>
      </c>
    </row>
    <row r="2001" spans="1:18" ht="42.75" x14ac:dyDescent="0.4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>
        <f t="shared" si="127"/>
        <v>2014</v>
      </c>
    </row>
    <row r="2002" spans="1:18" ht="42.75" x14ac:dyDescent="0.4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>
        <f t="shared" si="127"/>
        <v>2015</v>
      </c>
    </row>
    <row r="2003" spans="1:18" ht="28.5" x14ac:dyDescent="0.4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>
        <f t="shared" si="127"/>
        <v>2015</v>
      </c>
    </row>
    <row r="2004" spans="1:18" ht="42.75" x14ac:dyDescent="0.4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>
        <f t="shared" si="127"/>
        <v>2016</v>
      </c>
    </row>
    <row r="2005" spans="1:18" ht="57" x14ac:dyDescent="0.4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>
        <f t="shared" si="127"/>
        <v>2010</v>
      </c>
    </row>
    <row r="2006" spans="1:18" ht="42.75" x14ac:dyDescent="0.4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>
        <f t="shared" si="127"/>
        <v>2014</v>
      </c>
    </row>
    <row r="2007" spans="1:18" ht="42.75" x14ac:dyDescent="0.4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>
        <f t="shared" si="127"/>
        <v>2013</v>
      </c>
    </row>
    <row r="2008" spans="1:18" ht="57" x14ac:dyDescent="0.4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>
        <f t="shared" si="127"/>
        <v>2014</v>
      </c>
    </row>
    <row r="2009" spans="1:18" ht="57" x14ac:dyDescent="0.4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>
        <f t="shared" si="127"/>
        <v>2010</v>
      </c>
    </row>
    <row r="2010" spans="1:18" ht="42.75" x14ac:dyDescent="0.4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>
        <f t="shared" si="127"/>
        <v>2011</v>
      </c>
    </row>
    <row r="2011" spans="1:18" ht="42.75" x14ac:dyDescent="0.4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>
        <f t="shared" si="127"/>
        <v>2016</v>
      </c>
    </row>
    <row r="2012" spans="1:18" ht="28.5" x14ac:dyDescent="0.4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>
        <f t="shared" si="127"/>
        <v>2016</v>
      </c>
    </row>
    <row r="2013" spans="1:18" ht="42.75" x14ac:dyDescent="0.4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>
        <f t="shared" si="127"/>
        <v>2015</v>
      </c>
    </row>
    <row r="2014" spans="1:18" ht="42.75" x14ac:dyDescent="0.4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>
        <f t="shared" si="127"/>
        <v>2015</v>
      </c>
    </row>
    <row r="2015" spans="1:18" ht="42.75" x14ac:dyDescent="0.4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>
        <f t="shared" si="127"/>
        <v>2016</v>
      </c>
    </row>
    <row r="2016" spans="1:18" ht="42.75" x14ac:dyDescent="0.4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>
        <f t="shared" si="127"/>
        <v>2013</v>
      </c>
    </row>
    <row r="2017" spans="1:18" ht="42.75" x14ac:dyDescent="0.4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>
        <f t="shared" si="127"/>
        <v>2011</v>
      </c>
    </row>
    <row r="2018" spans="1:18" ht="28.5" x14ac:dyDescent="0.4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>
        <f t="shared" si="127"/>
        <v>2013</v>
      </c>
    </row>
    <row r="2019" spans="1:18" ht="42.75" x14ac:dyDescent="0.4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>
        <f t="shared" si="127"/>
        <v>2012</v>
      </c>
    </row>
    <row r="2020" spans="1:18" ht="42.75" x14ac:dyDescent="0.4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>
        <f t="shared" si="127"/>
        <v>2015</v>
      </c>
    </row>
    <row r="2021" spans="1:18" ht="42.75" x14ac:dyDescent="0.4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>
        <f t="shared" si="127"/>
        <v>2016</v>
      </c>
    </row>
    <row r="2022" spans="1:18" ht="42.75" x14ac:dyDescent="0.4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>
        <f t="shared" si="127"/>
        <v>2014</v>
      </c>
    </row>
    <row r="2023" spans="1:18" ht="42.75" x14ac:dyDescent="0.4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>
        <f t="shared" si="127"/>
        <v>2014</v>
      </c>
    </row>
    <row r="2024" spans="1:18" ht="42.75" x14ac:dyDescent="0.4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>
        <f t="shared" si="127"/>
        <v>2016</v>
      </c>
    </row>
    <row r="2025" spans="1:18" ht="42.75" x14ac:dyDescent="0.4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>
        <f t="shared" si="127"/>
        <v>2015</v>
      </c>
    </row>
    <row r="2026" spans="1:18" ht="42.75" x14ac:dyDescent="0.4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>
        <f t="shared" si="127"/>
        <v>2012</v>
      </c>
    </row>
    <row r="2027" spans="1:18" ht="42.75" x14ac:dyDescent="0.4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>
        <f t="shared" si="127"/>
        <v>2015</v>
      </c>
    </row>
    <row r="2028" spans="1:18" ht="28.5" x14ac:dyDescent="0.4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>
        <f t="shared" si="127"/>
        <v>2014</v>
      </c>
    </row>
    <row r="2029" spans="1:18" ht="42.75" x14ac:dyDescent="0.4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>
        <f t="shared" si="127"/>
        <v>2015</v>
      </c>
    </row>
    <row r="2030" spans="1:18" ht="28.5" x14ac:dyDescent="0.4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>
        <f t="shared" si="127"/>
        <v>2010</v>
      </c>
    </row>
    <row r="2031" spans="1:18" ht="42.75" x14ac:dyDescent="0.4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>
        <f t="shared" si="127"/>
        <v>2014</v>
      </c>
    </row>
    <row r="2032" spans="1:18" ht="42.75" x14ac:dyDescent="0.4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>
        <f t="shared" si="127"/>
        <v>2012</v>
      </c>
    </row>
    <row r="2033" spans="1:18" ht="28.5" x14ac:dyDescent="0.4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>
        <f t="shared" si="127"/>
        <v>2014</v>
      </c>
    </row>
    <row r="2034" spans="1:18" ht="42.75" x14ac:dyDescent="0.4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>
        <f t="shared" si="127"/>
        <v>2016</v>
      </c>
    </row>
    <row r="2035" spans="1:18" ht="42.75" x14ac:dyDescent="0.4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>
        <f t="shared" si="127"/>
        <v>2014</v>
      </c>
    </row>
    <row r="2036" spans="1:18" ht="42.75" x14ac:dyDescent="0.4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>
        <f t="shared" si="127"/>
        <v>2015</v>
      </c>
    </row>
    <row r="2037" spans="1:18" ht="42.75" x14ac:dyDescent="0.4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>
        <f t="shared" si="127"/>
        <v>2015</v>
      </c>
    </row>
    <row r="2038" spans="1:18" ht="42.75" x14ac:dyDescent="0.4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>
        <f t="shared" si="127"/>
        <v>2014</v>
      </c>
    </row>
    <row r="2039" spans="1:18" ht="42.75" x14ac:dyDescent="0.4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>
        <f t="shared" si="127"/>
        <v>2013</v>
      </c>
    </row>
    <row r="2040" spans="1:18" ht="42.75" x14ac:dyDescent="0.4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>
        <f t="shared" si="127"/>
        <v>2013</v>
      </c>
    </row>
    <row r="2041" spans="1:18" ht="28.5" x14ac:dyDescent="0.4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>
        <f t="shared" si="127"/>
        <v>2016</v>
      </c>
    </row>
    <row r="2042" spans="1:18" ht="28.5" x14ac:dyDescent="0.4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>
        <f t="shared" si="127"/>
        <v>2013</v>
      </c>
    </row>
    <row r="2043" spans="1:18" ht="42.75" x14ac:dyDescent="0.4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>
        <f t="shared" si="127"/>
        <v>2016</v>
      </c>
    </row>
    <row r="2044" spans="1:18" ht="42.75" x14ac:dyDescent="0.4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>
        <f t="shared" si="127"/>
        <v>2015</v>
      </c>
    </row>
    <row r="2045" spans="1:18" ht="42.75" x14ac:dyDescent="0.4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>
        <f t="shared" si="127"/>
        <v>2016</v>
      </c>
    </row>
    <row r="2046" spans="1:18" ht="42.75" x14ac:dyDescent="0.4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>
        <f t="shared" si="127"/>
        <v>2015</v>
      </c>
    </row>
    <row r="2047" spans="1:18" ht="42.75" x14ac:dyDescent="0.4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>
        <f t="shared" si="127"/>
        <v>2012</v>
      </c>
    </row>
    <row r="2048" spans="1:18" ht="42.75" x14ac:dyDescent="0.4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>
        <f t="shared" si="127"/>
        <v>2013</v>
      </c>
    </row>
    <row r="2049" spans="1:18" ht="42.75" x14ac:dyDescent="0.4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>
        <f t="shared" si="127"/>
        <v>2015</v>
      </c>
    </row>
    <row r="2050" spans="1:18" ht="42.75" x14ac:dyDescent="0.4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>
        <f t="shared" si="127"/>
        <v>2013</v>
      </c>
    </row>
    <row r="2051" spans="1:18" x14ac:dyDescent="0.4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ref="R2051:R2114" si="131">YEAR(O2051)</f>
        <v>2013</v>
      </c>
    </row>
    <row r="2052" spans="1:18" ht="42.75" x14ac:dyDescent="0.4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si="131"/>
        <v>2015</v>
      </c>
    </row>
    <row r="2053" spans="1:18" ht="42.75" x14ac:dyDescent="0.4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2013</v>
      </c>
    </row>
    <row r="2054" spans="1:18" ht="42.75" x14ac:dyDescent="0.4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2016</v>
      </c>
    </row>
    <row r="2055" spans="1:18" ht="42.75" x14ac:dyDescent="0.4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2015</v>
      </c>
    </row>
    <row r="2056" spans="1:18" ht="42.75" x14ac:dyDescent="0.4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2014</v>
      </c>
    </row>
    <row r="2057" spans="1:18" ht="42.75" x14ac:dyDescent="0.4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2.75" x14ac:dyDescent="0.4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>
        <f t="shared" si="131"/>
        <v>2013</v>
      </c>
    </row>
    <row r="2059" spans="1:18" ht="42.75" x14ac:dyDescent="0.4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>
        <f t="shared" si="131"/>
        <v>2016</v>
      </c>
    </row>
    <row r="2060" spans="1:18" ht="28.5" x14ac:dyDescent="0.4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>
        <f t="shared" si="131"/>
        <v>2015</v>
      </c>
    </row>
    <row r="2061" spans="1:18" ht="42.75" x14ac:dyDescent="0.4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>
        <f t="shared" si="131"/>
        <v>2015</v>
      </c>
    </row>
    <row r="2062" spans="1:18" ht="42.75" x14ac:dyDescent="0.4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>
        <f t="shared" si="131"/>
        <v>2014</v>
      </c>
    </row>
    <row r="2063" spans="1:18" ht="42.75" x14ac:dyDescent="0.4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>
        <f t="shared" si="131"/>
        <v>2016</v>
      </c>
    </row>
    <row r="2064" spans="1:18" ht="42.75" x14ac:dyDescent="0.4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>
        <f t="shared" si="131"/>
        <v>2016</v>
      </c>
    </row>
    <row r="2065" spans="1:18" ht="28.5" x14ac:dyDescent="0.4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>
        <f t="shared" si="131"/>
        <v>2016</v>
      </c>
    </row>
    <row r="2066" spans="1:18" ht="42.75" x14ac:dyDescent="0.4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>
        <f t="shared" si="131"/>
        <v>2013</v>
      </c>
    </row>
    <row r="2067" spans="1:18" ht="42.75" x14ac:dyDescent="0.4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>
        <f t="shared" si="131"/>
        <v>2013</v>
      </c>
    </row>
    <row r="2068" spans="1:18" ht="42.75" x14ac:dyDescent="0.4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>
        <f t="shared" si="131"/>
        <v>2014</v>
      </c>
    </row>
    <row r="2069" spans="1:18" ht="42.75" x14ac:dyDescent="0.4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>
        <f t="shared" si="131"/>
        <v>2015</v>
      </c>
    </row>
    <row r="2070" spans="1:18" ht="42.75" x14ac:dyDescent="0.4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>
        <f t="shared" si="131"/>
        <v>2016</v>
      </c>
    </row>
    <row r="2071" spans="1:18" ht="42.75" x14ac:dyDescent="0.4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>
        <f t="shared" si="131"/>
        <v>2015</v>
      </c>
    </row>
    <row r="2072" spans="1:18" ht="42.75" x14ac:dyDescent="0.4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>
        <f t="shared" si="131"/>
        <v>2016</v>
      </c>
    </row>
    <row r="2073" spans="1:18" ht="42.75" x14ac:dyDescent="0.4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>
        <f t="shared" si="131"/>
        <v>2016</v>
      </c>
    </row>
    <row r="2074" spans="1:18" ht="42.75" x14ac:dyDescent="0.4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>
        <f t="shared" si="131"/>
        <v>2016</v>
      </c>
    </row>
    <row r="2075" spans="1:18" ht="42.75" x14ac:dyDescent="0.4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>
        <f t="shared" si="131"/>
        <v>2015</v>
      </c>
    </row>
    <row r="2076" spans="1:18" ht="28.5" x14ac:dyDescent="0.4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>
        <f t="shared" si="131"/>
        <v>2016</v>
      </c>
    </row>
    <row r="2077" spans="1:18" ht="42.75" x14ac:dyDescent="0.4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>
        <f t="shared" si="131"/>
        <v>2013</v>
      </c>
    </row>
    <row r="2078" spans="1:18" ht="28.5" x14ac:dyDescent="0.4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>
        <f t="shared" si="131"/>
        <v>2014</v>
      </c>
    </row>
    <row r="2079" spans="1:18" ht="42.75" x14ac:dyDescent="0.4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>
        <f t="shared" si="131"/>
        <v>2015</v>
      </c>
    </row>
    <row r="2080" spans="1:18" ht="42.75" x14ac:dyDescent="0.4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>
        <f t="shared" si="131"/>
        <v>2016</v>
      </c>
    </row>
    <row r="2081" spans="1:18" ht="42.75" x14ac:dyDescent="0.4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>
        <f t="shared" si="131"/>
        <v>2015</v>
      </c>
    </row>
    <row r="2082" spans="1:18" ht="42.75" x14ac:dyDescent="0.4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>
        <f t="shared" si="131"/>
        <v>2015</v>
      </c>
    </row>
    <row r="2083" spans="1:18" ht="42.75" x14ac:dyDescent="0.4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>
        <f t="shared" si="131"/>
        <v>2012</v>
      </c>
    </row>
    <row r="2084" spans="1:18" ht="42.75" x14ac:dyDescent="0.4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>
        <f t="shared" si="131"/>
        <v>2011</v>
      </c>
    </row>
    <row r="2085" spans="1:18" ht="42.75" x14ac:dyDescent="0.4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>
        <f t="shared" si="131"/>
        <v>2012</v>
      </c>
    </row>
    <row r="2086" spans="1:18" ht="42.75" x14ac:dyDescent="0.4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>
        <f t="shared" si="131"/>
        <v>2014</v>
      </c>
    </row>
    <row r="2087" spans="1:18" ht="42.75" x14ac:dyDescent="0.4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>
        <f t="shared" si="131"/>
        <v>2012</v>
      </c>
    </row>
    <row r="2088" spans="1:18" ht="42.75" x14ac:dyDescent="0.4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>
        <f t="shared" si="131"/>
        <v>2011</v>
      </c>
    </row>
    <row r="2089" spans="1:18" ht="42.75" x14ac:dyDescent="0.4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>
        <f t="shared" si="131"/>
        <v>2011</v>
      </c>
    </row>
    <row r="2090" spans="1:18" ht="42.75" x14ac:dyDescent="0.4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>
        <f t="shared" si="131"/>
        <v>2010</v>
      </c>
    </row>
    <row r="2091" spans="1:18" ht="28.5" x14ac:dyDescent="0.4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>
        <f t="shared" si="131"/>
        <v>2013</v>
      </c>
    </row>
    <row r="2092" spans="1:18" ht="42.75" x14ac:dyDescent="0.4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>
        <f t="shared" si="131"/>
        <v>2013</v>
      </c>
    </row>
    <row r="2093" spans="1:18" ht="42.75" x14ac:dyDescent="0.4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>
        <f t="shared" si="131"/>
        <v>2011</v>
      </c>
    </row>
    <row r="2094" spans="1:18" ht="42.75" x14ac:dyDescent="0.4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>
        <f t="shared" si="131"/>
        <v>2011</v>
      </c>
    </row>
    <row r="2095" spans="1:18" ht="42.75" x14ac:dyDescent="0.4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>
        <f t="shared" si="131"/>
        <v>2012</v>
      </c>
    </row>
    <row r="2096" spans="1:18" ht="42.75" x14ac:dyDescent="0.4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>
        <f t="shared" si="131"/>
        <v>2012</v>
      </c>
    </row>
    <row r="2097" spans="1:18" ht="42.75" x14ac:dyDescent="0.4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>
        <f t="shared" si="131"/>
        <v>2011</v>
      </c>
    </row>
    <row r="2098" spans="1:18" ht="42.75" x14ac:dyDescent="0.4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>
        <f t="shared" si="131"/>
        <v>2012</v>
      </c>
    </row>
    <row r="2099" spans="1:18" ht="42.75" x14ac:dyDescent="0.4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>
        <f t="shared" si="131"/>
        <v>2011</v>
      </c>
    </row>
    <row r="2100" spans="1:18" ht="42.75" x14ac:dyDescent="0.4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>
        <f t="shared" si="131"/>
        <v>2012</v>
      </c>
    </row>
    <row r="2101" spans="1:18" x14ac:dyDescent="0.4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>
        <f t="shared" si="131"/>
        <v>2015</v>
      </c>
    </row>
    <row r="2102" spans="1:18" ht="42.75" x14ac:dyDescent="0.4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>
        <f t="shared" si="131"/>
        <v>2012</v>
      </c>
    </row>
    <row r="2103" spans="1:18" ht="42.75" x14ac:dyDescent="0.4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>
        <f t="shared" si="131"/>
        <v>2011</v>
      </c>
    </row>
    <row r="2104" spans="1:18" ht="42.75" x14ac:dyDescent="0.4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>
        <f t="shared" si="131"/>
        <v>2011</v>
      </c>
    </row>
    <row r="2105" spans="1:18" ht="28.5" x14ac:dyDescent="0.4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>
        <f t="shared" si="131"/>
        <v>2012</v>
      </c>
    </row>
    <row r="2106" spans="1:18" ht="42.75" x14ac:dyDescent="0.4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>
        <f t="shared" si="131"/>
        <v>2013</v>
      </c>
    </row>
    <row r="2107" spans="1:18" ht="28.5" x14ac:dyDescent="0.4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>
        <f t="shared" si="131"/>
        <v>2014</v>
      </c>
    </row>
    <row r="2108" spans="1:18" ht="42.75" x14ac:dyDescent="0.4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>
        <f t="shared" si="131"/>
        <v>2012</v>
      </c>
    </row>
    <row r="2109" spans="1:18" ht="42.75" x14ac:dyDescent="0.4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>
        <f t="shared" si="131"/>
        <v>2014</v>
      </c>
    </row>
    <row r="2110" spans="1:18" ht="42.75" x14ac:dyDescent="0.4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>
        <f t="shared" si="131"/>
        <v>2012</v>
      </c>
    </row>
    <row r="2111" spans="1:18" ht="28.5" x14ac:dyDescent="0.4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>
        <f t="shared" si="131"/>
        <v>2015</v>
      </c>
    </row>
    <row r="2112" spans="1:18" ht="28.5" x14ac:dyDescent="0.4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>
        <f t="shared" si="131"/>
        <v>2014</v>
      </c>
    </row>
    <row r="2113" spans="1:18" ht="42.75" x14ac:dyDescent="0.4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>
        <f t="shared" si="131"/>
        <v>2011</v>
      </c>
    </row>
    <row r="2114" spans="1:18" ht="42.75" x14ac:dyDescent="0.4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>
        <f t="shared" si="131"/>
        <v>2013</v>
      </c>
    </row>
    <row r="2115" spans="1:18" ht="28.5" x14ac:dyDescent="0.4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ref="R2115:R2178" si="135">YEAR(O2115)</f>
        <v>2014</v>
      </c>
    </row>
    <row r="2116" spans="1:18" ht="42.75" x14ac:dyDescent="0.4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si="135"/>
        <v>2010</v>
      </c>
    </row>
    <row r="2117" spans="1:18" ht="42.75" x14ac:dyDescent="0.4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2011</v>
      </c>
    </row>
    <row r="2118" spans="1:18" ht="42.75" x14ac:dyDescent="0.4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2012</v>
      </c>
    </row>
    <row r="2119" spans="1:18" ht="42.75" x14ac:dyDescent="0.4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2015</v>
      </c>
    </row>
    <row r="2120" spans="1:18" ht="28.5" x14ac:dyDescent="0.4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2011</v>
      </c>
    </row>
    <row r="2121" spans="1:18" ht="42.75" x14ac:dyDescent="0.4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2012</v>
      </c>
    </row>
    <row r="2122" spans="1:18" ht="42.75" x14ac:dyDescent="0.4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>
        <f t="shared" si="135"/>
        <v>2013</v>
      </c>
    </row>
    <row r="2123" spans="1:18" ht="28.5" x14ac:dyDescent="0.4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>
        <f t="shared" si="135"/>
        <v>2016</v>
      </c>
    </row>
    <row r="2124" spans="1:18" ht="42.75" x14ac:dyDescent="0.4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>
        <f t="shared" si="135"/>
        <v>2016</v>
      </c>
    </row>
    <row r="2125" spans="1:18" ht="57" x14ac:dyDescent="0.4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>
        <f t="shared" si="135"/>
        <v>2010</v>
      </c>
    </row>
    <row r="2126" spans="1:18" ht="42.75" x14ac:dyDescent="0.4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>
        <f t="shared" si="135"/>
        <v>2010</v>
      </c>
    </row>
    <row r="2127" spans="1:18" ht="42.75" x14ac:dyDescent="0.4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>
        <f t="shared" si="135"/>
        <v>2015</v>
      </c>
    </row>
    <row r="2128" spans="1:18" ht="42.75" x14ac:dyDescent="0.4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>
        <f t="shared" si="135"/>
        <v>2014</v>
      </c>
    </row>
    <row r="2129" spans="1:18" ht="28.5" x14ac:dyDescent="0.4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>
        <f t="shared" si="135"/>
        <v>2015</v>
      </c>
    </row>
    <row r="2130" spans="1:18" ht="42.75" x14ac:dyDescent="0.4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>
        <f t="shared" si="135"/>
        <v>2014</v>
      </c>
    </row>
    <row r="2131" spans="1:18" ht="42.75" x14ac:dyDescent="0.4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>
        <f t="shared" si="135"/>
        <v>2016</v>
      </c>
    </row>
    <row r="2132" spans="1:18" ht="28.5" x14ac:dyDescent="0.4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>
        <f t="shared" si="135"/>
        <v>2014</v>
      </c>
    </row>
    <row r="2133" spans="1:18" ht="42.75" x14ac:dyDescent="0.4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>
        <f t="shared" si="135"/>
        <v>2015</v>
      </c>
    </row>
    <row r="2134" spans="1:18" ht="42.75" x14ac:dyDescent="0.4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>
        <f t="shared" si="135"/>
        <v>2014</v>
      </c>
    </row>
    <row r="2135" spans="1:18" ht="42.75" x14ac:dyDescent="0.4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>
        <f t="shared" si="135"/>
        <v>2011</v>
      </c>
    </row>
    <row r="2136" spans="1:18" ht="42.75" x14ac:dyDescent="0.4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>
        <f t="shared" si="135"/>
        <v>2013</v>
      </c>
    </row>
    <row r="2137" spans="1:18" ht="42.75" x14ac:dyDescent="0.4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>
        <f t="shared" si="135"/>
        <v>2012</v>
      </c>
    </row>
    <row r="2138" spans="1:18" ht="42.75" x14ac:dyDescent="0.4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>
        <f t="shared" si="135"/>
        <v>2013</v>
      </c>
    </row>
    <row r="2139" spans="1:18" ht="42.75" x14ac:dyDescent="0.4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>
        <f t="shared" si="135"/>
        <v>2014</v>
      </c>
    </row>
    <row r="2140" spans="1:18" ht="28.5" x14ac:dyDescent="0.4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>
        <f t="shared" si="135"/>
        <v>2013</v>
      </c>
    </row>
    <row r="2141" spans="1:18" ht="42.75" x14ac:dyDescent="0.4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>
        <f t="shared" si="135"/>
        <v>2016</v>
      </c>
    </row>
    <row r="2142" spans="1:18" ht="42.75" x14ac:dyDescent="0.4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>
        <f t="shared" si="135"/>
        <v>2012</v>
      </c>
    </row>
    <row r="2143" spans="1:18" ht="42.75" x14ac:dyDescent="0.4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>
        <f t="shared" si="135"/>
        <v>2014</v>
      </c>
    </row>
    <row r="2144" spans="1:18" ht="42.75" x14ac:dyDescent="0.4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>
        <f t="shared" si="135"/>
        <v>2015</v>
      </c>
    </row>
    <row r="2145" spans="1:18" ht="42.75" x14ac:dyDescent="0.4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>
        <f t="shared" si="135"/>
        <v>2010</v>
      </c>
    </row>
    <row r="2146" spans="1:18" ht="28.5" x14ac:dyDescent="0.4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>
        <f t="shared" si="135"/>
        <v>2013</v>
      </c>
    </row>
    <row r="2147" spans="1:18" ht="42.75" x14ac:dyDescent="0.4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>
        <f t="shared" si="135"/>
        <v>2013</v>
      </c>
    </row>
    <row r="2148" spans="1:18" ht="42.75" x14ac:dyDescent="0.4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>
        <f t="shared" si="135"/>
        <v>2016</v>
      </c>
    </row>
    <row r="2149" spans="1:18" x14ac:dyDescent="0.4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>
        <f t="shared" si="135"/>
        <v>2014</v>
      </c>
    </row>
    <row r="2150" spans="1:18" ht="42.75" x14ac:dyDescent="0.4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>
        <f t="shared" si="135"/>
        <v>2015</v>
      </c>
    </row>
    <row r="2151" spans="1:18" ht="42.75" x14ac:dyDescent="0.4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>
        <f t="shared" si="135"/>
        <v>2010</v>
      </c>
    </row>
    <row r="2152" spans="1:18" x14ac:dyDescent="0.4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>
        <f t="shared" si="135"/>
        <v>2016</v>
      </c>
    </row>
    <row r="2153" spans="1:18" ht="42.75" x14ac:dyDescent="0.4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>
        <f t="shared" si="135"/>
        <v>2016</v>
      </c>
    </row>
    <row r="2154" spans="1:18" ht="42.75" x14ac:dyDescent="0.4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>
        <f t="shared" si="135"/>
        <v>2014</v>
      </c>
    </row>
    <row r="2155" spans="1:18" ht="42.75" x14ac:dyDescent="0.4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>
        <f t="shared" si="135"/>
        <v>2014</v>
      </c>
    </row>
    <row r="2156" spans="1:18" ht="28.5" x14ac:dyDescent="0.4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>
        <f t="shared" si="135"/>
        <v>2014</v>
      </c>
    </row>
    <row r="2157" spans="1:18" ht="42.75" x14ac:dyDescent="0.4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>
        <f t="shared" si="135"/>
        <v>2016</v>
      </c>
    </row>
    <row r="2158" spans="1:18" ht="42.75" x14ac:dyDescent="0.4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>
        <f t="shared" si="135"/>
        <v>2013</v>
      </c>
    </row>
    <row r="2159" spans="1:18" ht="28.5" x14ac:dyDescent="0.4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>
        <f t="shared" si="135"/>
        <v>2016</v>
      </c>
    </row>
    <row r="2160" spans="1:18" ht="42.75" x14ac:dyDescent="0.4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>
        <f t="shared" si="135"/>
        <v>2012</v>
      </c>
    </row>
    <row r="2161" spans="1:18" ht="57" x14ac:dyDescent="0.4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>
        <f t="shared" si="135"/>
        <v>2011</v>
      </c>
    </row>
    <row r="2162" spans="1:18" ht="42.75" x14ac:dyDescent="0.4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>
        <f t="shared" si="135"/>
        <v>2012</v>
      </c>
    </row>
    <row r="2163" spans="1:18" ht="28.5" x14ac:dyDescent="0.4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>
        <f t="shared" si="135"/>
        <v>2015</v>
      </c>
    </row>
    <row r="2164" spans="1:18" ht="42.75" x14ac:dyDescent="0.4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>
        <f t="shared" si="135"/>
        <v>2014</v>
      </c>
    </row>
    <row r="2165" spans="1:18" ht="42.75" x14ac:dyDescent="0.4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>
        <f t="shared" si="135"/>
        <v>2015</v>
      </c>
    </row>
    <row r="2166" spans="1:18" ht="28.5" x14ac:dyDescent="0.4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>
        <f t="shared" si="135"/>
        <v>2016</v>
      </c>
    </row>
    <row r="2167" spans="1:18" ht="42.75" x14ac:dyDescent="0.4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>
        <f t="shared" si="135"/>
        <v>2016</v>
      </c>
    </row>
    <row r="2168" spans="1:18" ht="57" x14ac:dyDescent="0.4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>
        <f t="shared" si="135"/>
        <v>2014</v>
      </c>
    </row>
    <row r="2169" spans="1:18" ht="28.5" x14ac:dyDescent="0.4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>
        <f t="shared" si="135"/>
        <v>2012</v>
      </c>
    </row>
    <row r="2170" spans="1:18" ht="28.5" x14ac:dyDescent="0.4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>
        <f t="shared" si="135"/>
        <v>2017</v>
      </c>
    </row>
    <row r="2171" spans="1:18" ht="42.75" x14ac:dyDescent="0.4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>
        <f t="shared" si="135"/>
        <v>2017</v>
      </c>
    </row>
    <row r="2172" spans="1:18" ht="42.75" x14ac:dyDescent="0.4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>
        <f t="shared" si="135"/>
        <v>2015</v>
      </c>
    </row>
    <row r="2173" spans="1:18" ht="42.75" x14ac:dyDescent="0.4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>
        <f t="shared" si="135"/>
        <v>2015</v>
      </c>
    </row>
    <row r="2174" spans="1:18" ht="42.75" x14ac:dyDescent="0.4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>
        <f t="shared" si="135"/>
        <v>2015</v>
      </c>
    </row>
    <row r="2175" spans="1:18" ht="42.75" x14ac:dyDescent="0.4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>
        <f t="shared" si="135"/>
        <v>2013</v>
      </c>
    </row>
    <row r="2176" spans="1:18" ht="42.75" x14ac:dyDescent="0.4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>
        <f t="shared" si="135"/>
        <v>2016</v>
      </c>
    </row>
    <row r="2177" spans="1:18" ht="42.75" x14ac:dyDescent="0.4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>
        <f t="shared" si="135"/>
        <v>2016</v>
      </c>
    </row>
    <row r="2178" spans="1:18" ht="42.75" x14ac:dyDescent="0.4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>
        <f t="shared" si="135"/>
        <v>2015</v>
      </c>
    </row>
    <row r="2179" spans="1:18" ht="57" x14ac:dyDescent="0.4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ref="R2179:R2242" si="139">YEAR(O2179)</f>
        <v>2016</v>
      </c>
    </row>
    <row r="2180" spans="1:18" ht="42.75" x14ac:dyDescent="0.4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si="139"/>
        <v>2016</v>
      </c>
    </row>
    <row r="2181" spans="1:18" ht="42.75" x14ac:dyDescent="0.4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2015</v>
      </c>
    </row>
    <row r="2182" spans="1:18" ht="28.5" x14ac:dyDescent="0.4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42.75" x14ac:dyDescent="0.4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2017</v>
      </c>
    </row>
    <row r="2184" spans="1:18" ht="42.75" x14ac:dyDescent="0.4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2014</v>
      </c>
    </row>
    <row r="2185" spans="1:18" ht="42.75" x14ac:dyDescent="0.4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2017</v>
      </c>
    </row>
    <row r="2186" spans="1:18" ht="42.75" x14ac:dyDescent="0.4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>
        <f t="shared" si="139"/>
        <v>2016</v>
      </c>
    </row>
    <row r="2187" spans="1:18" ht="42.75" x14ac:dyDescent="0.4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>
        <f t="shared" si="139"/>
        <v>2013</v>
      </c>
    </row>
    <row r="2188" spans="1:18" ht="42.75" x14ac:dyDescent="0.4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>
        <f t="shared" si="139"/>
        <v>2016</v>
      </c>
    </row>
    <row r="2189" spans="1:18" ht="42.75" x14ac:dyDescent="0.4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>
        <f t="shared" si="139"/>
        <v>2015</v>
      </c>
    </row>
    <row r="2190" spans="1:18" ht="42.75" x14ac:dyDescent="0.4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>
        <f t="shared" si="139"/>
        <v>2016</v>
      </c>
    </row>
    <row r="2191" spans="1:18" ht="42.75" x14ac:dyDescent="0.4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>
        <f t="shared" si="139"/>
        <v>2016</v>
      </c>
    </row>
    <row r="2192" spans="1:18" ht="42.75" x14ac:dyDescent="0.4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>
        <f t="shared" si="139"/>
        <v>2016</v>
      </c>
    </row>
    <row r="2193" spans="1:18" ht="42.75" x14ac:dyDescent="0.4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>
        <f t="shared" si="139"/>
        <v>2017</v>
      </c>
    </row>
    <row r="2194" spans="1:18" ht="42.75" x14ac:dyDescent="0.4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>
        <f t="shared" si="139"/>
        <v>2016</v>
      </c>
    </row>
    <row r="2195" spans="1:18" ht="42.75" x14ac:dyDescent="0.4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>
        <f t="shared" si="139"/>
        <v>2016</v>
      </c>
    </row>
    <row r="2196" spans="1:18" ht="42.75" x14ac:dyDescent="0.4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>
        <f t="shared" si="139"/>
        <v>2016</v>
      </c>
    </row>
    <row r="2197" spans="1:18" ht="28.5" x14ac:dyDescent="0.4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>
        <f t="shared" si="139"/>
        <v>2015</v>
      </c>
    </row>
    <row r="2198" spans="1:18" ht="28.5" x14ac:dyDescent="0.4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>
        <f t="shared" si="139"/>
        <v>2016</v>
      </c>
    </row>
    <row r="2199" spans="1:18" ht="42.75" x14ac:dyDescent="0.4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>
        <f t="shared" si="139"/>
        <v>2015</v>
      </c>
    </row>
    <row r="2200" spans="1:18" ht="42.75" x14ac:dyDescent="0.4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>
        <f t="shared" si="139"/>
        <v>2015</v>
      </c>
    </row>
    <row r="2201" spans="1:18" ht="28.5" x14ac:dyDescent="0.4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>
        <f t="shared" si="139"/>
        <v>2015</v>
      </c>
    </row>
    <row r="2202" spans="1:18" ht="42.75" x14ac:dyDescent="0.4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>
        <f t="shared" si="139"/>
        <v>2015</v>
      </c>
    </row>
    <row r="2203" spans="1:18" ht="42.75" x14ac:dyDescent="0.4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>
        <f t="shared" si="139"/>
        <v>2013</v>
      </c>
    </row>
    <row r="2204" spans="1:18" ht="28.5" x14ac:dyDescent="0.4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>
        <f t="shared" si="139"/>
        <v>2012</v>
      </c>
    </row>
    <row r="2205" spans="1:18" ht="42.75" x14ac:dyDescent="0.4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>
        <f t="shared" si="139"/>
        <v>2015</v>
      </c>
    </row>
    <row r="2206" spans="1:18" ht="42.75" x14ac:dyDescent="0.4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>
        <f t="shared" si="139"/>
        <v>2013</v>
      </c>
    </row>
    <row r="2207" spans="1:18" ht="42.75" x14ac:dyDescent="0.4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>
        <f t="shared" si="139"/>
        <v>2012</v>
      </c>
    </row>
    <row r="2208" spans="1:18" ht="42.75" x14ac:dyDescent="0.4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>
        <f t="shared" si="139"/>
        <v>2012</v>
      </c>
    </row>
    <row r="2209" spans="1:18" ht="42.75" x14ac:dyDescent="0.4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>
        <f t="shared" si="139"/>
        <v>2013</v>
      </c>
    </row>
    <row r="2210" spans="1:18" ht="42.75" x14ac:dyDescent="0.4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>
        <f t="shared" si="139"/>
        <v>2012</v>
      </c>
    </row>
    <row r="2211" spans="1:18" ht="28.5" x14ac:dyDescent="0.4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>
        <f t="shared" si="139"/>
        <v>2014</v>
      </c>
    </row>
    <row r="2212" spans="1:18" ht="42.75" x14ac:dyDescent="0.4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>
        <f t="shared" si="139"/>
        <v>2012</v>
      </c>
    </row>
    <row r="2213" spans="1:18" ht="42.75" x14ac:dyDescent="0.4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>
        <f t="shared" si="139"/>
        <v>2014</v>
      </c>
    </row>
    <row r="2214" spans="1:18" ht="42.75" x14ac:dyDescent="0.4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>
        <f t="shared" si="139"/>
        <v>2013</v>
      </c>
    </row>
    <row r="2215" spans="1:18" ht="57" x14ac:dyDescent="0.4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>
        <f t="shared" si="139"/>
        <v>2015</v>
      </c>
    </row>
    <row r="2216" spans="1:18" ht="42.75" x14ac:dyDescent="0.4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>
        <f t="shared" si="139"/>
        <v>2014</v>
      </c>
    </row>
    <row r="2217" spans="1:18" ht="28.5" x14ac:dyDescent="0.4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>
        <f t="shared" si="139"/>
        <v>2012</v>
      </c>
    </row>
    <row r="2218" spans="1:18" ht="42.75" x14ac:dyDescent="0.4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>
        <f t="shared" si="139"/>
        <v>2015</v>
      </c>
    </row>
    <row r="2219" spans="1:18" ht="42.75" x14ac:dyDescent="0.4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>
        <f t="shared" si="139"/>
        <v>2015</v>
      </c>
    </row>
    <row r="2220" spans="1:18" ht="42.75" x14ac:dyDescent="0.4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>
        <f t="shared" si="139"/>
        <v>2012</v>
      </c>
    </row>
    <row r="2221" spans="1:18" ht="42.75" x14ac:dyDescent="0.4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>
        <f t="shared" si="139"/>
        <v>2015</v>
      </c>
    </row>
    <row r="2222" spans="1:18" ht="42.75" x14ac:dyDescent="0.4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>
        <f t="shared" si="139"/>
        <v>2013</v>
      </c>
    </row>
    <row r="2223" spans="1:18" ht="42.75" x14ac:dyDescent="0.4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>
        <f t="shared" si="139"/>
        <v>2016</v>
      </c>
    </row>
    <row r="2224" spans="1:18" ht="42.75" x14ac:dyDescent="0.4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>
        <f t="shared" si="139"/>
        <v>2011</v>
      </c>
    </row>
    <row r="2225" spans="1:18" ht="42.75" x14ac:dyDescent="0.4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>
        <f t="shared" si="139"/>
        <v>2015</v>
      </c>
    </row>
    <row r="2226" spans="1:18" ht="42.75" x14ac:dyDescent="0.4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>
        <f t="shared" si="139"/>
        <v>2016</v>
      </c>
    </row>
    <row r="2227" spans="1:18" ht="42.75" x14ac:dyDescent="0.4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>
        <f t="shared" si="139"/>
        <v>2014</v>
      </c>
    </row>
    <row r="2228" spans="1:18" ht="42.75" x14ac:dyDescent="0.4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>
        <f t="shared" si="139"/>
        <v>2016</v>
      </c>
    </row>
    <row r="2229" spans="1:18" ht="42.75" x14ac:dyDescent="0.4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>
        <f t="shared" si="139"/>
        <v>2013</v>
      </c>
    </row>
    <row r="2230" spans="1:18" ht="42.75" x14ac:dyDescent="0.4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>
        <f t="shared" si="139"/>
        <v>2015</v>
      </c>
    </row>
    <row r="2231" spans="1:18" ht="42.75" x14ac:dyDescent="0.4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>
        <f t="shared" si="139"/>
        <v>2013</v>
      </c>
    </row>
    <row r="2232" spans="1:18" ht="42.75" x14ac:dyDescent="0.4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>
        <f t="shared" si="139"/>
        <v>2014</v>
      </c>
    </row>
    <row r="2233" spans="1:18" ht="42.75" x14ac:dyDescent="0.4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>
        <f t="shared" si="139"/>
        <v>2013</v>
      </c>
    </row>
    <row r="2234" spans="1:18" ht="42.75" x14ac:dyDescent="0.4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>
        <f t="shared" si="139"/>
        <v>2014</v>
      </c>
    </row>
    <row r="2235" spans="1:18" ht="42.75" x14ac:dyDescent="0.4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>
        <f t="shared" si="139"/>
        <v>2015</v>
      </c>
    </row>
    <row r="2236" spans="1:18" ht="42.75" x14ac:dyDescent="0.4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>
        <f t="shared" si="139"/>
        <v>2016</v>
      </c>
    </row>
    <row r="2237" spans="1:18" ht="28.5" x14ac:dyDescent="0.4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>
        <f t="shared" si="139"/>
        <v>2015</v>
      </c>
    </row>
    <row r="2238" spans="1:18" ht="42.75" x14ac:dyDescent="0.4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>
        <f t="shared" si="139"/>
        <v>2016</v>
      </c>
    </row>
    <row r="2239" spans="1:18" ht="42.75" x14ac:dyDescent="0.4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>
        <f t="shared" si="139"/>
        <v>2014</v>
      </c>
    </row>
    <row r="2240" spans="1:18" ht="28.5" x14ac:dyDescent="0.4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>
        <f t="shared" si="139"/>
        <v>2017</v>
      </c>
    </row>
    <row r="2241" spans="1:18" ht="28.5" x14ac:dyDescent="0.4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>
        <f t="shared" si="139"/>
        <v>2013</v>
      </c>
    </row>
    <row r="2242" spans="1:18" ht="42.75" x14ac:dyDescent="0.4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>
        <f t="shared" si="139"/>
        <v>2016</v>
      </c>
    </row>
    <row r="2243" spans="1:18" ht="42.75" x14ac:dyDescent="0.4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ref="R2243:R2306" si="143">YEAR(O2243)</f>
        <v>2017</v>
      </c>
    </row>
    <row r="2244" spans="1:18" ht="28.5" x14ac:dyDescent="0.4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si="143"/>
        <v>2013</v>
      </c>
    </row>
    <row r="2245" spans="1:18" ht="42.75" x14ac:dyDescent="0.4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2017</v>
      </c>
    </row>
    <row r="2246" spans="1:18" ht="42.75" x14ac:dyDescent="0.4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2016</v>
      </c>
    </row>
    <row r="2247" spans="1:18" ht="42.75" x14ac:dyDescent="0.4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2014</v>
      </c>
    </row>
    <row r="2248" spans="1:18" ht="42.75" x14ac:dyDescent="0.4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2015</v>
      </c>
    </row>
    <row r="2249" spans="1:18" ht="28.5" x14ac:dyDescent="0.4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42.75" x14ac:dyDescent="0.4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>
        <f t="shared" si="143"/>
        <v>2016</v>
      </c>
    </row>
    <row r="2251" spans="1:18" ht="42.75" x14ac:dyDescent="0.4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>
        <f t="shared" si="143"/>
        <v>2013</v>
      </c>
    </row>
    <row r="2252" spans="1:18" ht="42.75" x14ac:dyDescent="0.4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>
        <f t="shared" si="143"/>
        <v>2016</v>
      </c>
    </row>
    <row r="2253" spans="1:18" ht="42.75" x14ac:dyDescent="0.4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>
        <f t="shared" si="143"/>
        <v>2014</v>
      </c>
    </row>
    <row r="2254" spans="1:18" ht="42.75" x14ac:dyDescent="0.4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>
        <f t="shared" si="143"/>
        <v>2016</v>
      </c>
    </row>
    <row r="2255" spans="1:18" ht="42.75" x14ac:dyDescent="0.4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>
        <f t="shared" si="143"/>
        <v>2015</v>
      </c>
    </row>
    <row r="2256" spans="1:18" ht="28.5" x14ac:dyDescent="0.4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>
        <f t="shared" si="143"/>
        <v>2017</v>
      </c>
    </row>
    <row r="2257" spans="1:18" ht="28.5" x14ac:dyDescent="0.4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>
        <f t="shared" si="143"/>
        <v>2016</v>
      </c>
    </row>
    <row r="2258" spans="1:18" ht="42.75" x14ac:dyDescent="0.4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>
        <f t="shared" si="143"/>
        <v>2016</v>
      </c>
    </row>
    <row r="2259" spans="1:18" ht="42.75" x14ac:dyDescent="0.4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>
        <f t="shared" si="143"/>
        <v>2016</v>
      </c>
    </row>
    <row r="2260" spans="1:18" ht="28.5" x14ac:dyDescent="0.4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>
        <f t="shared" si="143"/>
        <v>2015</v>
      </c>
    </row>
    <row r="2261" spans="1:18" ht="42.75" x14ac:dyDescent="0.4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>
        <f t="shared" si="143"/>
        <v>2016</v>
      </c>
    </row>
    <row r="2262" spans="1:18" ht="42.75" x14ac:dyDescent="0.4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>
        <f t="shared" si="143"/>
        <v>2014</v>
      </c>
    </row>
    <row r="2263" spans="1:18" ht="42.75" x14ac:dyDescent="0.4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>
        <f t="shared" si="143"/>
        <v>2017</v>
      </c>
    </row>
    <row r="2264" spans="1:18" ht="28.5" x14ac:dyDescent="0.4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>
        <f t="shared" si="143"/>
        <v>2014</v>
      </c>
    </row>
    <row r="2265" spans="1:18" ht="42.75" x14ac:dyDescent="0.4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>
        <f t="shared" si="143"/>
        <v>2015</v>
      </c>
    </row>
    <row r="2266" spans="1:18" ht="42.75" x14ac:dyDescent="0.4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>
        <f t="shared" si="143"/>
        <v>2016</v>
      </c>
    </row>
    <row r="2267" spans="1:18" ht="42.75" x14ac:dyDescent="0.4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>
        <f t="shared" si="143"/>
        <v>2016</v>
      </c>
    </row>
    <row r="2268" spans="1:18" ht="42.75" x14ac:dyDescent="0.4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>
        <f t="shared" si="143"/>
        <v>2016</v>
      </c>
    </row>
    <row r="2269" spans="1:18" ht="42.75" x14ac:dyDescent="0.4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>
        <f t="shared" si="143"/>
        <v>2014</v>
      </c>
    </row>
    <row r="2270" spans="1:18" ht="42.75" x14ac:dyDescent="0.4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>
        <f t="shared" si="143"/>
        <v>2017</v>
      </c>
    </row>
    <row r="2271" spans="1:18" ht="42.75" x14ac:dyDescent="0.4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>
        <f t="shared" si="143"/>
        <v>2017</v>
      </c>
    </row>
    <row r="2272" spans="1:18" ht="42.75" x14ac:dyDescent="0.4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>
        <f t="shared" si="143"/>
        <v>2016</v>
      </c>
    </row>
    <row r="2273" spans="1:18" ht="42.75" x14ac:dyDescent="0.4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>
        <f t="shared" si="143"/>
        <v>2016</v>
      </c>
    </row>
    <row r="2274" spans="1:18" ht="42.75" x14ac:dyDescent="0.4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>
        <f t="shared" si="143"/>
        <v>2015</v>
      </c>
    </row>
    <row r="2275" spans="1:18" ht="42.75" x14ac:dyDescent="0.4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>
        <f t="shared" si="143"/>
        <v>2017</v>
      </c>
    </row>
    <row r="2276" spans="1:18" ht="57" x14ac:dyDescent="0.4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>
        <f t="shared" si="143"/>
        <v>2014</v>
      </c>
    </row>
    <row r="2277" spans="1:18" ht="42.75" x14ac:dyDescent="0.4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>
        <f t="shared" si="143"/>
        <v>2014</v>
      </c>
    </row>
    <row r="2278" spans="1:18" ht="42.75" x14ac:dyDescent="0.4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>
        <f t="shared" si="143"/>
        <v>2013</v>
      </c>
    </row>
    <row r="2279" spans="1:18" ht="42.75" x14ac:dyDescent="0.4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>
        <f t="shared" si="143"/>
        <v>2012</v>
      </c>
    </row>
    <row r="2280" spans="1:18" ht="28.5" x14ac:dyDescent="0.4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>
        <f t="shared" si="143"/>
        <v>2015</v>
      </c>
    </row>
    <row r="2281" spans="1:18" ht="42.75" x14ac:dyDescent="0.4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>
        <f t="shared" si="143"/>
        <v>2015</v>
      </c>
    </row>
    <row r="2282" spans="1:18" ht="57" x14ac:dyDescent="0.4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>
        <f t="shared" si="143"/>
        <v>2015</v>
      </c>
    </row>
    <row r="2283" spans="1:18" ht="42.75" x14ac:dyDescent="0.4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>
        <f t="shared" si="143"/>
        <v>2011</v>
      </c>
    </row>
    <row r="2284" spans="1:18" ht="28.5" x14ac:dyDescent="0.4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>
        <f t="shared" si="143"/>
        <v>2015</v>
      </c>
    </row>
    <row r="2285" spans="1:18" ht="42.75" x14ac:dyDescent="0.4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>
        <f t="shared" si="143"/>
        <v>2012</v>
      </c>
    </row>
    <row r="2286" spans="1:18" ht="28.5" x14ac:dyDescent="0.4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>
        <f t="shared" si="143"/>
        <v>2011</v>
      </c>
    </row>
    <row r="2287" spans="1:18" ht="42.75" x14ac:dyDescent="0.4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>
        <f t="shared" si="143"/>
        <v>2012</v>
      </c>
    </row>
    <row r="2288" spans="1:18" ht="42.75" x14ac:dyDescent="0.4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>
        <f t="shared" si="143"/>
        <v>2013</v>
      </c>
    </row>
    <row r="2289" spans="1:18" ht="42.75" x14ac:dyDescent="0.4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>
        <f t="shared" si="143"/>
        <v>2014</v>
      </c>
    </row>
    <row r="2290" spans="1:18" ht="42.75" x14ac:dyDescent="0.4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>
        <f t="shared" si="143"/>
        <v>2012</v>
      </c>
    </row>
    <row r="2291" spans="1:18" ht="42.75" x14ac:dyDescent="0.4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>
        <f t="shared" si="143"/>
        <v>2013</v>
      </c>
    </row>
    <row r="2292" spans="1:18" ht="42.75" x14ac:dyDescent="0.4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>
        <f t="shared" si="143"/>
        <v>2009</v>
      </c>
    </row>
    <row r="2293" spans="1:18" ht="42.75" x14ac:dyDescent="0.4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>
        <f t="shared" si="143"/>
        <v>2012</v>
      </c>
    </row>
    <row r="2294" spans="1:18" ht="42.75" x14ac:dyDescent="0.4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>
        <f t="shared" si="143"/>
        <v>2012</v>
      </c>
    </row>
    <row r="2295" spans="1:18" ht="28.5" x14ac:dyDescent="0.4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>
        <f t="shared" si="143"/>
        <v>2012</v>
      </c>
    </row>
    <row r="2296" spans="1:18" ht="42.75" x14ac:dyDescent="0.4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>
        <f t="shared" si="143"/>
        <v>2012</v>
      </c>
    </row>
    <row r="2297" spans="1:18" ht="42.75" x14ac:dyDescent="0.4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>
        <f t="shared" si="143"/>
        <v>2012</v>
      </c>
    </row>
    <row r="2298" spans="1:18" ht="42.75" x14ac:dyDescent="0.4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>
        <f t="shared" si="143"/>
        <v>2012</v>
      </c>
    </row>
    <row r="2299" spans="1:18" ht="28.5" x14ac:dyDescent="0.4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>
        <f t="shared" si="143"/>
        <v>2012</v>
      </c>
    </row>
    <row r="2300" spans="1:18" ht="42.75" x14ac:dyDescent="0.4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>
        <f t="shared" si="143"/>
        <v>2014</v>
      </c>
    </row>
    <row r="2301" spans="1:18" ht="42.75" x14ac:dyDescent="0.4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>
        <f t="shared" si="143"/>
        <v>2011</v>
      </c>
    </row>
    <row r="2302" spans="1:18" ht="42.75" x14ac:dyDescent="0.4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>
        <f t="shared" si="143"/>
        <v>2012</v>
      </c>
    </row>
    <row r="2303" spans="1:18" ht="28.5" x14ac:dyDescent="0.4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>
        <f t="shared" si="143"/>
        <v>2013</v>
      </c>
    </row>
    <row r="2304" spans="1:18" ht="42.75" x14ac:dyDescent="0.4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>
        <f t="shared" si="143"/>
        <v>2013</v>
      </c>
    </row>
    <row r="2305" spans="1:18" ht="42.75" x14ac:dyDescent="0.4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>
        <f t="shared" si="143"/>
        <v>2011</v>
      </c>
    </row>
    <row r="2306" spans="1:18" ht="42.75" x14ac:dyDescent="0.4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>
        <f t="shared" si="143"/>
        <v>2010</v>
      </c>
    </row>
    <row r="2307" spans="1:18" ht="42.75" x14ac:dyDescent="0.4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ref="R2307:R2370" si="147">YEAR(O2307)</f>
        <v>2014</v>
      </c>
    </row>
    <row r="2308" spans="1:18" ht="42.75" x14ac:dyDescent="0.4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si="147"/>
        <v>2012</v>
      </c>
    </row>
    <row r="2309" spans="1:18" ht="42.75" x14ac:dyDescent="0.4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42.75" x14ac:dyDescent="0.4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2014</v>
      </c>
    </row>
    <row r="2311" spans="1:18" ht="42.75" x14ac:dyDescent="0.4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2013</v>
      </c>
    </row>
    <row r="2312" spans="1:18" ht="42.75" x14ac:dyDescent="0.4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2.75" x14ac:dyDescent="0.4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2014</v>
      </c>
    </row>
    <row r="2314" spans="1:18" ht="42.75" x14ac:dyDescent="0.4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>
        <f t="shared" si="147"/>
        <v>2014</v>
      </c>
    </row>
    <row r="2315" spans="1:18" ht="28.5" x14ac:dyDescent="0.4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>
        <f t="shared" si="147"/>
        <v>2012</v>
      </c>
    </row>
    <row r="2316" spans="1:18" ht="42.75" x14ac:dyDescent="0.4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>
        <f t="shared" si="147"/>
        <v>2012</v>
      </c>
    </row>
    <row r="2317" spans="1:18" ht="42.75" x14ac:dyDescent="0.4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>
        <f t="shared" si="147"/>
        <v>2012</v>
      </c>
    </row>
    <row r="2318" spans="1:18" ht="57" x14ac:dyDescent="0.4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>
        <f t="shared" si="147"/>
        <v>2009</v>
      </c>
    </row>
    <row r="2319" spans="1:18" ht="42.75" x14ac:dyDescent="0.4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>
        <f t="shared" si="147"/>
        <v>2010</v>
      </c>
    </row>
    <row r="2320" spans="1:18" ht="57" x14ac:dyDescent="0.4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>
        <f t="shared" si="147"/>
        <v>2009</v>
      </c>
    </row>
    <row r="2321" spans="1:18" ht="42.75" x14ac:dyDescent="0.4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>
        <f t="shared" si="147"/>
        <v>2013</v>
      </c>
    </row>
    <row r="2322" spans="1:18" ht="42.75" x14ac:dyDescent="0.4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>
        <f t="shared" si="147"/>
        <v>2014</v>
      </c>
    </row>
    <row r="2323" spans="1:18" ht="42.75" x14ac:dyDescent="0.4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>
        <f t="shared" si="147"/>
        <v>2017</v>
      </c>
    </row>
    <row r="2324" spans="1:18" ht="42.75" x14ac:dyDescent="0.4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>
        <f t="shared" si="147"/>
        <v>2017</v>
      </c>
    </row>
    <row r="2325" spans="1:18" ht="42.75" x14ac:dyDescent="0.4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>
        <f t="shared" si="147"/>
        <v>2017</v>
      </c>
    </row>
    <row r="2326" spans="1:18" ht="28.5" x14ac:dyDescent="0.4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>
        <f t="shared" si="147"/>
        <v>2017</v>
      </c>
    </row>
    <row r="2327" spans="1:18" ht="42.75" x14ac:dyDescent="0.4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>
        <f t="shared" si="147"/>
        <v>2017</v>
      </c>
    </row>
    <row r="2328" spans="1:18" ht="42.75" x14ac:dyDescent="0.4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>
        <f t="shared" si="147"/>
        <v>2017</v>
      </c>
    </row>
    <row r="2329" spans="1:18" ht="28.5" x14ac:dyDescent="0.4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>
        <f t="shared" si="147"/>
        <v>2014</v>
      </c>
    </row>
    <row r="2330" spans="1:18" ht="57" x14ac:dyDescent="0.4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>
        <f t="shared" si="147"/>
        <v>2015</v>
      </c>
    </row>
    <row r="2331" spans="1:18" ht="42.75" x14ac:dyDescent="0.4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>
        <f t="shared" si="147"/>
        <v>2014</v>
      </c>
    </row>
    <row r="2332" spans="1:18" ht="42.75" x14ac:dyDescent="0.4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>
        <f t="shared" si="147"/>
        <v>2015</v>
      </c>
    </row>
    <row r="2333" spans="1:18" ht="42.75" x14ac:dyDescent="0.4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>
        <f t="shared" si="147"/>
        <v>2014</v>
      </c>
    </row>
    <row r="2334" spans="1:18" ht="42.75" x14ac:dyDescent="0.4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>
        <f t="shared" si="147"/>
        <v>2015</v>
      </c>
    </row>
    <row r="2335" spans="1:18" ht="42.75" x14ac:dyDescent="0.4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>
        <f t="shared" si="147"/>
        <v>2014</v>
      </c>
    </row>
    <row r="2336" spans="1:18" ht="42.75" x14ac:dyDescent="0.4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>
        <f t="shared" si="147"/>
        <v>2014</v>
      </c>
    </row>
    <row r="2337" spans="1:18" ht="42.75" x14ac:dyDescent="0.4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>
        <f t="shared" si="147"/>
        <v>2014</v>
      </c>
    </row>
    <row r="2338" spans="1:18" ht="42.75" x14ac:dyDescent="0.4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>
        <f t="shared" si="147"/>
        <v>2014</v>
      </c>
    </row>
    <row r="2339" spans="1:18" ht="28.5" x14ac:dyDescent="0.4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>
        <f t="shared" si="147"/>
        <v>2014</v>
      </c>
    </row>
    <row r="2340" spans="1:18" ht="42.75" x14ac:dyDescent="0.4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>
        <f t="shared" si="147"/>
        <v>2014</v>
      </c>
    </row>
    <row r="2341" spans="1:18" ht="42.75" x14ac:dyDescent="0.4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>
        <f t="shared" si="147"/>
        <v>2016</v>
      </c>
    </row>
    <row r="2342" spans="1:18" ht="42.75" x14ac:dyDescent="0.4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>
        <f t="shared" si="147"/>
        <v>2016</v>
      </c>
    </row>
    <row r="2343" spans="1:18" ht="42.75" x14ac:dyDescent="0.4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>
        <f t="shared" si="147"/>
        <v>2015</v>
      </c>
    </row>
    <row r="2344" spans="1:18" ht="42.75" x14ac:dyDescent="0.4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>
        <f t="shared" si="147"/>
        <v>2014</v>
      </c>
    </row>
    <row r="2345" spans="1:18" ht="42.75" x14ac:dyDescent="0.4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>
        <f t="shared" si="147"/>
        <v>2015</v>
      </c>
    </row>
    <row r="2346" spans="1:18" ht="42.75" x14ac:dyDescent="0.4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>
        <f t="shared" si="147"/>
        <v>2016</v>
      </c>
    </row>
    <row r="2347" spans="1:18" ht="42.75" x14ac:dyDescent="0.4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>
        <f t="shared" si="147"/>
        <v>2015</v>
      </c>
    </row>
    <row r="2348" spans="1:18" ht="42.75" x14ac:dyDescent="0.4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>
        <f t="shared" si="147"/>
        <v>2016</v>
      </c>
    </row>
    <row r="2349" spans="1:18" ht="42.75" x14ac:dyDescent="0.4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>
        <f t="shared" si="147"/>
        <v>2016</v>
      </c>
    </row>
    <row r="2350" spans="1:18" ht="42.75" x14ac:dyDescent="0.4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>
        <f t="shared" si="147"/>
        <v>2015</v>
      </c>
    </row>
    <row r="2351" spans="1:18" ht="42.75" x14ac:dyDescent="0.4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>
        <f t="shared" si="147"/>
        <v>2015</v>
      </c>
    </row>
    <row r="2352" spans="1:18" ht="42.75" x14ac:dyDescent="0.4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>
        <f t="shared" si="147"/>
        <v>2016</v>
      </c>
    </row>
    <row r="2353" spans="1:18" ht="28.5" x14ac:dyDescent="0.4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>
        <f t="shared" si="147"/>
        <v>2015</v>
      </c>
    </row>
    <row r="2354" spans="1:18" ht="42.75" x14ac:dyDescent="0.4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>
        <f t="shared" si="147"/>
        <v>2015</v>
      </c>
    </row>
    <row r="2355" spans="1:18" ht="42.75" x14ac:dyDescent="0.4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>
        <f t="shared" si="147"/>
        <v>2015</v>
      </c>
    </row>
    <row r="2356" spans="1:18" ht="42.75" x14ac:dyDescent="0.4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>
        <f t="shared" si="147"/>
        <v>2014</v>
      </c>
    </row>
    <row r="2357" spans="1:18" ht="42.75" x14ac:dyDescent="0.4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>
        <f t="shared" si="147"/>
        <v>2015</v>
      </c>
    </row>
    <row r="2358" spans="1:18" ht="28.5" x14ac:dyDescent="0.4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>
        <f t="shared" si="147"/>
        <v>2015</v>
      </c>
    </row>
    <row r="2359" spans="1:18" ht="28.5" x14ac:dyDescent="0.4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>
        <f t="shared" si="147"/>
        <v>2015</v>
      </c>
    </row>
    <row r="2360" spans="1:18" ht="42.75" x14ac:dyDescent="0.4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>
        <f t="shared" si="147"/>
        <v>2014</v>
      </c>
    </row>
    <row r="2361" spans="1:18" ht="42.75" x14ac:dyDescent="0.4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>
        <f t="shared" si="147"/>
        <v>2015</v>
      </c>
    </row>
    <row r="2362" spans="1:18" ht="42.75" x14ac:dyDescent="0.4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>
        <f t="shared" si="147"/>
        <v>2016</v>
      </c>
    </row>
    <row r="2363" spans="1:18" ht="42.75" x14ac:dyDescent="0.4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>
        <f t="shared" si="147"/>
        <v>2016</v>
      </c>
    </row>
    <row r="2364" spans="1:18" ht="42.75" x14ac:dyDescent="0.4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>
        <f t="shared" si="147"/>
        <v>2014</v>
      </c>
    </row>
    <row r="2365" spans="1:18" ht="42.75" x14ac:dyDescent="0.4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>
        <f t="shared" si="147"/>
        <v>2015</v>
      </c>
    </row>
    <row r="2366" spans="1:18" ht="28.5" x14ac:dyDescent="0.4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>
        <f t="shared" si="147"/>
        <v>2015</v>
      </c>
    </row>
    <row r="2367" spans="1:18" ht="42.75" x14ac:dyDescent="0.4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>
        <f t="shared" si="147"/>
        <v>2015</v>
      </c>
    </row>
    <row r="2368" spans="1:18" ht="42.75" x14ac:dyDescent="0.4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>
        <f t="shared" si="147"/>
        <v>2015</v>
      </c>
    </row>
    <row r="2369" spans="1:18" ht="42.75" x14ac:dyDescent="0.4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>
        <f t="shared" si="147"/>
        <v>2016</v>
      </c>
    </row>
    <row r="2370" spans="1:18" ht="42.75" x14ac:dyDescent="0.4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>
        <f t="shared" si="147"/>
        <v>2015</v>
      </c>
    </row>
    <row r="2371" spans="1:18" ht="42.75" x14ac:dyDescent="0.4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ref="R2371:R2434" si="151">YEAR(O2371)</f>
        <v>2016</v>
      </c>
    </row>
    <row r="2372" spans="1:18" ht="42.75" x14ac:dyDescent="0.4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si="151"/>
        <v>2014</v>
      </c>
    </row>
    <row r="2373" spans="1:18" ht="42.75" x14ac:dyDescent="0.4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2015</v>
      </c>
    </row>
    <row r="2374" spans="1:18" ht="42.75" x14ac:dyDescent="0.4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28.5" x14ac:dyDescent="0.4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42.75" x14ac:dyDescent="0.4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42.75" x14ac:dyDescent="0.4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2016</v>
      </c>
    </row>
    <row r="2378" spans="1:18" ht="42.75" x14ac:dyDescent="0.4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>
        <f t="shared" si="151"/>
        <v>2015</v>
      </c>
    </row>
    <row r="2379" spans="1:18" ht="42.75" x14ac:dyDescent="0.4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>
        <f t="shared" si="151"/>
        <v>2016</v>
      </c>
    </row>
    <row r="2380" spans="1:18" ht="28.5" x14ac:dyDescent="0.4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>
        <f t="shared" si="151"/>
        <v>2015</v>
      </c>
    </row>
    <row r="2381" spans="1:18" ht="28.5" x14ac:dyDescent="0.4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>
        <f t="shared" si="151"/>
        <v>2015</v>
      </c>
    </row>
    <row r="2382" spans="1:18" ht="42.75" x14ac:dyDescent="0.4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>
        <f t="shared" si="151"/>
        <v>2015</v>
      </c>
    </row>
    <row r="2383" spans="1:18" ht="42.75" x14ac:dyDescent="0.4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>
        <f t="shared" si="151"/>
        <v>2015</v>
      </c>
    </row>
    <row r="2384" spans="1:18" ht="57" x14ac:dyDescent="0.4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>
        <f t="shared" si="151"/>
        <v>2015</v>
      </c>
    </row>
    <row r="2385" spans="1:18" ht="42.75" x14ac:dyDescent="0.4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>
        <f t="shared" si="151"/>
        <v>2015</v>
      </c>
    </row>
    <row r="2386" spans="1:18" ht="42.75" x14ac:dyDescent="0.4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>
        <f t="shared" si="151"/>
        <v>2014</v>
      </c>
    </row>
    <row r="2387" spans="1:18" ht="42.75" x14ac:dyDescent="0.4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>
        <f t="shared" si="151"/>
        <v>2015</v>
      </c>
    </row>
    <row r="2388" spans="1:18" ht="42.75" x14ac:dyDescent="0.4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>
        <f t="shared" si="151"/>
        <v>2014</v>
      </c>
    </row>
    <row r="2389" spans="1:18" ht="42.75" x14ac:dyDescent="0.4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>
        <f t="shared" si="151"/>
        <v>2016</v>
      </c>
    </row>
    <row r="2390" spans="1:18" ht="42.75" x14ac:dyDescent="0.4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>
        <f t="shared" si="151"/>
        <v>2014</v>
      </c>
    </row>
    <row r="2391" spans="1:18" ht="57" x14ac:dyDescent="0.4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>
        <f t="shared" si="151"/>
        <v>2015</v>
      </c>
    </row>
    <row r="2392" spans="1:18" ht="42.75" x14ac:dyDescent="0.4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>
        <f t="shared" si="151"/>
        <v>2014</v>
      </c>
    </row>
    <row r="2393" spans="1:18" ht="28.5" x14ac:dyDescent="0.4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>
        <f t="shared" si="151"/>
        <v>2015</v>
      </c>
    </row>
    <row r="2394" spans="1:18" ht="42.75" x14ac:dyDescent="0.4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>
        <f t="shared" si="151"/>
        <v>2015</v>
      </c>
    </row>
    <row r="2395" spans="1:18" ht="42.75" x14ac:dyDescent="0.4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>
        <f t="shared" si="151"/>
        <v>2015</v>
      </c>
    </row>
    <row r="2396" spans="1:18" ht="42.75" x14ac:dyDescent="0.4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>
        <f t="shared" si="151"/>
        <v>2015</v>
      </c>
    </row>
    <row r="2397" spans="1:18" ht="42.75" x14ac:dyDescent="0.4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>
        <f t="shared" si="151"/>
        <v>2016</v>
      </c>
    </row>
    <row r="2398" spans="1:18" ht="42.75" x14ac:dyDescent="0.4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>
        <f t="shared" si="151"/>
        <v>2015</v>
      </c>
    </row>
    <row r="2399" spans="1:18" ht="42.75" x14ac:dyDescent="0.4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>
        <f t="shared" si="151"/>
        <v>2014</v>
      </c>
    </row>
    <row r="2400" spans="1:18" ht="42.75" x14ac:dyDescent="0.4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>
        <f t="shared" si="151"/>
        <v>2015</v>
      </c>
    </row>
    <row r="2401" spans="1:18" ht="42.75" x14ac:dyDescent="0.4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>
        <f t="shared" si="151"/>
        <v>2014</v>
      </c>
    </row>
    <row r="2402" spans="1:18" ht="42.75" x14ac:dyDescent="0.4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>
        <f t="shared" si="151"/>
        <v>2016</v>
      </c>
    </row>
    <row r="2403" spans="1:18" ht="42.75" x14ac:dyDescent="0.4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>
        <f t="shared" si="151"/>
        <v>2016</v>
      </c>
    </row>
    <row r="2404" spans="1:18" x14ac:dyDescent="0.4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>
        <f t="shared" si="151"/>
        <v>2015</v>
      </c>
    </row>
    <row r="2405" spans="1:18" ht="42.75" x14ac:dyDescent="0.4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>
        <f t="shared" si="151"/>
        <v>2016</v>
      </c>
    </row>
    <row r="2406" spans="1:18" ht="42.75" x14ac:dyDescent="0.4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>
        <f t="shared" si="151"/>
        <v>2015</v>
      </c>
    </row>
    <row r="2407" spans="1:18" ht="42.75" x14ac:dyDescent="0.4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>
        <f t="shared" si="151"/>
        <v>2016</v>
      </c>
    </row>
    <row r="2408" spans="1:18" ht="42.75" x14ac:dyDescent="0.4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>
        <f t="shared" si="151"/>
        <v>2014</v>
      </c>
    </row>
    <row r="2409" spans="1:18" ht="57" x14ac:dyDescent="0.4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>
        <f t="shared" si="151"/>
        <v>2015</v>
      </c>
    </row>
    <row r="2410" spans="1:18" ht="28.5" x14ac:dyDescent="0.4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>
        <f t="shared" si="151"/>
        <v>2014</v>
      </c>
    </row>
    <row r="2411" spans="1:18" ht="28.5" x14ac:dyDescent="0.4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>
        <f t="shared" si="151"/>
        <v>2015</v>
      </c>
    </row>
    <row r="2412" spans="1:18" ht="57" x14ac:dyDescent="0.4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>
        <f t="shared" si="151"/>
        <v>2015</v>
      </c>
    </row>
    <row r="2413" spans="1:18" ht="42.75" x14ac:dyDescent="0.4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>
        <f t="shared" si="151"/>
        <v>2015</v>
      </c>
    </row>
    <row r="2414" spans="1:18" ht="42.75" x14ac:dyDescent="0.4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>
        <f t="shared" si="151"/>
        <v>2016</v>
      </c>
    </row>
    <row r="2415" spans="1:18" ht="42.75" x14ac:dyDescent="0.4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>
        <f t="shared" si="151"/>
        <v>2014</v>
      </c>
    </row>
    <row r="2416" spans="1:18" ht="42.75" x14ac:dyDescent="0.4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>
        <f t="shared" si="151"/>
        <v>2015</v>
      </c>
    </row>
    <row r="2417" spans="1:18" ht="42.75" x14ac:dyDescent="0.4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>
        <f t="shared" si="151"/>
        <v>2016</v>
      </c>
    </row>
    <row r="2418" spans="1:18" ht="42.75" x14ac:dyDescent="0.4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>
        <f t="shared" si="151"/>
        <v>2015</v>
      </c>
    </row>
    <row r="2419" spans="1:18" ht="42.75" x14ac:dyDescent="0.4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>
        <f t="shared" si="151"/>
        <v>2014</v>
      </c>
    </row>
    <row r="2420" spans="1:18" x14ac:dyDescent="0.4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>
        <f t="shared" si="151"/>
        <v>2015</v>
      </c>
    </row>
    <row r="2421" spans="1:18" ht="42.75" x14ac:dyDescent="0.4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>
        <f t="shared" si="151"/>
        <v>2014</v>
      </c>
    </row>
    <row r="2422" spans="1:18" ht="42.75" x14ac:dyDescent="0.4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>
        <f t="shared" si="151"/>
        <v>2014</v>
      </c>
    </row>
    <row r="2423" spans="1:18" ht="28.5" x14ac:dyDescent="0.4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>
        <f t="shared" si="151"/>
        <v>2015</v>
      </c>
    </row>
    <row r="2424" spans="1:18" ht="28.5" x14ac:dyDescent="0.4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>
        <f t="shared" si="151"/>
        <v>2015</v>
      </c>
    </row>
    <row r="2425" spans="1:18" ht="42.75" x14ac:dyDescent="0.4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>
        <f t="shared" si="151"/>
        <v>2014</v>
      </c>
    </row>
    <row r="2426" spans="1:18" ht="28.5" x14ac:dyDescent="0.4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>
        <f t="shared" si="151"/>
        <v>2014</v>
      </c>
    </row>
    <row r="2427" spans="1:18" ht="42.75" x14ac:dyDescent="0.4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>
        <f t="shared" si="151"/>
        <v>2016</v>
      </c>
    </row>
    <row r="2428" spans="1:18" ht="42.75" x14ac:dyDescent="0.4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>
        <f t="shared" si="151"/>
        <v>2015</v>
      </c>
    </row>
    <row r="2429" spans="1:18" ht="28.5" x14ac:dyDescent="0.4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>
        <f t="shared" si="151"/>
        <v>2016</v>
      </c>
    </row>
    <row r="2430" spans="1:18" ht="28.5" x14ac:dyDescent="0.4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>
        <f t="shared" si="151"/>
        <v>2015</v>
      </c>
    </row>
    <row r="2431" spans="1:18" ht="42.75" x14ac:dyDescent="0.4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>
        <f t="shared" si="151"/>
        <v>2016</v>
      </c>
    </row>
    <row r="2432" spans="1:18" ht="42.75" x14ac:dyDescent="0.4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>
        <f t="shared" si="151"/>
        <v>2016</v>
      </c>
    </row>
    <row r="2433" spans="1:18" ht="28.5" x14ac:dyDescent="0.4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>
        <f t="shared" si="151"/>
        <v>2016</v>
      </c>
    </row>
    <row r="2434" spans="1:18" ht="42.75" x14ac:dyDescent="0.4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>
        <f t="shared" si="151"/>
        <v>2015</v>
      </c>
    </row>
    <row r="2435" spans="1:18" ht="42.75" x14ac:dyDescent="0.4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ref="R2435:R2498" si="155">YEAR(O2435)</f>
        <v>2016</v>
      </c>
    </row>
    <row r="2436" spans="1:18" ht="42.75" x14ac:dyDescent="0.4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si="155"/>
        <v>2015</v>
      </c>
    </row>
    <row r="2437" spans="1:18" ht="42.75" x14ac:dyDescent="0.4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42.75" x14ac:dyDescent="0.4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2.75" x14ac:dyDescent="0.4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42.75" x14ac:dyDescent="0.4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42.75" x14ac:dyDescent="0.4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28.5" x14ac:dyDescent="0.4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>
        <f t="shared" si="155"/>
        <v>2016</v>
      </c>
    </row>
    <row r="2443" spans="1:18" ht="28.5" x14ac:dyDescent="0.4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>
        <f t="shared" si="155"/>
        <v>2015</v>
      </c>
    </row>
    <row r="2444" spans="1:18" ht="28.5" x14ac:dyDescent="0.4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>
        <f t="shared" si="155"/>
        <v>2015</v>
      </c>
    </row>
    <row r="2445" spans="1:18" ht="42.75" x14ac:dyDescent="0.4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>
        <f t="shared" si="155"/>
        <v>2014</v>
      </c>
    </row>
    <row r="2446" spans="1:18" ht="42.75" x14ac:dyDescent="0.4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>
        <f t="shared" si="155"/>
        <v>2016</v>
      </c>
    </row>
    <row r="2447" spans="1:18" ht="57" x14ac:dyDescent="0.4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>
        <f t="shared" si="155"/>
        <v>2015</v>
      </c>
    </row>
    <row r="2448" spans="1:18" ht="42.75" x14ac:dyDescent="0.4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>
        <f t="shared" si="155"/>
        <v>2016</v>
      </c>
    </row>
    <row r="2449" spans="1:18" ht="42.75" x14ac:dyDescent="0.4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>
        <f t="shared" si="155"/>
        <v>2016</v>
      </c>
    </row>
    <row r="2450" spans="1:18" ht="42.75" x14ac:dyDescent="0.4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>
        <f t="shared" si="155"/>
        <v>2016</v>
      </c>
    </row>
    <row r="2451" spans="1:18" ht="42.75" x14ac:dyDescent="0.4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>
        <f t="shared" si="155"/>
        <v>2014</v>
      </c>
    </row>
    <row r="2452" spans="1:18" ht="42.75" x14ac:dyDescent="0.4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>
        <f t="shared" si="155"/>
        <v>2014</v>
      </c>
    </row>
    <row r="2453" spans="1:18" ht="42.75" x14ac:dyDescent="0.4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>
        <f t="shared" si="155"/>
        <v>2017</v>
      </c>
    </row>
    <row r="2454" spans="1:18" ht="42.75" x14ac:dyDescent="0.4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>
        <f t="shared" si="155"/>
        <v>2015</v>
      </c>
    </row>
    <row r="2455" spans="1:18" ht="42.75" x14ac:dyDescent="0.4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>
        <f t="shared" si="155"/>
        <v>2017</v>
      </c>
    </row>
    <row r="2456" spans="1:18" ht="42.75" x14ac:dyDescent="0.4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>
        <f t="shared" si="155"/>
        <v>2017</v>
      </c>
    </row>
    <row r="2457" spans="1:18" ht="42.75" x14ac:dyDescent="0.4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>
        <f t="shared" si="155"/>
        <v>2016</v>
      </c>
    </row>
    <row r="2458" spans="1:18" ht="42.75" x14ac:dyDescent="0.4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>
        <f t="shared" si="155"/>
        <v>2017</v>
      </c>
    </row>
    <row r="2459" spans="1:18" ht="42.75" x14ac:dyDescent="0.4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>
        <f t="shared" si="155"/>
        <v>2016</v>
      </c>
    </row>
    <row r="2460" spans="1:18" ht="42.75" x14ac:dyDescent="0.4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>
        <f t="shared" si="155"/>
        <v>2016</v>
      </c>
    </row>
    <row r="2461" spans="1:18" ht="42.75" x14ac:dyDescent="0.4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>
        <f t="shared" si="155"/>
        <v>2016</v>
      </c>
    </row>
    <row r="2462" spans="1:18" ht="42.75" x14ac:dyDescent="0.4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>
        <f t="shared" si="155"/>
        <v>2016</v>
      </c>
    </row>
    <row r="2463" spans="1:18" ht="42.75" x14ac:dyDescent="0.4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>
        <f t="shared" si="155"/>
        <v>2011</v>
      </c>
    </row>
    <row r="2464" spans="1:18" ht="42.75" x14ac:dyDescent="0.4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>
        <f t="shared" si="155"/>
        <v>2012</v>
      </c>
    </row>
    <row r="2465" spans="1:18" x14ac:dyDescent="0.4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>
        <f t="shared" si="155"/>
        <v>2013</v>
      </c>
    </row>
    <row r="2466" spans="1:18" ht="42.75" x14ac:dyDescent="0.4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>
        <f t="shared" si="155"/>
        <v>2015</v>
      </c>
    </row>
    <row r="2467" spans="1:18" ht="28.5" x14ac:dyDescent="0.4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>
        <f t="shared" si="155"/>
        <v>2012</v>
      </c>
    </row>
    <row r="2468" spans="1:18" ht="42.75" x14ac:dyDescent="0.4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>
        <f t="shared" si="155"/>
        <v>2013</v>
      </c>
    </row>
    <row r="2469" spans="1:18" ht="42.75" x14ac:dyDescent="0.4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>
        <f t="shared" si="155"/>
        <v>2012</v>
      </c>
    </row>
    <row r="2470" spans="1:18" ht="28.5" x14ac:dyDescent="0.4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>
        <f t="shared" si="155"/>
        <v>2012</v>
      </c>
    </row>
    <row r="2471" spans="1:18" ht="42.75" x14ac:dyDescent="0.4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>
        <f t="shared" si="155"/>
        <v>2011</v>
      </c>
    </row>
    <row r="2472" spans="1:18" ht="42.75" x14ac:dyDescent="0.4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>
        <f t="shared" si="155"/>
        <v>2012</v>
      </c>
    </row>
    <row r="2473" spans="1:18" ht="42.75" x14ac:dyDescent="0.4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>
        <f t="shared" si="155"/>
        <v>2011</v>
      </c>
    </row>
    <row r="2474" spans="1:18" ht="57" x14ac:dyDescent="0.4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>
        <f t="shared" si="155"/>
        <v>2010</v>
      </c>
    </row>
    <row r="2475" spans="1:18" ht="42.75" x14ac:dyDescent="0.4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>
        <f t="shared" si="155"/>
        <v>2012</v>
      </c>
    </row>
    <row r="2476" spans="1:18" ht="57" x14ac:dyDescent="0.4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>
        <f t="shared" si="155"/>
        <v>2010</v>
      </c>
    </row>
    <row r="2477" spans="1:18" ht="28.5" x14ac:dyDescent="0.4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>
        <f t="shared" si="155"/>
        <v>2010</v>
      </c>
    </row>
    <row r="2478" spans="1:18" ht="42.75" x14ac:dyDescent="0.4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>
        <f t="shared" si="155"/>
        <v>2014</v>
      </c>
    </row>
    <row r="2479" spans="1:18" ht="28.5" x14ac:dyDescent="0.4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>
        <f t="shared" si="155"/>
        <v>2012</v>
      </c>
    </row>
    <row r="2480" spans="1:18" ht="42.75" x14ac:dyDescent="0.4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>
        <f t="shared" si="155"/>
        <v>2012</v>
      </c>
    </row>
    <row r="2481" spans="1:18" ht="28.5" x14ac:dyDescent="0.4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>
        <f t="shared" si="155"/>
        <v>2012</v>
      </c>
    </row>
    <row r="2482" spans="1:18" ht="42.75" x14ac:dyDescent="0.4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>
        <f t="shared" si="155"/>
        <v>2015</v>
      </c>
    </row>
    <row r="2483" spans="1:18" ht="42.75" x14ac:dyDescent="0.4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>
        <f t="shared" si="155"/>
        <v>2012</v>
      </c>
    </row>
    <row r="2484" spans="1:18" ht="42.75" x14ac:dyDescent="0.4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>
        <f t="shared" si="155"/>
        <v>2011</v>
      </c>
    </row>
    <row r="2485" spans="1:18" ht="28.5" x14ac:dyDescent="0.4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>
        <f t="shared" si="155"/>
        <v>2012</v>
      </c>
    </row>
    <row r="2486" spans="1:18" ht="42.75" x14ac:dyDescent="0.4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>
        <f t="shared" si="155"/>
        <v>2011</v>
      </c>
    </row>
    <row r="2487" spans="1:18" ht="42.75" x14ac:dyDescent="0.4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>
        <f t="shared" si="155"/>
        <v>2011</v>
      </c>
    </row>
    <row r="2488" spans="1:18" ht="42.75" x14ac:dyDescent="0.4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>
        <f t="shared" si="155"/>
        <v>2012</v>
      </c>
    </row>
    <row r="2489" spans="1:18" ht="42.75" x14ac:dyDescent="0.4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>
        <f t="shared" si="155"/>
        <v>2012</v>
      </c>
    </row>
    <row r="2490" spans="1:18" ht="42.75" x14ac:dyDescent="0.4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>
        <f t="shared" si="155"/>
        <v>2011</v>
      </c>
    </row>
    <row r="2491" spans="1:18" ht="42.75" x14ac:dyDescent="0.4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>
        <f t="shared" si="155"/>
        <v>2013</v>
      </c>
    </row>
    <row r="2492" spans="1:18" ht="42.75" x14ac:dyDescent="0.4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>
        <f t="shared" si="155"/>
        <v>2012</v>
      </c>
    </row>
    <row r="2493" spans="1:18" ht="42.75" x14ac:dyDescent="0.4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>
        <f t="shared" si="155"/>
        <v>2010</v>
      </c>
    </row>
    <row r="2494" spans="1:18" ht="28.5" x14ac:dyDescent="0.4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>
        <f t="shared" si="155"/>
        <v>2012</v>
      </c>
    </row>
    <row r="2495" spans="1:18" ht="42.75" x14ac:dyDescent="0.4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>
        <f t="shared" si="155"/>
        <v>2013</v>
      </c>
    </row>
    <row r="2496" spans="1:18" ht="42.75" x14ac:dyDescent="0.4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>
        <f t="shared" si="155"/>
        <v>2012</v>
      </c>
    </row>
    <row r="2497" spans="1:18" ht="42.75" x14ac:dyDescent="0.4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>
        <f t="shared" si="155"/>
        <v>2012</v>
      </c>
    </row>
    <row r="2498" spans="1:18" ht="28.5" x14ac:dyDescent="0.4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>
        <f t="shared" si="155"/>
        <v>2013</v>
      </c>
    </row>
    <row r="2499" spans="1:18" ht="42.75" x14ac:dyDescent="0.4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ref="R2499:R2562" si="159">YEAR(O2499)</f>
        <v>2011</v>
      </c>
    </row>
    <row r="2500" spans="1:18" ht="42.75" x14ac:dyDescent="0.4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si="159"/>
        <v>2015</v>
      </c>
    </row>
    <row r="2501" spans="1:18" ht="42.75" x14ac:dyDescent="0.4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2012</v>
      </c>
    </row>
    <row r="2502" spans="1:18" ht="42.75" x14ac:dyDescent="0.4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42.75" x14ac:dyDescent="0.4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2015</v>
      </c>
    </row>
    <row r="2504" spans="1:18" ht="42.75" x14ac:dyDescent="0.4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2014</v>
      </c>
    </row>
    <row r="2505" spans="1:18" ht="42.75" x14ac:dyDescent="0.4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2016</v>
      </c>
    </row>
    <row r="2506" spans="1:18" ht="28.5" x14ac:dyDescent="0.4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>
        <f t="shared" si="159"/>
        <v>2014</v>
      </c>
    </row>
    <row r="2507" spans="1:18" ht="57" x14ac:dyDescent="0.4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>
        <f t="shared" si="159"/>
        <v>2015</v>
      </c>
    </row>
    <row r="2508" spans="1:18" ht="42.75" x14ac:dyDescent="0.4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>
        <f t="shared" si="159"/>
        <v>2015</v>
      </c>
    </row>
    <row r="2509" spans="1:18" x14ac:dyDescent="0.4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>
        <f t="shared" si="159"/>
        <v>2015</v>
      </c>
    </row>
    <row r="2510" spans="1:18" ht="42.75" x14ac:dyDescent="0.4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>
        <f t="shared" si="159"/>
        <v>2014</v>
      </c>
    </row>
    <row r="2511" spans="1:18" ht="42.75" x14ac:dyDescent="0.4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>
        <f t="shared" si="159"/>
        <v>2015</v>
      </c>
    </row>
    <row r="2512" spans="1:18" ht="42.75" x14ac:dyDescent="0.4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>
        <f t="shared" si="159"/>
        <v>2015</v>
      </c>
    </row>
    <row r="2513" spans="1:18" ht="42.75" x14ac:dyDescent="0.4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>
        <f t="shared" si="159"/>
        <v>2016</v>
      </c>
    </row>
    <row r="2514" spans="1:18" ht="42.75" x14ac:dyDescent="0.4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>
        <f t="shared" si="159"/>
        <v>2014</v>
      </c>
    </row>
    <row r="2515" spans="1:18" ht="42.75" x14ac:dyDescent="0.4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>
        <f t="shared" si="159"/>
        <v>2016</v>
      </c>
    </row>
    <row r="2516" spans="1:18" ht="42.75" x14ac:dyDescent="0.4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>
        <f t="shared" si="159"/>
        <v>2014</v>
      </c>
    </row>
    <row r="2517" spans="1:18" ht="42.75" x14ac:dyDescent="0.4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>
        <f t="shared" si="159"/>
        <v>2015</v>
      </c>
    </row>
    <row r="2518" spans="1:18" ht="42.75" x14ac:dyDescent="0.4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>
        <f t="shared" si="159"/>
        <v>2014</v>
      </c>
    </row>
    <row r="2519" spans="1:18" ht="42.75" x14ac:dyDescent="0.4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>
        <f t="shared" si="159"/>
        <v>2015</v>
      </c>
    </row>
    <row r="2520" spans="1:18" ht="42.75" x14ac:dyDescent="0.4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>
        <f t="shared" si="159"/>
        <v>2014</v>
      </c>
    </row>
    <row r="2521" spans="1:18" ht="28.5" x14ac:dyDescent="0.4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>
        <f t="shared" si="159"/>
        <v>2014</v>
      </c>
    </row>
    <row r="2522" spans="1:18" ht="42.75" x14ac:dyDescent="0.4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>
        <f t="shared" si="159"/>
        <v>2016</v>
      </c>
    </row>
    <row r="2523" spans="1:18" ht="57" x14ac:dyDescent="0.4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>
        <f t="shared" si="159"/>
        <v>2015</v>
      </c>
    </row>
    <row r="2524" spans="1:18" ht="42.75" x14ac:dyDescent="0.4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>
        <f t="shared" si="159"/>
        <v>2016</v>
      </c>
    </row>
    <row r="2525" spans="1:18" ht="42.75" x14ac:dyDescent="0.4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>
        <f t="shared" si="159"/>
        <v>2014</v>
      </c>
    </row>
    <row r="2526" spans="1:18" ht="28.5" x14ac:dyDescent="0.4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>
        <f t="shared" si="159"/>
        <v>2014</v>
      </c>
    </row>
    <row r="2527" spans="1:18" ht="42.75" x14ac:dyDescent="0.4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>
        <f t="shared" si="159"/>
        <v>2012</v>
      </c>
    </row>
    <row r="2528" spans="1:18" ht="42.75" x14ac:dyDescent="0.4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>
        <f t="shared" si="159"/>
        <v>2014</v>
      </c>
    </row>
    <row r="2529" spans="1:18" ht="42.75" x14ac:dyDescent="0.4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>
        <f t="shared" si="159"/>
        <v>2013</v>
      </c>
    </row>
    <row r="2530" spans="1:18" ht="42.75" x14ac:dyDescent="0.4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>
        <f t="shared" si="159"/>
        <v>2015</v>
      </c>
    </row>
    <row r="2531" spans="1:18" ht="28.5" x14ac:dyDescent="0.4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>
        <f t="shared" si="159"/>
        <v>2012</v>
      </c>
    </row>
    <row r="2532" spans="1:18" ht="42.75" x14ac:dyDescent="0.4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>
        <f t="shared" si="159"/>
        <v>2015</v>
      </c>
    </row>
    <row r="2533" spans="1:18" ht="42.75" x14ac:dyDescent="0.4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>
        <f t="shared" si="159"/>
        <v>2015</v>
      </c>
    </row>
    <row r="2534" spans="1:18" ht="42.75" x14ac:dyDescent="0.4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>
        <f t="shared" si="159"/>
        <v>2012</v>
      </c>
    </row>
    <row r="2535" spans="1:18" ht="42.75" x14ac:dyDescent="0.4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>
        <f t="shared" si="159"/>
        <v>2013</v>
      </c>
    </row>
    <row r="2536" spans="1:18" ht="57" x14ac:dyDescent="0.4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>
        <f t="shared" si="159"/>
        <v>2009</v>
      </c>
    </row>
    <row r="2537" spans="1:18" x14ac:dyDescent="0.4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>
        <f t="shared" si="159"/>
        <v>2014</v>
      </c>
    </row>
    <row r="2538" spans="1:18" ht="42.75" x14ac:dyDescent="0.4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>
        <f t="shared" si="159"/>
        <v>2013</v>
      </c>
    </row>
    <row r="2539" spans="1:18" ht="42.75" x14ac:dyDescent="0.4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>
        <f t="shared" si="159"/>
        <v>2011</v>
      </c>
    </row>
    <row r="2540" spans="1:18" ht="28.5" x14ac:dyDescent="0.4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>
        <f t="shared" si="159"/>
        <v>2013</v>
      </c>
    </row>
    <row r="2541" spans="1:18" ht="42.75" x14ac:dyDescent="0.4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>
        <f t="shared" si="159"/>
        <v>2014</v>
      </c>
    </row>
    <row r="2542" spans="1:18" ht="42.75" x14ac:dyDescent="0.4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>
        <f t="shared" si="159"/>
        <v>2011</v>
      </c>
    </row>
    <row r="2543" spans="1:18" ht="57" x14ac:dyDescent="0.4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>
        <f t="shared" si="159"/>
        <v>2013</v>
      </c>
    </row>
    <row r="2544" spans="1:18" ht="42.75" x14ac:dyDescent="0.4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>
        <f t="shared" si="159"/>
        <v>2013</v>
      </c>
    </row>
    <row r="2545" spans="1:18" ht="42.75" x14ac:dyDescent="0.4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>
        <f t="shared" si="159"/>
        <v>2010</v>
      </c>
    </row>
    <row r="2546" spans="1:18" ht="42.75" x14ac:dyDescent="0.4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>
        <f t="shared" si="159"/>
        <v>2012</v>
      </c>
    </row>
    <row r="2547" spans="1:18" ht="42.75" x14ac:dyDescent="0.4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>
        <f t="shared" si="159"/>
        <v>2015</v>
      </c>
    </row>
    <row r="2548" spans="1:18" ht="42.75" x14ac:dyDescent="0.4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>
        <f t="shared" si="159"/>
        <v>2013</v>
      </c>
    </row>
    <row r="2549" spans="1:18" ht="42.75" x14ac:dyDescent="0.4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>
        <f t="shared" si="159"/>
        <v>2012</v>
      </c>
    </row>
    <row r="2550" spans="1:18" ht="42.75" x14ac:dyDescent="0.4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>
        <f t="shared" si="159"/>
        <v>2016</v>
      </c>
    </row>
    <row r="2551" spans="1:18" ht="42.75" x14ac:dyDescent="0.4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>
        <f t="shared" si="159"/>
        <v>2013</v>
      </c>
    </row>
    <row r="2552" spans="1:18" ht="42.75" x14ac:dyDescent="0.4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>
        <f t="shared" si="159"/>
        <v>2015</v>
      </c>
    </row>
    <row r="2553" spans="1:18" ht="42.75" x14ac:dyDescent="0.4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>
        <f t="shared" si="159"/>
        <v>2012</v>
      </c>
    </row>
    <row r="2554" spans="1:18" ht="42.75" x14ac:dyDescent="0.4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>
        <f t="shared" si="159"/>
        <v>2017</v>
      </c>
    </row>
    <row r="2555" spans="1:18" ht="42.75" x14ac:dyDescent="0.4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>
        <f t="shared" si="159"/>
        <v>2012</v>
      </c>
    </row>
    <row r="2556" spans="1:18" ht="42.75" x14ac:dyDescent="0.4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>
        <f t="shared" si="159"/>
        <v>2015</v>
      </c>
    </row>
    <row r="2557" spans="1:18" ht="42.75" x14ac:dyDescent="0.4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>
        <f t="shared" si="159"/>
        <v>2012</v>
      </c>
    </row>
    <row r="2558" spans="1:18" ht="42.75" x14ac:dyDescent="0.4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>
        <f t="shared" si="159"/>
        <v>2012</v>
      </c>
    </row>
    <row r="2559" spans="1:18" ht="28.5" x14ac:dyDescent="0.4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>
        <f t="shared" si="159"/>
        <v>2014</v>
      </c>
    </row>
    <row r="2560" spans="1:18" ht="28.5" x14ac:dyDescent="0.4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>
        <f t="shared" si="159"/>
        <v>2015</v>
      </c>
    </row>
    <row r="2561" spans="1:18" ht="42.75" x14ac:dyDescent="0.4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>
        <f t="shared" si="159"/>
        <v>2011</v>
      </c>
    </row>
    <row r="2562" spans="1:18" ht="42.75" x14ac:dyDescent="0.4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>
        <f t="shared" si="159"/>
        <v>2015</v>
      </c>
    </row>
    <row r="2563" spans="1:18" ht="42.75" x14ac:dyDescent="0.4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ref="R2563:R2626" si="163">YEAR(O2563)</f>
        <v>2015</v>
      </c>
    </row>
    <row r="2564" spans="1:18" ht="57" x14ac:dyDescent="0.4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si="163"/>
        <v>2016</v>
      </c>
    </row>
    <row r="2565" spans="1:18" ht="28.5" x14ac:dyDescent="0.4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2015</v>
      </c>
    </row>
    <row r="2566" spans="1:18" ht="42.75" x14ac:dyDescent="0.4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2014</v>
      </c>
    </row>
    <row r="2567" spans="1:18" ht="42.75" x14ac:dyDescent="0.4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2016</v>
      </c>
    </row>
    <row r="2568" spans="1:18" ht="42.75" x14ac:dyDescent="0.4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2014</v>
      </c>
    </row>
    <row r="2569" spans="1:18" ht="42.75" x14ac:dyDescent="0.4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2015</v>
      </c>
    </row>
    <row r="2570" spans="1:18" ht="42.75" x14ac:dyDescent="0.4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>
        <f t="shared" si="163"/>
        <v>2016</v>
      </c>
    </row>
    <row r="2571" spans="1:18" ht="42.75" x14ac:dyDescent="0.4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>
        <f t="shared" si="163"/>
        <v>2015</v>
      </c>
    </row>
    <row r="2572" spans="1:18" ht="42.75" x14ac:dyDescent="0.4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>
        <f t="shared" si="163"/>
        <v>2017</v>
      </c>
    </row>
    <row r="2573" spans="1:18" ht="42.75" x14ac:dyDescent="0.4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>
        <f t="shared" si="163"/>
        <v>2016</v>
      </c>
    </row>
    <row r="2574" spans="1:18" ht="42.75" x14ac:dyDescent="0.4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>
        <f t="shared" si="163"/>
        <v>2015</v>
      </c>
    </row>
    <row r="2575" spans="1:18" ht="42.75" x14ac:dyDescent="0.4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>
        <f t="shared" si="163"/>
        <v>2014</v>
      </c>
    </row>
    <row r="2576" spans="1:18" ht="42.75" x14ac:dyDescent="0.4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>
        <f t="shared" si="163"/>
        <v>2016</v>
      </c>
    </row>
    <row r="2577" spans="1:18" ht="42.75" x14ac:dyDescent="0.4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>
        <f t="shared" si="163"/>
        <v>2014</v>
      </c>
    </row>
    <row r="2578" spans="1:18" ht="28.5" x14ac:dyDescent="0.4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>
        <f t="shared" si="163"/>
        <v>2015</v>
      </c>
    </row>
    <row r="2579" spans="1:18" ht="42.75" x14ac:dyDescent="0.4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>
        <f t="shared" si="163"/>
        <v>2014</v>
      </c>
    </row>
    <row r="2580" spans="1:18" ht="42.75" x14ac:dyDescent="0.4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>
        <f t="shared" si="163"/>
        <v>2015</v>
      </c>
    </row>
    <row r="2581" spans="1:18" ht="42.75" x14ac:dyDescent="0.4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>
        <f t="shared" si="163"/>
        <v>2014</v>
      </c>
    </row>
    <row r="2582" spans="1:18" ht="42.75" x14ac:dyDescent="0.4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>
        <f t="shared" si="163"/>
        <v>2015</v>
      </c>
    </row>
    <row r="2583" spans="1:18" ht="42.75" x14ac:dyDescent="0.4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>
        <f t="shared" si="163"/>
        <v>2015</v>
      </c>
    </row>
    <row r="2584" spans="1:18" ht="28.5" x14ac:dyDescent="0.4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>
        <f t="shared" si="163"/>
        <v>2016</v>
      </c>
    </row>
    <row r="2585" spans="1:18" ht="42.75" x14ac:dyDescent="0.4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>
        <f t="shared" si="163"/>
        <v>2015</v>
      </c>
    </row>
    <row r="2586" spans="1:18" ht="28.5" x14ac:dyDescent="0.4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>
        <f t="shared" si="163"/>
        <v>2015</v>
      </c>
    </row>
    <row r="2587" spans="1:18" ht="42.75" x14ac:dyDescent="0.4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>
        <f t="shared" si="163"/>
        <v>2014</v>
      </c>
    </row>
    <row r="2588" spans="1:18" ht="28.5" x14ac:dyDescent="0.4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>
        <f t="shared" si="163"/>
        <v>2015</v>
      </c>
    </row>
    <row r="2589" spans="1:18" ht="42.75" x14ac:dyDescent="0.4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>
        <f t="shared" si="163"/>
        <v>2015</v>
      </c>
    </row>
    <row r="2590" spans="1:18" ht="42.75" x14ac:dyDescent="0.4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>
        <f t="shared" si="163"/>
        <v>2015</v>
      </c>
    </row>
    <row r="2591" spans="1:18" ht="42.75" x14ac:dyDescent="0.4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>
        <f t="shared" si="163"/>
        <v>2016</v>
      </c>
    </row>
    <row r="2592" spans="1:18" ht="42.75" x14ac:dyDescent="0.4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>
        <f t="shared" si="163"/>
        <v>2016</v>
      </c>
    </row>
    <row r="2593" spans="1:18" ht="42.75" x14ac:dyDescent="0.4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>
        <f t="shared" si="163"/>
        <v>2016</v>
      </c>
    </row>
    <row r="2594" spans="1:18" ht="42.75" x14ac:dyDescent="0.4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>
        <f t="shared" si="163"/>
        <v>2014</v>
      </c>
    </row>
    <row r="2595" spans="1:18" ht="42.75" x14ac:dyDescent="0.4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>
        <f t="shared" si="163"/>
        <v>2015</v>
      </c>
    </row>
    <row r="2596" spans="1:18" ht="42.75" x14ac:dyDescent="0.4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>
        <f t="shared" si="163"/>
        <v>2014</v>
      </c>
    </row>
    <row r="2597" spans="1:18" ht="28.5" x14ac:dyDescent="0.4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>
        <f t="shared" si="163"/>
        <v>2017</v>
      </c>
    </row>
    <row r="2598" spans="1:18" ht="42.75" x14ac:dyDescent="0.4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>
        <f t="shared" si="163"/>
        <v>2014</v>
      </c>
    </row>
    <row r="2599" spans="1:18" ht="42.75" x14ac:dyDescent="0.4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>
        <f t="shared" si="163"/>
        <v>2016</v>
      </c>
    </row>
    <row r="2600" spans="1:18" ht="42.75" x14ac:dyDescent="0.4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>
        <f t="shared" si="163"/>
        <v>2015</v>
      </c>
    </row>
    <row r="2601" spans="1:18" ht="28.5" x14ac:dyDescent="0.4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>
        <f t="shared" si="163"/>
        <v>2014</v>
      </c>
    </row>
    <row r="2602" spans="1:18" ht="28.5" x14ac:dyDescent="0.4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>
        <f t="shared" si="163"/>
        <v>2016</v>
      </c>
    </row>
    <row r="2603" spans="1:18" ht="42.75" x14ac:dyDescent="0.4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>
        <f t="shared" si="163"/>
        <v>2012</v>
      </c>
    </row>
    <row r="2604" spans="1:18" ht="42.75" x14ac:dyDescent="0.4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>
        <f t="shared" si="163"/>
        <v>2014</v>
      </c>
    </row>
    <row r="2605" spans="1:18" ht="28.5" x14ac:dyDescent="0.4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>
        <f t="shared" si="163"/>
        <v>2013</v>
      </c>
    </row>
    <row r="2606" spans="1:18" ht="42.75" x14ac:dyDescent="0.4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>
        <f t="shared" si="163"/>
        <v>2012</v>
      </c>
    </row>
    <row r="2607" spans="1:18" ht="42.75" x14ac:dyDescent="0.4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>
        <f t="shared" si="163"/>
        <v>2016</v>
      </c>
    </row>
    <row r="2608" spans="1:18" ht="57" x14ac:dyDescent="0.4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>
        <f t="shared" si="163"/>
        <v>2014</v>
      </c>
    </row>
    <row r="2609" spans="1:18" ht="42.75" x14ac:dyDescent="0.4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>
        <f t="shared" si="163"/>
        <v>2015</v>
      </c>
    </row>
    <row r="2610" spans="1:18" ht="42.75" x14ac:dyDescent="0.4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>
        <f t="shared" si="163"/>
        <v>2017</v>
      </c>
    </row>
    <row r="2611" spans="1:18" ht="42.75" x14ac:dyDescent="0.4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>
        <f t="shared" si="163"/>
        <v>2012</v>
      </c>
    </row>
    <row r="2612" spans="1:18" ht="28.5" x14ac:dyDescent="0.4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>
        <f t="shared" si="163"/>
        <v>2016</v>
      </c>
    </row>
    <row r="2613" spans="1:18" ht="42.75" x14ac:dyDescent="0.4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>
        <f t="shared" si="163"/>
        <v>2016</v>
      </c>
    </row>
    <row r="2614" spans="1:18" ht="42.75" x14ac:dyDescent="0.4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>
        <f t="shared" si="163"/>
        <v>2014</v>
      </c>
    </row>
    <row r="2615" spans="1:18" ht="42.75" x14ac:dyDescent="0.4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>
        <f t="shared" si="163"/>
        <v>2012</v>
      </c>
    </row>
    <row r="2616" spans="1:18" ht="42.75" x14ac:dyDescent="0.4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>
        <f t="shared" si="163"/>
        <v>2014</v>
      </c>
    </row>
    <row r="2617" spans="1:18" ht="42.75" x14ac:dyDescent="0.4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>
        <f t="shared" si="163"/>
        <v>2016</v>
      </c>
    </row>
    <row r="2618" spans="1:18" ht="42.75" x14ac:dyDescent="0.4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>
        <f t="shared" si="163"/>
        <v>2015</v>
      </c>
    </row>
    <row r="2619" spans="1:18" ht="42.75" x14ac:dyDescent="0.4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>
        <f t="shared" si="163"/>
        <v>2014</v>
      </c>
    </row>
    <row r="2620" spans="1:18" ht="28.5" x14ac:dyDescent="0.4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>
        <f t="shared" si="163"/>
        <v>2015</v>
      </c>
    </row>
    <row r="2621" spans="1:18" ht="42.75" x14ac:dyDescent="0.4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>
        <f t="shared" si="163"/>
        <v>2015</v>
      </c>
    </row>
    <row r="2622" spans="1:18" ht="42.75" x14ac:dyDescent="0.4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>
        <f t="shared" si="163"/>
        <v>2015</v>
      </c>
    </row>
    <row r="2623" spans="1:18" ht="42.75" x14ac:dyDescent="0.4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>
        <f t="shared" si="163"/>
        <v>2015</v>
      </c>
    </row>
    <row r="2624" spans="1:18" ht="42.75" x14ac:dyDescent="0.4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>
        <f t="shared" si="163"/>
        <v>2016</v>
      </c>
    </row>
    <row r="2625" spans="1:18" ht="42.75" x14ac:dyDescent="0.4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>
        <f t="shared" si="163"/>
        <v>2016</v>
      </c>
    </row>
    <row r="2626" spans="1:18" ht="42.75" x14ac:dyDescent="0.4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>
        <f t="shared" si="163"/>
        <v>2012</v>
      </c>
    </row>
    <row r="2627" spans="1:18" ht="42.75" x14ac:dyDescent="0.4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ref="R2627:R2690" si="167">YEAR(O2627)</f>
        <v>2016</v>
      </c>
    </row>
    <row r="2628" spans="1:18" ht="42.75" x14ac:dyDescent="0.4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si="167"/>
        <v>2015</v>
      </c>
    </row>
    <row r="2629" spans="1:18" ht="42.75" x14ac:dyDescent="0.4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28.5" x14ac:dyDescent="0.4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2014</v>
      </c>
    </row>
    <row r="2631" spans="1:18" ht="28.5" x14ac:dyDescent="0.4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2015</v>
      </c>
    </row>
    <row r="2632" spans="1:18" ht="42.75" x14ac:dyDescent="0.4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2016</v>
      </c>
    </row>
    <row r="2633" spans="1:18" ht="42.75" x14ac:dyDescent="0.4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2015</v>
      </c>
    </row>
    <row r="2634" spans="1:18" ht="42.75" x14ac:dyDescent="0.4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>
        <f t="shared" si="167"/>
        <v>2016</v>
      </c>
    </row>
    <row r="2635" spans="1:18" ht="42.75" x14ac:dyDescent="0.4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>
        <f t="shared" si="167"/>
        <v>2014</v>
      </c>
    </row>
    <row r="2636" spans="1:18" ht="42.75" x14ac:dyDescent="0.4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>
        <f t="shared" si="167"/>
        <v>2016</v>
      </c>
    </row>
    <row r="2637" spans="1:18" ht="42.75" x14ac:dyDescent="0.4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>
        <f t="shared" si="167"/>
        <v>2015</v>
      </c>
    </row>
    <row r="2638" spans="1:18" ht="42.75" x14ac:dyDescent="0.4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>
        <f t="shared" si="167"/>
        <v>2016</v>
      </c>
    </row>
    <row r="2639" spans="1:18" ht="28.5" x14ac:dyDescent="0.4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>
        <f t="shared" si="167"/>
        <v>2016</v>
      </c>
    </row>
    <row r="2640" spans="1:18" ht="42.75" x14ac:dyDescent="0.4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>
        <f t="shared" si="167"/>
        <v>2014</v>
      </c>
    </row>
    <row r="2641" spans="1:18" ht="42.75" x14ac:dyDescent="0.4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>
        <f t="shared" si="167"/>
        <v>2015</v>
      </c>
    </row>
    <row r="2642" spans="1:18" ht="57" x14ac:dyDescent="0.4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>
        <f t="shared" si="167"/>
        <v>2015</v>
      </c>
    </row>
    <row r="2643" spans="1:18" ht="28.5" x14ac:dyDescent="0.4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>
        <f t="shared" si="167"/>
        <v>2014</v>
      </c>
    </row>
    <row r="2644" spans="1:18" ht="57" x14ac:dyDescent="0.4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>
        <f t="shared" si="167"/>
        <v>2016</v>
      </c>
    </row>
    <row r="2645" spans="1:18" ht="42.75" x14ac:dyDescent="0.4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>
        <f t="shared" si="167"/>
        <v>2016</v>
      </c>
    </row>
    <row r="2646" spans="1:18" ht="42.75" x14ac:dyDescent="0.4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>
        <f t="shared" si="167"/>
        <v>2017</v>
      </c>
    </row>
    <row r="2647" spans="1:18" ht="42.75" x14ac:dyDescent="0.4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>
        <f t="shared" si="167"/>
        <v>2014</v>
      </c>
    </row>
    <row r="2648" spans="1:18" ht="42.75" x14ac:dyDescent="0.4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>
        <f t="shared" si="167"/>
        <v>2015</v>
      </c>
    </row>
    <row r="2649" spans="1:18" ht="42.75" x14ac:dyDescent="0.4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>
        <f t="shared" si="167"/>
        <v>2015</v>
      </c>
    </row>
    <row r="2650" spans="1:18" ht="42.75" x14ac:dyDescent="0.4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>
        <f t="shared" si="167"/>
        <v>2016</v>
      </c>
    </row>
    <row r="2651" spans="1:18" ht="28.5" x14ac:dyDescent="0.4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>
        <f t="shared" si="167"/>
        <v>2015</v>
      </c>
    </row>
    <row r="2652" spans="1:18" ht="42.75" x14ac:dyDescent="0.4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>
        <f t="shared" si="167"/>
        <v>2016</v>
      </c>
    </row>
    <row r="2653" spans="1:18" ht="42.75" x14ac:dyDescent="0.4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>
        <f t="shared" si="167"/>
        <v>2015</v>
      </c>
    </row>
    <row r="2654" spans="1:18" ht="42.75" x14ac:dyDescent="0.4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>
        <f t="shared" si="167"/>
        <v>2014</v>
      </c>
    </row>
    <row r="2655" spans="1:18" ht="42.75" x14ac:dyDescent="0.4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>
        <f t="shared" si="167"/>
        <v>2014</v>
      </c>
    </row>
    <row r="2656" spans="1:18" ht="42.75" x14ac:dyDescent="0.4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>
        <f t="shared" si="167"/>
        <v>2015</v>
      </c>
    </row>
    <row r="2657" spans="1:18" x14ac:dyDescent="0.4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>
        <f t="shared" si="167"/>
        <v>2016</v>
      </c>
    </row>
    <row r="2658" spans="1:18" ht="28.5" x14ac:dyDescent="0.4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>
        <f t="shared" si="167"/>
        <v>2017</v>
      </c>
    </row>
    <row r="2659" spans="1:18" ht="42.75" x14ac:dyDescent="0.4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>
        <f t="shared" si="167"/>
        <v>2016</v>
      </c>
    </row>
    <row r="2660" spans="1:18" ht="42.75" x14ac:dyDescent="0.4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>
        <f t="shared" si="167"/>
        <v>2016</v>
      </c>
    </row>
    <row r="2661" spans="1:18" x14ac:dyDescent="0.4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>
        <f t="shared" si="167"/>
        <v>2015</v>
      </c>
    </row>
    <row r="2662" spans="1:18" ht="42.75" x14ac:dyDescent="0.4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>
        <f t="shared" si="167"/>
        <v>2015</v>
      </c>
    </row>
    <row r="2663" spans="1:18" ht="42.75" x14ac:dyDescent="0.4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>
        <f t="shared" si="167"/>
        <v>2013</v>
      </c>
    </row>
    <row r="2664" spans="1:18" ht="42.75" x14ac:dyDescent="0.4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>
        <f t="shared" si="167"/>
        <v>2015</v>
      </c>
    </row>
    <row r="2665" spans="1:18" ht="42.75" x14ac:dyDescent="0.4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>
        <f t="shared" si="167"/>
        <v>2015</v>
      </c>
    </row>
    <row r="2666" spans="1:18" ht="42.75" x14ac:dyDescent="0.4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>
        <f t="shared" si="167"/>
        <v>2015</v>
      </c>
    </row>
    <row r="2667" spans="1:18" ht="42.75" x14ac:dyDescent="0.4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>
        <f t="shared" si="167"/>
        <v>2015</v>
      </c>
    </row>
    <row r="2668" spans="1:18" ht="42.75" x14ac:dyDescent="0.4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>
        <f t="shared" si="167"/>
        <v>2015</v>
      </c>
    </row>
    <row r="2669" spans="1:18" ht="42.75" x14ac:dyDescent="0.4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>
        <f t="shared" si="167"/>
        <v>2016</v>
      </c>
    </row>
    <row r="2670" spans="1:18" ht="28.5" x14ac:dyDescent="0.4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>
        <f t="shared" si="167"/>
        <v>2015</v>
      </c>
    </row>
    <row r="2671" spans="1:18" ht="42.75" x14ac:dyDescent="0.4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>
        <f t="shared" si="167"/>
        <v>2015</v>
      </c>
    </row>
    <row r="2672" spans="1:18" ht="42.75" x14ac:dyDescent="0.4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>
        <f t="shared" si="167"/>
        <v>2014</v>
      </c>
    </row>
    <row r="2673" spans="1:18" ht="42.75" x14ac:dyDescent="0.4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>
        <f t="shared" si="167"/>
        <v>2014</v>
      </c>
    </row>
    <row r="2674" spans="1:18" ht="42.75" x14ac:dyDescent="0.4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>
        <f t="shared" si="167"/>
        <v>2015</v>
      </c>
    </row>
    <row r="2675" spans="1:18" ht="42.75" x14ac:dyDescent="0.4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>
        <f t="shared" si="167"/>
        <v>2014</v>
      </c>
    </row>
    <row r="2676" spans="1:18" ht="57" x14ac:dyDescent="0.4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>
        <f t="shared" si="167"/>
        <v>2016</v>
      </c>
    </row>
    <row r="2677" spans="1:18" ht="42.75" x14ac:dyDescent="0.4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>
        <f t="shared" si="167"/>
        <v>2014</v>
      </c>
    </row>
    <row r="2678" spans="1:18" ht="42.75" x14ac:dyDescent="0.4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>
        <f t="shared" si="167"/>
        <v>2016</v>
      </c>
    </row>
    <row r="2679" spans="1:18" ht="42.75" x14ac:dyDescent="0.4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>
        <f t="shared" si="167"/>
        <v>2014</v>
      </c>
    </row>
    <row r="2680" spans="1:18" ht="42.75" x14ac:dyDescent="0.4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>
        <f t="shared" si="167"/>
        <v>2015</v>
      </c>
    </row>
    <row r="2681" spans="1:18" ht="42.75" x14ac:dyDescent="0.4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>
        <f t="shared" si="167"/>
        <v>2015</v>
      </c>
    </row>
    <row r="2682" spans="1:18" x14ac:dyDescent="0.4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>
        <f t="shared" si="167"/>
        <v>2016</v>
      </c>
    </row>
    <row r="2683" spans="1:18" ht="42.75" x14ac:dyDescent="0.4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>
        <f t="shared" si="167"/>
        <v>2014</v>
      </c>
    </row>
    <row r="2684" spans="1:18" ht="42.75" x14ac:dyDescent="0.4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>
        <f t="shared" si="167"/>
        <v>2014</v>
      </c>
    </row>
    <row r="2685" spans="1:18" ht="42.75" x14ac:dyDescent="0.4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>
        <f t="shared" si="167"/>
        <v>2015</v>
      </c>
    </row>
    <row r="2686" spans="1:18" ht="42.75" x14ac:dyDescent="0.4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>
        <f t="shared" si="167"/>
        <v>2014</v>
      </c>
    </row>
    <row r="2687" spans="1:18" ht="42.75" x14ac:dyDescent="0.4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>
        <f t="shared" si="167"/>
        <v>2015</v>
      </c>
    </row>
    <row r="2688" spans="1:18" ht="42.75" x14ac:dyDescent="0.4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>
        <f t="shared" si="167"/>
        <v>2014</v>
      </c>
    </row>
    <row r="2689" spans="1:18" ht="42.75" x14ac:dyDescent="0.4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>
        <f t="shared" si="167"/>
        <v>2015</v>
      </c>
    </row>
    <row r="2690" spans="1:18" ht="28.5" x14ac:dyDescent="0.4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>
        <f t="shared" si="167"/>
        <v>2015</v>
      </c>
    </row>
    <row r="2691" spans="1:18" ht="42.75" x14ac:dyDescent="0.4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ref="R2691:R2754" si="171">YEAR(O2691)</f>
        <v>2016</v>
      </c>
    </row>
    <row r="2692" spans="1:18" ht="42.75" x14ac:dyDescent="0.4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si="171"/>
        <v>2015</v>
      </c>
    </row>
    <row r="2693" spans="1:18" ht="28.5" x14ac:dyDescent="0.4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8" ht="42.75" x14ac:dyDescent="0.4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8" ht="42.75" x14ac:dyDescent="0.4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2014</v>
      </c>
    </row>
    <row r="2696" spans="1:18" ht="42.75" x14ac:dyDescent="0.4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8" ht="28.5" x14ac:dyDescent="0.4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2015</v>
      </c>
    </row>
    <row r="2698" spans="1:18" ht="42.75" x14ac:dyDescent="0.4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>
        <f t="shared" si="171"/>
        <v>2014</v>
      </c>
    </row>
    <row r="2699" spans="1:18" ht="42.75" x14ac:dyDescent="0.4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>
        <f t="shared" si="171"/>
        <v>2015</v>
      </c>
    </row>
    <row r="2700" spans="1:18" ht="42.75" x14ac:dyDescent="0.4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>
        <f t="shared" si="171"/>
        <v>2014</v>
      </c>
    </row>
    <row r="2701" spans="1:18" ht="42.75" x14ac:dyDescent="0.4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>
        <f t="shared" si="171"/>
        <v>2014</v>
      </c>
    </row>
    <row r="2702" spans="1:18" ht="42.75" x14ac:dyDescent="0.4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>
        <f t="shared" si="171"/>
        <v>2014</v>
      </c>
    </row>
    <row r="2703" spans="1:18" ht="42.75" x14ac:dyDescent="0.4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>
        <f t="shared" si="171"/>
        <v>2017</v>
      </c>
    </row>
    <row r="2704" spans="1:18" ht="42.75" x14ac:dyDescent="0.4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>
        <f t="shared" si="171"/>
        <v>2017</v>
      </c>
    </row>
    <row r="2705" spans="1:18" ht="28.5" x14ac:dyDescent="0.4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>
        <f t="shared" si="171"/>
        <v>2017</v>
      </c>
    </row>
    <row r="2706" spans="1:18" ht="42.75" x14ac:dyDescent="0.4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>
        <f t="shared" si="171"/>
        <v>2017</v>
      </c>
    </row>
    <row r="2707" spans="1:18" ht="28.5" x14ac:dyDescent="0.4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>
        <f t="shared" si="171"/>
        <v>2017</v>
      </c>
    </row>
    <row r="2708" spans="1:18" ht="42.75" x14ac:dyDescent="0.4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>
        <f t="shared" si="171"/>
        <v>2014</v>
      </c>
    </row>
    <row r="2709" spans="1:18" ht="42.75" x14ac:dyDescent="0.4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>
        <f t="shared" si="171"/>
        <v>2013</v>
      </c>
    </row>
    <row r="2710" spans="1:18" ht="42.75" x14ac:dyDescent="0.4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>
        <f t="shared" si="171"/>
        <v>2016</v>
      </c>
    </row>
    <row r="2711" spans="1:18" ht="42.75" x14ac:dyDescent="0.4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>
        <f t="shared" si="171"/>
        <v>2016</v>
      </c>
    </row>
    <row r="2712" spans="1:18" ht="28.5" x14ac:dyDescent="0.4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>
        <f t="shared" si="171"/>
        <v>2014</v>
      </c>
    </row>
    <row r="2713" spans="1:18" ht="42.75" x14ac:dyDescent="0.4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>
        <f t="shared" si="171"/>
        <v>2014</v>
      </c>
    </row>
    <row r="2714" spans="1:18" ht="42.75" x14ac:dyDescent="0.4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>
        <f t="shared" si="171"/>
        <v>2013</v>
      </c>
    </row>
    <row r="2715" spans="1:18" ht="42.75" x14ac:dyDescent="0.4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>
        <f t="shared" si="171"/>
        <v>2015</v>
      </c>
    </row>
    <row r="2716" spans="1:18" ht="28.5" x14ac:dyDescent="0.4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>
        <f t="shared" si="171"/>
        <v>2016</v>
      </c>
    </row>
    <row r="2717" spans="1:18" ht="42.75" x14ac:dyDescent="0.4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>
        <f t="shared" si="171"/>
        <v>2016</v>
      </c>
    </row>
    <row r="2718" spans="1:18" ht="57" x14ac:dyDescent="0.4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>
        <f t="shared" si="171"/>
        <v>2015</v>
      </c>
    </row>
    <row r="2719" spans="1:18" ht="42.75" x14ac:dyDescent="0.4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>
        <f t="shared" si="171"/>
        <v>2014</v>
      </c>
    </row>
    <row r="2720" spans="1:18" ht="42.75" x14ac:dyDescent="0.4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>
        <f t="shared" si="171"/>
        <v>2016</v>
      </c>
    </row>
    <row r="2721" spans="1:18" ht="42.75" x14ac:dyDescent="0.4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>
        <f t="shared" si="171"/>
        <v>2016</v>
      </c>
    </row>
    <row r="2722" spans="1:18" ht="42.75" x14ac:dyDescent="0.4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>
        <f t="shared" si="171"/>
        <v>2016</v>
      </c>
    </row>
    <row r="2723" spans="1:18" ht="42.75" x14ac:dyDescent="0.4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>
        <f t="shared" si="171"/>
        <v>2013</v>
      </c>
    </row>
    <row r="2724" spans="1:18" ht="42.75" x14ac:dyDescent="0.4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>
        <f t="shared" si="171"/>
        <v>2016</v>
      </c>
    </row>
    <row r="2725" spans="1:18" ht="42.75" x14ac:dyDescent="0.4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>
        <f t="shared" si="171"/>
        <v>2014</v>
      </c>
    </row>
    <row r="2726" spans="1:18" ht="42.75" x14ac:dyDescent="0.4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>
        <f t="shared" si="171"/>
        <v>2015</v>
      </c>
    </row>
    <row r="2727" spans="1:18" ht="28.5" x14ac:dyDescent="0.4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>
        <f t="shared" si="171"/>
        <v>2017</v>
      </c>
    </row>
    <row r="2728" spans="1:18" x14ac:dyDescent="0.4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>
        <f t="shared" si="171"/>
        <v>2016</v>
      </c>
    </row>
    <row r="2729" spans="1:18" ht="42.75" x14ac:dyDescent="0.4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>
        <f t="shared" si="171"/>
        <v>2015</v>
      </c>
    </row>
    <row r="2730" spans="1:18" ht="28.5" x14ac:dyDescent="0.4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>
        <f t="shared" si="171"/>
        <v>2015</v>
      </c>
    </row>
    <row r="2731" spans="1:18" ht="28.5" x14ac:dyDescent="0.4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>
        <f t="shared" si="171"/>
        <v>2015</v>
      </c>
    </row>
    <row r="2732" spans="1:18" ht="28.5" x14ac:dyDescent="0.4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>
        <f t="shared" si="171"/>
        <v>2013</v>
      </c>
    </row>
    <row r="2733" spans="1:18" ht="42.75" x14ac:dyDescent="0.4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>
        <f t="shared" si="171"/>
        <v>2014</v>
      </c>
    </row>
    <row r="2734" spans="1:18" ht="42.75" x14ac:dyDescent="0.4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>
        <f t="shared" si="171"/>
        <v>2013</v>
      </c>
    </row>
    <row r="2735" spans="1:18" ht="42.75" x14ac:dyDescent="0.4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>
        <f t="shared" si="171"/>
        <v>2015</v>
      </c>
    </row>
    <row r="2736" spans="1:18" ht="42.75" x14ac:dyDescent="0.4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>
        <f t="shared" si="171"/>
        <v>2016</v>
      </c>
    </row>
    <row r="2737" spans="1:18" ht="42.75" x14ac:dyDescent="0.4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>
        <f t="shared" si="171"/>
        <v>2013</v>
      </c>
    </row>
    <row r="2738" spans="1:18" ht="57" x14ac:dyDescent="0.4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>
        <f t="shared" si="171"/>
        <v>2014</v>
      </c>
    </row>
    <row r="2739" spans="1:18" ht="42.75" x14ac:dyDescent="0.4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>
        <f t="shared" si="171"/>
        <v>2013</v>
      </c>
    </row>
    <row r="2740" spans="1:18" ht="42.75" x14ac:dyDescent="0.4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>
        <f t="shared" si="171"/>
        <v>2016</v>
      </c>
    </row>
    <row r="2741" spans="1:18" ht="42.75" x14ac:dyDescent="0.4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>
        <f t="shared" si="171"/>
        <v>2014</v>
      </c>
    </row>
    <row r="2742" spans="1:18" ht="28.5" x14ac:dyDescent="0.4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>
        <f t="shared" si="171"/>
        <v>2015</v>
      </c>
    </row>
    <row r="2743" spans="1:18" ht="28.5" x14ac:dyDescent="0.4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>
        <f t="shared" si="171"/>
        <v>2014</v>
      </c>
    </row>
    <row r="2744" spans="1:18" ht="42.75" x14ac:dyDescent="0.4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>
        <f t="shared" si="171"/>
        <v>2012</v>
      </c>
    </row>
    <row r="2745" spans="1:18" ht="57" x14ac:dyDescent="0.4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>
        <f t="shared" si="171"/>
        <v>2016</v>
      </c>
    </row>
    <row r="2746" spans="1:18" ht="42.75" x14ac:dyDescent="0.4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>
        <f t="shared" si="171"/>
        <v>2012</v>
      </c>
    </row>
    <row r="2747" spans="1:18" ht="42.75" x14ac:dyDescent="0.4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>
        <f t="shared" si="171"/>
        <v>2012</v>
      </c>
    </row>
    <row r="2748" spans="1:18" ht="42.75" x14ac:dyDescent="0.4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>
        <f t="shared" si="171"/>
        <v>2014</v>
      </c>
    </row>
    <row r="2749" spans="1:18" ht="42.75" x14ac:dyDescent="0.4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>
        <f t="shared" si="171"/>
        <v>2012</v>
      </c>
    </row>
    <row r="2750" spans="1:18" ht="42.75" x14ac:dyDescent="0.4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>
        <f t="shared" si="171"/>
        <v>2016</v>
      </c>
    </row>
    <row r="2751" spans="1:18" ht="28.5" x14ac:dyDescent="0.4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>
        <f t="shared" si="171"/>
        <v>2015</v>
      </c>
    </row>
    <row r="2752" spans="1:18" ht="42.75" x14ac:dyDescent="0.4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>
        <f t="shared" si="171"/>
        <v>2012</v>
      </c>
    </row>
    <row r="2753" spans="1:18" ht="42.75" x14ac:dyDescent="0.4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>
        <f t="shared" si="171"/>
        <v>2014</v>
      </c>
    </row>
    <row r="2754" spans="1:18" ht="42.75" x14ac:dyDescent="0.4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>
        <f t="shared" si="171"/>
        <v>2011</v>
      </c>
    </row>
    <row r="2755" spans="1:18" ht="42.75" x14ac:dyDescent="0.4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ref="R2755:R2818" si="175">YEAR(O2755)</f>
        <v>2012</v>
      </c>
    </row>
    <row r="2756" spans="1:18" ht="42.75" x14ac:dyDescent="0.4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si="175"/>
        <v>2014</v>
      </c>
    </row>
    <row r="2757" spans="1:18" ht="42.75" x14ac:dyDescent="0.4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2015</v>
      </c>
    </row>
    <row r="2758" spans="1:18" ht="42.75" x14ac:dyDescent="0.4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2013</v>
      </c>
    </row>
    <row r="2759" spans="1:18" ht="28.5" x14ac:dyDescent="0.4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2016</v>
      </c>
    </row>
    <row r="2760" spans="1:18" ht="42.75" x14ac:dyDescent="0.4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42.75" x14ac:dyDescent="0.4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42.75" x14ac:dyDescent="0.4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>
        <f t="shared" si="175"/>
        <v>2013</v>
      </c>
    </row>
    <row r="2763" spans="1:18" ht="28.5" x14ac:dyDescent="0.4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>
        <f t="shared" si="175"/>
        <v>2012</v>
      </c>
    </row>
    <row r="2764" spans="1:18" ht="42.75" x14ac:dyDescent="0.4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>
        <f t="shared" si="175"/>
        <v>2012</v>
      </c>
    </row>
    <row r="2765" spans="1:18" ht="28.5" x14ac:dyDescent="0.4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>
        <f t="shared" si="175"/>
        <v>2013</v>
      </c>
    </row>
    <row r="2766" spans="1:18" ht="42.75" x14ac:dyDescent="0.4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>
        <f t="shared" si="175"/>
        <v>2012</v>
      </c>
    </row>
    <row r="2767" spans="1:18" ht="42.75" x14ac:dyDescent="0.4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>
        <f t="shared" si="175"/>
        <v>2012</v>
      </c>
    </row>
    <row r="2768" spans="1:18" ht="42.75" x14ac:dyDescent="0.4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>
        <f t="shared" si="175"/>
        <v>2011</v>
      </c>
    </row>
    <row r="2769" spans="1:18" ht="42.75" x14ac:dyDescent="0.4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>
        <f t="shared" si="175"/>
        <v>2015</v>
      </c>
    </row>
    <row r="2770" spans="1:18" ht="42.75" x14ac:dyDescent="0.4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>
        <f t="shared" si="175"/>
        <v>2012</v>
      </c>
    </row>
    <row r="2771" spans="1:18" ht="42.75" x14ac:dyDescent="0.4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>
        <f t="shared" si="175"/>
        <v>2014</v>
      </c>
    </row>
    <row r="2772" spans="1:18" ht="42.75" x14ac:dyDescent="0.4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>
        <f t="shared" si="175"/>
        <v>2014</v>
      </c>
    </row>
    <row r="2773" spans="1:18" ht="42.75" x14ac:dyDescent="0.4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>
        <f t="shared" si="175"/>
        <v>2012</v>
      </c>
    </row>
    <row r="2774" spans="1:18" ht="42.75" x14ac:dyDescent="0.4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>
        <f t="shared" si="175"/>
        <v>2013</v>
      </c>
    </row>
    <row r="2775" spans="1:18" ht="42.75" x14ac:dyDescent="0.4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>
        <f t="shared" si="175"/>
        <v>2016</v>
      </c>
    </row>
    <row r="2776" spans="1:18" ht="42.75" x14ac:dyDescent="0.4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>
        <f t="shared" si="175"/>
        <v>2013</v>
      </c>
    </row>
    <row r="2777" spans="1:18" ht="42.75" x14ac:dyDescent="0.4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>
        <f t="shared" si="175"/>
        <v>2011</v>
      </c>
    </row>
    <row r="2778" spans="1:18" ht="57" x14ac:dyDescent="0.4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>
        <f t="shared" si="175"/>
        <v>2015</v>
      </c>
    </row>
    <row r="2779" spans="1:18" ht="42.75" x14ac:dyDescent="0.4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>
        <f t="shared" si="175"/>
        <v>2015</v>
      </c>
    </row>
    <row r="2780" spans="1:18" ht="57" x14ac:dyDescent="0.4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>
        <f t="shared" si="175"/>
        <v>2014</v>
      </c>
    </row>
    <row r="2781" spans="1:18" ht="42.75" x14ac:dyDescent="0.4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>
        <f t="shared" si="175"/>
        <v>2015</v>
      </c>
    </row>
    <row r="2782" spans="1:18" ht="28.5" x14ac:dyDescent="0.4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>
        <f t="shared" si="175"/>
        <v>2017</v>
      </c>
    </row>
    <row r="2783" spans="1:18" ht="42.75" x14ac:dyDescent="0.4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>
        <f t="shared" si="175"/>
        <v>2015</v>
      </c>
    </row>
    <row r="2784" spans="1:18" ht="28.5" x14ac:dyDescent="0.4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>
        <f t="shared" si="175"/>
        <v>2015</v>
      </c>
    </row>
    <row r="2785" spans="1:18" ht="42.75" x14ac:dyDescent="0.4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>
        <f t="shared" si="175"/>
        <v>2015</v>
      </c>
    </row>
    <row r="2786" spans="1:18" ht="42.75" x14ac:dyDescent="0.4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>
        <f t="shared" si="175"/>
        <v>2014</v>
      </c>
    </row>
    <row r="2787" spans="1:18" ht="42.75" x14ac:dyDescent="0.4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>
        <f t="shared" si="175"/>
        <v>2016</v>
      </c>
    </row>
    <row r="2788" spans="1:18" ht="28.5" x14ac:dyDescent="0.4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>
        <f t="shared" si="175"/>
        <v>2014</v>
      </c>
    </row>
    <row r="2789" spans="1:18" ht="42.75" x14ac:dyDescent="0.4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>
        <f t="shared" si="175"/>
        <v>2014</v>
      </c>
    </row>
    <row r="2790" spans="1:18" ht="42.75" x14ac:dyDescent="0.4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>
        <f t="shared" si="175"/>
        <v>2016</v>
      </c>
    </row>
    <row r="2791" spans="1:18" ht="28.5" x14ac:dyDescent="0.4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>
        <f t="shared" si="175"/>
        <v>2015</v>
      </c>
    </row>
    <row r="2792" spans="1:18" ht="42.75" x14ac:dyDescent="0.4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>
        <f t="shared" si="175"/>
        <v>2015</v>
      </c>
    </row>
    <row r="2793" spans="1:18" ht="42.75" x14ac:dyDescent="0.4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>
        <f t="shared" si="175"/>
        <v>2016</v>
      </c>
    </row>
    <row r="2794" spans="1:18" ht="42.75" x14ac:dyDescent="0.4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>
        <f t="shared" si="175"/>
        <v>2015</v>
      </c>
    </row>
    <row r="2795" spans="1:18" ht="57" x14ac:dyDescent="0.4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>
        <f t="shared" si="175"/>
        <v>2015</v>
      </c>
    </row>
    <row r="2796" spans="1:18" ht="57" x14ac:dyDescent="0.4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>
        <f t="shared" si="175"/>
        <v>2016</v>
      </c>
    </row>
    <row r="2797" spans="1:18" ht="42.75" x14ac:dyDescent="0.4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>
        <f t="shared" si="175"/>
        <v>2014</v>
      </c>
    </row>
    <row r="2798" spans="1:18" ht="42.75" x14ac:dyDescent="0.4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>
        <f t="shared" si="175"/>
        <v>2014</v>
      </c>
    </row>
    <row r="2799" spans="1:18" ht="42.75" x14ac:dyDescent="0.4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>
        <f t="shared" si="175"/>
        <v>2014</v>
      </c>
    </row>
    <row r="2800" spans="1:18" ht="42.75" x14ac:dyDescent="0.4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>
        <f t="shared" si="175"/>
        <v>2015</v>
      </c>
    </row>
    <row r="2801" spans="1:18" ht="42.75" x14ac:dyDescent="0.4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>
        <f t="shared" si="175"/>
        <v>2016</v>
      </c>
    </row>
    <row r="2802" spans="1:18" ht="42.75" x14ac:dyDescent="0.4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>
        <f t="shared" si="175"/>
        <v>2014</v>
      </c>
    </row>
    <row r="2803" spans="1:18" ht="42.75" x14ac:dyDescent="0.4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>
        <f t="shared" si="175"/>
        <v>2014</v>
      </c>
    </row>
    <row r="2804" spans="1:18" ht="42.75" x14ac:dyDescent="0.4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>
        <f t="shared" si="175"/>
        <v>2015</v>
      </c>
    </row>
    <row r="2805" spans="1:18" ht="42.75" x14ac:dyDescent="0.4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>
        <f t="shared" si="175"/>
        <v>2015</v>
      </c>
    </row>
    <row r="2806" spans="1:18" ht="42.75" x14ac:dyDescent="0.4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>
        <f t="shared" si="175"/>
        <v>2014</v>
      </c>
    </row>
    <row r="2807" spans="1:18" ht="57" x14ac:dyDescent="0.4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>
        <f t="shared" si="175"/>
        <v>2015</v>
      </c>
    </row>
    <row r="2808" spans="1:18" ht="42.75" x14ac:dyDescent="0.4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>
        <f t="shared" si="175"/>
        <v>2015</v>
      </c>
    </row>
    <row r="2809" spans="1:18" x14ac:dyDescent="0.4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>
        <f t="shared" si="175"/>
        <v>2015</v>
      </c>
    </row>
    <row r="2810" spans="1:18" ht="42.75" x14ac:dyDescent="0.4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>
        <f t="shared" si="175"/>
        <v>2015</v>
      </c>
    </row>
    <row r="2811" spans="1:18" ht="42.75" x14ac:dyDescent="0.4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>
        <f t="shared" si="175"/>
        <v>2016</v>
      </c>
    </row>
    <row r="2812" spans="1:18" ht="42.75" x14ac:dyDescent="0.4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>
        <f t="shared" si="175"/>
        <v>2014</v>
      </c>
    </row>
    <row r="2813" spans="1:18" ht="42.75" x14ac:dyDescent="0.4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>
        <f t="shared" si="175"/>
        <v>2015</v>
      </c>
    </row>
    <row r="2814" spans="1:18" ht="42.75" x14ac:dyDescent="0.4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>
        <f t="shared" si="175"/>
        <v>2015</v>
      </c>
    </row>
    <row r="2815" spans="1:18" ht="42.75" x14ac:dyDescent="0.4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>
        <f t="shared" si="175"/>
        <v>2016</v>
      </c>
    </row>
    <row r="2816" spans="1:18" ht="42.75" x14ac:dyDescent="0.4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>
        <f t="shared" si="175"/>
        <v>2015</v>
      </c>
    </row>
    <row r="2817" spans="1:18" ht="42.75" x14ac:dyDescent="0.4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>
        <f t="shared" si="175"/>
        <v>2016</v>
      </c>
    </row>
    <row r="2818" spans="1:18" ht="42.75" x14ac:dyDescent="0.4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>
        <f t="shared" si="175"/>
        <v>2015</v>
      </c>
    </row>
    <row r="2819" spans="1:18" ht="42.75" x14ac:dyDescent="0.4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>
        <f t="shared" ref="R2819:R2882" si="179">YEAR(O2819)</f>
        <v>2015</v>
      </c>
    </row>
    <row r="2820" spans="1:18" ht="42.75" x14ac:dyDescent="0.4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>
        <f t="shared" si="179"/>
        <v>2015</v>
      </c>
    </row>
    <row r="2821" spans="1:18" ht="42.75" x14ac:dyDescent="0.4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>
        <f t="shared" si="179"/>
        <v>2015</v>
      </c>
    </row>
    <row r="2822" spans="1:18" ht="42.75" x14ac:dyDescent="0.4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>
        <f t="shared" si="179"/>
        <v>2016</v>
      </c>
    </row>
    <row r="2823" spans="1:18" ht="42.75" x14ac:dyDescent="0.4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>
        <f t="shared" si="179"/>
        <v>2014</v>
      </c>
    </row>
    <row r="2824" spans="1:18" ht="42.75" x14ac:dyDescent="0.4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>
        <f t="shared" si="179"/>
        <v>2015</v>
      </c>
    </row>
    <row r="2825" spans="1:18" ht="42.75" x14ac:dyDescent="0.4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28.5" x14ac:dyDescent="0.4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>
        <f t="shared" si="179"/>
        <v>2015</v>
      </c>
    </row>
    <row r="2827" spans="1:18" ht="42.75" x14ac:dyDescent="0.4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>
        <f t="shared" si="179"/>
        <v>2015</v>
      </c>
    </row>
    <row r="2828" spans="1:18" ht="42.75" x14ac:dyDescent="0.4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>
        <f t="shared" si="179"/>
        <v>2015</v>
      </c>
    </row>
    <row r="2829" spans="1:18" ht="42.75" x14ac:dyDescent="0.4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>
        <f t="shared" si="179"/>
        <v>2016</v>
      </c>
    </row>
    <row r="2830" spans="1:18" ht="42.75" x14ac:dyDescent="0.4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>
        <f t="shared" si="179"/>
        <v>2015</v>
      </c>
    </row>
    <row r="2831" spans="1:18" ht="42.75" x14ac:dyDescent="0.4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>
        <f t="shared" si="179"/>
        <v>2016</v>
      </c>
    </row>
    <row r="2832" spans="1:18" ht="28.5" x14ac:dyDescent="0.4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>
        <f t="shared" si="179"/>
        <v>2014</v>
      </c>
    </row>
    <row r="2833" spans="1:18" ht="28.5" x14ac:dyDescent="0.4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>
        <f t="shared" si="179"/>
        <v>2015</v>
      </c>
    </row>
    <row r="2834" spans="1:18" ht="42.75" x14ac:dyDescent="0.4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>
        <f t="shared" si="179"/>
        <v>2014</v>
      </c>
    </row>
    <row r="2835" spans="1:18" x14ac:dyDescent="0.4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>
        <f t="shared" si="179"/>
        <v>2015</v>
      </c>
    </row>
    <row r="2836" spans="1:18" ht="42.75" x14ac:dyDescent="0.4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>
        <f t="shared" si="179"/>
        <v>2015</v>
      </c>
    </row>
    <row r="2837" spans="1:18" ht="42.75" x14ac:dyDescent="0.4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>
        <f t="shared" si="179"/>
        <v>2015</v>
      </c>
    </row>
    <row r="2838" spans="1:18" ht="42.75" x14ac:dyDescent="0.4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>
        <f t="shared" si="179"/>
        <v>2017</v>
      </c>
    </row>
    <row r="2839" spans="1:18" ht="57" x14ac:dyDescent="0.4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>
        <f t="shared" si="179"/>
        <v>2015</v>
      </c>
    </row>
    <row r="2840" spans="1:18" ht="42.75" x14ac:dyDescent="0.4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>
        <f t="shared" si="179"/>
        <v>2014</v>
      </c>
    </row>
    <row r="2841" spans="1:18" ht="42.75" x14ac:dyDescent="0.4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>
        <f t="shared" si="179"/>
        <v>2014</v>
      </c>
    </row>
    <row r="2842" spans="1:18" ht="57" x14ac:dyDescent="0.4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>
        <f t="shared" si="179"/>
        <v>2015</v>
      </c>
    </row>
    <row r="2843" spans="1:18" ht="42.75" x14ac:dyDescent="0.4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>
        <f t="shared" si="179"/>
        <v>2015</v>
      </c>
    </row>
    <row r="2844" spans="1:18" ht="42.75" x14ac:dyDescent="0.4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>
        <f t="shared" si="179"/>
        <v>2014</v>
      </c>
    </row>
    <row r="2845" spans="1:18" ht="42.75" x14ac:dyDescent="0.4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>
        <f t="shared" si="179"/>
        <v>2016</v>
      </c>
    </row>
    <row r="2846" spans="1:18" ht="42.75" x14ac:dyDescent="0.4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>
        <f t="shared" si="179"/>
        <v>2016</v>
      </c>
    </row>
    <row r="2847" spans="1:18" ht="42.75" x14ac:dyDescent="0.4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>
        <f t="shared" si="179"/>
        <v>2015</v>
      </c>
    </row>
    <row r="2848" spans="1:18" ht="42.75" x14ac:dyDescent="0.4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>
        <f t="shared" si="179"/>
        <v>2015</v>
      </c>
    </row>
    <row r="2849" spans="1:18" ht="42.75" x14ac:dyDescent="0.4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>
        <f t="shared" si="179"/>
        <v>2016</v>
      </c>
    </row>
    <row r="2850" spans="1:18" ht="57" x14ac:dyDescent="0.4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>
        <f t="shared" si="179"/>
        <v>2015</v>
      </c>
    </row>
    <row r="2851" spans="1:18" ht="42.75" x14ac:dyDescent="0.4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>
        <f t="shared" si="179"/>
        <v>2016</v>
      </c>
    </row>
    <row r="2852" spans="1:18" ht="42.75" x14ac:dyDescent="0.4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>
        <f t="shared" si="179"/>
        <v>2014</v>
      </c>
    </row>
    <row r="2853" spans="1:18" ht="42.75" x14ac:dyDescent="0.4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>
        <f t="shared" si="179"/>
        <v>2016</v>
      </c>
    </row>
    <row r="2854" spans="1:18" ht="42.75" x14ac:dyDescent="0.4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>
        <f t="shared" si="179"/>
        <v>2014</v>
      </c>
    </row>
    <row r="2855" spans="1:18" ht="42.75" x14ac:dyDescent="0.4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>
        <f t="shared" si="179"/>
        <v>2014</v>
      </c>
    </row>
    <row r="2856" spans="1:18" ht="42.75" x14ac:dyDescent="0.4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>
        <f t="shared" si="179"/>
        <v>2015</v>
      </c>
    </row>
    <row r="2857" spans="1:18" ht="42.75" x14ac:dyDescent="0.4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>
        <f t="shared" si="179"/>
        <v>2016</v>
      </c>
    </row>
    <row r="2858" spans="1:18" ht="42.75" x14ac:dyDescent="0.4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>
        <f t="shared" si="179"/>
        <v>2015</v>
      </c>
    </row>
    <row r="2859" spans="1:18" ht="57" x14ac:dyDescent="0.4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>
        <f t="shared" si="179"/>
        <v>2016</v>
      </c>
    </row>
    <row r="2860" spans="1:18" ht="42.75" x14ac:dyDescent="0.4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>
        <f t="shared" si="179"/>
        <v>2014</v>
      </c>
    </row>
    <row r="2861" spans="1:18" ht="28.5" x14ac:dyDescent="0.4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>
        <f t="shared" si="179"/>
        <v>2015</v>
      </c>
    </row>
    <row r="2862" spans="1:18" ht="42.75" x14ac:dyDescent="0.4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>
        <f t="shared" si="179"/>
        <v>2016</v>
      </c>
    </row>
    <row r="2863" spans="1:18" ht="42.75" x14ac:dyDescent="0.4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>
        <f t="shared" si="179"/>
        <v>2015</v>
      </c>
    </row>
    <row r="2864" spans="1:18" ht="42.75" x14ac:dyDescent="0.4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>
        <f t="shared" si="179"/>
        <v>2014</v>
      </c>
    </row>
    <row r="2865" spans="1:18" ht="42.75" x14ac:dyDescent="0.4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>
        <f t="shared" si="179"/>
        <v>2014</v>
      </c>
    </row>
    <row r="2866" spans="1:18" x14ac:dyDescent="0.4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>
        <f t="shared" si="179"/>
        <v>2015</v>
      </c>
    </row>
    <row r="2867" spans="1:18" ht="42.75" x14ac:dyDescent="0.4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>
        <f t="shared" si="179"/>
        <v>2014</v>
      </c>
    </row>
    <row r="2868" spans="1:18" ht="42.75" x14ac:dyDescent="0.4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>
        <f t="shared" si="179"/>
        <v>2016</v>
      </c>
    </row>
    <row r="2869" spans="1:18" ht="42.75" x14ac:dyDescent="0.4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>
        <f t="shared" si="179"/>
        <v>2016</v>
      </c>
    </row>
    <row r="2870" spans="1:18" ht="42.75" x14ac:dyDescent="0.4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>
        <f t="shared" si="179"/>
        <v>2016</v>
      </c>
    </row>
    <row r="2871" spans="1:18" ht="57" x14ac:dyDescent="0.4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>
        <f t="shared" si="179"/>
        <v>2016</v>
      </c>
    </row>
    <row r="2872" spans="1:18" ht="42.75" x14ac:dyDescent="0.4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>
        <f t="shared" si="179"/>
        <v>2014</v>
      </c>
    </row>
    <row r="2873" spans="1:18" ht="42.75" x14ac:dyDescent="0.4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>
        <f t="shared" si="179"/>
        <v>2014</v>
      </c>
    </row>
    <row r="2874" spans="1:18" ht="28.5" x14ac:dyDescent="0.4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>
        <f t="shared" si="179"/>
        <v>2015</v>
      </c>
    </row>
    <row r="2875" spans="1:18" ht="42.75" x14ac:dyDescent="0.4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>
        <f t="shared" si="179"/>
        <v>2014</v>
      </c>
    </row>
    <row r="2876" spans="1:18" ht="42.75" x14ac:dyDescent="0.4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>
        <f t="shared" si="179"/>
        <v>2016</v>
      </c>
    </row>
    <row r="2877" spans="1:18" ht="42.75" x14ac:dyDescent="0.4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>
        <f t="shared" si="179"/>
        <v>2016</v>
      </c>
    </row>
    <row r="2878" spans="1:18" ht="42.75" x14ac:dyDescent="0.4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>
        <f t="shared" si="179"/>
        <v>2015</v>
      </c>
    </row>
    <row r="2879" spans="1:18" ht="42.75" x14ac:dyDescent="0.4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>
        <f t="shared" si="179"/>
        <v>2016</v>
      </c>
    </row>
    <row r="2880" spans="1:18" ht="42.75" x14ac:dyDescent="0.4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>
        <f t="shared" si="179"/>
        <v>2015</v>
      </c>
    </row>
    <row r="2881" spans="1:18" ht="42.75" x14ac:dyDescent="0.4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>
        <f t="shared" si="179"/>
        <v>2015</v>
      </c>
    </row>
    <row r="2882" spans="1:18" ht="42.75" x14ac:dyDescent="0.4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>
        <f t="shared" si="179"/>
        <v>2015</v>
      </c>
    </row>
    <row r="2883" spans="1:18" ht="42.75" x14ac:dyDescent="0.4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>
        <f t="shared" ref="R2883:R2946" si="183">YEAR(O2883)</f>
        <v>2014</v>
      </c>
    </row>
    <row r="2884" spans="1:18" ht="42.75" x14ac:dyDescent="0.4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>
        <f t="shared" si="183"/>
        <v>2016</v>
      </c>
    </row>
    <row r="2885" spans="1:18" ht="42.75" x14ac:dyDescent="0.4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>
        <f t="shared" si="183"/>
        <v>2016</v>
      </c>
    </row>
    <row r="2886" spans="1:18" ht="28.5" x14ac:dyDescent="0.4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>
        <f t="shared" si="183"/>
        <v>2014</v>
      </c>
    </row>
    <row r="2887" spans="1:18" ht="28.5" x14ac:dyDescent="0.4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>
        <f t="shared" si="183"/>
        <v>2015</v>
      </c>
    </row>
    <row r="2888" spans="1:18" ht="42.75" x14ac:dyDescent="0.4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>
        <f t="shared" si="183"/>
        <v>2015</v>
      </c>
    </row>
    <row r="2889" spans="1:18" ht="42.75" x14ac:dyDescent="0.4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>
        <f t="shared" si="183"/>
        <v>2014</v>
      </c>
    </row>
    <row r="2890" spans="1:18" ht="42.75" x14ac:dyDescent="0.4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>
        <f t="shared" si="183"/>
        <v>2014</v>
      </c>
    </row>
    <row r="2891" spans="1:18" ht="42.75" x14ac:dyDescent="0.4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>
        <f t="shared" si="183"/>
        <v>2014</v>
      </c>
    </row>
    <row r="2892" spans="1:18" ht="42.75" x14ac:dyDescent="0.4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>
        <f t="shared" si="183"/>
        <v>2014</v>
      </c>
    </row>
    <row r="2893" spans="1:18" ht="42.75" x14ac:dyDescent="0.4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>
        <f t="shared" si="183"/>
        <v>2016</v>
      </c>
    </row>
    <row r="2894" spans="1:18" ht="42.75" x14ac:dyDescent="0.4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>
        <f t="shared" si="183"/>
        <v>2014</v>
      </c>
    </row>
    <row r="2895" spans="1:18" x14ac:dyDescent="0.4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>
        <f t="shared" si="183"/>
        <v>2014</v>
      </c>
    </row>
    <row r="2896" spans="1:18" ht="28.5" x14ac:dyDescent="0.4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>
        <f t="shared" si="183"/>
        <v>2015</v>
      </c>
    </row>
    <row r="2897" spans="1:18" ht="42.75" x14ac:dyDescent="0.4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>
        <f t="shared" si="183"/>
        <v>2014</v>
      </c>
    </row>
    <row r="2898" spans="1:18" ht="42.75" x14ac:dyDescent="0.4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>
        <f t="shared" si="183"/>
        <v>2016</v>
      </c>
    </row>
    <row r="2899" spans="1:18" ht="42.75" x14ac:dyDescent="0.4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>
        <f t="shared" si="183"/>
        <v>2015</v>
      </c>
    </row>
    <row r="2900" spans="1:18" ht="42.75" x14ac:dyDescent="0.4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>
        <f t="shared" si="183"/>
        <v>2015</v>
      </c>
    </row>
    <row r="2901" spans="1:18" ht="42.75" x14ac:dyDescent="0.4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>
        <f t="shared" si="183"/>
        <v>2016</v>
      </c>
    </row>
    <row r="2902" spans="1:18" ht="57" x14ac:dyDescent="0.4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>
        <f t="shared" si="183"/>
        <v>2014</v>
      </c>
    </row>
    <row r="2903" spans="1:18" ht="42.75" x14ac:dyDescent="0.4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>
        <f t="shared" si="183"/>
        <v>2014</v>
      </c>
    </row>
    <row r="2904" spans="1:18" ht="42.75" x14ac:dyDescent="0.4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>
        <f t="shared" si="183"/>
        <v>2015</v>
      </c>
    </row>
    <row r="2905" spans="1:18" ht="42.75" x14ac:dyDescent="0.4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>
        <f t="shared" si="183"/>
        <v>2015</v>
      </c>
    </row>
    <row r="2906" spans="1:18" ht="42.75" x14ac:dyDescent="0.4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>
        <f t="shared" si="183"/>
        <v>2014</v>
      </c>
    </row>
    <row r="2907" spans="1:18" ht="42.75" x14ac:dyDescent="0.4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>
        <f t="shared" si="183"/>
        <v>2016</v>
      </c>
    </row>
    <row r="2908" spans="1:18" ht="42.75" x14ac:dyDescent="0.4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>
        <f t="shared" si="183"/>
        <v>2015</v>
      </c>
    </row>
    <row r="2909" spans="1:18" ht="42.75" x14ac:dyDescent="0.4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>
        <f t="shared" si="183"/>
        <v>2016</v>
      </c>
    </row>
    <row r="2910" spans="1:18" ht="57" x14ac:dyDescent="0.4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>
        <f t="shared" si="183"/>
        <v>2016</v>
      </c>
    </row>
    <row r="2911" spans="1:18" ht="42.75" x14ac:dyDescent="0.4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>
        <f t="shared" si="183"/>
        <v>2014</v>
      </c>
    </row>
    <row r="2912" spans="1:18" ht="42.75" x14ac:dyDescent="0.4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>
        <f t="shared" si="183"/>
        <v>2015</v>
      </c>
    </row>
    <row r="2913" spans="1:18" ht="42.75" x14ac:dyDescent="0.4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>
        <f t="shared" si="183"/>
        <v>2015</v>
      </c>
    </row>
    <row r="2914" spans="1:18" ht="42.75" x14ac:dyDescent="0.4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>
        <f t="shared" si="183"/>
        <v>2015</v>
      </c>
    </row>
    <row r="2915" spans="1:18" ht="42.75" x14ac:dyDescent="0.4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>
        <f t="shared" si="183"/>
        <v>2014</v>
      </c>
    </row>
    <row r="2916" spans="1:18" ht="28.5" x14ac:dyDescent="0.4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>
        <f t="shared" si="183"/>
        <v>2015</v>
      </c>
    </row>
    <row r="2917" spans="1:18" ht="42.75" x14ac:dyDescent="0.4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>
        <f t="shared" si="183"/>
        <v>2016</v>
      </c>
    </row>
    <row r="2918" spans="1:18" ht="42.75" x14ac:dyDescent="0.4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>
        <f t="shared" si="183"/>
        <v>2014</v>
      </c>
    </row>
    <row r="2919" spans="1:18" ht="42.75" x14ac:dyDescent="0.4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>
        <f t="shared" si="183"/>
        <v>2015</v>
      </c>
    </row>
    <row r="2920" spans="1:18" ht="42.75" x14ac:dyDescent="0.4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>
        <f t="shared" si="183"/>
        <v>2015</v>
      </c>
    </row>
    <row r="2921" spans="1:18" ht="42.75" x14ac:dyDescent="0.4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>
        <f t="shared" si="183"/>
        <v>2014</v>
      </c>
    </row>
    <row r="2922" spans="1:18" ht="42.75" x14ac:dyDescent="0.4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>
        <f t="shared" si="183"/>
        <v>2015</v>
      </c>
    </row>
    <row r="2923" spans="1:18" ht="28.5" x14ac:dyDescent="0.4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>
        <f t="shared" si="183"/>
        <v>2014</v>
      </c>
    </row>
    <row r="2924" spans="1:18" ht="42.75" x14ac:dyDescent="0.4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>
        <f t="shared" si="183"/>
        <v>2015</v>
      </c>
    </row>
    <row r="2925" spans="1:18" ht="42.75" x14ac:dyDescent="0.4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>
        <f t="shared" si="183"/>
        <v>2015</v>
      </c>
    </row>
    <row r="2926" spans="1:18" ht="42.75" x14ac:dyDescent="0.4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>
        <f t="shared" si="183"/>
        <v>2015</v>
      </c>
    </row>
    <row r="2927" spans="1:18" ht="42.75" x14ac:dyDescent="0.4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>
        <f t="shared" si="183"/>
        <v>2014</v>
      </c>
    </row>
    <row r="2928" spans="1:18" ht="42.75" x14ac:dyDescent="0.4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>
        <f t="shared" si="183"/>
        <v>2015</v>
      </c>
    </row>
    <row r="2929" spans="1:18" ht="42.75" x14ac:dyDescent="0.4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>
        <f t="shared" si="183"/>
        <v>2014</v>
      </c>
    </row>
    <row r="2930" spans="1:18" ht="28.5" x14ac:dyDescent="0.4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>
        <f t="shared" si="183"/>
        <v>2016</v>
      </c>
    </row>
    <row r="2931" spans="1:18" ht="42.75" x14ac:dyDescent="0.4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>
        <f t="shared" si="183"/>
        <v>2014</v>
      </c>
    </row>
    <row r="2932" spans="1:18" ht="42.75" x14ac:dyDescent="0.4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>
        <f t="shared" si="183"/>
        <v>2015</v>
      </c>
    </row>
    <row r="2933" spans="1:18" ht="42.75" x14ac:dyDescent="0.4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>
        <f t="shared" si="183"/>
        <v>2014</v>
      </c>
    </row>
    <row r="2934" spans="1:18" ht="42.75" x14ac:dyDescent="0.4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>
        <f t="shared" si="183"/>
        <v>2015</v>
      </c>
    </row>
    <row r="2935" spans="1:18" ht="42.75" x14ac:dyDescent="0.4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>
        <f t="shared" si="183"/>
        <v>2016</v>
      </c>
    </row>
    <row r="2936" spans="1:18" ht="42.75" x14ac:dyDescent="0.4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>
        <f t="shared" si="183"/>
        <v>2014</v>
      </c>
    </row>
    <row r="2937" spans="1:18" ht="42.75" x14ac:dyDescent="0.4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>
        <f t="shared" si="183"/>
        <v>2016</v>
      </c>
    </row>
    <row r="2938" spans="1:18" ht="42.75" x14ac:dyDescent="0.4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>
        <f t="shared" si="183"/>
        <v>2014</v>
      </c>
    </row>
    <row r="2939" spans="1:18" ht="28.5" x14ac:dyDescent="0.4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>
        <f t="shared" si="183"/>
        <v>2014</v>
      </c>
    </row>
    <row r="2940" spans="1:18" ht="42.75" x14ac:dyDescent="0.4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>
        <f t="shared" si="183"/>
        <v>2014</v>
      </c>
    </row>
    <row r="2941" spans="1:18" ht="42.75" x14ac:dyDescent="0.4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>
        <f t="shared" si="183"/>
        <v>2014</v>
      </c>
    </row>
    <row r="2942" spans="1:18" ht="42.75" x14ac:dyDescent="0.4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>
        <f t="shared" si="183"/>
        <v>2014</v>
      </c>
    </row>
    <row r="2943" spans="1:18" ht="42.75" x14ac:dyDescent="0.4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>
        <f t="shared" si="183"/>
        <v>2015</v>
      </c>
    </row>
    <row r="2944" spans="1:18" ht="42.75" x14ac:dyDescent="0.4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>
        <f t="shared" si="183"/>
        <v>2015</v>
      </c>
    </row>
    <row r="2945" spans="1:18" ht="42.75" x14ac:dyDescent="0.4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>
        <f t="shared" si="183"/>
        <v>2015</v>
      </c>
    </row>
    <row r="2946" spans="1:18" ht="42.75" x14ac:dyDescent="0.4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>
        <f t="shared" si="183"/>
        <v>2015</v>
      </c>
    </row>
    <row r="2947" spans="1:18" ht="57" x14ac:dyDescent="0.4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ref="R2947:R3010" si="187">YEAR(O2947)</f>
        <v>2015</v>
      </c>
    </row>
    <row r="2948" spans="1:18" ht="42.75" x14ac:dyDescent="0.4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si="187"/>
        <v>2016</v>
      </c>
    </row>
    <row r="2949" spans="1:18" ht="57" x14ac:dyDescent="0.4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42.75" x14ac:dyDescent="0.4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2015</v>
      </c>
    </row>
    <row r="2951" spans="1:18" ht="42.75" x14ac:dyDescent="0.4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42.75" x14ac:dyDescent="0.4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57" x14ac:dyDescent="0.4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2014</v>
      </c>
    </row>
    <row r="2954" spans="1:18" ht="42.75" x14ac:dyDescent="0.4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>
        <f t="shared" si="187"/>
        <v>2016</v>
      </c>
    </row>
    <row r="2955" spans="1:18" ht="42.75" x14ac:dyDescent="0.4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>
        <f t="shared" si="187"/>
        <v>2015</v>
      </c>
    </row>
    <row r="2956" spans="1:18" ht="42.75" x14ac:dyDescent="0.4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>
        <f t="shared" si="187"/>
        <v>2017</v>
      </c>
    </row>
    <row r="2957" spans="1:18" ht="28.5" x14ac:dyDescent="0.4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>
        <f t="shared" si="187"/>
        <v>2015</v>
      </c>
    </row>
    <row r="2958" spans="1:18" ht="42.75" x14ac:dyDescent="0.4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>
        <f t="shared" si="187"/>
        <v>2016</v>
      </c>
    </row>
    <row r="2959" spans="1:18" ht="42.75" x14ac:dyDescent="0.4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>
        <f t="shared" si="187"/>
        <v>2015</v>
      </c>
    </row>
    <row r="2960" spans="1:18" ht="42.75" x14ac:dyDescent="0.4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>
        <f t="shared" si="187"/>
        <v>2016</v>
      </c>
    </row>
    <row r="2961" spans="1:18" ht="42.75" x14ac:dyDescent="0.4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>
        <f t="shared" si="187"/>
        <v>2016</v>
      </c>
    </row>
    <row r="2962" spans="1:18" ht="42.75" x14ac:dyDescent="0.4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>
        <f t="shared" si="187"/>
        <v>2014</v>
      </c>
    </row>
    <row r="2963" spans="1:18" ht="42.75" x14ac:dyDescent="0.4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>
        <f t="shared" si="187"/>
        <v>2015</v>
      </c>
    </row>
    <row r="2964" spans="1:18" ht="42.75" x14ac:dyDescent="0.4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>
        <f t="shared" si="187"/>
        <v>2015</v>
      </c>
    </row>
    <row r="2965" spans="1:18" ht="57" x14ac:dyDescent="0.4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>
        <f t="shared" si="187"/>
        <v>2015</v>
      </c>
    </row>
    <row r="2966" spans="1:18" ht="42.75" x14ac:dyDescent="0.4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>
        <f t="shared" si="187"/>
        <v>2014</v>
      </c>
    </row>
    <row r="2967" spans="1:18" ht="42.75" x14ac:dyDescent="0.4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>
        <f t="shared" si="187"/>
        <v>2015</v>
      </c>
    </row>
    <row r="2968" spans="1:18" ht="42.75" x14ac:dyDescent="0.4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>
        <f t="shared" si="187"/>
        <v>2015</v>
      </c>
    </row>
    <row r="2969" spans="1:18" ht="42.75" x14ac:dyDescent="0.4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>
        <f t="shared" si="187"/>
        <v>2015</v>
      </c>
    </row>
    <row r="2970" spans="1:18" ht="28.5" x14ac:dyDescent="0.4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>
        <f t="shared" si="187"/>
        <v>2016</v>
      </c>
    </row>
    <row r="2971" spans="1:18" ht="42.75" x14ac:dyDescent="0.4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>
        <f t="shared" si="187"/>
        <v>2015</v>
      </c>
    </row>
    <row r="2972" spans="1:18" ht="42.75" x14ac:dyDescent="0.4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>
        <f t="shared" si="187"/>
        <v>2014</v>
      </c>
    </row>
    <row r="2973" spans="1:18" ht="42.75" x14ac:dyDescent="0.4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>
        <f t="shared" si="187"/>
        <v>2014</v>
      </c>
    </row>
    <row r="2974" spans="1:18" ht="28.5" x14ac:dyDescent="0.4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>
        <f t="shared" si="187"/>
        <v>2016</v>
      </c>
    </row>
    <row r="2975" spans="1:18" ht="42.75" x14ac:dyDescent="0.4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>
        <f t="shared" si="187"/>
        <v>2015</v>
      </c>
    </row>
    <row r="2976" spans="1:18" ht="42.75" x14ac:dyDescent="0.4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>
        <f t="shared" si="187"/>
        <v>2014</v>
      </c>
    </row>
    <row r="2977" spans="1:18" ht="42.75" x14ac:dyDescent="0.4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>
        <f t="shared" si="187"/>
        <v>2014</v>
      </c>
    </row>
    <row r="2978" spans="1:18" ht="42.75" x14ac:dyDescent="0.4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>
        <f t="shared" si="187"/>
        <v>2016</v>
      </c>
    </row>
    <row r="2979" spans="1:18" ht="57" x14ac:dyDescent="0.4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>
        <f t="shared" si="187"/>
        <v>2015</v>
      </c>
    </row>
    <row r="2980" spans="1:18" ht="42.75" x14ac:dyDescent="0.4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>
        <f t="shared" si="187"/>
        <v>2014</v>
      </c>
    </row>
    <row r="2981" spans="1:18" ht="42.75" x14ac:dyDescent="0.4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>
        <f t="shared" si="187"/>
        <v>2014</v>
      </c>
    </row>
    <row r="2982" spans="1:18" ht="42.75" x14ac:dyDescent="0.4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>
        <f t="shared" si="187"/>
        <v>2015</v>
      </c>
    </row>
    <row r="2983" spans="1:18" ht="42.75" x14ac:dyDescent="0.4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>
        <f t="shared" si="187"/>
        <v>2015</v>
      </c>
    </row>
    <row r="2984" spans="1:18" ht="28.5" x14ac:dyDescent="0.4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>
        <f t="shared" si="187"/>
        <v>2016</v>
      </c>
    </row>
    <row r="2985" spans="1:18" ht="42.75" x14ac:dyDescent="0.4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>
        <f t="shared" si="187"/>
        <v>2014</v>
      </c>
    </row>
    <row r="2986" spans="1:18" ht="42.75" x14ac:dyDescent="0.4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>
        <f t="shared" si="187"/>
        <v>2016</v>
      </c>
    </row>
    <row r="2987" spans="1:18" ht="42.75" x14ac:dyDescent="0.4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>
        <f t="shared" si="187"/>
        <v>2016</v>
      </c>
    </row>
    <row r="2988" spans="1:18" ht="42.75" x14ac:dyDescent="0.4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>
        <f t="shared" si="187"/>
        <v>2016</v>
      </c>
    </row>
    <row r="2989" spans="1:18" ht="42.75" x14ac:dyDescent="0.4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>
        <f t="shared" si="187"/>
        <v>2016</v>
      </c>
    </row>
    <row r="2990" spans="1:18" ht="42.75" x14ac:dyDescent="0.4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>
        <f t="shared" si="187"/>
        <v>2016</v>
      </c>
    </row>
    <row r="2991" spans="1:18" x14ac:dyDescent="0.4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>
        <f t="shared" si="187"/>
        <v>2015</v>
      </c>
    </row>
    <row r="2992" spans="1:18" ht="42.75" x14ac:dyDescent="0.4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>
        <f t="shared" si="187"/>
        <v>2015</v>
      </c>
    </row>
    <row r="2993" spans="1:18" ht="42.75" x14ac:dyDescent="0.4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>
        <f t="shared" si="187"/>
        <v>2017</v>
      </c>
    </row>
    <row r="2994" spans="1:18" ht="42.75" x14ac:dyDescent="0.4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>
        <f t="shared" si="187"/>
        <v>2016</v>
      </c>
    </row>
    <row r="2995" spans="1:18" x14ac:dyDescent="0.4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>
        <f t="shared" si="187"/>
        <v>2016</v>
      </c>
    </row>
    <row r="2996" spans="1:18" ht="42.75" x14ac:dyDescent="0.4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>
        <f t="shared" si="187"/>
        <v>2014</v>
      </c>
    </row>
    <row r="2997" spans="1:18" ht="42.75" x14ac:dyDescent="0.4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>
        <f t="shared" si="187"/>
        <v>2016</v>
      </c>
    </row>
    <row r="2998" spans="1:18" ht="28.5" x14ac:dyDescent="0.4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>
        <f t="shared" si="187"/>
        <v>2015</v>
      </c>
    </row>
    <row r="2999" spans="1:18" ht="42.75" x14ac:dyDescent="0.4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>
        <f t="shared" si="187"/>
        <v>2017</v>
      </c>
    </row>
    <row r="3000" spans="1:18" ht="42.75" x14ac:dyDescent="0.4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>
        <f t="shared" si="187"/>
        <v>2014</v>
      </c>
    </row>
    <row r="3001" spans="1:18" ht="42.75" x14ac:dyDescent="0.4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>
        <f t="shared" si="187"/>
        <v>2017</v>
      </c>
    </row>
    <row r="3002" spans="1:18" ht="42.75" x14ac:dyDescent="0.4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>
        <f t="shared" si="187"/>
        <v>2017</v>
      </c>
    </row>
    <row r="3003" spans="1:18" ht="42.75" x14ac:dyDescent="0.4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>
        <f t="shared" si="187"/>
        <v>2016</v>
      </c>
    </row>
    <row r="3004" spans="1:18" ht="28.5" x14ac:dyDescent="0.4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>
        <f t="shared" si="187"/>
        <v>2012</v>
      </c>
    </row>
    <row r="3005" spans="1:18" ht="42.75" x14ac:dyDescent="0.4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>
        <f t="shared" si="187"/>
        <v>2016</v>
      </c>
    </row>
    <row r="3006" spans="1:18" ht="42.75" x14ac:dyDescent="0.4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>
        <f t="shared" si="187"/>
        <v>2014</v>
      </c>
    </row>
    <row r="3007" spans="1:18" ht="42.75" x14ac:dyDescent="0.4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>
        <f t="shared" si="187"/>
        <v>2014</v>
      </c>
    </row>
    <row r="3008" spans="1:18" ht="28.5" x14ac:dyDescent="0.4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>
        <f t="shared" si="187"/>
        <v>2014</v>
      </c>
    </row>
    <row r="3009" spans="1:18" ht="28.5" x14ac:dyDescent="0.4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>
        <f t="shared" si="187"/>
        <v>2015</v>
      </c>
    </row>
    <row r="3010" spans="1:18" ht="42.75" x14ac:dyDescent="0.4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>
        <f t="shared" si="187"/>
        <v>2015</v>
      </c>
    </row>
    <row r="3011" spans="1:18" ht="42.75" x14ac:dyDescent="0.4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ref="R3011:R3074" si="191">YEAR(O3011)</f>
        <v>2014</v>
      </c>
    </row>
    <row r="3012" spans="1:18" ht="42.75" x14ac:dyDescent="0.4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si="191"/>
        <v>2014</v>
      </c>
    </row>
    <row r="3013" spans="1:18" ht="42.75" x14ac:dyDescent="0.4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2015</v>
      </c>
    </row>
    <row r="3014" spans="1:18" ht="42.75" x14ac:dyDescent="0.4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2.75" x14ac:dyDescent="0.4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42.75" x14ac:dyDescent="0.4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2014</v>
      </c>
    </row>
    <row r="3017" spans="1:18" ht="42.75" x14ac:dyDescent="0.4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42.75" x14ac:dyDescent="0.4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>
        <f t="shared" si="191"/>
        <v>2014</v>
      </c>
    </row>
    <row r="3019" spans="1:18" ht="42.75" x14ac:dyDescent="0.4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>
        <f t="shared" si="191"/>
        <v>2014</v>
      </c>
    </row>
    <row r="3020" spans="1:18" ht="42.75" x14ac:dyDescent="0.4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>
        <f t="shared" si="191"/>
        <v>2015</v>
      </c>
    </row>
    <row r="3021" spans="1:18" ht="42.75" x14ac:dyDescent="0.4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>
        <f t="shared" si="191"/>
        <v>2014</v>
      </c>
    </row>
    <row r="3022" spans="1:18" ht="42.75" x14ac:dyDescent="0.4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>
        <f t="shared" si="191"/>
        <v>2015</v>
      </c>
    </row>
    <row r="3023" spans="1:18" ht="42.75" x14ac:dyDescent="0.4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>
        <f t="shared" si="191"/>
        <v>2016</v>
      </c>
    </row>
    <row r="3024" spans="1:18" ht="42.75" x14ac:dyDescent="0.4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>
        <f t="shared" si="191"/>
        <v>2016</v>
      </c>
    </row>
    <row r="3025" spans="1:18" ht="42.75" x14ac:dyDescent="0.4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>
        <f t="shared" si="191"/>
        <v>2015</v>
      </c>
    </row>
    <row r="3026" spans="1:18" ht="42.75" x14ac:dyDescent="0.4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>
        <f t="shared" si="191"/>
        <v>2012</v>
      </c>
    </row>
    <row r="3027" spans="1:18" ht="42.75" x14ac:dyDescent="0.4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>
        <f t="shared" si="191"/>
        <v>2014</v>
      </c>
    </row>
    <row r="3028" spans="1:18" ht="42.75" x14ac:dyDescent="0.4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>
        <f t="shared" si="191"/>
        <v>2017</v>
      </c>
    </row>
    <row r="3029" spans="1:18" ht="42.75" x14ac:dyDescent="0.4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>
        <f t="shared" si="191"/>
        <v>2015</v>
      </c>
    </row>
    <row r="3030" spans="1:18" ht="28.5" x14ac:dyDescent="0.4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>
        <f t="shared" si="191"/>
        <v>2016</v>
      </c>
    </row>
    <row r="3031" spans="1:18" ht="42.75" x14ac:dyDescent="0.4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>
        <f t="shared" si="191"/>
        <v>2014</v>
      </c>
    </row>
    <row r="3032" spans="1:18" ht="42.75" x14ac:dyDescent="0.4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>
        <f t="shared" si="191"/>
        <v>2015</v>
      </c>
    </row>
    <row r="3033" spans="1:18" ht="71.25" x14ac:dyDescent="0.4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>
        <f t="shared" si="191"/>
        <v>2016</v>
      </c>
    </row>
    <row r="3034" spans="1:18" ht="42.75" x14ac:dyDescent="0.4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>
        <f t="shared" si="191"/>
        <v>2015</v>
      </c>
    </row>
    <row r="3035" spans="1:18" ht="42.75" x14ac:dyDescent="0.4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>
        <f t="shared" si="191"/>
        <v>2016</v>
      </c>
    </row>
    <row r="3036" spans="1:18" ht="57" x14ac:dyDescent="0.4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>
        <f t="shared" si="191"/>
        <v>2016</v>
      </c>
    </row>
    <row r="3037" spans="1:18" ht="28.5" x14ac:dyDescent="0.4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>
        <f t="shared" si="191"/>
        <v>2013</v>
      </c>
    </row>
    <row r="3038" spans="1:18" ht="42.75" x14ac:dyDescent="0.4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>
        <f t="shared" si="191"/>
        <v>2013</v>
      </c>
    </row>
    <row r="3039" spans="1:18" ht="57" x14ac:dyDescent="0.4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>
        <f t="shared" si="191"/>
        <v>2010</v>
      </c>
    </row>
    <row r="3040" spans="1:18" ht="42.75" x14ac:dyDescent="0.4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>
        <f t="shared" si="191"/>
        <v>2016</v>
      </c>
    </row>
    <row r="3041" spans="1:18" ht="42.75" x14ac:dyDescent="0.4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>
        <f t="shared" si="191"/>
        <v>2013</v>
      </c>
    </row>
    <row r="3042" spans="1:18" ht="42.75" x14ac:dyDescent="0.4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>
        <f t="shared" si="191"/>
        <v>2015</v>
      </c>
    </row>
    <row r="3043" spans="1:18" ht="28.5" x14ac:dyDescent="0.4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>
        <f t="shared" si="191"/>
        <v>2015</v>
      </c>
    </row>
    <row r="3044" spans="1:18" ht="42.75" x14ac:dyDescent="0.4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>
        <f t="shared" si="191"/>
        <v>2015</v>
      </c>
    </row>
    <row r="3045" spans="1:18" ht="42.75" x14ac:dyDescent="0.4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>
        <f t="shared" si="191"/>
        <v>2015</v>
      </c>
    </row>
    <row r="3046" spans="1:18" ht="42.75" x14ac:dyDescent="0.4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>
        <f t="shared" si="191"/>
        <v>2016</v>
      </c>
    </row>
    <row r="3047" spans="1:18" ht="42.75" x14ac:dyDescent="0.4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>
        <f t="shared" si="191"/>
        <v>2014</v>
      </c>
    </row>
    <row r="3048" spans="1:18" ht="42.75" x14ac:dyDescent="0.4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>
        <f t="shared" si="191"/>
        <v>2014</v>
      </c>
    </row>
    <row r="3049" spans="1:18" ht="42.75" x14ac:dyDescent="0.4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>
        <f t="shared" si="191"/>
        <v>2016</v>
      </c>
    </row>
    <row r="3050" spans="1:18" ht="42.75" x14ac:dyDescent="0.4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>
        <f t="shared" si="191"/>
        <v>2014</v>
      </c>
    </row>
    <row r="3051" spans="1:18" ht="42.75" x14ac:dyDescent="0.4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>
        <f t="shared" si="191"/>
        <v>2015</v>
      </c>
    </row>
    <row r="3052" spans="1:18" ht="28.5" x14ac:dyDescent="0.4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>
        <f t="shared" si="191"/>
        <v>2016</v>
      </c>
    </row>
    <row r="3053" spans="1:18" ht="42.75" x14ac:dyDescent="0.4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>
        <f t="shared" si="191"/>
        <v>2017</v>
      </c>
    </row>
    <row r="3054" spans="1:18" ht="28.5" x14ac:dyDescent="0.4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>
        <f t="shared" si="191"/>
        <v>2015</v>
      </c>
    </row>
    <row r="3055" spans="1:18" ht="42.75" x14ac:dyDescent="0.4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>
        <f t="shared" si="191"/>
        <v>2014</v>
      </c>
    </row>
    <row r="3056" spans="1:18" ht="42.75" x14ac:dyDescent="0.4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>
        <f t="shared" si="191"/>
        <v>2015</v>
      </c>
    </row>
    <row r="3057" spans="1:18" ht="42.75" x14ac:dyDescent="0.4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>
        <f t="shared" si="191"/>
        <v>2014</v>
      </c>
    </row>
    <row r="3058" spans="1:18" ht="42.75" x14ac:dyDescent="0.4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>
        <f t="shared" si="191"/>
        <v>2014</v>
      </c>
    </row>
    <row r="3059" spans="1:18" ht="42.75" x14ac:dyDescent="0.4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>
        <f t="shared" si="191"/>
        <v>2016</v>
      </c>
    </row>
    <row r="3060" spans="1:18" ht="42.75" x14ac:dyDescent="0.4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>
        <f t="shared" si="191"/>
        <v>2016</v>
      </c>
    </row>
    <row r="3061" spans="1:18" ht="42.75" x14ac:dyDescent="0.4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>
        <f t="shared" si="191"/>
        <v>2014</v>
      </c>
    </row>
    <row r="3062" spans="1:18" ht="28.5" x14ac:dyDescent="0.4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>
        <f t="shared" si="191"/>
        <v>2015</v>
      </c>
    </row>
    <row r="3063" spans="1:18" x14ac:dyDescent="0.4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>
        <f t="shared" si="191"/>
        <v>2014</v>
      </c>
    </row>
    <row r="3064" spans="1:18" ht="42.75" x14ac:dyDescent="0.4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>
        <f t="shared" si="191"/>
        <v>2015</v>
      </c>
    </row>
    <row r="3065" spans="1:18" ht="42.75" x14ac:dyDescent="0.4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>
        <f t="shared" si="191"/>
        <v>2016</v>
      </c>
    </row>
    <row r="3066" spans="1:18" ht="28.5" x14ac:dyDescent="0.4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>
        <f t="shared" si="191"/>
        <v>2015</v>
      </c>
    </row>
    <row r="3067" spans="1:18" ht="42.75" x14ac:dyDescent="0.4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>
        <f t="shared" si="191"/>
        <v>2014</v>
      </c>
    </row>
    <row r="3068" spans="1:18" ht="42.75" x14ac:dyDescent="0.4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>
        <f t="shared" si="191"/>
        <v>2016</v>
      </c>
    </row>
    <row r="3069" spans="1:18" ht="42.75" x14ac:dyDescent="0.4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>
        <f t="shared" si="191"/>
        <v>2015</v>
      </c>
    </row>
    <row r="3070" spans="1:18" ht="42.75" x14ac:dyDescent="0.4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>
        <f t="shared" si="191"/>
        <v>2015</v>
      </c>
    </row>
    <row r="3071" spans="1:18" ht="42.75" x14ac:dyDescent="0.4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>
        <f t="shared" si="191"/>
        <v>2014</v>
      </c>
    </row>
    <row r="3072" spans="1:18" ht="42.75" x14ac:dyDescent="0.4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>
        <f t="shared" si="191"/>
        <v>2016</v>
      </c>
    </row>
    <row r="3073" spans="1:18" ht="42.75" x14ac:dyDescent="0.4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>
        <f t="shared" si="191"/>
        <v>2015</v>
      </c>
    </row>
    <row r="3074" spans="1:18" ht="42.75" x14ac:dyDescent="0.4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>
        <f t="shared" si="191"/>
        <v>2016</v>
      </c>
    </row>
    <row r="3075" spans="1:18" ht="42.75" x14ac:dyDescent="0.4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ref="R3075:R3138" si="195">YEAR(O3075)</f>
        <v>2015</v>
      </c>
    </row>
    <row r="3076" spans="1:18" ht="57" x14ac:dyDescent="0.4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si="195"/>
        <v>2016</v>
      </c>
    </row>
    <row r="3077" spans="1:18" ht="42.75" x14ac:dyDescent="0.4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28.5" x14ac:dyDescent="0.4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2015</v>
      </c>
    </row>
    <row r="3079" spans="1:18" ht="42.75" x14ac:dyDescent="0.4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2017</v>
      </c>
    </row>
    <row r="3080" spans="1:18" ht="42.75" x14ac:dyDescent="0.4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2015</v>
      </c>
    </row>
    <row r="3081" spans="1:18" ht="42.75" x14ac:dyDescent="0.4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42.75" x14ac:dyDescent="0.4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>
        <f t="shared" si="195"/>
        <v>2014</v>
      </c>
    </row>
    <row r="3083" spans="1:18" ht="42.75" x14ac:dyDescent="0.4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>
        <f t="shared" si="195"/>
        <v>2015</v>
      </c>
    </row>
    <row r="3084" spans="1:18" ht="42.75" x14ac:dyDescent="0.4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>
        <f t="shared" si="195"/>
        <v>2015</v>
      </c>
    </row>
    <row r="3085" spans="1:18" ht="57" x14ac:dyDescent="0.4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>
        <f t="shared" si="195"/>
        <v>2014</v>
      </c>
    </row>
    <row r="3086" spans="1:18" ht="42.75" x14ac:dyDescent="0.4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>
        <f t="shared" si="195"/>
        <v>2015</v>
      </c>
    </row>
    <row r="3087" spans="1:18" ht="42.75" x14ac:dyDescent="0.4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>
        <f t="shared" si="195"/>
        <v>2015</v>
      </c>
    </row>
    <row r="3088" spans="1:18" ht="42.75" x14ac:dyDescent="0.4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>
        <f t="shared" si="195"/>
        <v>2015</v>
      </c>
    </row>
    <row r="3089" spans="1:18" ht="42.75" x14ac:dyDescent="0.4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>
        <f t="shared" si="195"/>
        <v>2016</v>
      </c>
    </row>
    <row r="3090" spans="1:18" ht="28.5" x14ac:dyDescent="0.4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>
        <f t="shared" si="195"/>
        <v>2014</v>
      </c>
    </row>
    <row r="3091" spans="1:18" ht="42.75" x14ac:dyDescent="0.4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>
        <f t="shared" si="195"/>
        <v>2016</v>
      </c>
    </row>
    <row r="3092" spans="1:18" ht="42.75" x14ac:dyDescent="0.4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>
        <f t="shared" si="195"/>
        <v>2015</v>
      </c>
    </row>
    <row r="3093" spans="1:18" ht="42.75" x14ac:dyDescent="0.4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>
        <f t="shared" si="195"/>
        <v>2016</v>
      </c>
    </row>
    <row r="3094" spans="1:18" ht="42.75" x14ac:dyDescent="0.4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>
        <f t="shared" si="195"/>
        <v>2015</v>
      </c>
    </row>
    <row r="3095" spans="1:18" ht="42.75" x14ac:dyDescent="0.4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>
        <f t="shared" si="195"/>
        <v>2014</v>
      </c>
    </row>
    <row r="3096" spans="1:18" ht="28.5" x14ac:dyDescent="0.4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>
        <f t="shared" si="195"/>
        <v>2015</v>
      </c>
    </row>
    <row r="3097" spans="1:18" ht="42.75" x14ac:dyDescent="0.4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>
        <f t="shared" si="195"/>
        <v>2016</v>
      </c>
    </row>
    <row r="3098" spans="1:18" ht="42.75" x14ac:dyDescent="0.4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>
        <f t="shared" si="195"/>
        <v>2015</v>
      </c>
    </row>
    <row r="3099" spans="1:18" ht="42.75" x14ac:dyDescent="0.4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>
        <f t="shared" si="195"/>
        <v>2016</v>
      </c>
    </row>
    <row r="3100" spans="1:18" ht="42.75" x14ac:dyDescent="0.4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>
        <f t="shared" si="195"/>
        <v>2015</v>
      </c>
    </row>
    <row r="3101" spans="1:18" ht="42.75" x14ac:dyDescent="0.4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>
        <f t="shared" si="195"/>
        <v>2016</v>
      </c>
    </row>
    <row r="3102" spans="1:18" ht="42.75" x14ac:dyDescent="0.4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>
        <f t="shared" si="195"/>
        <v>2014</v>
      </c>
    </row>
    <row r="3103" spans="1:18" ht="57" x14ac:dyDescent="0.4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>
        <f t="shared" si="195"/>
        <v>2015</v>
      </c>
    </row>
    <row r="3104" spans="1:18" ht="42.75" x14ac:dyDescent="0.4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>
        <f t="shared" si="195"/>
        <v>2016</v>
      </c>
    </row>
    <row r="3105" spans="1:18" ht="28.5" x14ac:dyDescent="0.4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>
        <f t="shared" si="195"/>
        <v>2015</v>
      </c>
    </row>
    <row r="3106" spans="1:18" ht="42.75" x14ac:dyDescent="0.4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>
        <f t="shared" si="195"/>
        <v>2015</v>
      </c>
    </row>
    <row r="3107" spans="1:18" ht="42.75" x14ac:dyDescent="0.4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>
        <f t="shared" si="195"/>
        <v>2014</v>
      </c>
    </row>
    <row r="3108" spans="1:18" ht="42.75" x14ac:dyDescent="0.4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>
        <f t="shared" si="195"/>
        <v>2015</v>
      </c>
    </row>
    <row r="3109" spans="1:18" ht="42.75" x14ac:dyDescent="0.4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>
        <f t="shared" si="195"/>
        <v>2015</v>
      </c>
    </row>
    <row r="3110" spans="1:18" x14ac:dyDescent="0.4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>
        <f t="shared" si="195"/>
        <v>2015</v>
      </c>
    </row>
    <row r="3111" spans="1:18" ht="42.75" x14ac:dyDescent="0.4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>
        <f t="shared" si="195"/>
        <v>2014</v>
      </c>
    </row>
    <row r="3112" spans="1:18" ht="42.75" x14ac:dyDescent="0.4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>
        <f t="shared" si="195"/>
        <v>2017</v>
      </c>
    </row>
    <row r="3113" spans="1:18" ht="28.5" x14ac:dyDescent="0.4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>
        <f t="shared" si="195"/>
        <v>2014</v>
      </c>
    </row>
    <row r="3114" spans="1:18" ht="42.75" x14ac:dyDescent="0.4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>
        <f t="shared" si="195"/>
        <v>2016</v>
      </c>
    </row>
    <row r="3115" spans="1:18" ht="42.75" x14ac:dyDescent="0.4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>
        <f t="shared" si="195"/>
        <v>2015</v>
      </c>
    </row>
    <row r="3116" spans="1:18" ht="42.75" x14ac:dyDescent="0.4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>
        <f t="shared" si="195"/>
        <v>2014</v>
      </c>
    </row>
    <row r="3117" spans="1:18" ht="42.75" x14ac:dyDescent="0.4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>
        <f t="shared" si="195"/>
        <v>2016</v>
      </c>
    </row>
    <row r="3118" spans="1:18" ht="42.75" x14ac:dyDescent="0.4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>
        <f t="shared" si="195"/>
        <v>2015</v>
      </c>
    </row>
    <row r="3119" spans="1:18" ht="42.75" x14ac:dyDescent="0.4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>
        <f t="shared" si="195"/>
        <v>2016</v>
      </c>
    </row>
    <row r="3120" spans="1:18" ht="28.5" x14ac:dyDescent="0.4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>
        <f t="shared" si="195"/>
        <v>2016</v>
      </c>
    </row>
    <row r="3121" spans="1:18" ht="42.75" x14ac:dyDescent="0.4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>
        <f t="shared" si="195"/>
        <v>2015</v>
      </c>
    </row>
    <row r="3122" spans="1:18" ht="42.75" x14ac:dyDescent="0.4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>
        <f t="shared" si="195"/>
        <v>2016</v>
      </c>
    </row>
    <row r="3123" spans="1:18" ht="28.5" x14ac:dyDescent="0.4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>
        <f t="shared" si="195"/>
        <v>2014</v>
      </c>
    </row>
    <row r="3124" spans="1:18" x14ac:dyDescent="0.4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>
        <f t="shared" si="195"/>
        <v>2016</v>
      </c>
    </row>
    <row r="3125" spans="1:18" ht="42.75" x14ac:dyDescent="0.4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>
        <f t="shared" si="195"/>
        <v>2016</v>
      </c>
    </row>
    <row r="3126" spans="1:18" ht="28.5" x14ac:dyDescent="0.4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>
        <f t="shared" si="195"/>
        <v>2014</v>
      </c>
    </row>
    <row r="3127" spans="1:18" x14ac:dyDescent="0.4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>
        <f t="shared" si="195"/>
        <v>2015</v>
      </c>
    </row>
    <row r="3128" spans="1:18" ht="71.25" x14ac:dyDescent="0.4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>
        <f t="shared" si="195"/>
        <v>2016</v>
      </c>
    </row>
    <row r="3129" spans="1:18" ht="42.75" x14ac:dyDescent="0.4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>
        <f t="shared" si="195"/>
        <v>2015</v>
      </c>
    </row>
    <row r="3130" spans="1:18" ht="42.75" x14ac:dyDescent="0.4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>
        <f t="shared" si="195"/>
        <v>2017</v>
      </c>
    </row>
    <row r="3131" spans="1:18" ht="42.75" x14ac:dyDescent="0.4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>
        <f t="shared" si="195"/>
        <v>2017</v>
      </c>
    </row>
    <row r="3132" spans="1:18" ht="42.75" x14ac:dyDescent="0.4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>
        <f t="shared" si="195"/>
        <v>2017</v>
      </c>
    </row>
    <row r="3133" spans="1:18" ht="28.5" x14ac:dyDescent="0.4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>
        <f t="shared" si="195"/>
        <v>2017</v>
      </c>
    </row>
    <row r="3134" spans="1:18" ht="28.5" x14ac:dyDescent="0.4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>
        <f t="shared" si="195"/>
        <v>2017</v>
      </c>
    </row>
    <row r="3135" spans="1:18" ht="42.75" x14ac:dyDescent="0.4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>
        <f t="shared" si="195"/>
        <v>2017</v>
      </c>
    </row>
    <row r="3136" spans="1:18" ht="42.75" x14ac:dyDescent="0.4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>
        <f t="shared" si="195"/>
        <v>2017</v>
      </c>
    </row>
    <row r="3137" spans="1:18" ht="42.75" x14ac:dyDescent="0.4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>
        <f t="shared" si="195"/>
        <v>2017</v>
      </c>
    </row>
    <row r="3138" spans="1:18" ht="42.75" x14ac:dyDescent="0.4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>
        <f t="shared" si="195"/>
        <v>2017</v>
      </c>
    </row>
    <row r="3139" spans="1:18" ht="28.5" x14ac:dyDescent="0.4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>
        <f t="shared" ref="R3139:R3202" si="199">YEAR(O3139)</f>
        <v>2017</v>
      </c>
    </row>
    <row r="3140" spans="1:18" ht="57" x14ac:dyDescent="0.4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>
        <f t="shared" si="199"/>
        <v>2017</v>
      </c>
    </row>
    <row r="3141" spans="1:18" ht="42.75" x14ac:dyDescent="0.4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>
        <f t="shared" si="199"/>
        <v>2017</v>
      </c>
    </row>
    <row r="3142" spans="1:18" ht="42.75" x14ac:dyDescent="0.4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>
        <f t="shared" si="199"/>
        <v>2017</v>
      </c>
    </row>
    <row r="3143" spans="1:18" ht="57" x14ac:dyDescent="0.4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>
        <f t="shared" si="199"/>
        <v>2017</v>
      </c>
    </row>
    <row r="3144" spans="1:18" ht="42.75" x14ac:dyDescent="0.4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>
        <f t="shared" si="199"/>
        <v>2017</v>
      </c>
    </row>
    <row r="3145" spans="1:18" ht="57" x14ac:dyDescent="0.4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>
        <f t="shared" si="199"/>
        <v>2017</v>
      </c>
    </row>
    <row r="3146" spans="1:18" ht="57" x14ac:dyDescent="0.4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>
        <f t="shared" si="199"/>
        <v>2017</v>
      </c>
    </row>
    <row r="3147" spans="1:18" ht="42.75" x14ac:dyDescent="0.4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>
        <f t="shared" si="199"/>
        <v>2017</v>
      </c>
    </row>
    <row r="3148" spans="1:18" ht="28.5" x14ac:dyDescent="0.4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>
        <f t="shared" si="199"/>
        <v>2017</v>
      </c>
    </row>
    <row r="3149" spans="1:18" ht="42.75" x14ac:dyDescent="0.4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>
        <f t="shared" si="199"/>
        <v>2014</v>
      </c>
    </row>
    <row r="3150" spans="1:18" ht="28.5" x14ac:dyDescent="0.4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>
        <f t="shared" si="199"/>
        <v>2014</v>
      </c>
    </row>
    <row r="3151" spans="1:18" ht="42.75" x14ac:dyDescent="0.4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>
        <f t="shared" si="199"/>
        <v>2012</v>
      </c>
    </row>
    <row r="3152" spans="1:18" ht="57" x14ac:dyDescent="0.4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>
        <f t="shared" si="199"/>
        <v>2010</v>
      </c>
    </row>
    <row r="3153" spans="1:18" ht="42.75" x14ac:dyDescent="0.4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>
        <f t="shared" si="199"/>
        <v>2014</v>
      </c>
    </row>
    <row r="3154" spans="1:18" ht="42.75" x14ac:dyDescent="0.4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>
        <f t="shared" si="199"/>
        <v>2013</v>
      </c>
    </row>
    <row r="3155" spans="1:18" ht="42.75" x14ac:dyDescent="0.4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>
        <f t="shared" si="199"/>
        <v>2011</v>
      </c>
    </row>
    <row r="3156" spans="1:18" ht="42.75" x14ac:dyDescent="0.4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>
        <f t="shared" si="199"/>
        <v>2012</v>
      </c>
    </row>
    <row r="3157" spans="1:18" ht="42.75" x14ac:dyDescent="0.4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>
        <f t="shared" si="199"/>
        <v>2012</v>
      </c>
    </row>
    <row r="3158" spans="1:18" ht="42.75" x14ac:dyDescent="0.4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>
        <f t="shared" si="199"/>
        <v>2012</v>
      </c>
    </row>
    <row r="3159" spans="1:18" ht="28.5" x14ac:dyDescent="0.4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>
        <f t="shared" si="199"/>
        <v>2014</v>
      </c>
    </row>
    <row r="3160" spans="1:18" ht="28.5" x14ac:dyDescent="0.4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>
        <f t="shared" si="199"/>
        <v>2013</v>
      </c>
    </row>
    <row r="3161" spans="1:18" ht="28.5" x14ac:dyDescent="0.4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>
        <f t="shared" si="199"/>
        <v>2011</v>
      </c>
    </row>
    <row r="3162" spans="1:18" ht="42.75" x14ac:dyDescent="0.4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>
        <f t="shared" si="199"/>
        <v>2014</v>
      </c>
    </row>
    <row r="3163" spans="1:18" ht="42.75" x14ac:dyDescent="0.4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>
        <f t="shared" si="199"/>
        <v>2014</v>
      </c>
    </row>
    <row r="3164" spans="1:18" ht="42.75" x14ac:dyDescent="0.4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>
        <f t="shared" si="199"/>
        <v>2014</v>
      </c>
    </row>
    <row r="3165" spans="1:18" ht="42.75" x14ac:dyDescent="0.4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>
        <f t="shared" si="199"/>
        <v>2014</v>
      </c>
    </row>
    <row r="3166" spans="1:18" ht="42.75" x14ac:dyDescent="0.4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>
        <f t="shared" si="199"/>
        <v>2014</v>
      </c>
    </row>
    <row r="3167" spans="1:18" ht="42.75" x14ac:dyDescent="0.4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>
        <f t="shared" si="199"/>
        <v>2011</v>
      </c>
    </row>
    <row r="3168" spans="1:18" ht="42.75" x14ac:dyDescent="0.4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>
        <f t="shared" si="199"/>
        <v>2014</v>
      </c>
    </row>
    <row r="3169" spans="1:18" ht="28.5" x14ac:dyDescent="0.4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>
        <f t="shared" si="199"/>
        <v>2014</v>
      </c>
    </row>
    <row r="3170" spans="1:18" ht="42.75" x14ac:dyDescent="0.4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>
        <f t="shared" si="199"/>
        <v>2014</v>
      </c>
    </row>
    <row r="3171" spans="1:18" ht="28.5" x14ac:dyDescent="0.4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>
        <f t="shared" si="199"/>
        <v>2013</v>
      </c>
    </row>
    <row r="3172" spans="1:18" ht="42.75" x14ac:dyDescent="0.4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>
        <f t="shared" si="199"/>
        <v>2014</v>
      </c>
    </row>
    <row r="3173" spans="1:18" ht="42.75" x14ac:dyDescent="0.4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>
        <f t="shared" si="199"/>
        <v>2016</v>
      </c>
    </row>
    <row r="3174" spans="1:18" ht="42.75" x14ac:dyDescent="0.4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>
        <f t="shared" si="199"/>
        <v>2012</v>
      </c>
    </row>
    <row r="3175" spans="1:18" ht="42.75" x14ac:dyDescent="0.4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>
        <f t="shared" si="199"/>
        <v>2014</v>
      </c>
    </row>
    <row r="3176" spans="1:18" ht="42.75" x14ac:dyDescent="0.4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>
        <f t="shared" si="199"/>
        <v>2014</v>
      </c>
    </row>
    <row r="3177" spans="1:18" ht="57" x14ac:dyDescent="0.4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>
        <f t="shared" si="199"/>
        <v>2010</v>
      </c>
    </row>
    <row r="3178" spans="1:18" ht="42.75" x14ac:dyDescent="0.4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>
        <f t="shared" si="199"/>
        <v>2013</v>
      </c>
    </row>
    <row r="3179" spans="1:18" ht="42.75" x14ac:dyDescent="0.4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>
        <f t="shared" si="199"/>
        <v>2014</v>
      </c>
    </row>
    <row r="3180" spans="1:18" ht="42.75" x14ac:dyDescent="0.4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>
        <f t="shared" si="199"/>
        <v>2014</v>
      </c>
    </row>
    <row r="3181" spans="1:18" ht="28.5" x14ac:dyDescent="0.4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>
        <f t="shared" si="199"/>
        <v>2013</v>
      </c>
    </row>
    <row r="3182" spans="1:18" ht="42.75" x14ac:dyDescent="0.4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>
        <f t="shared" si="199"/>
        <v>2014</v>
      </c>
    </row>
    <row r="3183" spans="1:18" ht="42.75" x14ac:dyDescent="0.4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>
        <f t="shared" si="199"/>
        <v>2014</v>
      </c>
    </row>
    <row r="3184" spans="1:18" ht="57" x14ac:dyDescent="0.4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>
        <f t="shared" si="199"/>
        <v>2011</v>
      </c>
    </row>
    <row r="3185" spans="1:18" ht="42.75" x14ac:dyDescent="0.4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>
        <f t="shared" si="199"/>
        <v>2013</v>
      </c>
    </row>
    <row r="3186" spans="1:18" ht="42.75" x14ac:dyDescent="0.4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>
        <f t="shared" si="199"/>
        <v>2014</v>
      </c>
    </row>
    <row r="3187" spans="1:18" ht="42.75" x14ac:dyDescent="0.4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>
        <f t="shared" si="199"/>
        <v>2014</v>
      </c>
    </row>
    <row r="3188" spans="1:18" ht="42.75" x14ac:dyDescent="0.4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>
        <f t="shared" si="199"/>
        <v>2014</v>
      </c>
    </row>
    <row r="3189" spans="1:18" ht="42.75" x14ac:dyDescent="0.4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>
        <f t="shared" si="199"/>
        <v>2014</v>
      </c>
    </row>
    <row r="3190" spans="1:18" ht="42.75" x14ac:dyDescent="0.4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>
        <f t="shared" si="199"/>
        <v>2015</v>
      </c>
    </row>
    <row r="3191" spans="1:18" ht="57" x14ac:dyDescent="0.4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>
        <f t="shared" si="199"/>
        <v>2015</v>
      </c>
    </row>
    <row r="3192" spans="1:18" ht="42.75" x14ac:dyDescent="0.4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>
        <f t="shared" si="199"/>
        <v>2016</v>
      </c>
    </row>
    <row r="3193" spans="1:18" ht="42.75" x14ac:dyDescent="0.4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>
        <f t="shared" si="199"/>
        <v>2016</v>
      </c>
    </row>
    <row r="3194" spans="1:18" ht="42.75" x14ac:dyDescent="0.4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>
        <f t="shared" si="199"/>
        <v>2015</v>
      </c>
    </row>
    <row r="3195" spans="1:18" ht="42.75" x14ac:dyDescent="0.4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>
        <f t="shared" si="199"/>
        <v>2015</v>
      </c>
    </row>
    <row r="3196" spans="1:18" ht="42.75" x14ac:dyDescent="0.4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>
        <f t="shared" si="199"/>
        <v>2015</v>
      </c>
    </row>
    <row r="3197" spans="1:18" ht="42.75" x14ac:dyDescent="0.4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>
        <f t="shared" si="199"/>
        <v>2015</v>
      </c>
    </row>
    <row r="3198" spans="1:18" ht="42.75" x14ac:dyDescent="0.4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>
        <f t="shared" si="199"/>
        <v>2015</v>
      </c>
    </row>
    <row r="3199" spans="1:18" ht="28.5" x14ac:dyDescent="0.4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>
        <f t="shared" si="199"/>
        <v>2015</v>
      </c>
    </row>
    <row r="3200" spans="1:18" ht="42.75" x14ac:dyDescent="0.4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>
        <f t="shared" si="199"/>
        <v>2015</v>
      </c>
    </row>
    <row r="3201" spans="1:18" ht="42.75" x14ac:dyDescent="0.4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>
        <f t="shared" si="199"/>
        <v>2014</v>
      </c>
    </row>
    <row r="3202" spans="1:18" ht="42.75" x14ac:dyDescent="0.4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>
        <f t="shared" si="199"/>
        <v>2016</v>
      </c>
    </row>
    <row r="3203" spans="1:18" ht="42.75" x14ac:dyDescent="0.4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ref="R3203:R3266" si="203">YEAR(O3203)</f>
        <v>2014</v>
      </c>
    </row>
    <row r="3204" spans="1:18" ht="42.75" x14ac:dyDescent="0.4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si="203"/>
        <v>2015</v>
      </c>
    </row>
    <row r="3205" spans="1:18" ht="42.75" x14ac:dyDescent="0.4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42.75" x14ac:dyDescent="0.4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42.75" x14ac:dyDescent="0.4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42.75" x14ac:dyDescent="0.4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42.75" x14ac:dyDescent="0.4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2.75" x14ac:dyDescent="0.4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>
        <f t="shared" si="203"/>
        <v>2014</v>
      </c>
    </row>
    <row r="3211" spans="1:18" ht="42.75" x14ac:dyDescent="0.4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>
        <f t="shared" si="203"/>
        <v>2014</v>
      </c>
    </row>
    <row r="3212" spans="1:18" ht="42.75" x14ac:dyDescent="0.4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>
        <f t="shared" si="203"/>
        <v>2012</v>
      </c>
    </row>
    <row r="3213" spans="1:18" ht="42.75" x14ac:dyDescent="0.4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>
        <f t="shared" si="203"/>
        <v>2014</v>
      </c>
    </row>
    <row r="3214" spans="1:18" ht="28.5" x14ac:dyDescent="0.4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>
        <f t="shared" si="203"/>
        <v>2014</v>
      </c>
    </row>
    <row r="3215" spans="1:18" ht="42.75" x14ac:dyDescent="0.4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>
        <f t="shared" si="203"/>
        <v>2015</v>
      </c>
    </row>
    <row r="3216" spans="1:18" ht="42.75" x14ac:dyDescent="0.4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>
        <f t="shared" si="203"/>
        <v>2015</v>
      </c>
    </row>
    <row r="3217" spans="1:18" ht="57" x14ac:dyDescent="0.4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>
        <f t="shared" si="203"/>
        <v>2015</v>
      </c>
    </row>
    <row r="3218" spans="1:18" ht="42.75" x14ac:dyDescent="0.4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>
        <f t="shared" si="203"/>
        <v>2015</v>
      </c>
    </row>
    <row r="3219" spans="1:18" ht="28.5" x14ac:dyDescent="0.4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>
        <f t="shared" si="203"/>
        <v>2016</v>
      </c>
    </row>
    <row r="3220" spans="1:18" ht="42.75" x14ac:dyDescent="0.4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>
        <f t="shared" si="203"/>
        <v>2014</v>
      </c>
    </row>
    <row r="3221" spans="1:18" ht="28.5" x14ac:dyDescent="0.4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>
        <f t="shared" si="203"/>
        <v>2015</v>
      </c>
    </row>
    <row r="3222" spans="1:18" ht="28.5" x14ac:dyDescent="0.4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>
        <f t="shared" si="203"/>
        <v>2017</v>
      </c>
    </row>
    <row r="3223" spans="1:18" ht="57" x14ac:dyDescent="0.4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>
        <f t="shared" si="203"/>
        <v>2015</v>
      </c>
    </row>
    <row r="3224" spans="1:18" ht="42.75" x14ac:dyDescent="0.4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>
        <f t="shared" si="203"/>
        <v>2015</v>
      </c>
    </row>
    <row r="3225" spans="1:18" ht="28.5" x14ac:dyDescent="0.4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>
        <f t="shared" si="203"/>
        <v>2015</v>
      </c>
    </row>
    <row r="3226" spans="1:18" ht="42.75" x14ac:dyDescent="0.4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>
        <f t="shared" si="203"/>
        <v>2016</v>
      </c>
    </row>
    <row r="3227" spans="1:18" ht="42.75" x14ac:dyDescent="0.4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>
        <f t="shared" si="203"/>
        <v>2016</v>
      </c>
    </row>
    <row r="3228" spans="1:18" ht="42.75" x14ac:dyDescent="0.4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>
        <f t="shared" si="203"/>
        <v>2015</v>
      </c>
    </row>
    <row r="3229" spans="1:18" ht="42.75" x14ac:dyDescent="0.4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>
        <f t="shared" si="203"/>
        <v>2016</v>
      </c>
    </row>
    <row r="3230" spans="1:18" ht="28.5" x14ac:dyDescent="0.4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>
        <f t="shared" si="203"/>
        <v>2015</v>
      </c>
    </row>
    <row r="3231" spans="1:18" ht="42.75" x14ac:dyDescent="0.4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>
        <f t="shared" si="203"/>
        <v>2014</v>
      </c>
    </row>
    <row r="3232" spans="1:18" ht="42.75" x14ac:dyDescent="0.4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>
        <f t="shared" si="203"/>
        <v>2014</v>
      </c>
    </row>
    <row r="3233" spans="1:18" ht="42.75" x14ac:dyDescent="0.4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>
        <f t="shared" si="203"/>
        <v>2016</v>
      </c>
    </row>
    <row r="3234" spans="1:18" ht="42.75" x14ac:dyDescent="0.4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>
        <f t="shared" si="203"/>
        <v>2016</v>
      </c>
    </row>
    <row r="3235" spans="1:18" ht="42.75" x14ac:dyDescent="0.4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>
        <f t="shared" si="203"/>
        <v>2017</v>
      </c>
    </row>
    <row r="3236" spans="1:18" ht="42.75" x14ac:dyDescent="0.4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>
        <f t="shared" si="203"/>
        <v>2016</v>
      </c>
    </row>
    <row r="3237" spans="1:18" ht="42.75" x14ac:dyDescent="0.4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>
        <f t="shared" si="203"/>
        <v>2016</v>
      </c>
    </row>
    <row r="3238" spans="1:18" ht="42.75" x14ac:dyDescent="0.4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>
        <f t="shared" si="203"/>
        <v>2016</v>
      </c>
    </row>
    <row r="3239" spans="1:18" ht="28.5" x14ac:dyDescent="0.4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>
        <f t="shared" si="203"/>
        <v>2015</v>
      </c>
    </row>
    <row r="3240" spans="1:18" ht="42.75" x14ac:dyDescent="0.4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>
        <f t="shared" si="203"/>
        <v>2015</v>
      </c>
    </row>
    <row r="3241" spans="1:18" ht="42.75" x14ac:dyDescent="0.4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>
        <f t="shared" si="203"/>
        <v>2015</v>
      </c>
    </row>
    <row r="3242" spans="1:18" ht="42.75" x14ac:dyDescent="0.4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>
        <f t="shared" si="203"/>
        <v>2017</v>
      </c>
    </row>
    <row r="3243" spans="1:18" ht="57" x14ac:dyDescent="0.4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>
        <f t="shared" si="203"/>
        <v>2014</v>
      </c>
    </row>
    <row r="3244" spans="1:18" ht="28.5" x14ac:dyDescent="0.4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>
        <f t="shared" si="203"/>
        <v>2014</v>
      </c>
    </row>
    <row r="3245" spans="1:18" ht="42.75" x14ac:dyDescent="0.4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>
        <f t="shared" si="203"/>
        <v>2015</v>
      </c>
    </row>
    <row r="3246" spans="1:18" ht="42.75" x14ac:dyDescent="0.4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>
        <f t="shared" si="203"/>
        <v>2016</v>
      </c>
    </row>
    <row r="3247" spans="1:18" ht="42.75" x14ac:dyDescent="0.4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>
        <f t="shared" si="203"/>
        <v>2015</v>
      </c>
    </row>
    <row r="3248" spans="1:18" ht="42.75" x14ac:dyDescent="0.4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>
        <f t="shared" si="203"/>
        <v>2015</v>
      </c>
    </row>
    <row r="3249" spans="1:18" ht="42.75" x14ac:dyDescent="0.4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>
        <f t="shared" si="203"/>
        <v>2015</v>
      </c>
    </row>
    <row r="3250" spans="1:18" ht="28.5" x14ac:dyDescent="0.4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>
        <f t="shared" si="203"/>
        <v>2015</v>
      </c>
    </row>
    <row r="3251" spans="1:18" ht="42.75" x14ac:dyDescent="0.4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>
        <f t="shared" si="203"/>
        <v>2015</v>
      </c>
    </row>
    <row r="3252" spans="1:18" ht="42.75" x14ac:dyDescent="0.4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>
        <f t="shared" si="203"/>
        <v>2014</v>
      </c>
    </row>
    <row r="3253" spans="1:18" ht="42.75" x14ac:dyDescent="0.4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>
        <f t="shared" si="203"/>
        <v>2015</v>
      </c>
    </row>
    <row r="3254" spans="1:18" ht="28.5" x14ac:dyDescent="0.4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>
        <f t="shared" si="203"/>
        <v>2016</v>
      </c>
    </row>
    <row r="3255" spans="1:18" ht="42.75" x14ac:dyDescent="0.4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>
        <f t="shared" si="203"/>
        <v>2016</v>
      </c>
    </row>
    <row r="3256" spans="1:18" ht="42.75" x14ac:dyDescent="0.4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>
        <f t="shared" si="203"/>
        <v>2015</v>
      </c>
    </row>
    <row r="3257" spans="1:18" ht="42.75" x14ac:dyDescent="0.4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>
        <f t="shared" si="203"/>
        <v>2014</v>
      </c>
    </row>
    <row r="3258" spans="1:18" ht="42.75" x14ac:dyDescent="0.4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>
        <f t="shared" si="203"/>
        <v>2015</v>
      </c>
    </row>
    <row r="3259" spans="1:18" ht="42.75" x14ac:dyDescent="0.4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>
        <f t="shared" si="203"/>
        <v>2017</v>
      </c>
    </row>
    <row r="3260" spans="1:18" ht="28.5" x14ac:dyDescent="0.4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>
        <f t="shared" si="203"/>
        <v>2014</v>
      </c>
    </row>
    <row r="3261" spans="1:18" ht="42.75" x14ac:dyDescent="0.4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>
        <f t="shared" si="203"/>
        <v>2016</v>
      </c>
    </row>
    <row r="3262" spans="1:18" ht="42.75" x14ac:dyDescent="0.4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>
        <f t="shared" si="203"/>
        <v>2015</v>
      </c>
    </row>
    <row r="3263" spans="1:18" ht="42.75" x14ac:dyDescent="0.4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>
        <f t="shared" si="203"/>
        <v>2015</v>
      </c>
    </row>
    <row r="3264" spans="1:18" ht="28.5" x14ac:dyDescent="0.4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>
        <f t="shared" si="203"/>
        <v>2014</v>
      </c>
    </row>
    <row r="3265" spans="1:18" ht="28.5" x14ac:dyDescent="0.4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>
        <f t="shared" si="203"/>
        <v>2015</v>
      </c>
    </row>
    <row r="3266" spans="1:18" ht="28.5" x14ac:dyDescent="0.4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>
        <f t="shared" si="203"/>
        <v>2015</v>
      </c>
    </row>
    <row r="3267" spans="1:18" ht="42.75" x14ac:dyDescent="0.4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>
        <f t="shared" ref="R3267:R3330" si="207">YEAR(O3267)</f>
        <v>2015</v>
      </c>
    </row>
    <row r="3268" spans="1:18" ht="42.75" x14ac:dyDescent="0.4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>
        <f t="shared" si="207"/>
        <v>2015</v>
      </c>
    </row>
    <row r="3269" spans="1:18" ht="42.75" x14ac:dyDescent="0.4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>
        <f t="shared" si="207"/>
        <v>2015</v>
      </c>
    </row>
    <row r="3270" spans="1:18" ht="42.75" x14ac:dyDescent="0.4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>
        <f t="shared" si="207"/>
        <v>2016</v>
      </c>
    </row>
    <row r="3271" spans="1:18" ht="42.75" x14ac:dyDescent="0.4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>
        <f t="shared" si="207"/>
        <v>2015</v>
      </c>
    </row>
    <row r="3272" spans="1:18" ht="42.75" x14ac:dyDescent="0.4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>
        <f t="shared" si="207"/>
        <v>2015</v>
      </c>
    </row>
    <row r="3273" spans="1:18" x14ac:dyDescent="0.4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>
        <f t="shared" si="207"/>
        <v>2014</v>
      </c>
    </row>
    <row r="3274" spans="1:18" ht="42.75" x14ac:dyDescent="0.4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>
        <f t="shared" si="207"/>
        <v>2015</v>
      </c>
    </row>
    <row r="3275" spans="1:18" ht="42.75" x14ac:dyDescent="0.4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>
        <f t="shared" si="207"/>
        <v>2016</v>
      </c>
    </row>
    <row r="3276" spans="1:18" ht="42.75" x14ac:dyDescent="0.4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>
        <f t="shared" si="207"/>
        <v>2016</v>
      </c>
    </row>
    <row r="3277" spans="1:18" ht="42.75" x14ac:dyDescent="0.4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>
        <f t="shared" si="207"/>
        <v>2015</v>
      </c>
    </row>
    <row r="3278" spans="1:18" ht="42.75" x14ac:dyDescent="0.4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>
        <f t="shared" si="207"/>
        <v>2016</v>
      </c>
    </row>
    <row r="3279" spans="1:18" ht="42.75" x14ac:dyDescent="0.4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>
        <f t="shared" si="207"/>
        <v>2014</v>
      </c>
    </row>
    <row r="3280" spans="1:18" ht="42.75" x14ac:dyDescent="0.4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>
        <f t="shared" si="207"/>
        <v>2015</v>
      </c>
    </row>
    <row r="3281" spans="1:18" ht="42.75" x14ac:dyDescent="0.4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>
        <f t="shared" si="207"/>
        <v>2016</v>
      </c>
    </row>
    <row r="3282" spans="1:18" ht="42.75" x14ac:dyDescent="0.4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>
        <f t="shared" si="207"/>
        <v>2015</v>
      </c>
    </row>
    <row r="3283" spans="1:18" ht="28.5" x14ac:dyDescent="0.4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>
        <f t="shared" si="207"/>
        <v>2015</v>
      </c>
    </row>
    <row r="3284" spans="1:18" ht="42.75" x14ac:dyDescent="0.4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>
        <f t="shared" si="207"/>
        <v>2016</v>
      </c>
    </row>
    <row r="3285" spans="1:18" ht="42.75" x14ac:dyDescent="0.4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>
        <f t="shared" si="207"/>
        <v>2016</v>
      </c>
    </row>
    <row r="3286" spans="1:18" ht="42.75" x14ac:dyDescent="0.4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>
        <f t="shared" si="207"/>
        <v>2016</v>
      </c>
    </row>
    <row r="3287" spans="1:18" x14ac:dyDescent="0.4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>
        <f t="shared" si="207"/>
        <v>2017</v>
      </c>
    </row>
    <row r="3288" spans="1:18" ht="42.75" x14ac:dyDescent="0.4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>
        <f t="shared" si="207"/>
        <v>2016</v>
      </c>
    </row>
    <row r="3289" spans="1:18" ht="28.5" x14ac:dyDescent="0.4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>
        <f t="shared" si="207"/>
        <v>2015</v>
      </c>
    </row>
    <row r="3290" spans="1:18" ht="42.75" x14ac:dyDescent="0.4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>
        <f t="shared" si="207"/>
        <v>2016</v>
      </c>
    </row>
    <row r="3291" spans="1:18" ht="42.75" x14ac:dyDescent="0.4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>
        <f t="shared" si="207"/>
        <v>2017</v>
      </c>
    </row>
    <row r="3292" spans="1:18" ht="71.25" x14ac:dyDescent="0.4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>
        <f t="shared" si="207"/>
        <v>2017</v>
      </c>
    </row>
    <row r="3293" spans="1:18" ht="42.75" x14ac:dyDescent="0.4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>
        <f t="shared" si="207"/>
        <v>2015</v>
      </c>
    </row>
    <row r="3294" spans="1:18" ht="42.75" x14ac:dyDescent="0.4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>
        <f t="shared" si="207"/>
        <v>2015</v>
      </c>
    </row>
    <row r="3295" spans="1:18" ht="57" x14ac:dyDescent="0.4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>
        <f t="shared" si="207"/>
        <v>2017</v>
      </c>
    </row>
    <row r="3296" spans="1:18" ht="42.75" x14ac:dyDescent="0.4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>
        <f t="shared" si="207"/>
        <v>2015</v>
      </c>
    </row>
    <row r="3297" spans="1:18" ht="42.75" x14ac:dyDescent="0.4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>
        <f t="shared" si="207"/>
        <v>2016</v>
      </c>
    </row>
    <row r="3298" spans="1:18" ht="42.75" x14ac:dyDescent="0.4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>
        <f t="shared" si="207"/>
        <v>2015</v>
      </c>
    </row>
    <row r="3299" spans="1:18" ht="42.75" x14ac:dyDescent="0.4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>
        <f t="shared" si="207"/>
        <v>2015</v>
      </c>
    </row>
    <row r="3300" spans="1:18" ht="42.75" x14ac:dyDescent="0.4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>
        <f t="shared" si="207"/>
        <v>2015</v>
      </c>
    </row>
    <row r="3301" spans="1:18" ht="42.75" x14ac:dyDescent="0.4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>
        <f t="shared" si="207"/>
        <v>2015</v>
      </c>
    </row>
    <row r="3302" spans="1:18" ht="42.75" x14ac:dyDescent="0.4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>
        <f t="shared" si="207"/>
        <v>2015</v>
      </c>
    </row>
    <row r="3303" spans="1:18" ht="42.75" x14ac:dyDescent="0.4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>
        <f t="shared" si="207"/>
        <v>2016</v>
      </c>
    </row>
    <row r="3304" spans="1:18" x14ac:dyDescent="0.4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>
        <f t="shared" si="207"/>
        <v>2016</v>
      </c>
    </row>
    <row r="3305" spans="1:18" ht="42.75" x14ac:dyDescent="0.4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>
        <f t="shared" si="207"/>
        <v>2015</v>
      </c>
    </row>
    <row r="3306" spans="1:18" ht="42.75" x14ac:dyDescent="0.4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>
        <f t="shared" si="207"/>
        <v>2016</v>
      </c>
    </row>
    <row r="3307" spans="1:18" ht="42.75" x14ac:dyDescent="0.4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>
        <f t="shared" si="207"/>
        <v>2015</v>
      </c>
    </row>
    <row r="3308" spans="1:18" ht="57" x14ac:dyDescent="0.4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>
        <f t="shared" si="207"/>
        <v>2016</v>
      </c>
    </row>
    <row r="3309" spans="1:18" ht="42.75" x14ac:dyDescent="0.4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>
        <f t="shared" si="207"/>
        <v>2016</v>
      </c>
    </row>
    <row r="3310" spans="1:18" ht="42.75" x14ac:dyDescent="0.4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>
        <f t="shared" si="207"/>
        <v>2016</v>
      </c>
    </row>
    <row r="3311" spans="1:18" ht="28.5" x14ac:dyDescent="0.4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>
        <f t="shared" si="207"/>
        <v>2016</v>
      </c>
    </row>
    <row r="3312" spans="1:18" ht="28.5" x14ac:dyDescent="0.4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>
        <f t="shared" si="207"/>
        <v>2015</v>
      </c>
    </row>
    <row r="3313" spans="1:18" ht="42.75" x14ac:dyDescent="0.4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>
        <f t="shared" si="207"/>
        <v>2015</v>
      </c>
    </row>
    <row r="3314" spans="1:18" ht="42.75" x14ac:dyDescent="0.4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>
        <f t="shared" si="207"/>
        <v>2016</v>
      </c>
    </row>
    <row r="3315" spans="1:18" ht="42.75" x14ac:dyDescent="0.4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>
        <f t="shared" si="207"/>
        <v>2016</v>
      </c>
    </row>
    <row r="3316" spans="1:18" ht="42.75" x14ac:dyDescent="0.4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>
        <f t="shared" si="207"/>
        <v>2015</v>
      </c>
    </row>
    <row r="3317" spans="1:18" ht="42.75" x14ac:dyDescent="0.4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>
        <f t="shared" si="207"/>
        <v>2016</v>
      </c>
    </row>
    <row r="3318" spans="1:18" ht="71.25" x14ac:dyDescent="0.4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>
        <f t="shared" si="207"/>
        <v>2014</v>
      </c>
    </row>
    <row r="3319" spans="1:18" ht="42.75" x14ac:dyDescent="0.4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>
        <f t="shared" si="207"/>
        <v>2016</v>
      </c>
    </row>
    <row r="3320" spans="1:18" ht="28.5" x14ac:dyDescent="0.4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>
        <f t="shared" si="207"/>
        <v>2016</v>
      </c>
    </row>
    <row r="3321" spans="1:18" ht="42.75" x14ac:dyDescent="0.4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>
        <f t="shared" si="207"/>
        <v>2014</v>
      </c>
    </row>
    <row r="3322" spans="1:18" ht="42.75" x14ac:dyDescent="0.4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>
        <f t="shared" si="207"/>
        <v>2016</v>
      </c>
    </row>
    <row r="3323" spans="1:18" ht="42.75" x14ac:dyDescent="0.4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>
        <f t="shared" si="207"/>
        <v>2014</v>
      </c>
    </row>
    <row r="3324" spans="1:18" ht="42.75" x14ac:dyDescent="0.4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>
        <f t="shared" si="207"/>
        <v>2016</v>
      </c>
    </row>
    <row r="3325" spans="1:18" ht="42.75" x14ac:dyDescent="0.4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>
        <f t="shared" si="207"/>
        <v>2016</v>
      </c>
    </row>
    <row r="3326" spans="1:18" ht="42.75" x14ac:dyDescent="0.4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>
        <f t="shared" si="207"/>
        <v>2016</v>
      </c>
    </row>
    <row r="3327" spans="1:18" ht="42.75" x14ac:dyDescent="0.4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>
        <f t="shared" si="207"/>
        <v>2015</v>
      </c>
    </row>
    <row r="3328" spans="1:18" ht="42.75" x14ac:dyDescent="0.4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>
        <f t="shared" si="207"/>
        <v>2015</v>
      </c>
    </row>
    <row r="3329" spans="1:18" ht="42.75" x14ac:dyDescent="0.4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>
        <f t="shared" si="207"/>
        <v>2016</v>
      </c>
    </row>
    <row r="3330" spans="1:18" ht="42.75" x14ac:dyDescent="0.4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>
        <f t="shared" si="207"/>
        <v>2014</v>
      </c>
    </row>
    <row r="3331" spans="1:18" ht="42.75" x14ac:dyDescent="0.4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>
        <f t="shared" ref="R3331:R3394" si="211">YEAR(O3331)</f>
        <v>2014</v>
      </c>
    </row>
    <row r="3332" spans="1:18" ht="42.75" x14ac:dyDescent="0.4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>
        <f t="shared" si="211"/>
        <v>2015</v>
      </c>
    </row>
    <row r="3333" spans="1:18" ht="42.75" x14ac:dyDescent="0.4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>
        <f t="shared" si="211"/>
        <v>2015</v>
      </c>
    </row>
    <row r="3334" spans="1:18" ht="42.75" x14ac:dyDescent="0.4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>
        <f t="shared" si="211"/>
        <v>2014</v>
      </c>
    </row>
    <row r="3335" spans="1:18" ht="42.75" x14ac:dyDescent="0.4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>
        <f t="shared" si="211"/>
        <v>2015</v>
      </c>
    </row>
    <row r="3336" spans="1:18" ht="28.5" x14ac:dyDescent="0.4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42.75" x14ac:dyDescent="0.4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>
        <f t="shared" si="211"/>
        <v>2014</v>
      </c>
    </row>
    <row r="3338" spans="1:18" ht="42.75" x14ac:dyDescent="0.4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>
        <f t="shared" si="211"/>
        <v>2016</v>
      </c>
    </row>
    <row r="3339" spans="1:18" ht="42.75" x14ac:dyDescent="0.4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>
        <f t="shared" si="211"/>
        <v>2014</v>
      </c>
    </row>
    <row r="3340" spans="1:18" ht="28.5" x14ac:dyDescent="0.4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>
        <f t="shared" si="211"/>
        <v>2017</v>
      </c>
    </row>
    <row r="3341" spans="1:18" ht="28.5" x14ac:dyDescent="0.4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>
        <f t="shared" si="211"/>
        <v>2016</v>
      </c>
    </row>
    <row r="3342" spans="1:18" ht="42.75" x14ac:dyDescent="0.4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>
        <f t="shared" si="211"/>
        <v>2016</v>
      </c>
    </row>
    <row r="3343" spans="1:18" ht="42.75" x14ac:dyDescent="0.4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>
        <f t="shared" si="211"/>
        <v>2016</v>
      </c>
    </row>
    <row r="3344" spans="1:18" ht="28.5" x14ac:dyDescent="0.4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>
        <f t="shared" si="211"/>
        <v>2015</v>
      </c>
    </row>
    <row r="3345" spans="1:18" ht="42.75" x14ac:dyDescent="0.4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>
        <f t="shared" si="211"/>
        <v>2016</v>
      </c>
    </row>
    <row r="3346" spans="1:18" ht="42.75" x14ac:dyDescent="0.4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>
        <f t="shared" si="211"/>
        <v>2014</v>
      </c>
    </row>
    <row r="3347" spans="1:18" ht="42.75" x14ac:dyDescent="0.4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>
        <f t="shared" si="211"/>
        <v>2015</v>
      </c>
    </row>
    <row r="3348" spans="1:18" ht="42.75" x14ac:dyDescent="0.4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>
        <f t="shared" si="211"/>
        <v>2015</v>
      </c>
    </row>
    <row r="3349" spans="1:18" ht="42.75" x14ac:dyDescent="0.4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>
        <f t="shared" si="211"/>
        <v>2016</v>
      </c>
    </row>
    <row r="3350" spans="1:18" ht="42.75" x14ac:dyDescent="0.4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>
        <f t="shared" si="211"/>
        <v>2016</v>
      </c>
    </row>
    <row r="3351" spans="1:18" ht="42.75" x14ac:dyDescent="0.4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>
        <f t="shared" si="211"/>
        <v>2016</v>
      </c>
    </row>
    <row r="3352" spans="1:18" ht="42.75" x14ac:dyDescent="0.4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>
        <f t="shared" si="211"/>
        <v>2015</v>
      </c>
    </row>
    <row r="3353" spans="1:18" ht="42.75" x14ac:dyDescent="0.4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>
        <f t="shared" si="211"/>
        <v>2014</v>
      </c>
    </row>
    <row r="3354" spans="1:18" ht="42.75" x14ac:dyDescent="0.4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>
        <f t="shared" si="211"/>
        <v>2016</v>
      </c>
    </row>
    <row r="3355" spans="1:18" ht="42.75" x14ac:dyDescent="0.4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>
        <f t="shared" si="211"/>
        <v>2016</v>
      </c>
    </row>
    <row r="3356" spans="1:18" ht="28.5" x14ac:dyDescent="0.4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>
        <f t="shared" si="211"/>
        <v>2015</v>
      </c>
    </row>
    <row r="3357" spans="1:18" ht="42.75" x14ac:dyDescent="0.4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>
        <f t="shared" si="211"/>
        <v>2016</v>
      </c>
    </row>
    <row r="3358" spans="1:18" ht="42.75" x14ac:dyDescent="0.4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>
        <f t="shared" si="211"/>
        <v>2016</v>
      </c>
    </row>
    <row r="3359" spans="1:18" ht="42.75" x14ac:dyDescent="0.4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>
        <f t="shared" si="211"/>
        <v>2014</v>
      </c>
    </row>
    <row r="3360" spans="1:18" ht="42.75" x14ac:dyDescent="0.4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>
        <f t="shared" si="211"/>
        <v>2014</v>
      </c>
    </row>
    <row r="3361" spans="1:18" ht="28.5" x14ac:dyDescent="0.4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>
        <f t="shared" si="211"/>
        <v>2017</v>
      </c>
    </row>
    <row r="3362" spans="1:18" ht="28.5" x14ac:dyDescent="0.4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>
        <f t="shared" si="211"/>
        <v>2016</v>
      </c>
    </row>
    <row r="3363" spans="1:18" ht="42.75" x14ac:dyDescent="0.4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>
        <f t="shared" si="211"/>
        <v>2014</v>
      </c>
    </row>
    <row r="3364" spans="1:18" ht="42.75" x14ac:dyDescent="0.4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>
        <f t="shared" si="211"/>
        <v>2015</v>
      </c>
    </row>
    <row r="3365" spans="1:18" ht="42.75" x14ac:dyDescent="0.4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>
        <f t="shared" si="211"/>
        <v>2014</v>
      </c>
    </row>
    <row r="3366" spans="1:18" ht="42.75" x14ac:dyDescent="0.4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>
        <f t="shared" si="211"/>
        <v>2016</v>
      </c>
    </row>
    <row r="3367" spans="1:18" ht="42.75" x14ac:dyDescent="0.4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>
        <f t="shared" si="211"/>
        <v>2015</v>
      </c>
    </row>
    <row r="3368" spans="1:18" ht="42.75" x14ac:dyDescent="0.4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>
        <f t="shared" si="211"/>
        <v>2015</v>
      </c>
    </row>
    <row r="3369" spans="1:18" ht="42.75" x14ac:dyDescent="0.4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>
        <f t="shared" si="211"/>
        <v>2015</v>
      </c>
    </row>
    <row r="3370" spans="1:18" ht="42.75" x14ac:dyDescent="0.4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>
        <f t="shared" si="211"/>
        <v>2014</v>
      </c>
    </row>
    <row r="3371" spans="1:18" ht="42.75" x14ac:dyDescent="0.4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>
        <f t="shared" si="211"/>
        <v>2016</v>
      </c>
    </row>
    <row r="3372" spans="1:18" ht="28.5" x14ac:dyDescent="0.4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>
        <f t="shared" si="211"/>
        <v>2016</v>
      </c>
    </row>
    <row r="3373" spans="1:18" ht="28.5" x14ac:dyDescent="0.4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>
        <f t="shared" si="211"/>
        <v>2015</v>
      </c>
    </row>
    <row r="3374" spans="1:18" ht="42.75" x14ac:dyDescent="0.4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>
        <f t="shared" si="211"/>
        <v>2014</v>
      </c>
    </row>
    <row r="3375" spans="1:18" ht="42.75" x14ac:dyDescent="0.4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>
        <f t="shared" si="211"/>
        <v>2015</v>
      </c>
    </row>
    <row r="3376" spans="1:18" ht="42.75" x14ac:dyDescent="0.4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>
        <f t="shared" si="211"/>
        <v>2015</v>
      </c>
    </row>
    <row r="3377" spans="1:18" ht="42.75" x14ac:dyDescent="0.4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>
        <f t="shared" si="211"/>
        <v>2014</v>
      </c>
    </row>
    <row r="3378" spans="1:18" ht="42.75" x14ac:dyDescent="0.4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>
        <f t="shared" si="211"/>
        <v>2015</v>
      </c>
    </row>
    <row r="3379" spans="1:18" ht="42.75" x14ac:dyDescent="0.4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>
        <f t="shared" si="211"/>
        <v>2015</v>
      </c>
    </row>
    <row r="3380" spans="1:18" ht="42.75" x14ac:dyDescent="0.4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>
        <f t="shared" si="211"/>
        <v>2014</v>
      </c>
    </row>
    <row r="3381" spans="1:18" ht="42.75" x14ac:dyDescent="0.4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>
        <f t="shared" si="211"/>
        <v>2015</v>
      </c>
    </row>
    <row r="3382" spans="1:18" ht="42.75" x14ac:dyDescent="0.4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>
        <f t="shared" si="211"/>
        <v>2014</v>
      </c>
    </row>
    <row r="3383" spans="1:18" ht="42.75" x14ac:dyDescent="0.4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>
        <f t="shared" si="211"/>
        <v>2015</v>
      </c>
    </row>
    <row r="3384" spans="1:18" ht="42.75" x14ac:dyDescent="0.4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>
        <f t="shared" si="211"/>
        <v>2016</v>
      </c>
    </row>
    <row r="3385" spans="1:18" ht="42.75" x14ac:dyDescent="0.4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>
        <f t="shared" si="211"/>
        <v>2016</v>
      </c>
    </row>
    <row r="3386" spans="1:18" ht="42.75" x14ac:dyDescent="0.4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>
        <f t="shared" si="211"/>
        <v>2015</v>
      </c>
    </row>
    <row r="3387" spans="1:18" ht="42.75" x14ac:dyDescent="0.4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>
        <f t="shared" si="211"/>
        <v>2014</v>
      </c>
    </row>
    <row r="3388" spans="1:18" ht="42.75" x14ac:dyDescent="0.4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>
        <f t="shared" si="211"/>
        <v>2014</v>
      </c>
    </row>
    <row r="3389" spans="1:18" ht="42.75" x14ac:dyDescent="0.4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>
        <f t="shared" si="211"/>
        <v>2014</v>
      </c>
    </row>
    <row r="3390" spans="1:18" ht="42.75" x14ac:dyDescent="0.4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>
        <f t="shared" si="211"/>
        <v>2015</v>
      </c>
    </row>
    <row r="3391" spans="1:18" ht="42.75" x14ac:dyDescent="0.4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>
        <f t="shared" si="211"/>
        <v>2016</v>
      </c>
    </row>
    <row r="3392" spans="1:18" ht="42.75" x14ac:dyDescent="0.4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>
        <f t="shared" si="211"/>
        <v>2014</v>
      </c>
    </row>
    <row r="3393" spans="1:18" ht="42.75" x14ac:dyDescent="0.4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>
        <f t="shared" si="211"/>
        <v>2014</v>
      </c>
    </row>
    <row r="3394" spans="1:18" ht="42.75" x14ac:dyDescent="0.4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>
        <f t="shared" si="211"/>
        <v>2016</v>
      </c>
    </row>
    <row r="3395" spans="1:18" ht="42.75" x14ac:dyDescent="0.4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>
        <f t="shared" ref="R3395:R3458" si="215">YEAR(O3395)</f>
        <v>2014</v>
      </c>
    </row>
    <row r="3396" spans="1:18" ht="42.75" x14ac:dyDescent="0.4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>
        <f t="shared" si="215"/>
        <v>2014</v>
      </c>
    </row>
    <row r="3397" spans="1:18" ht="28.5" x14ac:dyDescent="0.4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>
        <f t="shared" si="215"/>
        <v>2015</v>
      </c>
    </row>
    <row r="3398" spans="1:18" ht="42.75" x14ac:dyDescent="0.4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>
        <f t="shared" si="215"/>
        <v>2014</v>
      </c>
    </row>
    <row r="3399" spans="1:18" ht="28.5" x14ac:dyDescent="0.4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>
        <f t="shared" si="215"/>
        <v>2016</v>
      </c>
    </row>
    <row r="3400" spans="1:18" ht="42.75" x14ac:dyDescent="0.4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>
        <f t="shared" si="215"/>
        <v>2014</v>
      </c>
    </row>
    <row r="3401" spans="1:18" ht="42.75" x14ac:dyDescent="0.4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>
        <f t="shared" si="215"/>
        <v>2015</v>
      </c>
    </row>
    <row r="3402" spans="1:18" ht="42.75" x14ac:dyDescent="0.4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>
        <f t="shared" si="215"/>
        <v>2014</v>
      </c>
    </row>
    <row r="3403" spans="1:18" ht="42.75" x14ac:dyDescent="0.4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>
        <f t="shared" si="215"/>
        <v>2015</v>
      </c>
    </row>
    <row r="3404" spans="1:18" ht="42.75" x14ac:dyDescent="0.4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>
        <f t="shared" si="215"/>
        <v>2015</v>
      </c>
    </row>
    <row r="3405" spans="1:18" ht="42.75" x14ac:dyDescent="0.4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>
        <f t="shared" si="215"/>
        <v>2015</v>
      </c>
    </row>
    <row r="3406" spans="1:18" ht="42.75" x14ac:dyDescent="0.4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>
        <f t="shared" si="215"/>
        <v>2015</v>
      </c>
    </row>
    <row r="3407" spans="1:18" ht="42.75" x14ac:dyDescent="0.4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>
        <f t="shared" si="215"/>
        <v>2016</v>
      </c>
    </row>
    <row r="3408" spans="1:18" ht="28.5" x14ac:dyDescent="0.4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>
        <f t="shared" si="215"/>
        <v>2014</v>
      </c>
    </row>
    <row r="3409" spans="1:18" ht="57" x14ac:dyDescent="0.4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>
        <f t="shared" si="215"/>
        <v>2014</v>
      </c>
    </row>
    <row r="3410" spans="1:18" ht="42.75" x14ac:dyDescent="0.4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>
        <f t="shared" si="215"/>
        <v>2014</v>
      </c>
    </row>
    <row r="3411" spans="1:18" ht="42.75" x14ac:dyDescent="0.4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>
        <f t="shared" si="215"/>
        <v>2016</v>
      </c>
    </row>
    <row r="3412" spans="1:18" ht="42.75" x14ac:dyDescent="0.4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>
        <f t="shared" si="215"/>
        <v>2016</v>
      </c>
    </row>
    <row r="3413" spans="1:18" ht="42.75" x14ac:dyDescent="0.4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>
        <f t="shared" si="215"/>
        <v>2015</v>
      </c>
    </row>
    <row r="3414" spans="1:18" ht="42.75" x14ac:dyDescent="0.4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>
        <f t="shared" si="215"/>
        <v>2014</v>
      </c>
    </row>
    <row r="3415" spans="1:18" ht="42.75" x14ac:dyDescent="0.4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>
        <f t="shared" si="215"/>
        <v>2015</v>
      </c>
    </row>
    <row r="3416" spans="1:18" ht="42.75" x14ac:dyDescent="0.4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>
        <f t="shared" si="215"/>
        <v>2016</v>
      </c>
    </row>
    <row r="3417" spans="1:18" ht="42.75" x14ac:dyDescent="0.4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>
        <f t="shared" si="215"/>
        <v>2016</v>
      </c>
    </row>
    <row r="3418" spans="1:18" ht="57" x14ac:dyDescent="0.4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>
        <f t="shared" si="215"/>
        <v>2015</v>
      </c>
    </row>
    <row r="3419" spans="1:18" ht="42.75" x14ac:dyDescent="0.4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>
        <f t="shared" si="215"/>
        <v>2014</v>
      </c>
    </row>
    <row r="3420" spans="1:18" ht="42.75" x14ac:dyDescent="0.4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>
        <f t="shared" si="215"/>
        <v>2014</v>
      </c>
    </row>
    <row r="3421" spans="1:18" ht="57" x14ac:dyDescent="0.4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>
        <f t="shared" si="215"/>
        <v>2016</v>
      </c>
    </row>
    <row r="3422" spans="1:18" ht="42.75" x14ac:dyDescent="0.4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>
        <f t="shared" si="215"/>
        <v>2016</v>
      </c>
    </row>
    <row r="3423" spans="1:18" ht="42.75" x14ac:dyDescent="0.4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>
        <f t="shared" si="215"/>
        <v>2015</v>
      </c>
    </row>
    <row r="3424" spans="1:18" ht="42.75" x14ac:dyDescent="0.4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>
        <f t="shared" si="215"/>
        <v>2015</v>
      </c>
    </row>
    <row r="3425" spans="1:18" ht="42.75" x14ac:dyDescent="0.4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>
        <f t="shared" si="215"/>
        <v>2015</v>
      </c>
    </row>
    <row r="3426" spans="1:18" ht="42.75" x14ac:dyDescent="0.4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>
        <f t="shared" si="215"/>
        <v>2015</v>
      </c>
    </row>
    <row r="3427" spans="1:18" ht="42.75" x14ac:dyDescent="0.4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>
        <f t="shared" si="215"/>
        <v>2014</v>
      </c>
    </row>
    <row r="3428" spans="1:18" ht="42.75" x14ac:dyDescent="0.4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>
        <f t="shared" si="215"/>
        <v>2014</v>
      </c>
    </row>
    <row r="3429" spans="1:18" ht="42.75" x14ac:dyDescent="0.4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>
        <f t="shared" si="215"/>
        <v>2014</v>
      </c>
    </row>
    <row r="3430" spans="1:18" ht="42.75" x14ac:dyDescent="0.4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>
        <f t="shared" si="215"/>
        <v>2015</v>
      </c>
    </row>
    <row r="3431" spans="1:18" ht="42.75" x14ac:dyDescent="0.4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>
        <f t="shared" si="215"/>
        <v>2016</v>
      </c>
    </row>
    <row r="3432" spans="1:18" ht="42.75" x14ac:dyDescent="0.4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>
        <f t="shared" si="215"/>
        <v>2014</v>
      </c>
    </row>
    <row r="3433" spans="1:18" ht="42.75" x14ac:dyDescent="0.4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>
        <f t="shared" si="215"/>
        <v>2014</v>
      </c>
    </row>
    <row r="3434" spans="1:18" ht="42.75" x14ac:dyDescent="0.4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>
        <f t="shared" si="215"/>
        <v>2016</v>
      </c>
    </row>
    <row r="3435" spans="1:18" ht="42.75" x14ac:dyDescent="0.4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>
        <f t="shared" si="215"/>
        <v>2014</v>
      </c>
    </row>
    <row r="3436" spans="1:18" ht="42.75" x14ac:dyDescent="0.4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>
        <f t="shared" si="215"/>
        <v>2014</v>
      </c>
    </row>
    <row r="3437" spans="1:18" ht="42.75" x14ac:dyDescent="0.4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>
        <f t="shared" si="215"/>
        <v>2016</v>
      </c>
    </row>
    <row r="3438" spans="1:18" ht="42.75" x14ac:dyDescent="0.4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>
        <f t="shared" si="215"/>
        <v>2014</v>
      </c>
    </row>
    <row r="3439" spans="1:18" ht="42.75" x14ac:dyDescent="0.4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>
        <f t="shared" si="215"/>
        <v>2015</v>
      </c>
    </row>
    <row r="3440" spans="1:18" ht="42.75" x14ac:dyDescent="0.4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>
        <f t="shared" si="215"/>
        <v>2015</v>
      </c>
    </row>
    <row r="3441" spans="1:18" ht="28.5" x14ac:dyDescent="0.4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>
        <f t="shared" si="215"/>
        <v>2016</v>
      </c>
    </row>
    <row r="3442" spans="1:18" ht="42.75" x14ac:dyDescent="0.4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>
        <f t="shared" si="215"/>
        <v>2014</v>
      </c>
    </row>
    <row r="3443" spans="1:18" ht="42.75" x14ac:dyDescent="0.4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>
        <f t="shared" si="215"/>
        <v>2015</v>
      </c>
    </row>
    <row r="3444" spans="1:18" ht="42.75" x14ac:dyDescent="0.4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>
        <f t="shared" si="215"/>
        <v>2015</v>
      </c>
    </row>
    <row r="3445" spans="1:18" ht="42.75" x14ac:dyDescent="0.4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>
        <f t="shared" si="215"/>
        <v>2014</v>
      </c>
    </row>
    <row r="3446" spans="1:18" ht="42.75" x14ac:dyDescent="0.4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>
        <f t="shared" si="215"/>
        <v>2016</v>
      </c>
    </row>
    <row r="3447" spans="1:18" ht="42.75" x14ac:dyDescent="0.4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>
        <f t="shared" si="215"/>
        <v>2015</v>
      </c>
    </row>
    <row r="3448" spans="1:18" ht="42.75" x14ac:dyDescent="0.4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>
        <f t="shared" si="215"/>
        <v>2015</v>
      </c>
    </row>
    <row r="3449" spans="1:18" ht="28.5" x14ac:dyDescent="0.4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>
        <f t="shared" si="215"/>
        <v>2016</v>
      </c>
    </row>
    <row r="3450" spans="1:18" ht="42.75" x14ac:dyDescent="0.4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>
        <f t="shared" si="215"/>
        <v>2014</v>
      </c>
    </row>
    <row r="3451" spans="1:18" ht="42.75" x14ac:dyDescent="0.4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>
        <f t="shared" si="215"/>
        <v>2016</v>
      </c>
    </row>
    <row r="3452" spans="1:18" ht="42.75" x14ac:dyDescent="0.4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>
        <f t="shared" si="215"/>
        <v>2015</v>
      </c>
    </row>
    <row r="3453" spans="1:18" ht="42.75" x14ac:dyDescent="0.4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>
        <f t="shared" si="215"/>
        <v>2015</v>
      </c>
    </row>
    <row r="3454" spans="1:18" ht="42.75" x14ac:dyDescent="0.4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>
        <f t="shared" si="215"/>
        <v>2014</v>
      </c>
    </row>
    <row r="3455" spans="1:18" ht="42.75" x14ac:dyDescent="0.4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>
        <f t="shared" si="215"/>
        <v>2016</v>
      </c>
    </row>
    <row r="3456" spans="1:18" ht="42.75" x14ac:dyDescent="0.4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>
        <f t="shared" si="215"/>
        <v>2014</v>
      </c>
    </row>
    <row r="3457" spans="1:18" ht="42.75" x14ac:dyDescent="0.4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>
        <f t="shared" si="215"/>
        <v>2016</v>
      </c>
    </row>
    <row r="3458" spans="1:18" ht="42.75" x14ac:dyDescent="0.4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>
        <f t="shared" si="215"/>
        <v>2014</v>
      </c>
    </row>
    <row r="3459" spans="1:18" ht="28.5" x14ac:dyDescent="0.4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>
        <f t="shared" ref="R3459:R3522" si="219">YEAR(O3459)</f>
        <v>2015</v>
      </c>
    </row>
    <row r="3460" spans="1:18" ht="42.75" x14ac:dyDescent="0.4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>
        <f t="shared" si="219"/>
        <v>2015</v>
      </c>
    </row>
    <row r="3461" spans="1:18" ht="42.75" x14ac:dyDescent="0.4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>
        <f t="shared" si="219"/>
        <v>2016</v>
      </c>
    </row>
    <row r="3462" spans="1:18" ht="42.75" x14ac:dyDescent="0.4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>
        <f t="shared" si="219"/>
        <v>2014</v>
      </c>
    </row>
    <row r="3463" spans="1:18" ht="42.75" x14ac:dyDescent="0.4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>
        <f t="shared" si="219"/>
        <v>2016</v>
      </c>
    </row>
    <row r="3464" spans="1:18" ht="42.75" x14ac:dyDescent="0.4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>
        <f t="shared" si="219"/>
        <v>2015</v>
      </c>
    </row>
    <row r="3465" spans="1:18" ht="42.75" x14ac:dyDescent="0.4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>
        <f t="shared" si="219"/>
        <v>2016</v>
      </c>
    </row>
    <row r="3466" spans="1:18" ht="42.75" x14ac:dyDescent="0.4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>
        <f t="shared" si="219"/>
        <v>2016</v>
      </c>
    </row>
    <row r="3467" spans="1:18" ht="42.75" x14ac:dyDescent="0.4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>
        <f t="shared" si="219"/>
        <v>2015</v>
      </c>
    </row>
    <row r="3468" spans="1:18" ht="28.5" x14ac:dyDescent="0.4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>
        <f t="shared" si="219"/>
        <v>2016</v>
      </c>
    </row>
    <row r="3469" spans="1:18" x14ac:dyDescent="0.4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>
        <f t="shared" si="219"/>
        <v>2015</v>
      </c>
    </row>
    <row r="3470" spans="1:18" ht="42.75" x14ac:dyDescent="0.4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>
        <f t="shared" si="219"/>
        <v>2016</v>
      </c>
    </row>
    <row r="3471" spans="1:18" ht="42.75" x14ac:dyDescent="0.4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>
        <f t="shared" si="219"/>
        <v>2016</v>
      </c>
    </row>
    <row r="3472" spans="1:18" ht="28.5" x14ac:dyDescent="0.4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>
        <f t="shared" si="219"/>
        <v>2016</v>
      </c>
    </row>
    <row r="3473" spans="1:18" ht="42.75" x14ac:dyDescent="0.4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>
        <f t="shared" si="219"/>
        <v>2014</v>
      </c>
    </row>
    <row r="3474" spans="1:18" ht="42.75" x14ac:dyDescent="0.4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>
        <f t="shared" si="219"/>
        <v>2014</v>
      </c>
    </row>
    <row r="3475" spans="1:18" ht="42.75" x14ac:dyDescent="0.4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>
        <f t="shared" si="219"/>
        <v>2015</v>
      </c>
    </row>
    <row r="3476" spans="1:18" ht="42.75" x14ac:dyDescent="0.4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>
        <f t="shared" si="219"/>
        <v>2016</v>
      </c>
    </row>
    <row r="3477" spans="1:18" ht="42.75" x14ac:dyDescent="0.4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>
        <f t="shared" si="219"/>
        <v>2014</v>
      </c>
    </row>
    <row r="3478" spans="1:18" ht="42.75" x14ac:dyDescent="0.4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>
        <f t="shared" si="219"/>
        <v>2014</v>
      </c>
    </row>
    <row r="3479" spans="1:18" ht="42.75" x14ac:dyDescent="0.4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>
        <f t="shared" si="219"/>
        <v>2015</v>
      </c>
    </row>
    <row r="3480" spans="1:18" ht="42.75" x14ac:dyDescent="0.4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>
        <f t="shared" si="219"/>
        <v>2015</v>
      </c>
    </row>
    <row r="3481" spans="1:18" ht="42.75" x14ac:dyDescent="0.4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>
        <f t="shared" si="219"/>
        <v>2014</v>
      </c>
    </row>
    <row r="3482" spans="1:18" ht="42.75" x14ac:dyDescent="0.4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>
        <f t="shared" si="219"/>
        <v>2015</v>
      </c>
    </row>
    <row r="3483" spans="1:18" ht="42.75" x14ac:dyDescent="0.4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>
        <f t="shared" si="219"/>
        <v>2014</v>
      </c>
    </row>
    <row r="3484" spans="1:18" ht="42.75" x14ac:dyDescent="0.4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>
        <f t="shared" si="219"/>
        <v>2014</v>
      </c>
    </row>
    <row r="3485" spans="1:18" ht="42.75" x14ac:dyDescent="0.4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>
        <f t="shared" si="219"/>
        <v>2014</v>
      </c>
    </row>
    <row r="3486" spans="1:18" ht="42.75" x14ac:dyDescent="0.4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>
        <f t="shared" si="219"/>
        <v>2016</v>
      </c>
    </row>
    <row r="3487" spans="1:18" ht="42.75" x14ac:dyDescent="0.4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>
        <f t="shared" si="219"/>
        <v>2016</v>
      </c>
    </row>
    <row r="3488" spans="1:18" ht="42.75" x14ac:dyDescent="0.4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>
        <f t="shared" si="219"/>
        <v>2015</v>
      </c>
    </row>
    <row r="3489" spans="1:18" ht="42.75" x14ac:dyDescent="0.4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>
        <f t="shared" si="219"/>
        <v>2015</v>
      </c>
    </row>
    <row r="3490" spans="1:18" ht="42.75" x14ac:dyDescent="0.4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>
        <f t="shared" si="219"/>
        <v>2015</v>
      </c>
    </row>
    <row r="3491" spans="1:18" ht="42.75" x14ac:dyDescent="0.4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>
        <f t="shared" si="219"/>
        <v>2014</v>
      </c>
    </row>
    <row r="3492" spans="1:18" ht="42.75" x14ac:dyDescent="0.4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>
        <f t="shared" si="219"/>
        <v>2016</v>
      </c>
    </row>
    <row r="3493" spans="1:18" ht="42.75" x14ac:dyDescent="0.4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>
        <f t="shared" si="219"/>
        <v>2015</v>
      </c>
    </row>
    <row r="3494" spans="1:18" ht="42.75" x14ac:dyDescent="0.4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>
        <f t="shared" si="219"/>
        <v>2015</v>
      </c>
    </row>
    <row r="3495" spans="1:18" ht="42.75" x14ac:dyDescent="0.4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>
        <f t="shared" si="219"/>
        <v>2014</v>
      </c>
    </row>
    <row r="3496" spans="1:18" ht="42.75" x14ac:dyDescent="0.4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>
        <f t="shared" si="219"/>
        <v>2016</v>
      </c>
    </row>
    <row r="3497" spans="1:18" ht="42.75" x14ac:dyDescent="0.4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>
        <f t="shared" si="219"/>
        <v>2014</v>
      </c>
    </row>
    <row r="3498" spans="1:18" ht="42.75" x14ac:dyDescent="0.4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>
        <f t="shared" si="219"/>
        <v>2016</v>
      </c>
    </row>
    <row r="3499" spans="1:18" ht="42.75" x14ac:dyDescent="0.4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>
        <f t="shared" si="219"/>
        <v>2016</v>
      </c>
    </row>
    <row r="3500" spans="1:18" ht="42.75" x14ac:dyDescent="0.4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>
        <f t="shared" si="219"/>
        <v>2016</v>
      </c>
    </row>
    <row r="3501" spans="1:18" ht="42.75" x14ac:dyDescent="0.4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>
        <f t="shared" si="219"/>
        <v>2015</v>
      </c>
    </row>
    <row r="3502" spans="1:18" ht="42.75" x14ac:dyDescent="0.4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>
        <f t="shared" si="219"/>
        <v>2016</v>
      </c>
    </row>
    <row r="3503" spans="1:18" ht="42.75" x14ac:dyDescent="0.4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>
        <f t="shared" si="219"/>
        <v>2015</v>
      </c>
    </row>
    <row r="3504" spans="1:18" ht="42.75" x14ac:dyDescent="0.4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>
        <f t="shared" si="219"/>
        <v>2016</v>
      </c>
    </row>
    <row r="3505" spans="1:18" ht="42.75" x14ac:dyDescent="0.4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>
        <f t="shared" si="219"/>
        <v>2016</v>
      </c>
    </row>
    <row r="3506" spans="1:18" ht="42.75" x14ac:dyDescent="0.4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>
        <f t="shared" si="219"/>
        <v>2015</v>
      </c>
    </row>
    <row r="3507" spans="1:18" ht="85.5" x14ac:dyDescent="0.4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>
        <f t="shared" si="219"/>
        <v>2014</v>
      </c>
    </row>
    <row r="3508" spans="1:18" ht="42.75" x14ac:dyDescent="0.4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>
        <f t="shared" si="219"/>
        <v>2014</v>
      </c>
    </row>
    <row r="3509" spans="1:18" ht="42.75" x14ac:dyDescent="0.4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>
        <f t="shared" si="219"/>
        <v>2016</v>
      </c>
    </row>
    <row r="3510" spans="1:18" ht="42.75" x14ac:dyDescent="0.4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>
        <f t="shared" si="219"/>
        <v>2016</v>
      </c>
    </row>
    <row r="3511" spans="1:18" ht="42.75" x14ac:dyDescent="0.4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>
        <f t="shared" si="219"/>
        <v>2014</v>
      </c>
    </row>
    <row r="3512" spans="1:18" ht="42.75" x14ac:dyDescent="0.4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>
        <f t="shared" si="219"/>
        <v>2014</v>
      </c>
    </row>
    <row r="3513" spans="1:18" ht="42.75" x14ac:dyDescent="0.4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>
        <f t="shared" si="219"/>
        <v>2014</v>
      </c>
    </row>
    <row r="3514" spans="1:18" ht="42.75" x14ac:dyDescent="0.4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>
        <f t="shared" si="219"/>
        <v>2015</v>
      </c>
    </row>
    <row r="3515" spans="1:18" ht="42.75" x14ac:dyDescent="0.4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>
        <f t="shared" si="219"/>
        <v>2014</v>
      </c>
    </row>
    <row r="3516" spans="1:18" ht="42.75" x14ac:dyDescent="0.4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>
        <f t="shared" si="219"/>
        <v>2015</v>
      </c>
    </row>
    <row r="3517" spans="1:18" ht="42.75" x14ac:dyDescent="0.4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>
        <f t="shared" si="219"/>
        <v>2015</v>
      </c>
    </row>
    <row r="3518" spans="1:18" ht="42.75" x14ac:dyDescent="0.4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>
        <f t="shared" si="219"/>
        <v>2014</v>
      </c>
    </row>
    <row r="3519" spans="1:18" ht="42.75" x14ac:dyDescent="0.4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>
        <f t="shared" si="219"/>
        <v>2014</v>
      </c>
    </row>
    <row r="3520" spans="1:18" ht="42.75" x14ac:dyDescent="0.4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>
        <f t="shared" si="219"/>
        <v>2014</v>
      </c>
    </row>
    <row r="3521" spans="1:18" ht="42.75" x14ac:dyDescent="0.4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>
        <f t="shared" si="219"/>
        <v>2015</v>
      </c>
    </row>
    <row r="3522" spans="1:18" ht="28.5" x14ac:dyDescent="0.4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>
        <f t="shared" si="219"/>
        <v>2015</v>
      </c>
    </row>
    <row r="3523" spans="1:18" ht="42.75" x14ac:dyDescent="0.4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>
        <f t="shared" ref="R3523:R3586" si="223">YEAR(O3523)</f>
        <v>2014</v>
      </c>
    </row>
    <row r="3524" spans="1:18" ht="42.75" x14ac:dyDescent="0.4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>
        <f t="shared" si="223"/>
        <v>2015</v>
      </c>
    </row>
    <row r="3525" spans="1:18" ht="42.75" x14ac:dyDescent="0.4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>
        <f t="shared" si="223"/>
        <v>2016</v>
      </c>
    </row>
    <row r="3526" spans="1:18" ht="42.75" x14ac:dyDescent="0.4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>
        <f t="shared" si="223"/>
        <v>2014</v>
      </c>
    </row>
    <row r="3527" spans="1:18" ht="42.75" x14ac:dyDescent="0.4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>
        <f t="shared" si="223"/>
        <v>2015</v>
      </c>
    </row>
    <row r="3528" spans="1:18" ht="42.75" x14ac:dyDescent="0.4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>
        <f t="shared" si="223"/>
        <v>2016</v>
      </c>
    </row>
    <row r="3529" spans="1:18" ht="42.75" x14ac:dyDescent="0.4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>
        <f t="shared" si="223"/>
        <v>2015</v>
      </c>
    </row>
    <row r="3530" spans="1:18" ht="42.75" x14ac:dyDescent="0.4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>
        <f t="shared" si="223"/>
        <v>2016</v>
      </c>
    </row>
    <row r="3531" spans="1:18" ht="42.75" x14ac:dyDescent="0.4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>
        <f t="shared" si="223"/>
        <v>2015</v>
      </c>
    </row>
    <row r="3532" spans="1:18" ht="42.75" x14ac:dyDescent="0.4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>
        <f t="shared" si="223"/>
        <v>2016</v>
      </c>
    </row>
    <row r="3533" spans="1:18" x14ac:dyDescent="0.4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>
        <f t="shared" si="223"/>
        <v>2016</v>
      </c>
    </row>
    <row r="3534" spans="1:18" ht="42.75" x14ac:dyDescent="0.4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>
        <f t="shared" si="223"/>
        <v>2014</v>
      </c>
    </row>
    <row r="3535" spans="1:18" ht="57" x14ac:dyDescent="0.4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>
        <f t="shared" si="223"/>
        <v>2015</v>
      </c>
    </row>
    <row r="3536" spans="1:18" ht="28.5" x14ac:dyDescent="0.4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>
        <f t="shared" si="223"/>
        <v>2015</v>
      </c>
    </row>
    <row r="3537" spans="1:18" ht="42.75" x14ac:dyDescent="0.4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>
        <f t="shared" si="223"/>
        <v>2015</v>
      </c>
    </row>
    <row r="3538" spans="1:18" ht="42.75" x14ac:dyDescent="0.4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>
        <f t="shared" si="223"/>
        <v>2015</v>
      </c>
    </row>
    <row r="3539" spans="1:18" ht="42.75" x14ac:dyDescent="0.4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>
        <f t="shared" si="223"/>
        <v>2014</v>
      </c>
    </row>
    <row r="3540" spans="1:18" ht="42.75" x14ac:dyDescent="0.4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>
        <f t="shared" si="223"/>
        <v>2016</v>
      </c>
    </row>
    <row r="3541" spans="1:18" ht="42.75" x14ac:dyDescent="0.4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>
        <f t="shared" si="223"/>
        <v>2016</v>
      </c>
    </row>
    <row r="3542" spans="1:18" ht="57" x14ac:dyDescent="0.4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>
        <f t="shared" si="223"/>
        <v>2016</v>
      </c>
    </row>
    <row r="3543" spans="1:18" ht="42.75" x14ac:dyDescent="0.4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>
        <f t="shared" si="223"/>
        <v>2015</v>
      </c>
    </row>
    <row r="3544" spans="1:18" ht="42.75" x14ac:dyDescent="0.4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>
        <f t="shared" si="223"/>
        <v>2014</v>
      </c>
    </row>
    <row r="3545" spans="1:18" ht="42.75" x14ac:dyDescent="0.4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>
        <f t="shared" si="223"/>
        <v>2015</v>
      </c>
    </row>
    <row r="3546" spans="1:18" ht="28.5" x14ac:dyDescent="0.4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>
        <f t="shared" si="223"/>
        <v>2015</v>
      </c>
    </row>
    <row r="3547" spans="1:18" ht="42.75" x14ac:dyDescent="0.4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>
        <f t="shared" si="223"/>
        <v>2015</v>
      </c>
    </row>
    <row r="3548" spans="1:18" ht="42.75" x14ac:dyDescent="0.4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>
        <f t="shared" si="223"/>
        <v>2015</v>
      </c>
    </row>
    <row r="3549" spans="1:18" ht="42.75" x14ac:dyDescent="0.4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>
        <f t="shared" si="223"/>
        <v>2016</v>
      </c>
    </row>
    <row r="3550" spans="1:18" ht="42.75" x14ac:dyDescent="0.4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>
        <f t="shared" si="223"/>
        <v>2016</v>
      </c>
    </row>
    <row r="3551" spans="1:18" ht="42.75" x14ac:dyDescent="0.4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>
        <f t="shared" si="223"/>
        <v>2015</v>
      </c>
    </row>
    <row r="3552" spans="1:18" ht="42.75" x14ac:dyDescent="0.4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>
        <f t="shared" si="223"/>
        <v>2016</v>
      </c>
    </row>
    <row r="3553" spans="1:18" ht="42.75" x14ac:dyDescent="0.4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>
        <f t="shared" si="223"/>
        <v>2014</v>
      </c>
    </row>
    <row r="3554" spans="1:18" ht="42.75" x14ac:dyDescent="0.4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>
        <f t="shared" si="223"/>
        <v>2014</v>
      </c>
    </row>
    <row r="3555" spans="1:18" ht="42.75" x14ac:dyDescent="0.4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>
        <f t="shared" si="223"/>
        <v>2015</v>
      </c>
    </row>
    <row r="3556" spans="1:18" ht="42.75" x14ac:dyDescent="0.4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>
        <f t="shared" si="223"/>
        <v>2015</v>
      </c>
    </row>
    <row r="3557" spans="1:18" ht="42.75" x14ac:dyDescent="0.4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>
        <f t="shared" si="223"/>
        <v>2016</v>
      </c>
    </row>
    <row r="3558" spans="1:18" ht="42.75" x14ac:dyDescent="0.4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>
        <f t="shared" si="223"/>
        <v>2014</v>
      </c>
    </row>
    <row r="3559" spans="1:18" ht="42.75" x14ac:dyDescent="0.4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>
        <f t="shared" si="223"/>
        <v>2014</v>
      </c>
    </row>
    <row r="3560" spans="1:18" ht="42.75" x14ac:dyDescent="0.4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>
        <f t="shared" si="223"/>
        <v>2015</v>
      </c>
    </row>
    <row r="3561" spans="1:18" ht="42.75" x14ac:dyDescent="0.4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>
        <f t="shared" si="223"/>
        <v>2015</v>
      </c>
    </row>
    <row r="3562" spans="1:18" ht="42.75" x14ac:dyDescent="0.4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>
        <f t="shared" si="223"/>
        <v>2015</v>
      </c>
    </row>
    <row r="3563" spans="1:18" ht="99.75" x14ac:dyDescent="0.4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>
        <f t="shared" si="223"/>
        <v>2015</v>
      </c>
    </row>
    <row r="3564" spans="1:18" ht="42.75" x14ac:dyDescent="0.4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>
        <f t="shared" si="223"/>
        <v>2016</v>
      </c>
    </row>
    <row r="3565" spans="1:18" ht="42.75" x14ac:dyDescent="0.4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>
        <f t="shared" si="223"/>
        <v>2016</v>
      </c>
    </row>
    <row r="3566" spans="1:18" ht="28.5" x14ac:dyDescent="0.4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>
        <f t="shared" si="223"/>
        <v>2015</v>
      </c>
    </row>
    <row r="3567" spans="1:18" ht="42.75" x14ac:dyDescent="0.4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>
        <f t="shared" si="223"/>
        <v>2014</v>
      </c>
    </row>
    <row r="3568" spans="1:18" ht="42.75" x14ac:dyDescent="0.4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>
        <f t="shared" si="223"/>
        <v>2014</v>
      </c>
    </row>
    <row r="3569" spans="1:18" ht="42.75" x14ac:dyDescent="0.4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>
        <f t="shared" si="223"/>
        <v>2015</v>
      </c>
    </row>
    <row r="3570" spans="1:18" ht="42.75" x14ac:dyDescent="0.4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>
        <f t="shared" si="223"/>
        <v>2014</v>
      </c>
    </row>
    <row r="3571" spans="1:18" ht="42.75" x14ac:dyDescent="0.4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>
        <f t="shared" si="223"/>
        <v>2014</v>
      </c>
    </row>
    <row r="3572" spans="1:18" ht="42.75" x14ac:dyDescent="0.4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>
        <f t="shared" si="223"/>
        <v>2014</v>
      </c>
    </row>
    <row r="3573" spans="1:18" ht="42.75" x14ac:dyDescent="0.4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>
        <f t="shared" si="223"/>
        <v>2014</v>
      </c>
    </row>
    <row r="3574" spans="1:18" ht="28.5" x14ac:dyDescent="0.4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>
        <f t="shared" si="223"/>
        <v>2015</v>
      </c>
    </row>
    <row r="3575" spans="1:18" ht="28.5" x14ac:dyDescent="0.4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>
        <f t="shared" si="223"/>
        <v>2014</v>
      </c>
    </row>
    <row r="3576" spans="1:18" ht="42.75" x14ac:dyDescent="0.4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>
        <f t="shared" si="223"/>
        <v>2014</v>
      </c>
    </row>
    <row r="3577" spans="1:18" ht="42.75" x14ac:dyDescent="0.4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>
        <f t="shared" si="223"/>
        <v>2016</v>
      </c>
    </row>
    <row r="3578" spans="1:18" ht="42.75" x14ac:dyDescent="0.4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>
        <f t="shared" si="223"/>
        <v>2016</v>
      </c>
    </row>
    <row r="3579" spans="1:18" ht="42.75" x14ac:dyDescent="0.4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>
        <f t="shared" si="223"/>
        <v>2015</v>
      </c>
    </row>
    <row r="3580" spans="1:18" ht="42.75" x14ac:dyDescent="0.4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>
        <f t="shared" si="223"/>
        <v>2016</v>
      </c>
    </row>
    <row r="3581" spans="1:18" ht="42.75" x14ac:dyDescent="0.4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>
        <f t="shared" si="223"/>
        <v>2016</v>
      </c>
    </row>
    <row r="3582" spans="1:18" ht="42.75" x14ac:dyDescent="0.4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>
        <f t="shared" si="223"/>
        <v>2015</v>
      </c>
    </row>
    <row r="3583" spans="1:18" ht="42.75" x14ac:dyDescent="0.4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>
        <f t="shared" si="223"/>
        <v>2014</v>
      </c>
    </row>
    <row r="3584" spans="1:18" ht="42.75" x14ac:dyDescent="0.4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>
        <f t="shared" si="223"/>
        <v>2016</v>
      </c>
    </row>
    <row r="3585" spans="1:18" ht="42.75" x14ac:dyDescent="0.4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>
        <f t="shared" si="223"/>
        <v>2016</v>
      </c>
    </row>
    <row r="3586" spans="1:18" ht="85.5" x14ac:dyDescent="0.4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>
        <f t="shared" si="223"/>
        <v>2015</v>
      </c>
    </row>
    <row r="3587" spans="1:18" ht="42.75" x14ac:dyDescent="0.4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>
        <f t="shared" ref="R3587:R3650" si="227">YEAR(O3587)</f>
        <v>2014</v>
      </c>
    </row>
    <row r="3588" spans="1:18" x14ac:dyDescent="0.4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>
        <f t="shared" si="227"/>
        <v>2016</v>
      </c>
    </row>
    <row r="3589" spans="1:18" ht="42.75" x14ac:dyDescent="0.4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>
        <f t="shared" si="227"/>
        <v>2016</v>
      </c>
    </row>
    <row r="3590" spans="1:18" ht="42.75" x14ac:dyDescent="0.4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>
        <f t="shared" si="227"/>
        <v>2015</v>
      </c>
    </row>
    <row r="3591" spans="1:18" ht="42.75" x14ac:dyDescent="0.4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42.75" x14ac:dyDescent="0.4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>
        <f t="shared" si="227"/>
        <v>2014</v>
      </c>
    </row>
    <row r="3593" spans="1:18" ht="42.75" x14ac:dyDescent="0.4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>
        <f t="shared" si="227"/>
        <v>2014</v>
      </c>
    </row>
    <row r="3594" spans="1:18" ht="42.75" x14ac:dyDescent="0.4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>
        <f t="shared" si="227"/>
        <v>2014</v>
      </c>
    </row>
    <row r="3595" spans="1:18" ht="42.75" x14ac:dyDescent="0.4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>
        <f t="shared" si="227"/>
        <v>2014</v>
      </c>
    </row>
    <row r="3596" spans="1:18" ht="42.75" x14ac:dyDescent="0.4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>
        <f t="shared" si="227"/>
        <v>2016</v>
      </c>
    </row>
    <row r="3597" spans="1:18" ht="28.5" x14ac:dyDescent="0.4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>
        <f t="shared" si="227"/>
        <v>2015</v>
      </c>
    </row>
    <row r="3598" spans="1:18" ht="42.75" x14ac:dyDescent="0.4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>
        <f t="shared" si="227"/>
        <v>2014</v>
      </c>
    </row>
    <row r="3599" spans="1:18" ht="28.5" x14ac:dyDescent="0.4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>
        <f t="shared" si="227"/>
        <v>2016</v>
      </c>
    </row>
    <row r="3600" spans="1:18" ht="42.75" x14ac:dyDescent="0.4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>
        <f t="shared" si="227"/>
        <v>2014</v>
      </c>
    </row>
    <row r="3601" spans="1:18" ht="42.75" x14ac:dyDescent="0.4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>
        <f t="shared" si="227"/>
        <v>2015</v>
      </c>
    </row>
    <row r="3602" spans="1:18" ht="28.5" x14ac:dyDescent="0.4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>
        <f t="shared" si="227"/>
        <v>2016</v>
      </c>
    </row>
    <row r="3603" spans="1:18" ht="42.75" x14ac:dyDescent="0.4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>
        <f t="shared" si="227"/>
        <v>2014</v>
      </c>
    </row>
    <row r="3604" spans="1:18" ht="57" x14ac:dyDescent="0.4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>
        <f t="shared" si="227"/>
        <v>2016</v>
      </c>
    </row>
    <row r="3605" spans="1:18" ht="42.75" x14ac:dyDescent="0.4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>
        <f t="shared" si="227"/>
        <v>2015</v>
      </c>
    </row>
    <row r="3606" spans="1:18" ht="42.75" x14ac:dyDescent="0.4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>
        <f t="shared" si="227"/>
        <v>2016</v>
      </c>
    </row>
    <row r="3607" spans="1:18" ht="57" x14ac:dyDescent="0.4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>
        <f t="shared" si="227"/>
        <v>2016</v>
      </c>
    </row>
    <row r="3608" spans="1:18" ht="42.75" x14ac:dyDescent="0.4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>
        <f t="shared" si="227"/>
        <v>2016</v>
      </c>
    </row>
    <row r="3609" spans="1:18" ht="28.5" x14ac:dyDescent="0.4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>
        <f t="shared" si="227"/>
        <v>2015</v>
      </c>
    </row>
    <row r="3610" spans="1:18" ht="42.75" x14ac:dyDescent="0.4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>
        <f t="shared" si="227"/>
        <v>2016</v>
      </c>
    </row>
    <row r="3611" spans="1:18" ht="42.75" x14ac:dyDescent="0.4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>
        <f t="shared" si="227"/>
        <v>2016</v>
      </c>
    </row>
    <row r="3612" spans="1:18" ht="42.75" x14ac:dyDescent="0.4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>
        <f t="shared" si="227"/>
        <v>2015</v>
      </c>
    </row>
    <row r="3613" spans="1:18" ht="42.75" x14ac:dyDescent="0.4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>
        <f t="shared" si="227"/>
        <v>2015</v>
      </c>
    </row>
    <row r="3614" spans="1:18" ht="42.75" x14ac:dyDescent="0.4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>
        <f t="shared" si="227"/>
        <v>2014</v>
      </c>
    </row>
    <row r="3615" spans="1:18" ht="28.5" x14ac:dyDescent="0.4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>
        <f t="shared" si="227"/>
        <v>2014</v>
      </c>
    </row>
    <row r="3616" spans="1:18" ht="42.75" x14ac:dyDescent="0.4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>
        <f t="shared" si="227"/>
        <v>2015</v>
      </c>
    </row>
    <row r="3617" spans="1:18" ht="42.75" x14ac:dyDescent="0.4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>
        <f t="shared" si="227"/>
        <v>2015</v>
      </c>
    </row>
    <row r="3618" spans="1:18" ht="42.75" x14ac:dyDescent="0.4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>
        <f t="shared" si="227"/>
        <v>2015</v>
      </c>
    </row>
    <row r="3619" spans="1:18" ht="42.75" x14ac:dyDescent="0.4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>
        <f t="shared" si="227"/>
        <v>2017</v>
      </c>
    </row>
    <row r="3620" spans="1:18" ht="42.75" x14ac:dyDescent="0.4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>
        <f t="shared" si="227"/>
        <v>2015</v>
      </c>
    </row>
    <row r="3621" spans="1:18" ht="42.75" x14ac:dyDescent="0.4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>
        <f t="shared" si="227"/>
        <v>2016</v>
      </c>
    </row>
    <row r="3622" spans="1:18" ht="42.75" x14ac:dyDescent="0.4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>
        <f t="shared" si="227"/>
        <v>2015</v>
      </c>
    </row>
    <row r="3623" spans="1:18" ht="42.75" x14ac:dyDescent="0.4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>
        <f t="shared" si="227"/>
        <v>2016</v>
      </c>
    </row>
    <row r="3624" spans="1:18" ht="28.5" x14ac:dyDescent="0.4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>
        <f t="shared" si="227"/>
        <v>2014</v>
      </c>
    </row>
    <row r="3625" spans="1:18" ht="28.5" x14ac:dyDescent="0.4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>
        <f t="shared" si="227"/>
        <v>2014</v>
      </c>
    </row>
    <row r="3626" spans="1:18" ht="71.25" x14ac:dyDescent="0.4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>
        <f t="shared" si="227"/>
        <v>2016</v>
      </c>
    </row>
    <row r="3627" spans="1:18" ht="42.75" x14ac:dyDescent="0.4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>
        <f t="shared" si="227"/>
        <v>2015</v>
      </c>
    </row>
    <row r="3628" spans="1:18" ht="42.75" x14ac:dyDescent="0.4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>
        <f t="shared" si="227"/>
        <v>2014</v>
      </c>
    </row>
    <row r="3629" spans="1:18" ht="42.75" x14ac:dyDescent="0.4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>
        <f t="shared" si="227"/>
        <v>2016</v>
      </c>
    </row>
    <row r="3630" spans="1:18" ht="42.75" x14ac:dyDescent="0.4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>
        <f t="shared" si="227"/>
        <v>2015</v>
      </c>
    </row>
    <row r="3631" spans="1:18" ht="42.75" x14ac:dyDescent="0.4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>
        <f t="shared" si="227"/>
        <v>2016</v>
      </c>
    </row>
    <row r="3632" spans="1:18" ht="42.75" x14ac:dyDescent="0.4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>
        <f t="shared" si="227"/>
        <v>2014</v>
      </c>
    </row>
    <row r="3633" spans="1:18" ht="42.75" x14ac:dyDescent="0.4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>
        <f t="shared" si="227"/>
        <v>2014</v>
      </c>
    </row>
    <row r="3634" spans="1:18" ht="42.75" x14ac:dyDescent="0.4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>
        <f t="shared" si="227"/>
        <v>2014</v>
      </c>
    </row>
    <row r="3635" spans="1:18" ht="42.75" x14ac:dyDescent="0.4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>
        <f t="shared" si="227"/>
        <v>2016</v>
      </c>
    </row>
    <row r="3636" spans="1:18" ht="42.75" x14ac:dyDescent="0.4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>
        <f t="shared" si="227"/>
        <v>2016</v>
      </c>
    </row>
    <row r="3637" spans="1:18" ht="28.5" x14ac:dyDescent="0.4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>
        <f t="shared" si="227"/>
        <v>2016</v>
      </c>
    </row>
    <row r="3638" spans="1:18" ht="42.75" x14ac:dyDescent="0.4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>
        <f t="shared" si="227"/>
        <v>2015</v>
      </c>
    </row>
    <row r="3639" spans="1:18" ht="57" x14ac:dyDescent="0.4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>
        <f t="shared" si="227"/>
        <v>2014</v>
      </c>
    </row>
    <row r="3640" spans="1:18" ht="28.5" x14ac:dyDescent="0.4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>
        <f t="shared" si="227"/>
        <v>2015</v>
      </c>
    </row>
    <row r="3641" spans="1:18" ht="42.75" x14ac:dyDescent="0.4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>
        <f t="shared" si="227"/>
        <v>2016</v>
      </c>
    </row>
    <row r="3642" spans="1:18" ht="71.25" x14ac:dyDescent="0.4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>
        <f t="shared" si="227"/>
        <v>2015</v>
      </c>
    </row>
    <row r="3643" spans="1:18" ht="42.75" x14ac:dyDescent="0.4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>
        <f t="shared" si="227"/>
        <v>2014</v>
      </c>
    </row>
    <row r="3644" spans="1:18" ht="57" x14ac:dyDescent="0.4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>
        <f t="shared" si="227"/>
        <v>2015</v>
      </c>
    </row>
    <row r="3645" spans="1:18" ht="42.75" x14ac:dyDescent="0.4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>
        <f t="shared" si="227"/>
        <v>2015</v>
      </c>
    </row>
    <row r="3646" spans="1:18" ht="42.75" x14ac:dyDescent="0.4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>
        <f t="shared" si="227"/>
        <v>2016</v>
      </c>
    </row>
    <row r="3647" spans="1:18" ht="42.75" x14ac:dyDescent="0.4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>
        <f t="shared" si="227"/>
        <v>2016</v>
      </c>
    </row>
    <row r="3648" spans="1:18" ht="42.75" x14ac:dyDescent="0.4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>
        <f t="shared" si="227"/>
        <v>2015</v>
      </c>
    </row>
    <row r="3649" spans="1:18" ht="42.75" x14ac:dyDescent="0.4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>
        <f t="shared" si="227"/>
        <v>2016</v>
      </c>
    </row>
    <row r="3650" spans="1:18" ht="28.5" x14ac:dyDescent="0.4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>
        <f t="shared" si="227"/>
        <v>2014</v>
      </c>
    </row>
    <row r="3651" spans="1:18" ht="42.75" x14ac:dyDescent="0.4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>
        <f t="shared" ref="R3651:R3714" si="231">YEAR(O3651)</f>
        <v>2014</v>
      </c>
    </row>
    <row r="3652" spans="1:18" ht="42.75" x14ac:dyDescent="0.4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>
        <f t="shared" si="231"/>
        <v>2016</v>
      </c>
    </row>
    <row r="3653" spans="1:18" ht="42.75" x14ac:dyDescent="0.4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>
        <f t="shared" si="231"/>
        <v>2014</v>
      </c>
    </row>
    <row r="3654" spans="1:18" ht="42.75" x14ac:dyDescent="0.4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>
        <f t="shared" si="231"/>
        <v>2016</v>
      </c>
    </row>
    <row r="3655" spans="1:18" ht="42.75" x14ac:dyDescent="0.4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>
        <f t="shared" si="231"/>
        <v>2015</v>
      </c>
    </row>
    <row r="3656" spans="1:18" ht="42.75" x14ac:dyDescent="0.4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>
        <f t="shared" si="231"/>
        <v>2016</v>
      </c>
    </row>
    <row r="3657" spans="1:18" ht="42.75" x14ac:dyDescent="0.4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>
        <f t="shared" si="231"/>
        <v>2015</v>
      </c>
    </row>
    <row r="3658" spans="1:18" ht="42.75" x14ac:dyDescent="0.4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>
        <f t="shared" si="231"/>
        <v>2017</v>
      </c>
    </row>
    <row r="3659" spans="1:18" ht="42.75" x14ac:dyDescent="0.4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>
        <f t="shared" si="231"/>
        <v>2016</v>
      </c>
    </row>
    <row r="3660" spans="1:18" ht="28.5" x14ac:dyDescent="0.4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>
        <f t="shared" si="231"/>
        <v>2014</v>
      </c>
    </row>
    <row r="3661" spans="1:18" ht="42.75" x14ac:dyDescent="0.4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>
        <f t="shared" si="231"/>
        <v>2015</v>
      </c>
    </row>
    <row r="3662" spans="1:18" ht="57" x14ac:dyDescent="0.4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>
        <f t="shared" si="231"/>
        <v>2014</v>
      </c>
    </row>
    <row r="3663" spans="1:18" ht="42.75" x14ac:dyDescent="0.4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>
        <f t="shared" si="231"/>
        <v>2016</v>
      </c>
    </row>
    <row r="3664" spans="1:18" ht="42.75" x14ac:dyDescent="0.4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>
        <f t="shared" si="231"/>
        <v>2015</v>
      </c>
    </row>
    <row r="3665" spans="1:18" ht="42.75" x14ac:dyDescent="0.4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>
        <f t="shared" si="231"/>
        <v>2016</v>
      </c>
    </row>
    <row r="3666" spans="1:18" ht="42.75" x14ac:dyDescent="0.4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>
        <f t="shared" si="231"/>
        <v>2016</v>
      </c>
    </row>
    <row r="3667" spans="1:18" ht="42.75" x14ac:dyDescent="0.4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>
        <f t="shared" si="231"/>
        <v>2015</v>
      </c>
    </row>
    <row r="3668" spans="1:18" x14ac:dyDescent="0.4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>
        <f t="shared" si="231"/>
        <v>2014</v>
      </c>
    </row>
    <row r="3669" spans="1:18" ht="42.75" x14ac:dyDescent="0.4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>
        <f t="shared" si="231"/>
        <v>2015</v>
      </c>
    </row>
    <row r="3670" spans="1:18" ht="42.75" x14ac:dyDescent="0.4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>
        <f t="shared" si="231"/>
        <v>2015</v>
      </c>
    </row>
    <row r="3671" spans="1:18" ht="42.75" x14ac:dyDescent="0.4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>
        <f t="shared" si="231"/>
        <v>2015</v>
      </c>
    </row>
    <row r="3672" spans="1:18" ht="42.75" x14ac:dyDescent="0.4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>
        <f t="shared" si="231"/>
        <v>2015</v>
      </c>
    </row>
    <row r="3673" spans="1:18" ht="42.75" x14ac:dyDescent="0.4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>
        <f t="shared" si="231"/>
        <v>2014</v>
      </c>
    </row>
    <row r="3674" spans="1:18" ht="42.75" x14ac:dyDescent="0.4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>
        <f t="shared" si="231"/>
        <v>2014</v>
      </c>
    </row>
    <row r="3675" spans="1:18" ht="42.75" x14ac:dyDescent="0.4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>
        <f t="shared" si="231"/>
        <v>2014</v>
      </c>
    </row>
    <row r="3676" spans="1:18" ht="42.75" x14ac:dyDescent="0.4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>
        <f t="shared" si="231"/>
        <v>2016</v>
      </c>
    </row>
    <row r="3677" spans="1:18" ht="42.75" x14ac:dyDescent="0.4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>
        <f t="shared" si="231"/>
        <v>2016</v>
      </c>
    </row>
    <row r="3678" spans="1:18" ht="42.75" x14ac:dyDescent="0.4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>
        <f t="shared" si="231"/>
        <v>2014</v>
      </c>
    </row>
    <row r="3679" spans="1:18" ht="42.75" x14ac:dyDescent="0.4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>
        <f t="shared" si="231"/>
        <v>2014</v>
      </c>
    </row>
    <row r="3680" spans="1:18" ht="28.5" x14ac:dyDescent="0.4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>
        <f t="shared" si="231"/>
        <v>2015</v>
      </c>
    </row>
    <row r="3681" spans="1:18" ht="42.75" x14ac:dyDescent="0.4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>
        <f t="shared" si="231"/>
        <v>2014</v>
      </c>
    </row>
    <row r="3682" spans="1:18" ht="42.75" x14ac:dyDescent="0.4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>
        <f t="shared" si="231"/>
        <v>2016</v>
      </c>
    </row>
    <row r="3683" spans="1:18" ht="57" x14ac:dyDescent="0.4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>
        <f t="shared" si="231"/>
        <v>2016</v>
      </c>
    </row>
    <row r="3684" spans="1:18" ht="42.75" x14ac:dyDescent="0.4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>
        <f t="shared" si="231"/>
        <v>2014</v>
      </c>
    </row>
    <row r="3685" spans="1:18" ht="42.75" x14ac:dyDescent="0.4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>
        <f t="shared" si="231"/>
        <v>2016</v>
      </c>
    </row>
    <row r="3686" spans="1:18" ht="42.75" x14ac:dyDescent="0.4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>
        <f t="shared" si="231"/>
        <v>2015</v>
      </c>
    </row>
    <row r="3687" spans="1:18" ht="42.75" x14ac:dyDescent="0.4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>
        <f t="shared" si="231"/>
        <v>2014</v>
      </c>
    </row>
    <row r="3688" spans="1:18" ht="42.75" x14ac:dyDescent="0.4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>
        <f t="shared" si="231"/>
        <v>2015</v>
      </c>
    </row>
    <row r="3689" spans="1:18" ht="42.75" x14ac:dyDescent="0.4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>
        <f t="shared" si="231"/>
        <v>2014</v>
      </c>
    </row>
    <row r="3690" spans="1:18" ht="42.75" x14ac:dyDescent="0.4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>
        <f t="shared" si="231"/>
        <v>2014</v>
      </c>
    </row>
    <row r="3691" spans="1:18" ht="42.75" x14ac:dyDescent="0.4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>
        <f t="shared" si="231"/>
        <v>2015</v>
      </c>
    </row>
    <row r="3692" spans="1:18" ht="42.75" x14ac:dyDescent="0.4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>
        <f t="shared" si="231"/>
        <v>2014</v>
      </c>
    </row>
    <row r="3693" spans="1:18" ht="28.5" x14ac:dyDescent="0.4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>
        <f t="shared" si="231"/>
        <v>2015</v>
      </c>
    </row>
    <row r="3694" spans="1:18" ht="28.5" x14ac:dyDescent="0.4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>
        <f t="shared" si="231"/>
        <v>2014</v>
      </c>
    </row>
    <row r="3695" spans="1:18" ht="42.75" x14ac:dyDescent="0.4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>
        <f t="shared" si="231"/>
        <v>2015</v>
      </c>
    </row>
    <row r="3696" spans="1:18" ht="42.75" x14ac:dyDescent="0.4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>
        <f t="shared" si="231"/>
        <v>2016</v>
      </c>
    </row>
    <row r="3697" spans="1:18" ht="57" x14ac:dyDescent="0.4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>
        <f t="shared" si="231"/>
        <v>2014</v>
      </c>
    </row>
    <row r="3698" spans="1:18" ht="42.75" x14ac:dyDescent="0.4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>
        <f t="shared" si="231"/>
        <v>2014</v>
      </c>
    </row>
    <row r="3699" spans="1:18" ht="42.75" x14ac:dyDescent="0.4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>
        <f t="shared" si="231"/>
        <v>2016</v>
      </c>
    </row>
    <row r="3700" spans="1:18" ht="42.75" x14ac:dyDescent="0.4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>
        <f t="shared" si="231"/>
        <v>2016</v>
      </c>
    </row>
    <row r="3701" spans="1:18" ht="42.75" x14ac:dyDescent="0.4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>
        <f t="shared" si="231"/>
        <v>2014</v>
      </c>
    </row>
    <row r="3702" spans="1:18" ht="28.5" x14ac:dyDescent="0.4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>
        <f t="shared" si="231"/>
        <v>2014</v>
      </c>
    </row>
    <row r="3703" spans="1:18" ht="42.75" x14ac:dyDescent="0.4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>
        <f t="shared" si="231"/>
        <v>2015</v>
      </c>
    </row>
    <row r="3704" spans="1:18" ht="42.75" x14ac:dyDescent="0.4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>
        <f t="shared" si="231"/>
        <v>2016</v>
      </c>
    </row>
    <row r="3705" spans="1:18" ht="42.75" x14ac:dyDescent="0.4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>
        <f t="shared" si="231"/>
        <v>2016</v>
      </c>
    </row>
    <row r="3706" spans="1:18" ht="42.75" x14ac:dyDescent="0.4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>
        <f t="shared" si="231"/>
        <v>2016</v>
      </c>
    </row>
    <row r="3707" spans="1:18" ht="42.75" x14ac:dyDescent="0.4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>
        <f t="shared" si="231"/>
        <v>2014</v>
      </c>
    </row>
    <row r="3708" spans="1:18" ht="42.75" x14ac:dyDescent="0.4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>
        <f t="shared" si="231"/>
        <v>2014</v>
      </c>
    </row>
    <row r="3709" spans="1:18" ht="42.75" x14ac:dyDescent="0.4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>
        <f t="shared" si="231"/>
        <v>2016</v>
      </c>
    </row>
    <row r="3710" spans="1:18" ht="42.75" x14ac:dyDescent="0.4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>
        <f t="shared" si="231"/>
        <v>2014</v>
      </c>
    </row>
    <row r="3711" spans="1:18" ht="42.75" x14ac:dyDescent="0.4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>
        <f t="shared" si="231"/>
        <v>2014</v>
      </c>
    </row>
    <row r="3712" spans="1:18" ht="28.5" x14ac:dyDescent="0.4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>
        <f t="shared" si="231"/>
        <v>2015</v>
      </c>
    </row>
    <row r="3713" spans="1:18" ht="28.5" x14ac:dyDescent="0.4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>
        <f t="shared" si="231"/>
        <v>2014</v>
      </c>
    </row>
    <row r="3714" spans="1:18" ht="42.75" x14ac:dyDescent="0.4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>
        <f t="shared" si="231"/>
        <v>2015</v>
      </c>
    </row>
    <row r="3715" spans="1:18" ht="42.75" x14ac:dyDescent="0.4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>
        <f t="shared" ref="R3715:R3778" si="235">YEAR(O3715)</f>
        <v>2016</v>
      </c>
    </row>
    <row r="3716" spans="1:18" ht="42.75" x14ac:dyDescent="0.4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>
        <f t="shared" si="235"/>
        <v>2015</v>
      </c>
    </row>
    <row r="3717" spans="1:18" ht="42.75" x14ac:dyDescent="0.4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>
        <f t="shared" si="235"/>
        <v>2015</v>
      </c>
    </row>
    <row r="3718" spans="1:18" ht="42.75" x14ac:dyDescent="0.4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2.75" x14ac:dyDescent="0.4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>
        <f t="shared" si="235"/>
        <v>2015</v>
      </c>
    </row>
    <row r="3720" spans="1:18" ht="42.75" x14ac:dyDescent="0.4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>
        <f t="shared" si="235"/>
        <v>2015</v>
      </c>
    </row>
    <row r="3721" spans="1:18" ht="28.5" x14ac:dyDescent="0.4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>
        <f t="shared" si="235"/>
        <v>2015</v>
      </c>
    </row>
    <row r="3722" spans="1:18" ht="28.5" x14ac:dyDescent="0.4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>
        <f t="shared" si="235"/>
        <v>2015</v>
      </c>
    </row>
    <row r="3723" spans="1:18" ht="42.75" x14ac:dyDescent="0.4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>
        <f t="shared" si="235"/>
        <v>2014</v>
      </c>
    </row>
    <row r="3724" spans="1:18" ht="57" x14ac:dyDescent="0.4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>
        <f t="shared" si="235"/>
        <v>2016</v>
      </c>
    </row>
    <row r="3725" spans="1:18" ht="28.5" x14ac:dyDescent="0.4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>
        <f t="shared" si="235"/>
        <v>2014</v>
      </c>
    </row>
    <row r="3726" spans="1:18" ht="42.75" x14ac:dyDescent="0.4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>
        <f t="shared" si="235"/>
        <v>2016</v>
      </c>
    </row>
    <row r="3727" spans="1:18" ht="42.75" x14ac:dyDescent="0.4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>
        <f t="shared" si="235"/>
        <v>2016</v>
      </c>
    </row>
    <row r="3728" spans="1:18" ht="42.75" x14ac:dyDescent="0.4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>
        <f t="shared" si="235"/>
        <v>2016</v>
      </c>
    </row>
    <row r="3729" spans="1:18" ht="42.75" x14ac:dyDescent="0.4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>
        <f t="shared" si="235"/>
        <v>2016</v>
      </c>
    </row>
    <row r="3730" spans="1:18" ht="42.75" x14ac:dyDescent="0.4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>
        <f t="shared" si="235"/>
        <v>2015</v>
      </c>
    </row>
    <row r="3731" spans="1:18" ht="42.75" x14ac:dyDescent="0.4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>
        <f t="shared" si="235"/>
        <v>2015</v>
      </c>
    </row>
    <row r="3732" spans="1:18" ht="42.75" x14ac:dyDescent="0.4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>
        <f t="shared" si="235"/>
        <v>2015</v>
      </c>
    </row>
    <row r="3733" spans="1:18" ht="42.75" x14ac:dyDescent="0.4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>
        <f t="shared" si="235"/>
        <v>2014</v>
      </c>
    </row>
    <row r="3734" spans="1:18" ht="42.75" x14ac:dyDescent="0.4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>
        <f t="shared" si="235"/>
        <v>2014</v>
      </c>
    </row>
    <row r="3735" spans="1:18" ht="42.75" x14ac:dyDescent="0.4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>
        <f t="shared" si="235"/>
        <v>2015</v>
      </c>
    </row>
    <row r="3736" spans="1:18" ht="42.75" x14ac:dyDescent="0.4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>
        <f t="shared" si="235"/>
        <v>2015</v>
      </c>
    </row>
    <row r="3737" spans="1:18" ht="28.5" x14ac:dyDescent="0.4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>
        <f t="shared" si="235"/>
        <v>2015</v>
      </c>
    </row>
    <row r="3738" spans="1:18" ht="42.75" x14ac:dyDescent="0.4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>
        <f t="shared" si="235"/>
        <v>2015</v>
      </c>
    </row>
    <row r="3739" spans="1:18" ht="28.5" x14ac:dyDescent="0.4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>
        <f t="shared" si="235"/>
        <v>2015</v>
      </c>
    </row>
    <row r="3740" spans="1:18" ht="28.5" x14ac:dyDescent="0.4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>
        <f t="shared" si="235"/>
        <v>2014</v>
      </c>
    </row>
    <row r="3741" spans="1:18" ht="42.75" x14ac:dyDescent="0.4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>
        <f t="shared" si="235"/>
        <v>2016</v>
      </c>
    </row>
    <row r="3742" spans="1:18" ht="42.75" x14ac:dyDescent="0.4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>
        <f t="shared" si="235"/>
        <v>2014</v>
      </c>
    </row>
    <row r="3743" spans="1:18" ht="42.75" x14ac:dyDescent="0.4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>
        <f t="shared" si="235"/>
        <v>2015</v>
      </c>
    </row>
    <row r="3744" spans="1:18" ht="42.75" x14ac:dyDescent="0.4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>
        <f t="shared" si="235"/>
        <v>2014</v>
      </c>
    </row>
    <row r="3745" spans="1:18" ht="28.5" x14ac:dyDescent="0.4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>
        <f t="shared" si="235"/>
        <v>2014</v>
      </c>
    </row>
    <row r="3746" spans="1:18" ht="42.75" x14ac:dyDescent="0.4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>
        <f t="shared" si="235"/>
        <v>2014</v>
      </c>
    </row>
    <row r="3747" spans="1:18" ht="42.75" x14ac:dyDescent="0.4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>
        <f t="shared" si="235"/>
        <v>2014</v>
      </c>
    </row>
    <row r="3748" spans="1:18" x14ac:dyDescent="0.4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>
        <f t="shared" si="235"/>
        <v>2016</v>
      </c>
    </row>
    <row r="3749" spans="1:18" ht="28.5" x14ac:dyDescent="0.4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>
        <f t="shared" si="235"/>
        <v>2015</v>
      </c>
    </row>
    <row r="3750" spans="1:18" ht="42.75" x14ac:dyDescent="0.4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>
        <f t="shared" si="235"/>
        <v>2016</v>
      </c>
    </row>
    <row r="3751" spans="1:18" ht="42.75" x14ac:dyDescent="0.4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>
        <f t="shared" si="235"/>
        <v>2016</v>
      </c>
    </row>
    <row r="3752" spans="1:18" ht="85.5" x14ac:dyDescent="0.4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>
        <f t="shared" si="235"/>
        <v>2015</v>
      </c>
    </row>
    <row r="3753" spans="1:18" ht="42.75" x14ac:dyDescent="0.4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>
        <f t="shared" si="235"/>
        <v>2016</v>
      </c>
    </row>
    <row r="3754" spans="1:18" ht="57" x14ac:dyDescent="0.4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>
        <f t="shared" si="235"/>
        <v>2016</v>
      </c>
    </row>
    <row r="3755" spans="1:18" ht="42.75" x14ac:dyDescent="0.4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>
        <f t="shared" si="235"/>
        <v>2015</v>
      </c>
    </row>
    <row r="3756" spans="1:18" ht="42.75" x14ac:dyDescent="0.4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>
        <f t="shared" si="235"/>
        <v>2014</v>
      </c>
    </row>
    <row r="3757" spans="1:18" ht="42.75" x14ac:dyDescent="0.4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>
        <f t="shared" si="235"/>
        <v>2016</v>
      </c>
    </row>
    <row r="3758" spans="1:18" ht="42.75" x14ac:dyDescent="0.4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>
        <f t="shared" si="235"/>
        <v>2014</v>
      </c>
    </row>
    <row r="3759" spans="1:18" ht="42.75" x14ac:dyDescent="0.4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>
        <f t="shared" si="235"/>
        <v>2014</v>
      </c>
    </row>
    <row r="3760" spans="1:18" ht="28.5" x14ac:dyDescent="0.4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>
        <f t="shared" si="235"/>
        <v>2014</v>
      </c>
    </row>
    <row r="3761" spans="1:18" ht="28.5" x14ac:dyDescent="0.4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>
        <f t="shared" si="235"/>
        <v>2015</v>
      </c>
    </row>
    <row r="3762" spans="1:18" ht="42.75" x14ac:dyDescent="0.4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>
        <f t="shared" si="235"/>
        <v>2014</v>
      </c>
    </row>
    <row r="3763" spans="1:18" ht="42.75" x14ac:dyDescent="0.4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>
        <f t="shared" si="235"/>
        <v>2015</v>
      </c>
    </row>
    <row r="3764" spans="1:18" ht="42.75" x14ac:dyDescent="0.4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>
        <f t="shared" si="235"/>
        <v>2015</v>
      </c>
    </row>
    <row r="3765" spans="1:18" ht="28.5" x14ac:dyDescent="0.4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>
        <f t="shared" si="235"/>
        <v>2015</v>
      </c>
    </row>
    <row r="3766" spans="1:18" ht="42.75" x14ac:dyDescent="0.4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>
        <f t="shared" si="235"/>
        <v>2016</v>
      </c>
    </row>
    <row r="3767" spans="1:18" ht="42.75" x14ac:dyDescent="0.4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>
        <f t="shared" si="235"/>
        <v>2014</v>
      </c>
    </row>
    <row r="3768" spans="1:18" ht="42.75" x14ac:dyDescent="0.4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>
        <f t="shared" si="235"/>
        <v>2014</v>
      </c>
    </row>
    <row r="3769" spans="1:18" ht="42.75" x14ac:dyDescent="0.4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>
        <f t="shared" si="235"/>
        <v>2015</v>
      </c>
    </row>
    <row r="3770" spans="1:18" ht="42.75" x14ac:dyDescent="0.4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>
        <f t="shared" si="235"/>
        <v>2014</v>
      </c>
    </row>
    <row r="3771" spans="1:18" ht="42.75" x14ac:dyDescent="0.4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>
        <f t="shared" si="235"/>
        <v>2016</v>
      </c>
    </row>
    <row r="3772" spans="1:18" ht="42.75" x14ac:dyDescent="0.4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>
        <f t="shared" si="235"/>
        <v>2015</v>
      </c>
    </row>
    <row r="3773" spans="1:18" ht="28.5" x14ac:dyDescent="0.4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>
        <f t="shared" si="235"/>
        <v>2016</v>
      </c>
    </row>
    <row r="3774" spans="1:18" ht="42.75" x14ac:dyDescent="0.4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>
        <f t="shared" si="235"/>
        <v>2016</v>
      </c>
    </row>
    <row r="3775" spans="1:18" ht="28.5" x14ac:dyDescent="0.4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>
        <f t="shared" si="235"/>
        <v>2016</v>
      </c>
    </row>
    <row r="3776" spans="1:18" ht="42.75" x14ac:dyDescent="0.4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>
        <f t="shared" si="235"/>
        <v>2015</v>
      </c>
    </row>
    <row r="3777" spans="1:18" ht="42.75" x14ac:dyDescent="0.4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>
        <f t="shared" si="235"/>
        <v>2015</v>
      </c>
    </row>
    <row r="3778" spans="1:18" ht="57" x14ac:dyDescent="0.4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>
        <f t="shared" si="235"/>
        <v>2014</v>
      </c>
    </row>
    <row r="3779" spans="1:18" ht="42.75" x14ac:dyDescent="0.4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ref="R3779:R3842" si="239">YEAR(O3779)</f>
        <v>2014</v>
      </c>
    </row>
    <row r="3780" spans="1:18" ht="28.5" x14ac:dyDescent="0.4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si="239"/>
        <v>2014</v>
      </c>
    </row>
    <row r="3781" spans="1:18" ht="28.5" x14ac:dyDescent="0.4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2016</v>
      </c>
    </row>
    <row r="3782" spans="1:18" ht="42.75" x14ac:dyDescent="0.4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2015</v>
      </c>
    </row>
    <row r="3783" spans="1:18" ht="42.75" x14ac:dyDescent="0.4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2014</v>
      </c>
    </row>
    <row r="3784" spans="1:18" ht="42.75" x14ac:dyDescent="0.4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2016</v>
      </c>
    </row>
    <row r="3785" spans="1:18" ht="42.75" x14ac:dyDescent="0.4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42.75" x14ac:dyDescent="0.4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>
        <f t="shared" si="239"/>
        <v>2016</v>
      </c>
    </row>
    <row r="3787" spans="1:18" ht="42.75" x14ac:dyDescent="0.4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>
        <f t="shared" si="239"/>
        <v>2016</v>
      </c>
    </row>
    <row r="3788" spans="1:18" ht="42.75" x14ac:dyDescent="0.4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>
        <f t="shared" si="239"/>
        <v>2016</v>
      </c>
    </row>
    <row r="3789" spans="1:18" ht="42.75" x14ac:dyDescent="0.4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>
        <f t="shared" si="239"/>
        <v>2015</v>
      </c>
    </row>
    <row r="3790" spans="1:18" ht="71.25" x14ac:dyDescent="0.4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>
        <f t="shared" si="239"/>
        <v>2015</v>
      </c>
    </row>
    <row r="3791" spans="1:18" ht="42.75" x14ac:dyDescent="0.4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>
        <f t="shared" si="239"/>
        <v>2015</v>
      </c>
    </row>
    <row r="3792" spans="1:18" ht="42.75" x14ac:dyDescent="0.4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>
        <f t="shared" si="239"/>
        <v>2016</v>
      </c>
    </row>
    <row r="3793" spans="1:18" ht="28.5" x14ac:dyDescent="0.4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>
        <f t="shared" si="239"/>
        <v>2014</v>
      </c>
    </row>
    <row r="3794" spans="1:18" ht="28.5" x14ac:dyDescent="0.4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>
        <f t="shared" si="239"/>
        <v>2015</v>
      </c>
    </row>
    <row r="3795" spans="1:18" ht="42.75" x14ac:dyDescent="0.4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>
        <f t="shared" si="239"/>
        <v>2014</v>
      </c>
    </row>
    <row r="3796" spans="1:18" ht="42.75" x14ac:dyDescent="0.4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>
        <f t="shared" si="239"/>
        <v>2015</v>
      </c>
    </row>
    <row r="3797" spans="1:18" ht="42.75" x14ac:dyDescent="0.4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>
        <f t="shared" si="239"/>
        <v>2015</v>
      </c>
    </row>
    <row r="3798" spans="1:18" ht="42.75" x14ac:dyDescent="0.4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>
        <f t="shared" si="239"/>
        <v>2016</v>
      </c>
    </row>
    <row r="3799" spans="1:18" ht="42.75" x14ac:dyDescent="0.4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>
        <f t="shared" si="239"/>
        <v>2015</v>
      </c>
    </row>
    <row r="3800" spans="1:18" ht="42.75" x14ac:dyDescent="0.4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>
        <f t="shared" si="239"/>
        <v>2014</v>
      </c>
    </row>
    <row r="3801" spans="1:18" ht="28.5" x14ac:dyDescent="0.4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>
        <f t="shared" si="239"/>
        <v>2016</v>
      </c>
    </row>
    <row r="3802" spans="1:18" ht="42.75" x14ac:dyDescent="0.4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>
        <f t="shared" si="239"/>
        <v>2014</v>
      </c>
    </row>
    <row r="3803" spans="1:18" ht="42.75" x14ac:dyDescent="0.4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>
        <f t="shared" si="239"/>
        <v>2014</v>
      </c>
    </row>
    <row r="3804" spans="1:18" ht="42.75" x14ac:dyDescent="0.4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>
        <f t="shared" si="239"/>
        <v>2015</v>
      </c>
    </row>
    <row r="3805" spans="1:18" ht="28.5" x14ac:dyDescent="0.4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>
        <f t="shared" si="239"/>
        <v>2016</v>
      </c>
    </row>
    <row r="3806" spans="1:18" ht="42.75" x14ac:dyDescent="0.4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>
        <f t="shared" si="239"/>
        <v>2016</v>
      </c>
    </row>
    <row r="3807" spans="1:18" ht="42.75" x14ac:dyDescent="0.4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>
        <f t="shared" si="239"/>
        <v>2014</v>
      </c>
    </row>
    <row r="3808" spans="1:18" ht="42.75" x14ac:dyDescent="0.4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>
        <f t="shared" si="239"/>
        <v>2014</v>
      </c>
    </row>
    <row r="3809" spans="1:18" ht="42.75" x14ac:dyDescent="0.4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>
        <f t="shared" si="239"/>
        <v>2015</v>
      </c>
    </row>
    <row r="3810" spans="1:18" ht="42.75" x14ac:dyDescent="0.4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>
        <f t="shared" si="239"/>
        <v>2015</v>
      </c>
    </row>
    <row r="3811" spans="1:18" ht="42.75" x14ac:dyDescent="0.4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>
        <f t="shared" si="239"/>
        <v>2014</v>
      </c>
    </row>
    <row r="3812" spans="1:18" ht="42.75" x14ac:dyDescent="0.4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>
        <f t="shared" si="239"/>
        <v>2015</v>
      </c>
    </row>
    <row r="3813" spans="1:18" ht="42.75" x14ac:dyDescent="0.4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>
        <f t="shared" si="239"/>
        <v>2016</v>
      </c>
    </row>
    <row r="3814" spans="1:18" ht="42.75" x14ac:dyDescent="0.4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>
        <f t="shared" si="239"/>
        <v>2015</v>
      </c>
    </row>
    <row r="3815" spans="1:18" ht="42.75" x14ac:dyDescent="0.4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>
        <f t="shared" si="239"/>
        <v>2016</v>
      </c>
    </row>
    <row r="3816" spans="1:18" ht="42.75" x14ac:dyDescent="0.4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>
        <f t="shared" si="239"/>
        <v>2015</v>
      </c>
    </row>
    <row r="3817" spans="1:18" ht="28.5" x14ac:dyDescent="0.4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>
        <f t="shared" si="239"/>
        <v>2015</v>
      </c>
    </row>
    <row r="3818" spans="1:18" ht="57" x14ac:dyDescent="0.4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>
        <f t="shared" si="239"/>
        <v>2014</v>
      </c>
    </row>
    <row r="3819" spans="1:18" ht="42.75" x14ac:dyDescent="0.4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>
        <f t="shared" si="239"/>
        <v>2015</v>
      </c>
    </row>
    <row r="3820" spans="1:18" ht="42.75" x14ac:dyDescent="0.4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>
        <f t="shared" si="239"/>
        <v>2015</v>
      </c>
    </row>
    <row r="3821" spans="1:18" ht="42.75" x14ac:dyDescent="0.4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>
        <f t="shared" si="239"/>
        <v>2015</v>
      </c>
    </row>
    <row r="3822" spans="1:18" ht="42.75" x14ac:dyDescent="0.4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>
        <f t="shared" si="239"/>
        <v>2015</v>
      </c>
    </row>
    <row r="3823" spans="1:18" ht="42.75" x14ac:dyDescent="0.4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>
        <f t="shared" si="239"/>
        <v>2015</v>
      </c>
    </row>
    <row r="3824" spans="1:18" ht="57" x14ac:dyDescent="0.4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>
        <f t="shared" si="239"/>
        <v>2015</v>
      </c>
    </row>
    <row r="3825" spans="1:18" ht="42.75" x14ac:dyDescent="0.4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>
        <f t="shared" si="239"/>
        <v>2015</v>
      </c>
    </row>
    <row r="3826" spans="1:18" ht="42.75" x14ac:dyDescent="0.4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>
        <f t="shared" si="239"/>
        <v>2016</v>
      </c>
    </row>
    <row r="3827" spans="1:18" ht="42.75" x14ac:dyDescent="0.4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>
        <f t="shared" si="239"/>
        <v>2015</v>
      </c>
    </row>
    <row r="3828" spans="1:18" ht="28.5" x14ac:dyDescent="0.4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>
        <f t="shared" si="239"/>
        <v>2015</v>
      </c>
    </row>
    <row r="3829" spans="1:18" ht="57" x14ac:dyDescent="0.4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>
        <f t="shared" si="239"/>
        <v>2015</v>
      </c>
    </row>
    <row r="3830" spans="1:18" ht="42.75" x14ac:dyDescent="0.4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>
        <f t="shared" si="239"/>
        <v>2014</v>
      </c>
    </row>
    <row r="3831" spans="1:18" ht="42.75" x14ac:dyDescent="0.4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>
        <f t="shared" si="239"/>
        <v>2016</v>
      </c>
    </row>
    <row r="3832" spans="1:18" ht="42.75" x14ac:dyDescent="0.4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>
        <f t="shared" si="239"/>
        <v>2016</v>
      </c>
    </row>
    <row r="3833" spans="1:18" ht="42.75" x14ac:dyDescent="0.4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>
        <f t="shared" si="239"/>
        <v>2014</v>
      </c>
    </row>
    <row r="3834" spans="1:18" ht="42.75" x14ac:dyDescent="0.4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>
        <f t="shared" si="239"/>
        <v>2016</v>
      </c>
    </row>
    <row r="3835" spans="1:18" ht="42.75" x14ac:dyDescent="0.4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>
        <f t="shared" si="239"/>
        <v>2014</v>
      </c>
    </row>
    <row r="3836" spans="1:18" ht="42.75" x14ac:dyDescent="0.4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>
        <f t="shared" si="239"/>
        <v>2015</v>
      </c>
    </row>
    <row r="3837" spans="1:18" ht="42.75" x14ac:dyDescent="0.4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>
        <f t="shared" si="239"/>
        <v>2016</v>
      </c>
    </row>
    <row r="3838" spans="1:18" ht="42.75" x14ac:dyDescent="0.4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>
        <f t="shared" si="239"/>
        <v>2016</v>
      </c>
    </row>
    <row r="3839" spans="1:18" ht="28.5" x14ac:dyDescent="0.4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>
        <f t="shared" si="239"/>
        <v>2015</v>
      </c>
    </row>
    <row r="3840" spans="1:18" ht="57" x14ac:dyDescent="0.4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>
        <f t="shared" si="239"/>
        <v>2015</v>
      </c>
    </row>
    <row r="3841" spans="1:18" ht="42.75" x14ac:dyDescent="0.4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>
        <f t="shared" si="239"/>
        <v>2015</v>
      </c>
    </row>
    <row r="3842" spans="1:18" ht="42.75" x14ac:dyDescent="0.4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>
        <f t="shared" si="239"/>
        <v>2016</v>
      </c>
    </row>
    <row r="3843" spans="1:18" ht="42.75" x14ac:dyDescent="0.4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>
        <f t="shared" ref="R3843:R3906" si="243">YEAR(O3843)</f>
        <v>2014</v>
      </c>
    </row>
    <row r="3844" spans="1:18" ht="42.75" x14ac:dyDescent="0.4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>
        <f t="shared" si="243"/>
        <v>2014</v>
      </c>
    </row>
    <row r="3845" spans="1:18" ht="42.75" x14ac:dyDescent="0.4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>
        <f t="shared" si="243"/>
        <v>2014</v>
      </c>
    </row>
    <row r="3846" spans="1:18" ht="42.75" x14ac:dyDescent="0.4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>
        <f t="shared" si="243"/>
        <v>2014</v>
      </c>
    </row>
    <row r="3847" spans="1:18" ht="57" x14ac:dyDescent="0.4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>
        <f t="shared" si="243"/>
        <v>2015</v>
      </c>
    </row>
    <row r="3848" spans="1:18" ht="42.75" x14ac:dyDescent="0.4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>
        <f t="shared" si="243"/>
        <v>2014</v>
      </c>
    </row>
    <row r="3849" spans="1:18" ht="42.75" x14ac:dyDescent="0.4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>
        <f t="shared" si="243"/>
        <v>2015</v>
      </c>
    </row>
    <row r="3850" spans="1:18" ht="42.75" x14ac:dyDescent="0.4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>
        <f t="shared" si="243"/>
        <v>2015</v>
      </c>
    </row>
    <row r="3851" spans="1:18" ht="42.75" x14ac:dyDescent="0.4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>
        <f t="shared" si="243"/>
        <v>2015</v>
      </c>
    </row>
    <row r="3852" spans="1:18" ht="28.5" x14ac:dyDescent="0.4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>
        <f t="shared" si="243"/>
        <v>2014</v>
      </c>
    </row>
    <row r="3853" spans="1:18" ht="42.75" x14ac:dyDescent="0.4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>
        <f t="shared" si="243"/>
        <v>2015</v>
      </c>
    </row>
    <row r="3854" spans="1:18" ht="42.75" x14ac:dyDescent="0.4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>
        <f t="shared" si="243"/>
        <v>2015</v>
      </c>
    </row>
    <row r="3855" spans="1:18" ht="28.5" x14ac:dyDescent="0.4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>
        <f t="shared" si="243"/>
        <v>2014</v>
      </c>
    </row>
    <row r="3856" spans="1:18" ht="28.5" x14ac:dyDescent="0.4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>
        <f t="shared" si="243"/>
        <v>2015</v>
      </c>
    </row>
    <row r="3857" spans="1:18" ht="42.75" x14ac:dyDescent="0.4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>
        <f t="shared" si="243"/>
        <v>2015</v>
      </c>
    </row>
    <row r="3858" spans="1:18" ht="42.75" x14ac:dyDescent="0.4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>
        <f t="shared" si="243"/>
        <v>2015</v>
      </c>
    </row>
    <row r="3859" spans="1:18" ht="42.75" x14ac:dyDescent="0.4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>
        <f t="shared" si="243"/>
        <v>2014</v>
      </c>
    </row>
    <row r="3860" spans="1:18" ht="57" x14ac:dyDescent="0.4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>
        <f t="shared" si="243"/>
        <v>2015</v>
      </c>
    </row>
    <row r="3861" spans="1:18" ht="42.75" x14ac:dyDescent="0.4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>
        <f t="shared" si="243"/>
        <v>2014</v>
      </c>
    </row>
    <row r="3862" spans="1:18" ht="42.75" x14ac:dyDescent="0.4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>
        <f t="shared" si="243"/>
        <v>2014</v>
      </c>
    </row>
    <row r="3863" spans="1:18" x14ac:dyDescent="0.4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>
        <f t="shared" si="243"/>
        <v>2014</v>
      </c>
    </row>
    <row r="3864" spans="1:18" ht="28.5" x14ac:dyDescent="0.4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>
        <f t="shared" si="243"/>
        <v>2016</v>
      </c>
    </row>
    <row r="3865" spans="1:18" ht="42.75" x14ac:dyDescent="0.4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>
        <f t="shared" si="243"/>
        <v>2015</v>
      </c>
    </row>
    <row r="3866" spans="1:18" ht="42.75" x14ac:dyDescent="0.4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>
        <f t="shared" si="243"/>
        <v>2015</v>
      </c>
    </row>
    <row r="3867" spans="1:18" ht="42.75" x14ac:dyDescent="0.4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>
        <f t="shared" si="243"/>
        <v>2014</v>
      </c>
    </row>
    <row r="3868" spans="1:18" ht="28.5" x14ac:dyDescent="0.4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>
        <f t="shared" si="243"/>
        <v>2016</v>
      </c>
    </row>
    <row r="3869" spans="1:18" ht="42.75" x14ac:dyDescent="0.4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>
        <f t="shared" si="243"/>
        <v>2016</v>
      </c>
    </row>
    <row r="3870" spans="1:18" x14ac:dyDescent="0.4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>
        <f t="shared" si="243"/>
        <v>2014</v>
      </c>
    </row>
    <row r="3871" spans="1:18" ht="28.5" x14ac:dyDescent="0.4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>
        <f t="shared" si="243"/>
        <v>2015</v>
      </c>
    </row>
    <row r="3872" spans="1:18" ht="42.75" x14ac:dyDescent="0.4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>
        <f t="shared" si="243"/>
        <v>2014</v>
      </c>
    </row>
    <row r="3873" spans="1:18" ht="28.5" x14ac:dyDescent="0.4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>
        <f t="shared" si="243"/>
        <v>2017</v>
      </c>
    </row>
    <row r="3874" spans="1:18" ht="42.75" x14ac:dyDescent="0.4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>
        <f t="shared" si="243"/>
        <v>2015</v>
      </c>
    </row>
    <row r="3875" spans="1:18" ht="42.75" x14ac:dyDescent="0.4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>
        <f t="shared" si="243"/>
        <v>2015</v>
      </c>
    </row>
    <row r="3876" spans="1:18" ht="42.75" x14ac:dyDescent="0.4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>
        <f t="shared" si="243"/>
        <v>2015</v>
      </c>
    </row>
    <row r="3877" spans="1:18" ht="42.75" x14ac:dyDescent="0.4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>
        <f t="shared" si="243"/>
        <v>2016</v>
      </c>
    </row>
    <row r="3878" spans="1:18" ht="42.75" x14ac:dyDescent="0.4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>
        <f t="shared" si="243"/>
        <v>2016</v>
      </c>
    </row>
    <row r="3879" spans="1:18" ht="42.75" x14ac:dyDescent="0.4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>
        <f t="shared" si="243"/>
        <v>2016</v>
      </c>
    </row>
    <row r="3880" spans="1:18" ht="42.75" x14ac:dyDescent="0.4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>
        <f t="shared" si="243"/>
        <v>2015</v>
      </c>
    </row>
    <row r="3881" spans="1:18" ht="42.75" x14ac:dyDescent="0.4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>
        <f t="shared" si="243"/>
        <v>2014</v>
      </c>
    </row>
    <row r="3882" spans="1:18" ht="42.75" x14ac:dyDescent="0.4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>
        <f t="shared" si="243"/>
        <v>2014</v>
      </c>
    </row>
    <row r="3883" spans="1:18" ht="28.5" x14ac:dyDescent="0.4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>
        <f t="shared" si="243"/>
        <v>2017</v>
      </c>
    </row>
    <row r="3884" spans="1:18" ht="42.75" x14ac:dyDescent="0.4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>
        <f t="shared" si="243"/>
        <v>2016</v>
      </c>
    </row>
    <row r="3885" spans="1:18" ht="57" x14ac:dyDescent="0.4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>
        <f t="shared" si="243"/>
        <v>2014</v>
      </c>
    </row>
    <row r="3886" spans="1:18" ht="42.75" x14ac:dyDescent="0.4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>
        <f t="shared" si="243"/>
        <v>2015</v>
      </c>
    </row>
    <row r="3887" spans="1:18" ht="42.75" x14ac:dyDescent="0.4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>
        <f t="shared" si="243"/>
        <v>2016</v>
      </c>
    </row>
    <row r="3888" spans="1:18" x14ac:dyDescent="0.4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>
        <f t="shared" si="243"/>
        <v>2014</v>
      </c>
    </row>
    <row r="3889" spans="1:18" ht="42.75" x14ac:dyDescent="0.4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>
        <f t="shared" si="243"/>
        <v>2015</v>
      </c>
    </row>
    <row r="3890" spans="1:18" ht="42.75" x14ac:dyDescent="0.4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>
        <f t="shared" si="243"/>
        <v>2017</v>
      </c>
    </row>
    <row r="3891" spans="1:18" ht="42.75" x14ac:dyDescent="0.4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>
        <f t="shared" si="243"/>
        <v>2014</v>
      </c>
    </row>
    <row r="3892" spans="1:18" ht="42.75" x14ac:dyDescent="0.4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>
        <f t="shared" si="243"/>
        <v>2015</v>
      </c>
    </row>
    <row r="3893" spans="1:18" ht="28.5" x14ac:dyDescent="0.4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>
        <f t="shared" si="243"/>
        <v>2015</v>
      </c>
    </row>
    <row r="3894" spans="1:18" ht="42.75" x14ac:dyDescent="0.4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>
        <f t="shared" si="243"/>
        <v>2014</v>
      </c>
    </row>
    <row r="3895" spans="1:18" ht="42.75" x14ac:dyDescent="0.4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>
        <f t="shared" si="243"/>
        <v>2014</v>
      </c>
    </row>
    <row r="3896" spans="1:18" ht="42.75" x14ac:dyDescent="0.4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>
        <f t="shared" si="243"/>
        <v>2016</v>
      </c>
    </row>
    <row r="3897" spans="1:18" ht="42.75" x14ac:dyDescent="0.4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>
        <f t="shared" si="243"/>
        <v>2015</v>
      </c>
    </row>
    <row r="3898" spans="1:18" ht="42.75" x14ac:dyDescent="0.4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>
        <f t="shared" si="243"/>
        <v>2014</v>
      </c>
    </row>
    <row r="3899" spans="1:18" ht="42.75" x14ac:dyDescent="0.4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>
        <f t="shared" si="243"/>
        <v>2014</v>
      </c>
    </row>
    <row r="3900" spans="1:18" ht="57" x14ac:dyDescent="0.4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>
        <f t="shared" si="243"/>
        <v>2015</v>
      </c>
    </row>
    <row r="3901" spans="1:18" ht="42.75" x14ac:dyDescent="0.4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>
        <f t="shared" si="243"/>
        <v>2014</v>
      </c>
    </row>
    <row r="3902" spans="1:18" ht="28.5" x14ac:dyDescent="0.4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>
        <f t="shared" si="243"/>
        <v>2015</v>
      </c>
    </row>
    <row r="3903" spans="1:18" ht="42.75" x14ac:dyDescent="0.4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>
        <f t="shared" si="243"/>
        <v>2015</v>
      </c>
    </row>
    <row r="3904" spans="1:18" ht="42.75" x14ac:dyDescent="0.4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>
        <f t="shared" si="243"/>
        <v>2016</v>
      </c>
    </row>
    <row r="3905" spans="1:18" ht="57" x14ac:dyDescent="0.4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>
        <f t="shared" si="243"/>
        <v>2015</v>
      </c>
    </row>
    <row r="3906" spans="1:18" x14ac:dyDescent="0.4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>
        <f t="shared" si="243"/>
        <v>2015</v>
      </c>
    </row>
    <row r="3907" spans="1:18" ht="42.75" x14ac:dyDescent="0.4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>
        <f t="shared" ref="R3907:R3970" si="247">YEAR(O3907)</f>
        <v>2015</v>
      </c>
    </row>
    <row r="3908" spans="1:18" ht="42.75" x14ac:dyDescent="0.4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>
        <f t="shared" si="247"/>
        <v>2015</v>
      </c>
    </row>
    <row r="3909" spans="1:18" ht="28.5" x14ac:dyDescent="0.4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>
        <f t="shared" si="247"/>
        <v>2014</v>
      </c>
    </row>
    <row r="3910" spans="1:18" ht="42.75" x14ac:dyDescent="0.4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>
        <f t="shared" si="247"/>
        <v>2014</v>
      </c>
    </row>
    <row r="3911" spans="1:18" ht="42.75" x14ac:dyDescent="0.4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2.75" x14ac:dyDescent="0.4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>
        <f t="shared" si="247"/>
        <v>2015</v>
      </c>
    </row>
    <row r="3913" spans="1:18" ht="42.75" x14ac:dyDescent="0.4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>
        <f t="shared" si="247"/>
        <v>2014</v>
      </c>
    </row>
    <row r="3914" spans="1:18" ht="42.75" x14ac:dyDescent="0.4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>
        <f t="shared" si="247"/>
        <v>2015</v>
      </c>
    </row>
    <row r="3915" spans="1:18" ht="42.75" x14ac:dyDescent="0.4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>
        <f t="shared" si="247"/>
        <v>2015</v>
      </c>
    </row>
    <row r="3916" spans="1:18" ht="42.75" x14ac:dyDescent="0.4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>
        <f t="shared" si="247"/>
        <v>2015</v>
      </c>
    </row>
    <row r="3917" spans="1:18" ht="42.75" x14ac:dyDescent="0.4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>
        <f t="shared" si="247"/>
        <v>2016</v>
      </c>
    </row>
    <row r="3918" spans="1:18" ht="42.75" x14ac:dyDescent="0.4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>
        <f t="shared" si="247"/>
        <v>2016</v>
      </c>
    </row>
    <row r="3919" spans="1:18" ht="42.75" x14ac:dyDescent="0.4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>
        <f t="shared" si="247"/>
        <v>2014</v>
      </c>
    </row>
    <row r="3920" spans="1:18" ht="42.75" x14ac:dyDescent="0.4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>
        <f t="shared" si="247"/>
        <v>2014</v>
      </c>
    </row>
    <row r="3921" spans="1:18" ht="42.75" x14ac:dyDescent="0.4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>
        <f t="shared" si="247"/>
        <v>2015</v>
      </c>
    </row>
    <row r="3922" spans="1:18" ht="42.75" x14ac:dyDescent="0.4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>
        <f t="shared" si="247"/>
        <v>2016</v>
      </c>
    </row>
    <row r="3923" spans="1:18" ht="42.75" x14ac:dyDescent="0.4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>
        <f t="shared" si="247"/>
        <v>2014</v>
      </c>
    </row>
    <row r="3924" spans="1:18" ht="42.75" x14ac:dyDescent="0.4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>
        <f t="shared" si="247"/>
        <v>2015</v>
      </c>
    </row>
    <row r="3925" spans="1:18" ht="42.75" x14ac:dyDescent="0.4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>
        <f t="shared" si="247"/>
        <v>2015</v>
      </c>
    </row>
    <row r="3926" spans="1:18" ht="42.75" x14ac:dyDescent="0.4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>
        <f t="shared" si="247"/>
        <v>2014</v>
      </c>
    </row>
    <row r="3927" spans="1:18" ht="42.75" x14ac:dyDescent="0.4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>
        <f t="shared" si="247"/>
        <v>2014</v>
      </c>
    </row>
    <row r="3928" spans="1:18" ht="28.5" x14ac:dyDescent="0.4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>
        <f t="shared" si="247"/>
        <v>2014</v>
      </c>
    </row>
    <row r="3929" spans="1:18" ht="42.75" x14ac:dyDescent="0.4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>
        <f t="shared" si="247"/>
        <v>2014</v>
      </c>
    </row>
    <row r="3930" spans="1:18" ht="42.75" x14ac:dyDescent="0.4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>
        <f t="shared" si="247"/>
        <v>2015</v>
      </c>
    </row>
    <row r="3931" spans="1:18" ht="42.75" x14ac:dyDescent="0.4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>
        <f t="shared" si="247"/>
        <v>2016</v>
      </c>
    </row>
    <row r="3932" spans="1:18" ht="42.75" x14ac:dyDescent="0.4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>
        <f t="shared" si="247"/>
        <v>2016</v>
      </c>
    </row>
    <row r="3933" spans="1:18" ht="42.75" x14ac:dyDescent="0.4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>
        <f t="shared" si="247"/>
        <v>2015</v>
      </c>
    </row>
    <row r="3934" spans="1:18" ht="42.75" x14ac:dyDescent="0.4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>
        <f t="shared" si="247"/>
        <v>2016</v>
      </c>
    </row>
    <row r="3935" spans="1:18" ht="42.75" x14ac:dyDescent="0.4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>
        <f t="shared" si="247"/>
        <v>2016</v>
      </c>
    </row>
    <row r="3936" spans="1:18" ht="42.75" x14ac:dyDescent="0.4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>
        <f t="shared" si="247"/>
        <v>2015</v>
      </c>
    </row>
    <row r="3937" spans="1:18" ht="57" x14ac:dyDescent="0.4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>
        <f t="shared" si="247"/>
        <v>2015</v>
      </c>
    </row>
    <row r="3938" spans="1:18" ht="42.75" x14ac:dyDescent="0.4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>
        <f t="shared" si="247"/>
        <v>2016</v>
      </c>
    </row>
    <row r="3939" spans="1:18" ht="42.75" x14ac:dyDescent="0.4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>
        <f t="shared" si="247"/>
        <v>2016</v>
      </c>
    </row>
    <row r="3940" spans="1:18" ht="42.75" x14ac:dyDescent="0.4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>
        <f t="shared" si="247"/>
        <v>2015</v>
      </c>
    </row>
    <row r="3941" spans="1:18" ht="42.75" x14ac:dyDescent="0.4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>
        <f t="shared" si="247"/>
        <v>2014</v>
      </c>
    </row>
    <row r="3942" spans="1:18" ht="42.75" x14ac:dyDescent="0.4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>
        <f t="shared" si="247"/>
        <v>2014</v>
      </c>
    </row>
    <row r="3943" spans="1:18" ht="57" x14ac:dyDescent="0.4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>
        <f t="shared" si="247"/>
        <v>2014</v>
      </c>
    </row>
    <row r="3944" spans="1:18" ht="42.75" x14ac:dyDescent="0.4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>
        <f t="shared" si="247"/>
        <v>2015</v>
      </c>
    </row>
    <row r="3945" spans="1:18" ht="42.75" x14ac:dyDescent="0.4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>
        <f t="shared" si="247"/>
        <v>2015</v>
      </c>
    </row>
    <row r="3946" spans="1:18" ht="42.75" x14ac:dyDescent="0.4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>
        <f t="shared" si="247"/>
        <v>2015</v>
      </c>
    </row>
    <row r="3947" spans="1:18" ht="42.75" x14ac:dyDescent="0.4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>
        <f t="shared" si="247"/>
        <v>2015</v>
      </c>
    </row>
    <row r="3948" spans="1:18" ht="28.5" x14ac:dyDescent="0.4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>
        <f t="shared" si="247"/>
        <v>2015</v>
      </c>
    </row>
    <row r="3949" spans="1:18" ht="42.75" x14ac:dyDescent="0.4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>
        <f t="shared" si="247"/>
        <v>2016</v>
      </c>
    </row>
    <row r="3950" spans="1:18" ht="42.75" x14ac:dyDescent="0.4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>
        <f t="shared" si="247"/>
        <v>2014</v>
      </c>
    </row>
    <row r="3951" spans="1:18" ht="42.75" x14ac:dyDescent="0.4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>
        <f t="shared" si="247"/>
        <v>2015</v>
      </c>
    </row>
    <row r="3952" spans="1:18" ht="42.75" x14ac:dyDescent="0.4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>
        <f t="shared" si="247"/>
        <v>2016</v>
      </c>
    </row>
    <row r="3953" spans="1:18" ht="42.75" x14ac:dyDescent="0.4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>
        <f t="shared" si="247"/>
        <v>2016</v>
      </c>
    </row>
    <row r="3954" spans="1:18" ht="42.75" x14ac:dyDescent="0.4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>
        <f t="shared" si="247"/>
        <v>2015</v>
      </c>
    </row>
    <row r="3955" spans="1:18" ht="42.75" x14ac:dyDescent="0.4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>
        <f t="shared" si="247"/>
        <v>2016</v>
      </c>
    </row>
    <row r="3956" spans="1:18" ht="42.75" x14ac:dyDescent="0.4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>
        <f t="shared" si="247"/>
        <v>2014</v>
      </c>
    </row>
    <row r="3957" spans="1:18" ht="42.75" x14ac:dyDescent="0.4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>
        <f t="shared" si="247"/>
        <v>2015</v>
      </c>
    </row>
    <row r="3958" spans="1:18" ht="42.75" x14ac:dyDescent="0.4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>
        <f t="shared" si="247"/>
        <v>2016</v>
      </c>
    </row>
    <row r="3959" spans="1:18" ht="42.75" x14ac:dyDescent="0.4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>
        <f t="shared" si="247"/>
        <v>2016</v>
      </c>
    </row>
    <row r="3960" spans="1:18" ht="42.75" x14ac:dyDescent="0.4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>
        <f t="shared" si="247"/>
        <v>2014</v>
      </c>
    </row>
    <row r="3961" spans="1:18" ht="42.75" x14ac:dyDescent="0.4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>
        <f t="shared" si="247"/>
        <v>2014</v>
      </c>
    </row>
    <row r="3962" spans="1:18" ht="42.75" x14ac:dyDescent="0.4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>
        <f t="shared" si="247"/>
        <v>2015</v>
      </c>
    </row>
    <row r="3963" spans="1:18" ht="42.75" x14ac:dyDescent="0.4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>
        <f t="shared" si="247"/>
        <v>2014</v>
      </c>
    </row>
    <row r="3964" spans="1:18" ht="42.75" x14ac:dyDescent="0.4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>
        <f t="shared" si="247"/>
        <v>2015</v>
      </c>
    </row>
    <row r="3965" spans="1:18" ht="42.75" x14ac:dyDescent="0.4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>
        <f t="shared" si="247"/>
        <v>2015</v>
      </c>
    </row>
    <row r="3966" spans="1:18" ht="42.75" x14ac:dyDescent="0.4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>
        <f t="shared" si="247"/>
        <v>2015</v>
      </c>
    </row>
    <row r="3967" spans="1:18" ht="42.75" x14ac:dyDescent="0.4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>
        <f t="shared" si="247"/>
        <v>2016</v>
      </c>
    </row>
    <row r="3968" spans="1:18" ht="42.75" x14ac:dyDescent="0.4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>
        <f t="shared" si="247"/>
        <v>2014</v>
      </c>
    </row>
    <row r="3969" spans="1:18" ht="42.75" x14ac:dyDescent="0.4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>
        <f t="shared" si="247"/>
        <v>2017</v>
      </c>
    </row>
    <row r="3970" spans="1:18" ht="42.75" x14ac:dyDescent="0.4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>
        <f t="shared" si="247"/>
        <v>2016</v>
      </c>
    </row>
    <row r="3971" spans="1:18" ht="42.75" x14ac:dyDescent="0.4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>
        <f t="shared" ref="R3971:R4034" si="251">YEAR(O3971)</f>
        <v>2016</v>
      </c>
    </row>
    <row r="3972" spans="1:18" ht="57" x14ac:dyDescent="0.4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>
        <f t="shared" si="251"/>
        <v>2016</v>
      </c>
    </row>
    <row r="3973" spans="1:18" ht="42.75" x14ac:dyDescent="0.4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>
        <f t="shared" si="251"/>
        <v>2014</v>
      </c>
    </row>
    <row r="3974" spans="1:18" ht="42.75" x14ac:dyDescent="0.4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>
        <f t="shared" si="251"/>
        <v>2014</v>
      </c>
    </row>
    <row r="3975" spans="1:18" ht="42.75" x14ac:dyDescent="0.4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>
        <f t="shared" si="251"/>
        <v>2016</v>
      </c>
    </row>
    <row r="3976" spans="1:18" ht="42.75" x14ac:dyDescent="0.4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42.75" x14ac:dyDescent="0.4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>
        <f t="shared" si="251"/>
        <v>2016</v>
      </c>
    </row>
    <row r="3978" spans="1:18" ht="42.75" x14ac:dyDescent="0.4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>
        <f t="shared" si="251"/>
        <v>2014</v>
      </c>
    </row>
    <row r="3979" spans="1:18" ht="42.75" x14ac:dyDescent="0.4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>
        <f t="shared" si="251"/>
        <v>2016</v>
      </c>
    </row>
    <row r="3980" spans="1:18" ht="42.75" x14ac:dyDescent="0.4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>
        <f t="shared" si="251"/>
        <v>2014</v>
      </c>
    </row>
    <row r="3981" spans="1:18" ht="42.75" x14ac:dyDescent="0.4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>
        <f t="shared" si="251"/>
        <v>2015</v>
      </c>
    </row>
    <row r="3982" spans="1:18" ht="42.75" x14ac:dyDescent="0.4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>
        <f t="shared" si="251"/>
        <v>2014</v>
      </c>
    </row>
    <row r="3983" spans="1:18" ht="28.5" x14ac:dyDescent="0.4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>
        <f t="shared" si="251"/>
        <v>2016</v>
      </c>
    </row>
    <row r="3984" spans="1:18" ht="57" x14ac:dyDescent="0.4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>
        <f t="shared" si="251"/>
        <v>2015</v>
      </c>
    </row>
    <row r="3985" spans="1:18" ht="42.75" x14ac:dyDescent="0.4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>
        <f t="shared" si="251"/>
        <v>2014</v>
      </c>
    </row>
    <row r="3986" spans="1:18" ht="42.75" x14ac:dyDescent="0.4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>
        <f t="shared" si="251"/>
        <v>2014</v>
      </c>
    </row>
    <row r="3987" spans="1:18" ht="57" x14ac:dyDescent="0.4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>
        <f t="shared" si="251"/>
        <v>2016</v>
      </c>
    </row>
    <row r="3988" spans="1:18" ht="42.75" x14ac:dyDescent="0.4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>
        <f t="shared" si="251"/>
        <v>2016</v>
      </c>
    </row>
    <row r="3989" spans="1:18" ht="42.75" x14ac:dyDescent="0.4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>
        <f t="shared" si="251"/>
        <v>2014</v>
      </c>
    </row>
    <row r="3990" spans="1:18" ht="28.5" x14ac:dyDescent="0.4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>
        <f t="shared" si="251"/>
        <v>2015</v>
      </c>
    </row>
    <row r="3991" spans="1:18" ht="42.75" x14ac:dyDescent="0.4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>
        <f t="shared" si="251"/>
        <v>2015</v>
      </c>
    </row>
    <row r="3992" spans="1:18" ht="42.75" x14ac:dyDescent="0.4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>
        <f t="shared" si="251"/>
        <v>2016</v>
      </c>
    </row>
    <row r="3993" spans="1:18" ht="28.5" x14ac:dyDescent="0.4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>
        <f t="shared" si="251"/>
        <v>2015</v>
      </c>
    </row>
    <row r="3994" spans="1:18" ht="42.75" x14ac:dyDescent="0.4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>
        <f t="shared" si="251"/>
        <v>2015</v>
      </c>
    </row>
    <row r="3995" spans="1:18" ht="42.75" x14ac:dyDescent="0.4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>
        <f t="shared" si="251"/>
        <v>2015</v>
      </c>
    </row>
    <row r="3996" spans="1:18" ht="42.75" x14ac:dyDescent="0.4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>
        <f t="shared" si="251"/>
        <v>2014</v>
      </c>
    </row>
    <row r="3997" spans="1:18" ht="42.75" x14ac:dyDescent="0.4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>
        <f t="shared" si="251"/>
        <v>2015</v>
      </c>
    </row>
    <row r="3998" spans="1:18" ht="42.75" x14ac:dyDescent="0.4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>
        <f t="shared" si="251"/>
        <v>2014</v>
      </c>
    </row>
    <row r="3999" spans="1:18" ht="42.75" x14ac:dyDescent="0.4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>
        <f t="shared" si="251"/>
        <v>2015</v>
      </c>
    </row>
    <row r="4000" spans="1:18" ht="42.75" x14ac:dyDescent="0.4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>
        <f t="shared" si="251"/>
        <v>2015</v>
      </c>
    </row>
    <row r="4001" spans="1:18" ht="42.75" x14ac:dyDescent="0.4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>
        <f t="shared" si="251"/>
        <v>2014</v>
      </c>
    </row>
    <row r="4002" spans="1:18" x14ac:dyDescent="0.4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>
        <f t="shared" si="251"/>
        <v>2016</v>
      </c>
    </row>
    <row r="4003" spans="1:18" ht="57" x14ac:dyDescent="0.4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>
        <f t="shared" si="251"/>
        <v>2017</v>
      </c>
    </row>
    <row r="4004" spans="1:18" ht="42.75" x14ac:dyDescent="0.4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>
        <f t="shared" si="251"/>
        <v>2014</v>
      </c>
    </row>
    <row r="4005" spans="1:18" ht="42.75" x14ac:dyDescent="0.4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>
        <f t="shared" si="251"/>
        <v>2015</v>
      </c>
    </row>
    <row r="4006" spans="1:18" x14ac:dyDescent="0.4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>
        <f t="shared" si="251"/>
        <v>2014</v>
      </c>
    </row>
    <row r="4007" spans="1:18" ht="42.75" x14ac:dyDescent="0.4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>
        <f t="shared" si="251"/>
        <v>2014</v>
      </c>
    </row>
    <row r="4008" spans="1:18" ht="42.75" x14ac:dyDescent="0.4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>
        <f t="shared" si="251"/>
        <v>2016</v>
      </c>
    </row>
    <row r="4009" spans="1:18" ht="42.75" x14ac:dyDescent="0.4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>
        <f t="shared" si="251"/>
        <v>2014</v>
      </c>
    </row>
    <row r="4010" spans="1:18" ht="42.75" x14ac:dyDescent="0.4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>
        <f t="shared" si="251"/>
        <v>2015</v>
      </c>
    </row>
    <row r="4011" spans="1:18" ht="42.75" x14ac:dyDescent="0.4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>
        <f t="shared" si="251"/>
        <v>2014</v>
      </c>
    </row>
    <row r="4012" spans="1:18" ht="42.75" x14ac:dyDescent="0.4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>
        <f t="shared" si="251"/>
        <v>2014</v>
      </c>
    </row>
    <row r="4013" spans="1:18" ht="42.75" x14ac:dyDescent="0.4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>
        <f t="shared" si="251"/>
        <v>2014</v>
      </c>
    </row>
    <row r="4014" spans="1:18" ht="57" x14ac:dyDescent="0.4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>
        <f t="shared" si="251"/>
        <v>2015</v>
      </c>
    </row>
    <row r="4015" spans="1:18" ht="42.75" x14ac:dyDescent="0.4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>
        <f t="shared" si="251"/>
        <v>2015</v>
      </c>
    </row>
    <row r="4016" spans="1:18" ht="42.75" x14ac:dyDescent="0.4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>
        <f t="shared" si="251"/>
        <v>2016</v>
      </c>
    </row>
    <row r="4017" spans="1:18" ht="42.75" x14ac:dyDescent="0.4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>
        <f t="shared" si="251"/>
        <v>2015</v>
      </c>
    </row>
    <row r="4018" spans="1:18" ht="42.75" x14ac:dyDescent="0.4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>
        <f t="shared" si="251"/>
        <v>2014</v>
      </c>
    </row>
    <row r="4019" spans="1:18" ht="42.75" x14ac:dyDescent="0.4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>
        <f t="shared" si="251"/>
        <v>2014</v>
      </c>
    </row>
    <row r="4020" spans="1:18" ht="28.5" x14ac:dyDescent="0.4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>
        <f t="shared" si="251"/>
        <v>2016</v>
      </c>
    </row>
    <row r="4021" spans="1:18" ht="42.75" x14ac:dyDescent="0.4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>
        <f t="shared" si="251"/>
        <v>2016</v>
      </c>
    </row>
    <row r="4022" spans="1:18" ht="42.75" x14ac:dyDescent="0.4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>
        <f t="shared" si="251"/>
        <v>2015</v>
      </c>
    </row>
    <row r="4023" spans="1:18" ht="42.75" x14ac:dyDescent="0.4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>
        <f t="shared" si="251"/>
        <v>2014</v>
      </c>
    </row>
    <row r="4024" spans="1:18" ht="28.5" x14ac:dyDescent="0.4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>
        <f t="shared" si="251"/>
        <v>2014</v>
      </c>
    </row>
    <row r="4025" spans="1:18" ht="42.75" x14ac:dyDescent="0.4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>
        <f t="shared" si="251"/>
        <v>2016</v>
      </c>
    </row>
    <row r="4026" spans="1:18" ht="42.75" x14ac:dyDescent="0.4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>
        <f t="shared" si="251"/>
        <v>2015</v>
      </c>
    </row>
    <row r="4027" spans="1:18" ht="42.75" x14ac:dyDescent="0.4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>
        <f t="shared" si="251"/>
        <v>2015</v>
      </c>
    </row>
    <row r="4028" spans="1:18" ht="42.75" x14ac:dyDescent="0.4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>
        <f t="shared" si="251"/>
        <v>2015</v>
      </c>
    </row>
    <row r="4029" spans="1:18" ht="42.75" x14ac:dyDescent="0.4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>
        <f t="shared" si="251"/>
        <v>2017</v>
      </c>
    </row>
    <row r="4030" spans="1:18" ht="42.75" x14ac:dyDescent="0.4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>
        <f t="shared" si="251"/>
        <v>2014</v>
      </c>
    </row>
    <row r="4031" spans="1:18" ht="42.75" x14ac:dyDescent="0.4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>
        <f t="shared" si="251"/>
        <v>2015</v>
      </c>
    </row>
    <row r="4032" spans="1:18" ht="42.75" x14ac:dyDescent="0.4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>
        <f t="shared" si="251"/>
        <v>2016</v>
      </c>
    </row>
    <row r="4033" spans="1:18" ht="42.75" x14ac:dyDescent="0.4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>
        <f t="shared" si="251"/>
        <v>2014</v>
      </c>
    </row>
    <row r="4034" spans="1:18" ht="42.75" x14ac:dyDescent="0.4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>
        <f t="shared" si="251"/>
        <v>2015</v>
      </c>
    </row>
    <row r="4035" spans="1:18" ht="42.75" x14ac:dyDescent="0.4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>
        <f t="shared" ref="R4035:R4098" si="255">YEAR(O4035)</f>
        <v>2016</v>
      </c>
    </row>
    <row r="4036" spans="1:18" ht="42.75" x14ac:dyDescent="0.4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>
        <f t="shared" si="255"/>
        <v>2015</v>
      </c>
    </row>
    <row r="4037" spans="1:18" ht="28.5" x14ac:dyDescent="0.4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>
        <f t="shared" si="255"/>
        <v>2014</v>
      </c>
    </row>
    <row r="4038" spans="1:18" ht="42.75" x14ac:dyDescent="0.4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>
        <f t="shared" si="255"/>
        <v>2014</v>
      </c>
    </row>
    <row r="4039" spans="1:18" ht="42.75" x14ac:dyDescent="0.4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>
        <f t="shared" si="255"/>
        <v>2016</v>
      </c>
    </row>
    <row r="4040" spans="1:18" ht="42.75" x14ac:dyDescent="0.4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>
        <f t="shared" si="255"/>
        <v>2014</v>
      </c>
    </row>
    <row r="4041" spans="1:18" ht="42.75" x14ac:dyDescent="0.4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2015</v>
      </c>
    </row>
    <row r="4042" spans="1:18" ht="42.75" x14ac:dyDescent="0.4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>
        <f t="shared" si="255"/>
        <v>2015</v>
      </c>
    </row>
    <row r="4043" spans="1:18" ht="28.5" x14ac:dyDescent="0.4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>
        <f t="shared" si="255"/>
        <v>2016</v>
      </c>
    </row>
    <row r="4044" spans="1:18" ht="42.75" x14ac:dyDescent="0.4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>
        <f t="shared" si="255"/>
        <v>2014</v>
      </c>
    </row>
    <row r="4045" spans="1:18" ht="42.75" x14ac:dyDescent="0.4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>
        <f t="shared" si="255"/>
        <v>2014</v>
      </c>
    </row>
    <row r="4046" spans="1:18" ht="42.75" x14ac:dyDescent="0.4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>
        <f t="shared" si="255"/>
        <v>2015</v>
      </c>
    </row>
    <row r="4047" spans="1:18" ht="42.75" x14ac:dyDescent="0.4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>
        <f t="shared" si="255"/>
        <v>2014</v>
      </c>
    </row>
    <row r="4048" spans="1:18" ht="42.75" x14ac:dyDescent="0.4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>
        <f t="shared" si="255"/>
        <v>2014</v>
      </c>
    </row>
    <row r="4049" spans="1:18" ht="42.75" x14ac:dyDescent="0.4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>
        <f t="shared" si="255"/>
        <v>2014</v>
      </c>
    </row>
    <row r="4050" spans="1:18" ht="42.75" x14ac:dyDescent="0.4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>
        <f t="shared" si="255"/>
        <v>2016</v>
      </c>
    </row>
    <row r="4051" spans="1:18" ht="42.75" x14ac:dyDescent="0.4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>
        <f t="shared" si="255"/>
        <v>2015</v>
      </c>
    </row>
    <row r="4052" spans="1:18" ht="42.75" x14ac:dyDescent="0.4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>
        <f t="shared" si="255"/>
        <v>2014</v>
      </c>
    </row>
    <row r="4053" spans="1:18" ht="42.75" x14ac:dyDescent="0.4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>
        <f t="shared" si="255"/>
        <v>2014</v>
      </c>
    </row>
    <row r="4054" spans="1:18" ht="57" x14ac:dyDescent="0.4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>
        <f t="shared" si="255"/>
        <v>2014</v>
      </c>
    </row>
    <row r="4055" spans="1:18" ht="42.75" x14ac:dyDescent="0.4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>
        <f t="shared" si="255"/>
        <v>2014</v>
      </c>
    </row>
    <row r="4056" spans="1:18" ht="42.75" x14ac:dyDescent="0.4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>
        <f t="shared" si="255"/>
        <v>2016</v>
      </c>
    </row>
    <row r="4057" spans="1:18" ht="42.75" x14ac:dyDescent="0.4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>
        <f t="shared" si="255"/>
        <v>2014</v>
      </c>
    </row>
    <row r="4058" spans="1:18" ht="42.75" x14ac:dyDescent="0.4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>
        <f t="shared" si="255"/>
        <v>2016</v>
      </c>
    </row>
    <row r="4059" spans="1:18" ht="42.75" x14ac:dyDescent="0.4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>
        <f t="shared" si="255"/>
        <v>2015</v>
      </c>
    </row>
    <row r="4060" spans="1:18" ht="42.75" x14ac:dyDescent="0.4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>
        <f t="shared" si="255"/>
        <v>2016</v>
      </c>
    </row>
    <row r="4061" spans="1:18" ht="42.75" x14ac:dyDescent="0.4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>
        <f t="shared" si="255"/>
        <v>2014</v>
      </c>
    </row>
    <row r="4062" spans="1:18" ht="42.75" x14ac:dyDescent="0.4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>
        <f t="shared" si="255"/>
        <v>2014</v>
      </c>
    </row>
    <row r="4063" spans="1:18" ht="28.5" x14ac:dyDescent="0.4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>
        <f t="shared" si="255"/>
        <v>2016</v>
      </c>
    </row>
    <row r="4064" spans="1:18" ht="42.75" x14ac:dyDescent="0.4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>
        <f t="shared" si="255"/>
        <v>2016</v>
      </c>
    </row>
    <row r="4065" spans="1:18" ht="42.75" x14ac:dyDescent="0.4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>
        <f t="shared" si="255"/>
        <v>2014</v>
      </c>
    </row>
    <row r="4066" spans="1:18" ht="42.75" x14ac:dyDescent="0.4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>
        <f t="shared" si="255"/>
        <v>2015</v>
      </c>
    </row>
    <row r="4067" spans="1:18" ht="28.5" x14ac:dyDescent="0.4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>
        <f t="shared" si="255"/>
        <v>2014</v>
      </c>
    </row>
    <row r="4068" spans="1:18" ht="57" x14ac:dyDescent="0.4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>
        <f t="shared" si="255"/>
        <v>2016</v>
      </c>
    </row>
    <row r="4069" spans="1:18" ht="42.75" x14ac:dyDescent="0.4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>
        <f t="shared" si="255"/>
        <v>2015</v>
      </c>
    </row>
    <row r="4070" spans="1:18" ht="28.5" x14ac:dyDescent="0.4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>
        <f t="shared" si="255"/>
        <v>2016</v>
      </c>
    </row>
    <row r="4071" spans="1:18" ht="42.75" x14ac:dyDescent="0.4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>
        <f t="shared" si="255"/>
        <v>2015</v>
      </c>
    </row>
    <row r="4072" spans="1:18" ht="28.5" x14ac:dyDescent="0.4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>
        <f t="shared" si="255"/>
        <v>2015</v>
      </c>
    </row>
    <row r="4073" spans="1:18" ht="57" x14ac:dyDescent="0.4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>
        <f t="shared" si="255"/>
        <v>2016</v>
      </c>
    </row>
    <row r="4074" spans="1:18" ht="57" x14ac:dyDescent="0.4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>
        <f t="shared" si="255"/>
        <v>2014</v>
      </c>
    </row>
    <row r="4075" spans="1:18" ht="42.75" x14ac:dyDescent="0.4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>
        <f t="shared" si="255"/>
        <v>2015</v>
      </c>
    </row>
    <row r="4076" spans="1:18" ht="42.75" x14ac:dyDescent="0.4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>
        <f t="shared" si="255"/>
        <v>2015</v>
      </c>
    </row>
    <row r="4077" spans="1:18" ht="42.75" x14ac:dyDescent="0.4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>
        <f t="shared" si="255"/>
        <v>2014</v>
      </c>
    </row>
    <row r="4078" spans="1:18" ht="42.75" x14ac:dyDescent="0.4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>
        <f t="shared" si="255"/>
        <v>2014</v>
      </c>
    </row>
    <row r="4079" spans="1:18" ht="42.75" x14ac:dyDescent="0.4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>
        <f t="shared" si="255"/>
        <v>2016</v>
      </c>
    </row>
    <row r="4080" spans="1:18" ht="42.75" x14ac:dyDescent="0.4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>
        <f t="shared" si="255"/>
        <v>2016</v>
      </c>
    </row>
    <row r="4081" spans="1:18" ht="42.75" x14ac:dyDescent="0.4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>
        <f t="shared" si="255"/>
        <v>2016</v>
      </c>
    </row>
    <row r="4082" spans="1:18" ht="42.75" x14ac:dyDescent="0.4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>
        <f t="shared" si="255"/>
        <v>2016</v>
      </c>
    </row>
    <row r="4083" spans="1:18" ht="42.75" x14ac:dyDescent="0.4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>
        <f t="shared" si="255"/>
        <v>2015</v>
      </c>
    </row>
    <row r="4084" spans="1:18" ht="42.75" x14ac:dyDescent="0.4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>
        <f t="shared" si="255"/>
        <v>2015</v>
      </c>
    </row>
    <row r="4085" spans="1:18" ht="42.75" x14ac:dyDescent="0.4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>
        <f t="shared" si="255"/>
        <v>2015</v>
      </c>
    </row>
    <row r="4086" spans="1:18" ht="57" x14ac:dyDescent="0.4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>
        <f t="shared" si="255"/>
        <v>2016</v>
      </c>
    </row>
    <row r="4087" spans="1:18" ht="42.75" x14ac:dyDescent="0.4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>
        <f t="shared" si="255"/>
        <v>2015</v>
      </c>
    </row>
    <row r="4088" spans="1:18" ht="42.75" x14ac:dyDescent="0.4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>
        <f t="shared" si="255"/>
        <v>2015</v>
      </c>
    </row>
    <row r="4089" spans="1:18" x14ac:dyDescent="0.4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>
        <f t="shared" si="255"/>
        <v>2016</v>
      </c>
    </row>
    <row r="4090" spans="1:18" ht="42.75" x14ac:dyDescent="0.4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>
        <f t="shared" si="255"/>
        <v>2014</v>
      </c>
    </row>
    <row r="4091" spans="1:18" ht="42.75" x14ac:dyDescent="0.4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>
        <f t="shared" si="255"/>
        <v>2015</v>
      </c>
    </row>
    <row r="4092" spans="1:18" ht="42.75" x14ac:dyDescent="0.4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>
        <f t="shared" si="255"/>
        <v>2015</v>
      </c>
    </row>
    <row r="4093" spans="1:18" ht="42.75" x14ac:dyDescent="0.4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>
        <f t="shared" si="255"/>
        <v>2014</v>
      </c>
    </row>
    <row r="4094" spans="1:18" ht="42.75" x14ac:dyDescent="0.4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>
        <f t="shared" si="255"/>
        <v>2015</v>
      </c>
    </row>
    <row r="4095" spans="1:18" ht="42.75" x14ac:dyDescent="0.4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>
        <f t="shared" si="255"/>
        <v>2015</v>
      </c>
    </row>
    <row r="4096" spans="1:18" ht="42.75" x14ac:dyDescent="0.4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>
        <f t="shared" si="255"/>
        <v>2014</v>
      </c>
    </row>
    <row r="4097" spans="1:18" ht="28.5" x14ac:dyDescent="0.4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>
        <f t="shared" si="255"/>
        <v>2016</v>
      </c>
    </row>
    <row r="4098" spans="1:18" ht="42.75" x14ac:dyDescent="0.4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>
        <f t="shared" si="255"/>
        <v>2017</v>
      </c>
    </row>
    <row r="4099" spans="1:18" ht="42.75" x14ac:dyDescent="0.4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>
        <f t="shared" ref="R4099:R4115" si="259">YEAR(O4099)</f>
        <v>2015</v>
      </c>
    </row>
    <row r="4100" spans="1:18" ht="42.75" x14ac:dyDescent="0.4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>
        <f t="shared" si="259"/>
        <v>2016</v>
      </c>
    </row>
    <row r="4101" spans="1:18" ht="42.75" x14ac:dyDescent="0.4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>
        <f t="shared" si="259"/>
        <v>2016</v>
      </c>
    </row>
    <row r="4102" spans="1:18" ht="28.5" x14ac:dyDescent="0.4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>
        <f t="shared" si="259"/>
        <v>2014</v>
      </c>
    </row>
    <row r="4103" spans="1:18" ht="42.75" x14ac:dyDescent="0.4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>
        <f t="shared" si="259"/>
        <v>2016</v>
      </c>
    </row>
    <row r="4104" spans="1:18" ht="42.75" x14ac:dyDescent="0.4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>
        <f t="shared" si="259"/>
        <v>2016</v>
      </c>
    </row>
    <row r="4105" spans="1:18" ht="42.75" x14ac:dyDescent="0.4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>
        <f t="shared" si="259"/>
        <v>2015</v>
      </c>
    </row>
    <row r="4106" spans="1:18" ht="42.75" x14ac:dyDescent="0.4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>
        <f t="shared" si="259"/>
        <v>2016</v>
      </c>
    </row>
    <row r="4107" spans="1:18" ht="42.75" x14ac:dyDescent="0.4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>
        <f t="shared" si="259"/>
        <v>2016</v>
      </c>
    </row>
    <row r="4108" spans="1:18" ht="42.75" x14ac:dyDescent="0.4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>
        <f t="shared" si="259"/>
        <v>2015</v>
      </c>
    </row>
    <row r="4109" spans="1:18" ht="42.75" x14ac:dyDescent="0.4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>
        <f t="shared" si="259"/>
        <v>2014</v>
      </c>
    </row>
    <row r="4110" spans="1:18" ht="42.75" x14ac:dyDescent="0.4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>
        <f t="shared" si="259"/>
        <v>2017</v>
      </c>
    </row>
    <row r="4111" spans="1:18" ht="42.75" x14ac:dyDescent="0.4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>
        <f t="shared" si="259"/>
        <v>2015</v>
      </c>
    </row>
    <row r="4112" spans="1:18" ht="42.75" x14ac:dyDescent="0.4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>
        <f t="shared" si="259"/>
        <v>2016</v>
      </c>
    </row>
    <row r="4113" spans="1:18" ht="42.75" x14ac:dyDescent="0.4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>
        <f t="shared" si="259"/>
        <v>2015</v>
      </c>
    </row>
    <row r="4114" spans="1:18" ht="42.75" x14ac:dyDescent="0.4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>
        <f t="shared" si="259"/>
        <v>2016</v>
      </c>
    </row>
    <row r="4115" spans="1:18" ht="42.75" x14ac:dyDescent="0.4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>
        <f t="shared" si="25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nima shafie</cp:lastModifiedBy>
  <dcterms:created xsi:type="dcterms:W3CDTF">2017-04-20T15:17:24Z</dcterms:created>
  <dcterms:modified xsi:type="dcterms:W3CDTF">2023-02-28T22:25:44Z</dcterms:modified>
</cp:coreProperties>
</file>