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4698\Desktop\Data Analytics Boot Camp\Excel\"/>
    </mc:Choice>
  </mc:AlternateContent>
  <xr:revisionPtr revIDLastSave="0" documentId="13_ncr:1_{FD7006A8-17B0-4885-A31B-FDCEA87D5DCD}" xr6:coauthVersionLast="47" xr6:coauthVersionMax="47" xr10:uidLastSave="{00000000-0000-0000-0000-000000000000}"/>
  <bookViews>
    <workbookView xWindow="28680" yWindow="-120" windowWidth="24240" windowHeight="13020" activeTab="1" xr2:uid="{A15E40F2-7643-46B8-8BF2-C98556B30977}"/>
  </bookViews>
  <sheets>
    <sheet name="Pay Summary" sheetId="7" r:id="rId1"/>
    <sheet name="Budget" sheetId="1" r:id="rId2"/>
    <sheet name="Pay Info" sheetId="8" r:id="rId3"/>
    <sheet name="Spending" sheetId="9" r:id="rId4"/>
    <sheet name="transactions" sheetId="2" r:id="rId5"/>
  </sheets>
  <definedNames>
    <definedName name="_xlnm._FilterDatabase" localSheetId="4" hidden="1">transactions!$A$1:$F$807</definedName>
  </definedNames>
  <calcPr calcId="191029"/>
  <pivotCaches>
    <pivotCache cacheId="1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  <c r="K13" i="1"/>
  <c r="K14" i="1" s="1"/>
  <c r="K12" i="1"/>
  <c r="K11" i="1"/>
  <c r="H4" i="1"/>
  <c r="H5" i="1"/>
  <c r="H6" i="1"/>
  <c r="H22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E42" i="1"/>
  <c r="B22" i="1"/>
  <c r="G14" i="1"/>
  <c r="E14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3" i="1"/>
  <c r="G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3" i="1"/>
  <c r="E3" i="1" s="1"/>
  <c r="E22" i="1" s="1"/>
  <c r="M4" i="8"/>
  <c r="G22" i="1" l="1"/>
  <c r="D22" i="1"/>
  <c r="E23" i="1" s="1"/>
  <c r="F22" i="1"/>
  <c r="G23" i="1" s="1"/>
  <c r="G24" i="1" s="1"/>
  <c r="H24" i="1" s="1"/>
</calcChain>
</file>

<file path=xl/sharedStrings.xml><?xml version="1.0" encoding="utf-8"?>
<sst xmlns="http://schemas.openxmlformats.org/spreadsheetml/2006/main" count="3321" uniqueCount="125">
  <si>
    <t>Category</t>
  </si>
  <si>
    <t>Budget</t>
  </si>
  <si>
    <t>Alcohol &amp; Bars</t>
  </si>
  <si>
    <t>Auto Insurance</t>
  </si>
  <si>
    <t>Coffee Shops</t>
  </si>
  <si>
    <t>Electronics &amp; Software</t>
  </si>
  <si>
    <t>Entertainment</t>
  </si>
  <si>
    <t>Fast Food</t>
  </si>
  <si>
    <t>Gas &amp; Fuel</t>
  </si>
  <si>
    <t>Groceries</t>
  </si>
  <si>
    <t>Haircut</t>
  </si>
  <si>
    <t>Home Improvement</t>
  </si>
  <si>
    <t>Internet</t>
  </si>
  <si>
    <t>Mobile Phone</t>
  </si>
  <si>
    <t>Mortgage &amp; Rent</t>
  </si>
  <si>
    <t>Movies &amp; DVDs</t>
  </si>
  <si>
    <t>Music</t>
  </si>
  <si>
    <t>Restaurants</t>
  </si>
  <si>
    <t>Shopping</t>
  </si>
  <si>
    <t>Television</t>
  </si>
  <si>
    <t>Utilities</t>
  </si>
  <si>
    <t>Date</t>
  </si>
  <si>
    <t>Description</t>
  </si>
  <si>
    <t>Amount</t>
  </si>
  <si>
    <t>Transaction Type</t>
  </si>
  <si>
    <t>Account Name</t>
  </si>
  <si>
    <t>Amazon</t>
  </si>
  <si>
    <t>debit</t>
  </si>
  <si>
    <t>Platinum Card</t>
  </si>
  <si>
    <t>Mortgage Payment</t>
  </si>
  <si>
    <t>Checking</t>
  </si>
  <si>
    <t>Thai Restaurant</t>
  </si>
  <si>
    <t>Silver Card</t>
  </si>
  <si>
    <t>Credit Card Payment</t>
  </si>
  <si>
    <t>credit</t>
  </si>
  <si>
    <t>Netflix</t>
  </si>
  <si>
    <t>American Tavern</t>
  </si>
  <si>
    <t>Hardware Store</t>
  </si>
  <si>
    <t>Gas Company</t>
  </si>
  <si>
    <t>Spotify</t>
  </si>
  <si>
    <t>Phone Company</t>
  </si>
  <si>
    <t>Shell</t>
  </si>
  <si>
    <t>Grocery Store</t>
  </si>
  <si>
    <t>Biweekly Paycheck</t>
  </si>
  <si>
    <t>Paycheck</t>
  </si>
  <si>
    <t>Pizza Place</t>
  </si>
  <si>
    <t>City Water Charges</t>
  </si>
  <si>
    <t>Power Company</t>
  </si>
  <si>
    <t>Starbucks</t>
  </si>
  <si>
    <t>Internet Service Provider</t>
  </si>
  <si>
    <t>Brunch Restaurant</t>
  </si>
  <si>
    <t>Japanese Restaurant</t>
  </si>
  <si>
    <t>Barbershop</t>
  </si>
  <si>
    <t>Bojangles</t>
  </si>
  <si>
    <t>Fancy Restaurant</t>
  </si>
  <si>
    <t>Brewing Company</t>
  </si>
  <si>
    <t>Mexican Restaurant</t>
  </si>
  <si>
    <t>Gas Station</t>
  </si>
  <si>
    <t>BBQ Restaurant</t>
  </si>
  <si>
    <t>BP</t>
  </si>
  <si>
    <t>Mediterranean Restaurant</t>
  </si>
  <si>
    <t>Steakhouse</t>
  </si>
  <si>
    <t>Belgian Restaurant</t>
  </si>
  <si>
    <t>Chili's</t>
  </si>
  <si>
    <t>Greek Restaurant</t>
  </si>
  <si>
    <t>Amazon Video</t>
  </si>
  <si>
    <t>Chevron</t>
  </si>
  <si>
    <t>Tiny Deli</t>
  </si>
  <si>
    <t>Irish Pub</t>
  </si>
  <si>
    <t>Blue Sky Market</t>
  </si>
  <si>
    <t>State Farm</t>
  </si>
  <si>
    <t>QuikTrip</t>
  </si>
  <si>
    <t>Mike's Construction Co.</t>
  </si>
  <si>
    <t>Liquor Store</t>
  </si>
  <si>
    <t>Movie Theater</t>
  </si>
  <si>
    <t>Italian Restaurant</t>
  </si>
  <si>
    <t>Chick-Fil-A</t>
  </si>
  <si>
    <t>Go Mart</t>
  </si>
  <si>
    <t>Circle K</t>
  </si>
  <si>
    <t>Wendy's</t>
  </si>
  <si>
    <t>Irish Restaurant</t>
  </si>
  <si>
    <t>Conoco</t>
  </si>
  <si>
    <t>Valero</t>
  </si>
  <si>
    <t>Sushi Restaurant</t>
  </si>
  <si>
    <t>Exxon</t>
  </si>
  <si>
    <t>German Restaurant</t>
  </si>
  <si>
    <t>Seafood Restaurant</t>
  </si>
  <si>
    <t>Food &amp; Dining</t>
  </si>
  <si>
    <t>Food Truck</t>
  </si>
  <si>
    <t>Latin Restaurant</t>
  </si>
  <si>
    <t>New York Deli</t>
  </si>
  <si>
    <t>Roadside Diner</t>
  </si>
  <si>
    <t>Bakery Place</t>
  </si>
  <si>
    <t>Best Buy</t>
  </si>
  <si>
    <t>Vietnamese Restaurant</t>
  </si>
  <si>
    <t>Target</t>
  </si>
  <si>
    <t>Hawaiian Grill</t>
  </si>
  <si>
    <t>Sheetz</t>
  </si>
  <si>
    <t>Row Labels</t>
  </si>
  <si>
    <t>Grand Total</t>
  </si>
  <si>
    <t>Sum of Amount</t>
  </si>
  <si>
    <t>2018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</si>
  <si>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</si>
  <si>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</si>
  <si>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</si>
  <si>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</si>
  <si>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</si>
  <si>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</si>
  <si>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</si>
  <si>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</si>
  <si>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</si>
  <si>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</si>
  <si>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</si>
  <si>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</si>
  <si>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2019</t>
  </si>
  <si>
    <t>Column Labels</t>
  </si>
  <si>
    <t>Years (Date)</t>
  </si>
  <si>
    <t>Total</t>
  </si>
  <si>
    <t>Annual Pay</t>
  </si>
  <si>
    <t>Budget vs Actual</t>
  </si>
  <si>
    <t>Monthly Spending</t>
  </si>
  <si>
    <t>Pay</t>
  </si>
  <si>
    <t>Worst Month</t>
  </si>
  <si>
    <t>Monthly Save</t>
  </si>
  <si>
    <t>Avg of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</si>
</sst>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6" formatCode="&quot;$&quot;#,##0_);[Red]\(&quot;$&quot;#,##0\)"/>
    <numFmt numFmtId="166" formatCode="[$-409]mmm\-yy;@"/>
    <numFmt numFmtId="17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6" fontId="0" fillId="0" borderId="0" xfId="0" applyNumberFormat="1"/>
    <xf numFmtId="9" fontId="0" fillId="0" borderId="0" xfId="1" applyFont="1"/>
    <xf numFmtId="9" fontId="0" fillId="0" borderId="0" xfId="0" applyNumberFormat="1"/>
    <xf numFmtId="174" fontId="0" fillId="0" borderId="0" xfId="0" applyNumberFormat="1"/>
    <xf numFmtId="17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174" fontId="0" fillId="0" borderId="3" xfId="0" applyNumberFormat="1" applyBorder="1" applyAlignment="1">
      <alignment horizontal="center"/>
    </xf>
    <xf numFmtId="0" fontId="0" fillId="0" borderId="4" xfId="0" applyBorder="1"/>
    <xf numFmtId="174" fontId="0" fillId="0" borderId="5" xfId="0" applyNumberFormat="1" applyBorder="1" applyAlignment="1">
      <alignment horizontal="center"/>
    </xf>
    <xf numFmtId="0" fontId="0" fillId="0" borderId="6" xfId="0" applyBorder="1"/>
    <xf numFmtId="174" fontId="0" fillId="0" borderId="7" xfId="0" applyNumberFormat="1" applyBorder="1" applyAlignment="1">
      <alignment horizontal="center"/>
    </xf>
    <xf numFmtId="0" fontId="0" fillId="0" borderId="8" xfId="0" applyBorder="1"/>
    <xf numFmtId="174" fontId="0" fillId="0" borderId="9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74" fontId="0" fillId="0" borderId="4" xfId="0" applyNumberFormat="1" applyBorder="1" applyAlignment="1">
      <alignment horizontal="center"/>
    </xf>
    <xf numFmtId="174" fontId="0" fillId="0" borderId="6" xfId="0" applyNumberFormat="1" applyBorder="1" applyAlignment="1">
      <alignment horizontal="center"/>
    </xf>
    <xf numFmtId="174" fontId="0" fillId="0" borderId="8" xfId="0" applyNumberFormat="1" applyBorder="1" applyAlignment="1">
      <alignment horizontal="center"/>
    </xf>
    <xf numFmtId="17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5" fontId="0" fillId="0" borderId="0" xfId="0" applyNumberFormat="1"/>
    <xf numFmtId="0" fontId="2" fillId="2" borderId="1" xfId="0" applyFont="1" applyFill="1" applyBorder="1" applyAlignment="1">
      <alignment horizontal="center"/>
    </xf>
    <xf numFmtId="174" fontId="2" fillId="2" borderId="10" xfId="0" applyNumberFormat="1" applyFont="1" applyFill="1" applyBorder="1" applyAlignment="1">
      <alignment horizontal="center"/>
    </xf>
    <xf numFmtId="174" fontId="2" fillId="2" borderId="11" xfId="0" applyNumberFormat="1" applyFont="1" applyFill="1" applyBorder="1" applyAlignment="1">
      <alignment horizontal="center"/>
    </xf>
    <xf numFmtId="174" fontId="2" fillId="2" borderId="12" xfId="0" applyNumberFormat="1" applyFont="1" applyFill="1" applyBorder="1" applyAlignment="1">
      <alignment horizontal="center"/>
    </xf>
    <xf numFmtId="174" fontId="2" fillId="2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6" xfId="0" applyFill="1" applyBorder="1"/>
    <xf numFmtId="0" fontId="0" fillId="0" borderId="0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74" fontId="2" fillId="2" borderId="2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7"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numFmt numFmtId="9" formatCode="&quot;$&quot;#,##0_);\(&quot;$&quot;#,##0\)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budget.xlsx]Spending!PivotTable7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Spending!$B$3:$B$4</c:f>
              <c:strCache>
                <c:ptCount val="1"/>
                <c:pt idx="0">
                  <c:v>Alcohol &amp; Bars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Spending!$B$5:$B$7</c:f>
              <c:numCache>
                <c:formatCode>"$"#,##0_);\("$"#,##0\)</c:formatCode>
                <c:ptCount val="2"/>
                <c:pt idx="0">
                  <c:v>-287.12000000000006</c:v>
                </c:pt>
                <c:pt idx="1">
                  <c:v>-252.01000000000002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8-4CF3-BEF9-F2CB28C58EA0}"/>
            </c:ext>
          </c:extLst>
        </c:ser>
        <c:ser>
          <c:idx val="1"/>
          <c:order val="1"/>
          <c:tx>
            <c:strRef>
              <c:f>Spending!$C$3:$C$4</c:f>
              <c:strCache>
                <c:ptCount val="1"/>
                <c:pt idx="0">
                  <c:v>Auto Insurance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Spending!$C$5:$C$7</c:f>
              <c:numCache>
                <c:formatCode>"$"#,##0_);\("$"#,##0\)</c:formatCode>
                <c:ptCount val="2"/>
                <c:pt idx="0">
                  <c:v>-675</c:v>
                </c:pt>
                <c:pt idx="1">
                  <c:v>-675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8-4CF3-BEF9-F2CB28C58EA0}"/>
            </c:ext>
          </c:extLst>
        </c:ser>
        <c:ser>
          <c:idx val="2"/>
          <c:order val="2"/>
          <c:tx>
            <c:strRef>
              <c:f>Spending!$D$3:$D$4</c:f>
              <c:strCache>
                <c:ptCount val="1"/>
                <c:pt idx="0">
                  <c:v>Coffee Shops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Spending!$D$5:$D$7</c:f>
              <c:numCache>
                <c:formatCode>"$"#,##0_);\("$"#,##0\)</c:formatCode>
                <c:ptCount val="2"/>
                <c:pt idx="0">
                  <c:v>-50.5</c:v>
                </c:pt>
                <c:pt idx="1">
                  <c:v>-65.040000000000006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08-4CF3-BEF9-F2CB28C58EA0}"/>
            </c:ext>
          </c:extLst>
        </c:ser>
        <c:ser>
          <c:idx val="3"/>
          <c:order val="3"/>
          <c:tx>
            <c:strRef>
              <c:f>Spending!$E$3:$E$4</c:f>
              <c:strCache>
                <c:ptCount val="1"/>
                <c:pt idx="0">
                  <c:v>Electronics &amp; Software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Spending!$E$5:$E$7</c:f>
              <c:numCache>
                <c:formatCode>"$"#,##0_);\("$"#,##0\)</c:formatCode>
                <c:ptCount val="2"/>
                <c:pt idx="1">
                  <c:v>-719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08-4CF3-BEF9-F2CB28C58EA0}"/>
            </c:ext>
          </c:extLst>
        </c:ser>
        <c:ser>
          <c:idx val="4"/>
          <c:order val="4"/>
          <c:tx>
            <c:strRef>
              <c:f>Spending!$F$3:$F$4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Spending!$F$5:$F$7</c:f>
              <c:numCache>
                <c:formatCode>"$"#,##0_);\("$"#,##0\)</c:formatCode>
                <c:ptCount val="2"/>
                <c:pt idx="0">
                  <c:v>-9.6199999999999992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08-4CF3-BEF9-F2CB28C58EA0}"/>
            </c:ext>
          </c:extLst>
        </c:ser>
        <c:ser>
          <c:idx val="5"/>
          <c:order val="5"/>
          <c:tx>
            <c:strRef>
              <c:f>Spending!$G$3:$G$4</c:f>
              <c:strCache>
                <c:ptCount val="1"/>
                <c:pt idx="0">
                  <c:v>Fast Food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Spending!$G$5:$G$7</c:f>
              <c:numCache>
                <c:formatCode>"$"#,##0_);\("$"#,##0\)</c:formatCode>
                <c:ptCount val="2"/>
                <c:pt idx="0">
                  <c:v>-330.63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08-4CF3-BEF9-F2CB28C58EA0}"/>
            </c:ext>
          </c:extLst>
        </c:ser>
        <c:ser>
          <c:idx val="6"/>
          <c:order val="6"/>
          <c:tx>
            <c:strRef>
              <c:f>Spending!$H$3:$H$4</c:f>
              <c:strCache>
                <c:ptCount val="1"/>
                <c:pt idx="0">
                  <c:v>Food &amp; Dining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Spending!$H$5:$H$7</c:f>
              <c:numCache>
                <c:formatCode>"$"#,##0_);\("$"#,##0\)</c:formatCode>
                <c:ptCount val="2"/>
                <c:pt idx="0">
                  <c:v>-77.75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08-4CF3-BEF9-F2CB28C58EA0}"/>
            </c:ext>
          </c:extLst>
        </c:ser>
        <c:ser>
          <c:idx val="7"/>
          <c:order val="7"/>
          <c:tx>
            <c:strRef>
              <c:f>Spending!$I$3:$I$4</c:f>
              <c:strCache>
                <c:ptCount val="1"/>
                <c:pt idx="0">
                  <c:v>Gas &amp; Fuel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Spending!$I$5:$I$7</c:f>
              <c:numCache>
                <c:formatCode>"$"#,##0_);\("$"#,##0\)</c:formatCode>
                <c:ptCount val="2"/>
                <c:pt idx="0">
                  <c:v>-1095.9099999999999</c:v>
                </c:pt>
                <c:pt idx="1">
                  <c:v>-619.26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08-4CF3-BEF9-F2CB28C58EA0}"/>
            </c:ext>
          </c:extLst>
        </c:ser>
        <c:ser>
          <c:idx val="8"/>
          <c:order val="8"/>
          <c:tx>
            <c:strRef>
              <c:f>Spending!$J$3:$J$4</c:f>
              <c:strCache>
                <c:ptCount val="1"/>
                <c:pt idx="0">
                  <c:v>Groceries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Spending!$J$5:$J$7</c:f>
              <c:numCache>
                <c:formatCode>"$"#,##0_);\("$"#,##0\)</c:formatCode>
                <c:ptCount val="2"/>
                <c:pt idx="0">
                  <c:v>-1823.1600000000003</c:v>
                </c:pt>
                <c:pt idx="1">
                  <c:v>-972.05000000000007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08-4CF3-BEF9-F2CB28C58EA0}"/>
            </c:ext>
          </c:extLst>
        </c:ser>
        <c:ser>
          <c:idx val="9"/>
          <c:order val="9"/>
          <c:tx>
            <c:strRef>
              <c:f>Spending!$K$3:$K$4</c:f>
              <c:strCache>
                <c:ptCount val="1"/>
                <c:pt idx="0">
                  <c:v>Haircut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Spending!$K$5:$K$7</c:f>
              <c:numCache>
                <c:formatCode>"$"#,##0_);\("$"#,##0\)</c:formatCode>
                <c:ptCount val="2"/>
                <c:pt idx="0">
                  <c:v>-209</c:v>
                </c:pt>
                <c:pt idx="1">
                  <c:v>-169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08-4CF3-BEF9-F2CB28C58EA0}"/>
            </c:ext>
          </c:extLst>
        </c:ser>
        <c:ser>
          <c:idx val="10"/>
          <c:order val="10"/>
          <c:tx>
            <c:strRef>
              <c:f>Spending!$L$3:$L$4</c:f>
              <c:strCache>
                <c:ptCount val="1"/>
                <c:pt idx="0">
                  <c:v>Home Improvement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Spending!$L$5:$L$7</c:f>
              <c:numCache>
                <c:formatCode>"$"#,##0_);\("$"#,##0\)</c:formatCode>
                <c:ptCount val="2"/>
                <c:pt idx="0">
                  <c:v>-9053.9999999999982</c:v>
                </c:pt>
                <c:pt idx="1">
                  <c:v>-10038.869999999997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08-4CF3-BEF9-F2CB28C58EA0}"/>
            </c:ext>
          </c:extLst>
        </c:ser>
        <c:ser>
          <c:idx val="11"/>
          <c:order val="11"/>
          <c:tx>
            <c:strRef>
              <c:f>Spending!$M$3:$M$4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Spending!$M$5:$M$7</c:f>
              <c:numCache>
                <c:formatCode>"$"#,##0_);\("$"#,##0\)</c:formatCode>
                <c:ptCount val="2"/>
                <c:pt idx="0">
                  <c:v>-895.88</c:v>
                </c:pt>
                <c:pt idx="1">
                  <c:v>-675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08-4CF3-BEF9-F2CB28C58EA0}"/>
            </c:ext>
          </c:extLst>
        </c:ser>
        <c:ser>
          <c:idx val="12"/>
          <c:order val="12"/>
          <c:tx>
            <c:strRef>
              <c:f>Spending!$N$3:$N$4</c:f>
              <c:strCache>
                <c:ptCount val="1"/>
                <c:pt idx="0">
                  <c:v>Mobile Phone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Spending!$N$5:$N$7</c:f>
              <c:numCache>
                <c:formatCode>"$"#,##0_);\("$"#,##0\)</c:formatCode>
                <c:ptCount val="2"/>
                <c:pt idx="0">
                  <c:v>-1095.4000000000001</c:v>
                </c:pt>
                <c:pt idx="1">
                  <c:v>-585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08-4CF3-BEF9-F2CB28C58EA0}"/>
            </c:ext>
          </c:extLst>
        </c:ser>
        <c:ser>
          <c:idx val="13"/>
          <c:order val="13"/>
          <c:tx>
            <c:strRef>
              <c:f>Spending!$O$3:$O$4</c:f>
              <c:strCache>
                <c:ptCount val="1"/>
                <c:pt idx="0">
                  <c:v>Mortgage &amp; Rent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Spending!$O$5:$O$7</c:f>
              <c:numCache>
                <c:formatCode>"$"#,##0_);\("$"#,##0\)</c:formatCode>
                <c:ptCount val="2"/>
                <c:pt idx="0">
                  <c:v>-14854.500000000004</c:v>
                </c:pt>
                <c:pt idx="1">
                  <c:v>-9900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C08-4CF3-BEF9-F2CB28C58EA0}"/>
            </c:ext>
          </c:extLst>
        </c:ser>
        <c:ser>
          <c:idx val="14"/>
          <c:order val="14"/>
          <c:tx>
            <c:strRef>
              <c:f>Spending!$P$3:$P$4</c:f>
              <c:strCache>
                <c:ptCount val="1"/>
                <c:pt idx="0">
                  <c:v>Movies &amp; DVDs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Spending!$P$5:$P$7</c:f>
              <c:numCache>
                <c:formatCode>"$"#,##0_);\("$"#,##0\)</c:formatCode>
                <c:ptCount val="2"/>
                <c:pt idx="0">
                  <c:v>-222.19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C08-4CF3-BEF9-F2CB28C58EA0}"/>
            </c:ext>
          </c:extLst>
        </c:ser>
        <c:ser>
          <c:idx val="15"/>
          <c:order val="15"/>
          <c:tx>
            <c:strRef>
              <c:f>Spending!$Q$3:$Q$4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Spending!$Q$5:$Q$7</c:f>
              <c:numCache>
                <c:formatCode>"$"#,##0_);\("$"#,##0\)</c:formatCode>
                <c:ptCount val="2"/>
                <c:pt idx="0">
                  <c:v>-128.28</c:v>
                </c:pt>
                <c:pt idx="1">
                  <c:v>-96.21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C08-4CF3-BEF9-F2CB28C58EA0}"/>
            </c:ext>
          </c:extLst>
        </c:ser>
        <c:ser>
          <c:idx val="16"/>
          <c:order val="16"/>
          <c:tx>
            <c:strRef>
              <c:f>Spending!$R$3:$R$4</c:f>
              <c:strCache>
                <c:ptCount val="1"/>
                <c:pt idx="0">
                  <c:v>Restaurants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Spending!$R$5:$R$7</c:f>
              <c:numCache>
                <c:formatCode>"$"#,##0_);\("$"#,##0\)</c:formatCode>
                <c:ptCount val="2"/>
                <c:pt idx="0">
                  <c:v>-1634.1000000000001</c:v>
                </c:pt>
                <c:pt idx="1">
                  <c:v>-978.92000000000007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C08-4CF3-BEF9-F2CB28C58EA0}"/>
            </c:ext>
          </c:extLst>
        </c:ser>
        <c:ser>
          <c:idx val="17"/>
          <c:order val="17"/>
          <c:tx>
            <c:strRef>
              <c:f>Spending!$S$3:$S$4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Spending!$S$5:$S$7</c:f>
              <c:numCache>
                <c:formatCode>"$"#,##0_);\("$"#,##0\)</c:formatCode>
                <c:ptCount val="2"/>
                <c:pt idx="0">
                  <c:v>-1418.5</c:v>
                </c:pt>
                <c:pt idx="1">
                  <c:v>-554.74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C08-4CF3-BEF9-F2CB28C58EA0}"/>
            </c:ext>
          </c:extLst>
        </c:ser>
        <c:ser>
          <c:idx val="18"/>
          <c:order val="18"/>
          <c:tx>
            <c:strRef>
              <c:f>Spending!$T$3:$T$4</c:f>
              <c:strCache>
                <c:ptCount val="1"/>
                <c:pt idx="0">
                  <c:v>Television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Spending!$T$5:$T$7</c:f>
              <c:numCache>
                <c:formatCode>"$"#,##0_);\("$"#,##0\)</c:formatCode>
                <c:ptCount val="2"/>
                <c:pt idx="1">
                  <c:v>-104.78000000000002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C08-4CF3-BEF9-F2CB28C58EA0}"/>
            </c:ext>
          </c:extLst>
        </c:ser>
        <c:ser>
          <c:idx val="19"/>
          <c:order val="19"/>
          <c:tx>
            <c:strRef>
              <c:f>Spending!$U$3:$U$4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Spending!$U$5:$U$7</c:f>
              <c:numCache>
                <c:formatCode>"$"#,##0_);\("$"#,##0\)</c:formatCode>
                <c:ptCount val="2"/>
                <c:pt idx="0">
                  <c:v>-1582</c:v>
                </c:pt>
                <c:pt idx="1">
                  <c:v>-1194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C08-4CF3-BEF9-F2CB28C58E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1677824"/>
        <c:axId val="1831678304"/>
      </c:barChart>
      <c:catAx>
        <c:axId val="183167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678304"/>
        <c:crosses val="autoZero"/>
        <c:auto val="1"/>
        <c:lblAlgn val="ctr"/>
        <c:lblOffset val="100"/>
        <c:noMultiLvlLbl val="0"/>
      </c:catAx>
      <c:valAx>
        <c:axId val="18316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67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budget.xlsx]Pay Info!PivotTable5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  <a:r>
              <a:rPr lang="en-US" baseline="0"/>
              <a:t> Pay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'Pay Info'!$B$4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'Pay Info'!$A$5:$A$17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'Pay Info'!$B$5:$B$17</c:f>
              <c:numCache>
                <c:formatCode>General</c:formatCode>
                <c:ptCount val="12"/>
                <c:pt idx="0">
                  <c:v>4000</c:v>
                </c:pt>
                <c:pt idx="1">
                  <c:v>4000</c:v>
                </c:pt>
                <c:pt idx="2">
                  <c:v>6000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6000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F-40DE-8305-90EC078F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15904"/>
        <c:axId val="213713504"/>
      </c:barChart>
      <c:catAx>
        <c:axId val="21371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3504"/>
        <c:crosses val="autoZero"/>
        <c:auto val="1"/>
        <c:lblAlgn val="ctr"/>
        <c:lblOffset val="100"/>
        <c:noMultiLvlLbl val="0"/>
      </c:catAx>
      <c:valAx>
        <c:axId val="2137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budget.xlsx]Pay Info!PivotTable6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Pay</a:t>
            </a:r>
            <a:r>
              <a:rPr lang="en-US" baseline="0"/>
              <a:t> (9 Months)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'Pay Info'!$B$20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'Pay Info'!$A$21:$A$30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'Pay Info'!$B$21:$B$30</c:f>
              <c:numCache>
                <c:formatCode>General</c:formatCode>
                <c:ptCount val="9"/>
                <c:pt idx="0">
                  <c:v>4000</c:v>
                </c:pt>
                <c:pt idx="1">
                  <c:v>4000</c:v>
                </c:pt>
                <c:pt idx="2">
                  <c:v>6000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4500</c:v>
                </c:pt>
                <c:pt idx="7">
                  <c:v>6750</c:v>
                </c:pt>
                <c:pt idx="8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E-42E6-9830-A78BDCDE4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500144"/>
        <c:axId val="244499664"/>
      </c:barChart>
      <c:catAx>
        <c:axId val="24450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99664"/>
        <c:crosses val="autoZero"/>
        <c:auto val="1"/>
        <c:lblAlgn val="ctr"/>
        <c:lblOffset val="100"/>
        <c:noMultiLvlLbl val="0"/>
      </c:catAx>
      <c:valAx>
        <c:axId val="244499664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0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budget.xlsx]Spending!PivotTable7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Spending!$B$3:$B$4</c:f>
              <c:strCache>
                <c:ptCount val="1"/>
                <c:pt idx="0">
                  <c:v>Alcohol &amp; Bars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Spending!$B$5:$B$7</c:f>
              <c:numCache>
                <c:formatCode>"$"#,##0_);\("$"#,##0\)</c:formatCode>
                <c:ptCount val="2"/>
                <c:pt idx="0">
                  <c:v>-287.12000000000006</c:v>
                </c:pt>
                <c:pt idx="1">
                  <c:v>-252.01000000000002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136-BE52-F4CDB1481BC5}"/>
            </c:ext>
          </c:extLst>
        </c:ser>
        <c:ser>
          <c:idx val="1"/>
          <c:order val="1"/>
          <c:tx>
            <c:strRef>
              <c:f>Spending!$C$3:$C$4</c:f>
              <c:strCache>
                <c:ptCount val="1"/>
                <c:pt idx="0">
                  <c:v>Auto Insurance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Spending!$C$5:$C$7</c:f>
              <c:numCache>
                <c:formatCode>"$"#,##0_);\("$"#,##0\)</c:formatCode>
                <c:ptCount val="2"/>
                <c:pt idx="0">
                  <c:v>-675</c:v>
                </c:pt>
                <c:pt idx="1">
                  <c:v>-675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C69-4136-BE52-F4CDB1481BC5}"/>
            </c:ext>
          </c:extLst>
        </c:ser>
        <c:ser>
          <c:idx val="2"/>
          <c:order val="2"/>
          <c:tx>
            <c:strRef>
              <c:f>Spending!$D$3:$D$4</c:f>
              <c:strCache>
                <c:ptCount val="1"/>
                <c:pt idx="0">
                  <c:v>Coffee Shops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Spending!$D$5:$D$7</c:f>
              <c:numCache>
                <c:formatCode>"$"#,##0_);\("$"#,##0\)</c:formatCode>
                <c:ptCount val="2"/>
                <c:pt idx="0">
                  <c:v>-50.5</c:v>
                </c:pt>
                <c:pt idx="1">
                  <c:v>-65.040000000000006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C69-4136-BE52-F4CDB1481BC5}"/>
            </c:ext>
          </c:extLst>
        </c:ser>
        <c:ser>
          <c:idx val="3"/>
          <c:order val="3"/>
          <c:tx>
            <c:strRef>
              <c:f>Spending!$E$3:$E$4</c:f>
              <c:strCache>
                <c:ptCount val="1"/>
                <c:pt idx="0">
                  <c:v>Electronics &amp; Software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Spending!$E$5:$E$7</c:f>
              <c:numCache>
                <c:formatCode>"$"#,##0_);\("$"#,##0\)</c:formatCode>
                <c:ptCount val="2"/>
                <c:pt idx="1">
                  <c:v>-719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C69-4136-BE52-F4CDB1481BC5}"/>
            </c:ext>
          </c:extLst>
        </c:ser>
        <c:ser>
          <c:idx val="4"/>
          <c:order val="4"/>
          <c:tx>
            <c:strRef>
              <c:f>Spending!$F$3:$F$4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Spending!$F$5:$F$7</c:f>
              <c:numCache>
                <c:formatCode>"$"#,##0_);\("$"#,##0\)</c:formatCode>
                <c:ptCount val="2"/>
                <c:pt idx="0">
                  <c:v>-9.6199999999999992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C69-4136-BE52-F4CDB1481BC5}"/>
            </c:ext>
          </c:extLst>
        </c:ser>
        <c:ser>
          <c:idx val="5"/>
          <c:order val="5"/>
          <c:tx>
            <c:strRef>
              <c:f>Spending!$G$3:$G$4</c:f>
              <c:strCache>
                <c:ptCount val="1"/>
                <c:pt idx="0">
                  <c:v>Fast Food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Spending!$G$5:$G$7</c:f>
              <c:numCache>
                <c:formatCode>"$"#,##0_);\("$"#,##0\)</c:formatCode>
                <c:ptCount val="2"/>
                <c:pt idx="0">
                  <c:v>-330.63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C69-4136-BE52-F4CDB1481BC5}"/>
            </c:ext>
          </c:extLst>
        </c:ser>
        <c:ser>
          <c:idx val="6"/>
          <c:order val="6"/>
          <c:tx>
            <c:strRef>
              <c:f>Spending!$H$3:$H$4</c:f>
              <c:strCache>
                <c:ptCount val="1"/>
                <c:pt idx="0">
                  <c:v>Food &amp; Dining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Spending!$H$5:$H$7</c:f>
              <c:numCache>
                <c:formatCode>"$"#,##0_);\("$"#,##0\)</c:formatCode>
                <c:ptCount val="2"/>
                <c:pt idx="0">
                  <c:v>-77.75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C69-4136-BE52-F4CDB1481BC5}"/>
            </c:ext>
          </c:extLst>
        </c:ser>
        <c:ser>
          <c:idx val="7"/>
          <c:order val="7"/>
          <c:tx>
            <c:strRef>
              <c:f>Spending!$I$3:$I$4</c:f>
              <c:strCache>
                <c:ptCount val="1"/>
                <c:pt idx="0">
                  <c:v>Gas &amp; Fuel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Spending!$I$5:$I$7</c:f>
              <c:numCache>
                <c:formatCode>"$"#,##0_);\("$"#,##0\)</c:formatCode>
                <c:ptCount val="2"/>
                <c:pt idx="0">
                  <c:v>-1095.9099999999999</c:v>
                </c:pt>
                <c:pt idx="1">
                  <c:v>-619.26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C69-4136-BE52-F4CDB1481BC5}"/>
            </c:ext>
          </c:extLst>
        </c:ser>
        <c:ser>
          <c:idx val="8"/>
          <c:order val="8"/>
          <c:tx>
            <c:strRef>
              <c:f>Spending!$J$3:$J$4</c:f>
              <c:strCache>
                <c:ptCount val="1"/>
                <c:pt idx="0">
                  <c:v>Groceries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Spending!$J$5:$J$7</c:f>
              <c:numCache>
                <c:formatCode>"$"#,##0_);\("$"#,##0\)</c:formatCode>
                <c:ptCount val="2"/>
                <c:pt idx="0">
                  <c:v>-1823.1600000000003</c:v>
                </c:pt>
                <c:pt idx="1">
                  <c:v>-972.05000000000007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C69-4136-BE52-F4CDB1481BC5}"/>
            </c:ext>
          </c:extLst>
        </c:ser>
        <c:ser>
          <c:idx val="9"/>
          <c:order val="9"/>
          <c:tx>
            <c:strRef>
              <c:f>Spending!$K$3:$K$4</c:f>
              <c:strCache>
                <c:ptCount val="1"/>
                <c:pt idx="0">
                  <c:v>Haircut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Spending!$K$5:$K$7</c:f>
              <c:numCache>
                <c:formatCode>"$"#,##0_);\("$"#,##0\)</c:formatCode>
                <c:ptCount val="2"/>
                <c:pt idx="0">
                  <c:v>-209</c:v>
                </c:pt>
                <c:pt idx="1">
                  <c:v>-169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C69-4136-BE52-F4CDB1481BC5}"/>
            </c:ext>
          </c:extLst>
        </c:ser>
        <c:ser>
          <c:idx val="10"/>
          <c:order val="10"/>
          <c:tx>
            <c:strRef>
              <c:f>Spending!$L$3:$L$4</c:f>
              <c:strCache>
                <c:ptCount val="1"/>
                <c:pt idx="0">
                  <c:v>Home Improvement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Spending!$L$5:$L$7</c:f>
              <c:numCache>
                <c:formatCode>"$"#,##0_);\("$"#,##0\)</c:formatCode>
                <c:ptCount val="2"/>
                <c:pt idx="0">
                  <c:v>-9053.9999999999982</c:v>
                </c:pt>
                <c:pt idx="1">
                  <c:v>-10038.869999999997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C69-4136-BE52-F4CDB1481BC5}"/>
            </c:ext>
          </c:extLst>
        </c:ser>
        <c:ser>
          <c:idx val="11"/>
          <c:order val="11"/>
          <c:tx>
            <c:strRef>
              <c:f>Spending!$M$3:$M$4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Spending!$M$5:$M$7</c:f>
              <c:numCache>
                <c:formatCode>"$"#,##0_);\("$"#,##0\)</c:formatCode>
                <c:ptCount val="2"/>
                <c:pt idx="0">
                  <c:v>-895.88</c:v>
                </c:pt>
                <c:pt idx="1">
                  <c:v>-675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C69-4136-BE52-F4CDB1481BC5}"/>
            </c:ext>
          </c:extLst>
        </c:ser>
        <c:ser>
          <c:idx val="12"/>
          <c:order val="12"/>
          <c:tx>
            <c:strRef>
              <c:f>Spending!$N$3:$N$4</c:f>
              <c:strCache>
                <c:ptCount val="1"/>
                <c:pt idx="0">
                  <c:v>Mobile Phone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Spending!$N$5:$N$7</c:f>
              <c:numCache>
                <c:formatCode>"$"#,##0_);\("$"#,##0\)</c:formatCode>
                <c:ptCount val="2"/>
                <c:pt idx="0">
                  <c:v>-1095.4000000000001</c:v>
                </c:pt>
                <c:pt idx="1">
                  <c:v>-585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C69-4136-BE52-F4CDB1481BC5}"/>
            </c:ext>
          </c:extLst>
        </c:ser>
        <c:ser>
          <c:idx val="13"/>
          <c:order val="13"/>
          <c:tx>
            <c:strRef>
              <c:f>Spending!$O$3:$O$4</c:f>
              <c:strCache>
                <c:ptCount val="1"/>
                <c:pt idx="0">
                  <c:v>Mortgage &amp; Rent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Spending!$O$5:$O$7</c:f>
              <c:numCache>
                <c:formatCode>"$"#,##0_);\("$"#,##0\)</c:formatCode>
                <c:ptCount val="2"/>
                <c:pt idx="0">
                  <c:v>-14854.500000000004</c:v>
                </c:pt>
                <c:pt idx="1">
                  <c:v>-9900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C69-4136-BE52-F4CDB1481BC5}"/>
            </c:ext>
          </c:extLst>
        </c:ser>
        <c:ser>
          <c:idx val="14"/>
          <c:order val="14"/>
          <c:tx>
            <c:strRef>
              <c:f>Spending!$P$3:$P$4</c:f>
              <c:strCache>
                <c:ptCount val="1"/>
                <c:pt idx="0">
                  <c:v>Movies &amp; DVDs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Spending!$P$5:$P$7</c:f>
              <c:numCache>
                <c:formatCode>"$"#,##0_);\("$"#,##0\)</c:formatCode>
                <c:ptCount val="2"/>
                <c:pt idx="0">
                  <c:v>-222.19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C69-4136-BE52-F4CDB1481BC5}"/>
            </c:ext>
          </c:extLst>
        </c:ser>
        <c:ser>
          <c:idx val="15"/>
          <c:order val="15"/>
          <c:tx>
            <c:strRef>
              <c:f>Spending!$Q$3:$Q$4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Spending!$Q$5:$Q$7</c:f>
              <c:numCache>
                <c:formatCode>"$"#,##0_);\("$"#,##0\)</c:formatCode>
                <c:ptCount val="2"/>
                <c:pt idx="0">
                  <c:v>-128.28</c:v>
                </c:pt>
                <c:pt idx="1">
                  <c:v>-96.21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C69-4136-BE52-F4CDB1481BC5}"/>
            </c:ext>
          </c:extLst>
        </c:ser>
        <c:ser>
          <c:idx val="16"/>
          <c:order val="16"/>
          <c:tx>
            <c:strRef>
              <c:f>Spending!$R$3:$R$4</c:f>
              <c:strCache>
                <c:ptCount val="1"/>
                <c:pt idx="0">
                  <c:v>Restaurants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Spending!$R$5:$R$7</c:f>
              <c:numCache>
                <c:formatCode>"$"#,##0_);\("$"#,##0\)</c:formatCode>
                <c:ptCount val="2"/>
                <c:pt idx="0">
                  <c:v>-1634.1000000000001</c:v>
                </c:pt>
                <c:pt idx="1">
                  <c:v>-978.92000000000007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C69-4136-BE52-F4CDB1481BC5}"/>
            </c:ext>
          </c:extLst>
        </c:ser>
        <c:ser>
          <c:idx val="17"/>
          <c:order val="17"/>
          <c:tx>
            <c:strRef>
              <c:f>Spending!$S$3:$S$4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Spending!$S$5:$S$7</c:f>
              <c:numCache>
                <c:formatCode>"$"#,##0_);\("$"#,##0\)</c:formatCode>
                <c:ptCount val="2"/>
                <c:pt idx="0">
                  <c:v>-1418.5</c:v>
                </c:pt>
                <c:pt idx="1">
                  <c:v>-554.74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C69-4136-BE52-F4CDB1481BC5}"/>
            </c:ext>
          </c:extLst>
        </c:ser>
        <c:ser>
          <c:idx val="18"/>
          <c:order val="18"/>
          <c:tx>
            <c:strRef>
              <c:f>Spending!$T$3:$T$4</c:f>
              <c:strCache>
                <c:ptCount val="1"/>
                <c:pt idx="0">
                  <c:v>Television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Spending!$T$5:$T$7</c:f>
              <c:numCache>
                <c:formatCode>"$"#,##0_);\("$"#,##0\)</c:formatCode>
                <c:ptCount val="2"/>
                <c:pt idx="1">
                  <c:v>-104.78000000000002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C69-4136-BE52-F4CDB1481BC5}"/>
            </c:ext>
          </c:extLst>
        </c:ser>
        <c:ser>
          <c:idx val="19"/>
          <c:order val="19"/>
          <c:tx>
            <c:strRef>
              <c:f>Spending!$U$3:$U$4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Spending!$A$5:$A$7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Spending!$U$5:$U$7</c:f>
              <c:numCache>
                <c:formatCode>"$"#,##0_);\("$"#,##0\)</c:formatCode>
                <c:ptCount val="2"/>
                <c:pt idx="0">
                  <c:v>-1582</c:v>
                </c:pt>
                <c:pt idx="1">
                  <c:v>-1194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C69-4136-BE52-F4CDB1481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1677824"/>
        <c:axId val="1831678304"/>
      </c:barChart>
      <c:catAx>
        <c:axId val="183167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678304"/>
        <c:crosses val="autoZero"/>
        <c:auto val="1"/>
        <c:lblAlgn val="ctr"/>
        <c:lblOffset val="100"/>
        <c:noMultiLvlLbl val="0"/>
      </c:catAx>
      <c:valAx>
        <c:axId val="18316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67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95250</xdr:rowOff>
    </xdr:from>
    <xdr:to>
      <xdr:col>18</xdr:col>
      <xdr:colOff>304800</xdr:colOff>
      <xdr:row>42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28371B-AA26-4358-B9AD-EECC4D0C2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990599</xdr:colOff>
      <xdr:row>2</xdr:row>
      <xdr:rowOff>9526</xdr:rowOff>
    </xdr:from>
    <xdr:to>
      <xdr:col>9</xdr:col>
      <xdr:colOff>581024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4AAA0-29A7-50E9-9D8B-1EE8F0E66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52386</xdr:colOff>
      <xdr:row>16</xdr:row>
      <xdr:rowOff>180975</xdr:rowOff>
    </xdr:from>
    <xdr:to>
      <xdr:col>10</xdr:col>
      <xdr:colOff>19049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00B7FA-4B1D-21A7-47E0-67451FE59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6</xdr:row>
      <xdr:rowOff>33336</xdr:rowOff>
    </xdr:from>
    <xdr:to>
      <xdr:col>12</xdr:col>
      <xdr:colOff>76199</xdr:colOff>
      <xdr:row>23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36D8E-77E0-C34E-67AE-8C72FA038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Ozgo" refreshedDate="45056.788163541663" createdVersion="8" refreshedVersion="8" minRefreshableVersion="3" recordCount="806" xr:uid="{3F39BFDC-9D0B-49E9-B230-37F9DAFC9A00}">
  <cacheSource type="worksheet">
    <worksheetSource ref="A1:F807" sheet="transactions"/>
  </cacheSource>
  <cacheFields count="9">
    <cacheField name="Date" numFmtId="166">
      <sharedItems containsSemiMixedTypes="0" containsNonDate="0" containsDate="1" containsString="0" minDate="2018-01-01T00:00:00" maxDate="2019-10-01T00:00:00" count="432">
        <d v="2019-06-20T00:00:00"/>
        <d v="2018-05-11T00:00:00"/>
        <d v="2018-01-03T00:00:00"/>
        <d v="2019-07-05T00:00:00"/>
        <d v="2019-07-19T00:00:00"/>
        <d v="2019-08-02T00:00:00"/>
        <d v="2019-08-16T00:00:00"/>
        <d v="2019-08-30T00:00:00"/>
        <d v="2019-09-13T00:00:00"/>
        <d v="2019-09-27T00:00:00"/>
        <d v="2018-01-12T00:00:00"/>
        <d v="2018-01-19T00:00:00"/>
        <d v="2018-02-02T00:00:00"/>
        <d v="2018-02-16T00:00:00"/>
        <d v="2018-03-02T00:00:00"/>
        <d v="2018-03-16T00:00:00"/>
        <d v="2018-03-30T00:00:00"/>
        <d v="2018-04-13T00:00:00"/>
        <d v="2018-04-27T00:00:00"/>
        <d v="2018-05-25T00:00:00"/>
        <d v="2018-06-08T00:00:00"/>
        <d v="2018-06-22T00:00:00"/>
        <d v="2018-07-06T00:00:00"/>
        <d v="2018-07-20T00:00:00"/>
        <d v="2018-08-03T00:00:00"/>
        <d v="2018-08-17T00:00:00"/>
        <d v="2018-08-31T00:00:00"/>
        <d v="2018-09-14T00:00:00"/>
        <d v="2018-09-28T00:00:00"/>
        <d v="2018-10-12T00:00:00"/>
        <d v="2018-10-26T00:00:00"/>
        <d v="2018-11-09T00:00:00"/>
        <d v="2018-11-23T00:00:00"/>
        <d v="2018-12-07T00:00:00"/>
        <d v="2018-12-21T00:00:00"/>
        <d v="2019-01-04T00:00:00"/>
        <d v="2019-01-18T00:00:00"/>
        <d v="2019-02-01T00:00:00"/>
        <d v="2019-02-15T00:00:00"/>
        <d v="2019-03-01T00:00:00"/>
        <d v="2019-03-15T00:00:00"/>
        <d v="2019-03-29T00:00:00"/>
        <d v="2019-04-12T00:00:00"/>
        <d v="2019-04-26T00:00:00"/>
        <d v="2019-05-10T00:00:00"/>
        <d v="2019-05-24T00:00:00"/>
        <d v="2019-06-07T00:00:00"/>
        <d v="2019-06-21T00:00:00"/>
        <d v="2019-01-31T00:00:00"/>
        <d v="2019-09-18T00:00:00"/>
        <d v="2019-04-01T00:00:00"/>
        <d v="2019-09-06T00:00:00"/>
        <d v="2019-08-19T00:00:00"/>
        <d v="2018-01-02T00:00:00"/>
        <d v="2018-04-02T00:00:00"/>
        <d v="2018-05-02T00:00:00"/>
        <d v="2018-06-04T00:00:00"/>
        <d v="2018-07-02T00:00:00"/>
        <d v="2018-08-02T00:00:00"/>
        <d v="2018-09-04T00:00:00"/>
        <d v="2018-04-26T00:00:00"/>
        <d v="2018-10-02T00:00:00"/>
        <d v="2018-11-02T00:00:00"/>
        <d v="2018-12-03T00:00:00"/>
        <d v="2019-01-03T00:00:00"/>
        <d v="2019-02-05T00:00:00"/>
        <d v="2019-03-04T00:00:00"/>
        <d v="2019-04-02T00:00:00"/>
        <d v="2019-05-02T00:00:00"/>
        <d v="2019-06-03T00:00:00"/>
        <d v="2019-07-02T00:00:00"/>
        <d v="2019-09-03T00:00:00"/>
        <d v="2019-03-31T00:00:00"/>
        <d v="2018-06-25T00:00:00"/>
        <d v="2018-12-29T00:00:00"/>
        <d v="2019-07-18T00:00:00"/>
        <d v="2019-05-28T00:00:00"/>
        <d v="2018-02-26T00:00:00"/>
        <d v="2018-03-05T00:00:00"/>
        <d v="2019-05-03T00:00:00"/>
        <d v="2018-11-29T00:00:00"/>
        <d v="2019-04-18T00:00:00"/>
        <d v="2019-04-19T00:00:00"/>
        <d v="2018-05-09T00:00:00"/>
        <d v="2018-11-30T00:00:00"/>
        <d v="2019-05-17T00:00:00"/>
        <d v="2019-02-19T00:00:00"/>
        <d v="2018-03-23T00:00:00"/>
        <d v="2018-01-22T00:00:00"/>
        <d v="2019-07-09T00:00:00"/>
        <d v="2018-10-21T00:00:00"/>
        <d v="2019-03-13T00:00:00"/>
        <d v="2019-08-06T00:00:00"/>
        <d v="2019-01-02T00:00:00"/>
        <d v="2019-03-06T00:00:00"/>
        <d v="2019-01-09T00:00:00"/>
        <d v="2019-05-13T00:00:00"/>
        <d v="2018-06-02T00:00:00"/>
        <d v="2018-12-20T00:00:00"/>
        <d v="2019-04-09T00:00:00"/>
        <d v="2018-11-20T00:00:00"/>
        <d v="2019-05-20T00:00:00"/>
        <d v="2018-04-04T00:00:00"/>
        <d v="2019-09-11T00:00:00"/>
        <d v="2019-09-12T00:00:00"/>
        <d v="2018-10-22T00:00:00"/>
        <d v="2019-08-05T00:00:00"/>
        <d v="2019-08-15T00:00:00"/>
        <d v="2019-05-09T00:00:00"/>
        <d v="2019-03-18T00:00:00"/>
        <d v="2018-12-18T00:00:00"/>
        <d v="2018-01-23T00:00:00"/>
        <d v="2019-07-08T00:00:00"/>
        <d v="2019-03-14T00:00:00"/>
        <d v="2019-02-20T00:00:00"/>
        <d v="2019-02-21T00:00:00"/>
        <d v="2018-06-14T00:00:00"/>
        <d v="2018-05-21T00:00:00"/>
        <d v="2018-05-22T00:00:00"/>
        <d v="2019-01-21T00:00:00"/>
        <d v="2019-01-22T00:00:00"/>
        <d v="2018-08-15T00:00:00"/>
        <d v="2018-08-16T00:00:00"/>
        <d v="2019-04-27T00:00:00"/>
        <d v="2019-04-29T00:00:00"/>
        <d v="2018-07-08T00:00:00"/>
        <d v="2018-07-09T00:00:00"/>
        <d v="2019-07-22T00:00:00"/>
        <d v="2019-07-23T00:00:00"/>
        <d v="2018-07-10T00:00:00"/>
        <d v="2018-04-24T00:00:00"/>
        <d v="2019-07-06T00:00:00"/>
        <d v="2018-07-05T00:00:00"/>
        <d v="2018-04-25T00:00:00"/>
        <d v="2018-05-19T00:00:00"/>
        <d v="2019-09-17T00:00:00"/>
        <d v="2018-02-27T00:00:00"/>
        <d v="2018-02-06T00:00:00"/>
        <d v="2018-02-07T00:00:00"/>
        <d v="2019-06-13T00:00:00"/>
        <d v="2018-02-05T00:00:00"/>
        <d v="2019-02-11T00:00:00"/>
        <d v="2019-09-22T00:00:00"/>
        <d v="2018-10-01T00:00:00"/>
        <d v="2018-05-06T00:00:00"/>
        <d v="2018-05-10T00:00:00"/>
        <d v="2018-09-02T00:00:00"/>
        <d v="2018-02-11T00:00:00"/>
        <d v="2019-07-07T00:00:00"/>
        <d v="2018-08-21T00:00:00"/>
        <d v="2019-07-01T00:00:00"/>
        <d v="2018-10-28T00:00:00"/>
        <d v="2018-05-28T00:00:00"/>
        <d v="2019-09-16T00:00:00"/>
        <d v="2019-07-16T00:00:00"/>
        <d v="2018-11-13T00:00:00"/>
        <d v="2018-12-12T00:00:00"/>
        <d v="2018-02-12T00:00:00"/>
        <d v="2018-03-12T00:00:00"/>
        <d v="2018-04-11T00:00:00"/>
        <d v="2018-01-10T00:00:00"/>
        <d v="2018-06-12T00:00:00"/>
        <d v="2018-07-11T00:00:00"/>
        <d v="2018-06-20T00:00:00"/>
        <d v="2018-06-21T00:00:00"/>
        <d v="2018-08-10T00:00:00"/>
        <d v="2018-09-12T00:00:00"/>
        <d v="2018-10-11T00:00:00"/>
        <d v="2019-08-17T00:00:00"/>
        <d v="2019-07-15T00:00:00"/>
        <d v="2019-02-04T00:00:00"/>
        <d v="2018-04-01T00:00:00"/>
        <d v="2018-10-08T00:00:00"/>
        <d v="2018-05-12T00:00:00"/>
        <d v="2018-08-06T00:00:00"/>
        <d v="2018-12-26T00:00:00"/>
        <d v="2018-04-16T00:00:00"/>
        <d v="2018-05-18T00:00:00"/>
        <d v="2018-07-18T00:00:00"/>
        <d v="2018-08-20T00:00:00"/>
        <d v="2018-09-19T00:00:00"/>
        <d v="2018-10-18T00:00:00"/>
        <d v="2018-12-19T00:00:00"/>
        <d v="2019-01-25T00:00:00"/>
        <d v="2019-02-25T00:00:00"/>
        <d v="2019-03-20T00:00:00"/>
        <d v="2019-03-25T00:00:00"/>
        <d v="2019-04-25T00:00:00"/>
        <d v="2019-05-30T00:00:00"/>
        <d v="2019-06-19T00:00:00"/>
        <d v="2019-06-30T00:00:00"/>
        <d v="2019-07-30T00:00:00"/>
        <d v="2019-08-20T00:00:00"/>
        <d v="2019-09-30T00:00:00"/>
        <d v="2018-03-26T00:00:00"/>
        <d v="2018-07-25T00:00:00"/>
        <d v="2018-08-27T00:00:00"/>
        <d v="2018-09-25T00:00:00"/>
        <d v="2018-10-25T00:00:00"/>
        <d v="2018-11-26T00:00:00"/>
        <d v="2018-06-23T00:00:00"/>
        <d v="2018-01-25T00:00:00"/>
        <d v="2018-09-22T00:00:00"/>
        <d v="2018-04-29T00:00:00"/>
        <d v="2019-08-31T00:00:00"/>
        <d v="2018-05-14T00:00:00"/>
        <d v="2019-08-26T00:00:00"/>
        <d v="2018-06-03T00:00:00"/>
        <d v="2019-09-09T00:00:00"/>
        <d v="2019-01-10T00:00:00"/>
        <d v="2019-02-07T00:00:00"/>
        <d v="2019-02-12T00:00:00"/>
        <d v="2019-03-12T00:00:00"/>
        <d v="2019-04-10T00:00:00"/>
        <d v="2019-06-12T00:00:00"/>
        <d v="2019-07-10T00:00:00"/>
        <d v="2019-08-12T00:00:00"/>
        <d v="2019-04-22T00:00:00"/>
        <d v="2018-01-15T00:00:00"/>
        <d v="2018-12-17T00:00:00"/>
        <d v="2018-07-23T00:00:00"/>
        <d v="2018-01-16T00:00:00"/>
        <d v="2018-02-15T00:00:00"/>
        <d v="2018-03-15T00:00:00"/>
        <d v="2018-04-18T00:00:00"/>
        <d v="2018-05-15T00:00:00"/>
        <d v="2018-06-15T00:00:00"/>
        <d v="2018-07-17T00:00:00"/>
        <d v="2018-09-18T00:00:00"/>
        <d v="2018-10-16T00:00:00"/>
        <d v="2018-11-14T00:00:00"/>
        <d v="2018-12-14T00:00:00"/>
        <d v="2019-01-16T00:00:00"/>
        <d v="2019-04-15T00:00:00"/>
        <d v="2019-05-15T00:00:00"/>
        <d v="2019-06-17T00:00:00"/>
        <d v="2018-02-03T00:00:00"/>
        <d v="2018-11-06T00:00:00"/>
        <d v="2018-10-10T00:00:00"/>
        <d v="2018-03-08T00:00:00"/>
        <d v="2018-01-20T00:00:00"/>
        <d v="2018-05-03T00:00:00"/>
        <d v="2019-03-27T00:00:00"/>
        <d v="2019-03-08T00:00:00"/>
        <d v="2019-09-15T00:00:00"/>
        <d v="2018-09-01T00:00:00"/>
        <d v="2018-09-20T00:00:00"/>
        <d v="2018-09-29T00:00:00"/>
        <d v="2019-09-14T00:00:00"/>
        <d v="2018-06-10T00:00:00"/>
        <d v="2018-03-13T00:00:00"/>
        <d v="2018-01-08T00:00:00"/>
        <d v="2019-01-08T00:00:00"/>
        <d v="2019-07-29T00:00:00"/>
        <d v="2019-07-28T00:00:00"/>
        <d v="2018-01-11T00:00:00"/>
        <d v="2018-04-23T00:00:00"/>
        <d v="2018-08-24T00:00:00"/>
        <d v="2018-03-04T00:00:00"/>
        <d v="2018-05-04T00:00:00"/>
        <d v="2019-06-18T00:00:00"/>
        <d v="2018-03-31T00:00:00"/>
        <d v="2018-04-14T00:00:00"/>
        <d v="2019-09-19T00:00:00"/>
        <d v="2018-09-27T00:00:00"/>
        <d v="2018-12-06T00:00:00"/>
        <d v="2018-05-24T00:00:00"/>
        <d v="2019-08-25T00:00:00"/>
        <d v="2019-04-30T00:00:00"/>
        <d v="2018-01-13T00:00:00"/>
        <d v="2019-04-13T00:00:00"/>
        <d v="2018-09-11T00:00:00"/>
        <d v="2018-06-01T00:00:00"/>
        <d v="2019-05-07T00:00:00"/>
        <d v="2018-06-19T00:00:00"/>
        <d v="2018-12-24T00:00:00"/>
        <d v="2018-09-26T00:00:00"/>
        <d v="2019-03-22T00:00:00"/>
        <d v="2019-02-16T00:00:00"/>
        <d v="2018-11-21T00:00:00"/>
        <d v="2019-05-25T00:00:00"/>
        <d v="2018-11-05T00:00:00"/>
        <d v="2018-03-19T00:00:00"/>
        <d v="2019-08-03T00:00:00"/>
        <d v="2018-07-15T00:00:00"/>
        <d v="2018-02-20T00:00:00"/>
        <d v="2019-04-04T00:00:00"/>
        <d v="2018-08-30T00:00:00"/>
        <d v="2018-04-21T00:00:00"/>
        <d v="2018-05-17T00:00:00"/>
        <d v="2018-06-18T00:00:00"/>
        <d v="2018-09-17T00:00:00"/>
        <d v="2018-10-17T00:00:00"/>
        <d v="2018-11-16T00:00:00"/>
        <d v="2019-03-19T00:00:00"/>
        <d v="2019-04-16T00:00:00"/>
        <d v="2019-07-17T00:00:00"/>
        <d v="2019-08-21T00:00:00"/>
        <d v="2018-07-04T00:00:00"/>
        <d v="2018-07-30T00:00:00"/>
        <d v="2019-05-27T00:00:00"/>
        <d v="2018-08-22T00:00:00"/>
        <d v="2018-07-26T00:00:00"/>
        <d v="2018-08-11T00:00:00"/>
        <d v="2018-07-14T00:00:00"/>
        <d v="2019-09-28T00:00:00"/>
        <d v="2019-06-15T00:00:00"/>
        <d v="2018-03-01T00:00:00"/>
        <d v="2019-02-28T00:00:00"/>
        <d v="2019-06-28T00:00:00"/>
        <d v="2018-03-22T00:00:00"/>
        <d v="2018-01-29T00:00:00"/>
        <d v="2018-02-09T00:00:00"/>
        <d v="2018-04-09T00:00:00"/>
        <d v="2018-04-12T00:00:00"/>
        <d v="2018-07-21T00:00:00"/>
        <d v="2018-08-09T00:00:00"/>
        <d v="2018-09-07T00:00:00"/>
        <d v="2018-10-09T00:00:00"/>
        <d v="2019-04-08T00:00:00"/>
        <d v="2019-06-04T00:00:00"/>
        <d v="2019-07-27T00:00:00"/>
        <d v="2019-08-09T00:00:00"/>
        <d v="2019-04-23T00:00:00"/>
        <d v="2018-11-19T00:00:00"/>
        <d v="2019-01-14T00:00:00"/>
        <d v="2018-11-27T00:00:00"/>
        <d v="2018-12-23T00:00:00"/>
        <d v="2018-02-01T00:00:00"/>
        <d v="2019-09-23T00:00:00"/>
        <d v="2019-04-06T00:00:00"/>
        <d v="2019-02-08T00:00:00"/>
        <d v="2018-10-06T00:00:00"/>
        <d v="2018-11-10T00:00:00"/>
        <d v="2018-12-13T00:00:00"/>
        <d v="2018-07-24T00:00:00"/>
        <d v="2018-01-05T00:00:00"/>
        <d v="2019-02-27T00:00:00"/>
        <d v="2018-10-27T00:00:00"/>
        <d v="2018-03-28T00:00:00"/>
        <d v="2018-04-20T00:00:00"/>
        <d v="2018-03-03T00:00:00"/>
        <d v="2018-11-03T00:00:00"/>
        <d v="2019-01-05T00:00:00"/>
        <d v="2018-08-18T00:00:00"/>
        <d v="2018-03-17T00:00:00"/>
        <d v="2018-11-17T00:00:00"/>
        <d v="2019-06-05T00:00:00"/>
        <d v="2018-04-28T00:00:00"/>
        <d v="2018-06-16T00:00:00"/>
        <d v="2018-06-27T00:00:00"/>
        <d v="2018-03-14T00:00:00"/>
        <d v="2018-11-12T00:00:00"/>
        <d v="2018-12-22T00:00:00"/>
        <d v="2018-04-08T00:00:00"/>
        <d v="2018-04-22T00:00:00"/>
        <d v="2019-01-24T00:00:00"/>
        <d v="2018-03-09T00:00:00"/>
        <d v="2018-12-04T00:00:00"/>
        <d v="2018-05-05T00:00:00"/>
        <d v="2018-05-29T00:00:00"/>
        <d v="2019-09-08T00:00:00"/>
        <d v="2018-01-06T00:00:00"/>
        <d v="2018-09-09T00:00:00"/>
        <d v="2018-03-29T00:00:00"/>
        <d v="2019-05-06T00:00:00"/>
        <d v="2018-06-09T00:00:00"/>
        <d v="2019-03-26T00:00:00"/>
        <d v="2019-06-24T00:00:00"/>
        <d v="2018-03-20T00:00:00"/>
        <d v="2018-02-14T00:00:00"/>
        <d v="2019-05-04T00:00:00"/>
        <d v="2019-07-04T00:00:00"/>
        <d v="2019-08-04T00:00:00"/>
        <d v="2019-09-04T00:00:00"/>
        <d v="2018-05-01T00:00:00"/>
        <d v="2018-07-01T00:00:00"/>
        <d v="2018-08-01T00:00:00"/>
        <d v="2018-11-01T00:00:00"/>
        <d v="2018-12-01T00:00:00"/>
        <d v="2019-01-01T00:00:00"/>
        <d v="2019-05-01T00:00:00"/>
        <d v="2019-06-01T00:00:00"/>
        <d v="2019-08-01T00:00:00"/>
        <d v="2019-09-01T00:00:00"/>
        <d v="2019-09-07T00:00:00"/>
        <d v="2019-03-30T00:00:00"/>
        <d v="2018-12-08T00:00:00"/>
        <d v="2018-12-28T00:00:00"/>
        <d v="2018-01-04T00:00:00"/>
        <d v="2018-02-04T00:00:00"/>
        <d v="2018-08-04T00:00:00"/>
        <d v="2018-10-04T00:00:00"/>
        <d v="2018-11-04T00:00:00"/>
        <d v="2019-08-08T00:00:00"/>
        <d v="2018-01-01T00:00:00"/>
        <d v="2018-01-09T00:00:00"/>
        <d v="2018-12-09T00:00:00"/>
        <d v="2019-02-09T00:00:00"/>
        <d v="2019-03-09T00:00:00"/>
        <d v="2019-06-09T00:00:00"/>
        <d v="2019-06-14T00:00:00"/>
        <d v="2018-02-10T00:00:00"/>
        <d v="2018-12-11T00:00:00"/>
        <d v="2018-04-06T00:00:00"/>
        <d v="2018-06-26T00:00:00"/>
        <d v="2019-09-20T00:00:00"/>
        <d v="2019-02-13T00:00:00"/>
        <d v="2018-07-28T00:00:00"/>
        <d v="2018-06-28T00:00:00"/>
        <d v="2018-10-23T00:00:00"/>
        <d v="2019-03-05T00:00:00"/>
        <d v="2018-07-31T00:00:00"/>
        <d v="2018-04-03T00:00:00"/>
        <d v="2019-01-15T00:00:00"/>
        <d v="2018-09-13T00:00:00"/>
        <d v="2018-10-31T00:00:00"/>
        <d v="2018-11-08T00:00:00"/>
        <d v="2019-06-06T00:00:00"/>
        <d v="2019-03-23T00:00:00"/>
        <d v="2018-04-30T00:00:00"/>
        <d v="2018-02-22T00:00:00"/>
        <d v="2018-06-06T00:00:00"/>
        <d v="2019-09-05T00:00:00"/>
        <d v="2018-03-07T00:00:00"/>
        <d v="2018-01-24T00:00:00"/>
        <d v="2019-08-29T00:00:00"/>
        <d v="2019-08-14T00:00:00"/>
        <d v="2019-08-23T00:00:00"/>
        <d v="2019-07-24T00:00:00"/>
        <d v="2019-05-14T00:00:00"/>
        <d v="2018-02-21T00:00:00"/>
      </sharedItems>
      <fieldGroup par="8"/>
    </cacheField>
    <cacheField name="Description" numFmtId="0">
      <sharedItems/>
    </cacheField>
    <cacheField name="Amount" numFmtId="6">
      <sharedItems containsSemiMixedTypes="0" containsString="0" containsNumber="1" minValue="-9200" maxValue="2250"/>
    </cacheField>
    <cacheField name="Transaction Type" numFmtId="0">
      <sharedItems count="2">
        <s v="debit"/>
        <s v="credit"/>
      </sharedItems>
    </cacheField>
    <cacheField name="Category" numFmtId="0">
      <sharedItems count="22">
        <s v="Home Improvement"/>
        <s v="Credit Card Payment"/>
        <s v="Paycheck"/>
        <s v="Mortgage &amp; Rent"/>
        <s v="Electronics &amp; Software"/>
        <s v="Shopping"/>
        <s v="Groceries"/>
        <s v="Restaurants"/>
        <s v="Mobile Phone"/>
        <s v="Internet"/>
        <s v="Auto Insurance"/>
        <s v="Utilities"/>
        <s v="Food &amp; Dining"/>
        <s v="Fast Food"/>
        <s v="Alcohol &amp; Bars"/>
        <s v="Gas &amp; Fuel"/>
        <s v="Haircut"/>
        <s v="Movies &amp; DVDs"/>
        <s v="Television"/>
        <s v="Coffee Shops"/>
        <s v="Music"/>
        <s v="Entertainment"/>
      </sharedItems>
    </cacheField>
    <cacheField name="Account Name" numFmtId="0">
      <sharedItems/>
    </cacheField>
    <cacheField name="Months (Date)" numFmtId="0" databaseField="0">
      <fieldGroup base="0">
        <rangePr groupBy="months" startDate="2018-01-01T00:00:00" endDate="2019-10-01T00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/2019"/>
        </groupItems>
      </fieldGroup>
    </cacheField>
    <cacheField name="Quarters (Date)" numFmtId="0" databaseField="0">
      <fieldGroup base="0">
        <rangePr groupBy="quarters" startDate="2018-01-01T00:00:00" endDate="2019-10-01T00:00:00"/>
        <groupItems count="6">
          <s v="&lt;1/1/2018"/>
          <s v="Qtr1"/>
          <s v="Qtr2"/>
          <s v="Qtr3"/>
          <s v="Qtr4"/>
          <s v="&gt;10/1/2019"/>
        </groupItems>
      </fieldGroup>
    </cacheField>
    <cacheField name="Years (Date)" numFmtId="0" databaseField="0">
      <fieldGroup base="0">
        <rangePr groupBy="years" startDate="2018-01-01T00:00:00" endDate="2019-10-01T00:00:00"/>
        <groupItems count="4">
          <s v="&lt;1/1/2018"/>
          <s v="2018"/>
          <s v="2019"/>
          <s v="&gt;10/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6">
  <r>
    <x v="0"/>
    <s v="Mike's Construction Co."/>
    <n v="-9200"/>
    <x v="0"/>
    <x v="0"/>
    <s v="Checking"/>
  </r>
  <r>
    <x v="1"/>
    <s v="Mike's Construction Co."/>
    <n v="-8000"/>
    <x v="0"/>
    <x v="0"/>
    <s v="Checking"/>
  </r>
  <r>
    <x v="2"/>
    <s v="Credit Card Payment"/>
    <n v="-2298.09"/>
    <x v="0"/>
    <x v="1"/>
    <s v="Platinum Card"/>
  </r>
  <r>
    <x v="3"/>
    <s v="Biweekly Paycheck"/>
    <n v="2250"/>
    <x v="1"/>
    <x v="2"/>
    <s v="Checking"/>
  </r>
  <r>
    <x v="4"/>
    <s v="Biweekly Paycheck"/>
    <n v="2250"/>
    <x v="1"/>
    <x v="2"/>
    <s v="Checking"/>
  </r>
  <r>
    <x v="5"/>
    <s v="Biweekly Paycheck"/>
    <n v="2250"/>
    <x v="1"/>
    <x v="2"/>
    <s v="Checking"/>
  </r>
  <r>
    <x v="6"/>
    <s v="Biweekly Paycheck"/>
    <n v="2250"/>
    <x v="1"/>
    <x v="2"/>
    <s v="Checking"/>
  </r>
  <r>
    <x v="7"/>
    <s v="Biweekly Paycheck"/>
    <n v="2250"/>
    <x v="1"/>
    <x v="2"/>
    <s v="Checking"/>
  </r>
  <r>
    <x v="8"/>
    <s v="Biweekly Paycheck"/>
    <n v="2250"/>
    <x v="1"/>
    <x v="2"/>
    <s v="Checking"/>
  </r>
  <r>
    <x v="9"/>
    <s v="Biweekly Paycheck"/>
    <n v="2250"/>
    <x v="1"/>
    <x v="2"/>
    <s v="Checking"/>
  </r>
  <r>
    <x v="10"/>
    <s v="Biweekly Paycheck"/>
    <n v="2000"/>
    <x v="1"/>
    <x v="2"/>
    <s v="Checking"/>
  </r>
  <r>
    <x v="11"/>
    <s v="Biweekly Paycheck"/>
    <n v="2000"/>
    <x v="1"/>
    <x v="2"/>
    <s v="Checking"/>
  </r>
  <r>
    <x v="12"/>
    <s v="Biweekly Paycheck"/>
    <n v="2000"/>
    <x v="1"/>
    <x v="2"/>
    <s v="Checking"/>
  </r>
  <r>
    <x v="13"/>
    <s v="Biweekly Paycheck"/>
    <n v="2000"/>
    <x v="1"/>
    <x v="2"/>
    <s v="Checking"/>
  </r>
  <r>
    <x v="14"/>
    <s v="Biweekly Paycheck"/>
    <n v="2000"/>
    <x v="1"/>
    <x v="2"/>
    <s v="Checking"/>
  </r>
  <r>
    <x v="15"/>
    <s v="Biweekly Paycheck"/>
    <n v="2000"/>
    <x v="1"/>
    <x v="2"/>
    <s v="Checking"/>
  </r>
  <r>
    <x v="16"/>
    <s v="Biweekly Paycheck"/>
    <n v="2000"/>
    <x v="1"/>
    <x v="2"/>
    <s v="Checking"/>
  </r>
  <r>
    <x v="17"/>
    <s v="Biweekly Paycheck"/>
    <n v="2000"/>
    <x v="1"/>
    <x v="2"/>
    <s v="Checking"/>
  </r>
  <r>
    <x v="18"/>
    <s v="Biweekly Paycheck"/>
    <n v="2000"/>
    <x v="1"/>
    <x v="2"/>
    <s v="Checking"/>
  </r>
  <r>
    <x v="1"/>
    <s v="Biweekly Paycheck"/>
    <n v="2000"/>
    <x v="1"/>
    <x v="2"/>
    <s v="Checking"/>
  </r>
  <r>
    <x v="19"/>
    <s v="Biweekly Paycheck"/>
    <n v="2000"/>
    <x v="1"/>
    <x v="2"/>
    <s v="Checking"/>
  </r>
  <r>
    <x v="20"/>
    <s v="Biweekly Paycheck"/>
    <n v="2000"/>
    <x v="1"/>
    <x v="2"/>
    <s v="Checking"/>
  </r>
  <r>
    <x v="21"/>
    <s v="Biweekly Paycheck"/>
    <n v="2000"/>
    <x v="1"/>
    <x v="2"/>
    <s v="Checking"/>
  </r>
  <r>
    <x v="22"/>
    <s v="Biweekly Paycheck"/>
    <n v="2000"/>
    <x v="1"/>
    <x v="2"/>
    <s v="Checking"/>
  </r>
  <r>
    <x v="23"/>
    <s v="Biweekly Paycheck"/>
    <n v="2000"/>
    <x v="1"/>
    <x v="2"/>
    <s v="Checking"/>
  </r>
  <r>
    <x v="24"/>
    <s v="Biweekly Paycheck"/>
    <n v="2000"/>
    <x v="1"/>
    <x v="2"/>
    <s v="Checking"/>
  </r>
  <r>
    <x v="25"/>
    <s v="Biweekly Paycheck"/>
    <n v="2000"/>
    <x v="1"/>
    <x v="2"/>
    <s v="Checking"/>
  </r>
  <r>
    <x v="26"/>
    <s v="Biweekly Paycheck"/>
    <n v="2000"/>
    <x v="1"/>
    <x v="2"/>
    <s v="Checking"/>
  </r>
  <r>
    <x v="27"/>
    <s v="Biweekly Paycheck"/>
    <n v="2000"/>
    <x v="1"/>
    <x v="2"/>
    <s v="Checking"/>
  </r>
  <r>
    <x v="28"/>
    <s v="Biweekly Paycheck"/>
    <n v="2000"/>
    <x v="1"/>
    <x v="2"/>
    <s v="Checking"/>
  </r>
  <r>
    <x v="29"/>
    <s v="Biweekly Paycheck"/>
    <n v="2000"/>
    <x v="1"/>
    <x v="2"/>
    <s v="Checking"/>
  </r>
  <r>
    <x v="30"/>
    <s v="Biweekly Paycheck"/>
    <n v="2000"/>
    <x v="1"/>
    <x v="2"/>
    <s v="Checking"/>
  </r>
  <r>
    <x v="31"/>
    <s v="Biweekly Paycheck"/>
    <n v="2000"/>
    <x v="1"/>
    <x v="2"/>
    <s v="Checking"/>
  </r>
  <r>
    <x v="32"/>
    <s v="Biweekly Paycheck"/>
    <n v="2000"/>
    <x v="1"/>
    <x v="2"/>
    <s v="Checking"/>
  </r>
  <r>
    <x v="33"/>
    <s v="Biweekly Paycheck"/>
    <n v="2000"/>
    <x v="1"/>
    <x v="2"/>
    <s v="Checking"/>
  </r>
  <r>
    <x v="34"/>
    <s v="Biweekly Paycheck"/>
    <n v="2000"/>
    <x v="1"/>
    <x v="2"/>
    <s v="Checking"/>
  </r>
  <r>
    <x v="35"/>
    <s v="Biweekly Paycheck"/>
    <n v="2000"/>
    <x v="1"/>
    <x v="2"/>
    <s v="Checking"/>
  </r>
  <r>
    <x v="36"/>
    <s v="Biweekly Paycheck"/>
    <n v="2000"/>
    <x v="1"/>
    <x v="2"/>
    <s v="Checking"/>
  </r>
  <r>
    <x v="37"/>
    <s v="Biweekly Paycheck"/>
    <n v="2000"/>
    <x v="1"/>
    <x v="2"/>
    <s v="Checking"/>
  </r>
  <r>
    <x v="38"/>
    <s v="Biweekly Paycheck"/>
    <n v="2000"/>
    <x v="1"/>
    <x v="2"/>
    <s v="Checking"/>
  </r>
  <r>
    <x v="39"/>
    <s v="Biweekly Paycheck"/>
    <n v="2000"/>
    <x v="1"/>
    <x v="2"/>
    <s v="Checking"/>
  </r>
  <r>
    <x v="40"/>
    <s v="Biweekly Paycheck"/>
    <n v="2000"/>
    <x v="1"/>
    <x v="2"/>
    <s v="Checking"/>
  </r>
  <r>
    <x v="41"/>
    <s v="Biweekly Paycheck"/>
    <n v="2000"/>
    <x v="1"/>
    <x v="2"/>
    <s v="Checking"/>
  </r>
  <r>
    <x v="42"/>
    <s v="Biweekly Paycheck"/>
    <n v="2000"/>
    <x v="1"/>
    <x v="2"/>
    <s v="Checking"/>
  </r>
  <r>
    <x v="43"/>
    <s v="Biweekly Paycheck"/>
    <n v="2000"/>
    <x v="1"/>
    <x v="2"/>
    <s v="Checking"/>
  </r>
  <r>
    <x v="44"/>
    <s v="Biweekly Paycheck"/>
    <n v="2000"/>
    <x v="1"/>
    <x v="2"/>
    <s v="Checking"/>
  </r>
  <r>
    <x v="45"/>
    <s v="Biweekly Paycheck"/>
    <n v="2000"/>
    <x v="1"/>
    <x v="2"/>
    <s v="Checking"/>
  </r>
  <r>
    <x v="46"/>
    <s v="Biweekly Paycheck"/>
    <n v="2000"/>
    <x v="1"/>
    <x v="2"/>
    <s v="Checking"/>
  </r>
  <r>
    <x v="47"/>
    <s v="Biweekly Paycheck"/>
    <n v="2000"/>
    <x v="1"/>
    <x v="2"/>
    <s v="Checking"/>
  </r>
  <r>
    <x v="48"/>
    <s v="Credit Card Payment"/>
    <n v="1900"/>
    <x v="0"/>
    <x v="1"/>
    <s v="Checking"/>
  </r>
  <r>
    <x v="49"/>
    <s v="Credit Card Payment"/>
    <n v="1606.46"/>
    <x v="0"/>
    <x v="1"/>
    <s v="Checking"/>
  </r>
  <r>
    <x v="50"/>
    <s v="Credit Card Payment"/>
    <n v="1552.65"/>
    <x v="0"/>
    <x v="1"/>
    <s v="Checking"/>
  </r>
  <r>
    <x v="51"/>
    <s v="Credit Card Payment"/>
    <n v="-1390.37"/>
    <x v="0"/>
    <x v="1"/>
    <s v="Platinum Card"/>
  </r>
  <r>
    <x v="51"/>
    <s v="Credit Card Payment"/>
    <n v="1390.37"/>
    <x v="0"/>
    <x v="1"/>
    <s v="Checking"/>
  </r>
  <r>
    <x v="52"/>
    <s v="Credit Card Payment"/>
    <n v="1248.95"/>
    <x v="0"/>
    <x v="1"/>
    <s v="Checking"/>
  </r>
  <r>
    <x v="53"/>
    <s v="Mortgage Payment"/>
    <n v="-1247.44"/>
    <x v="0"/>
    <x v="3"/>
    <s v="Checking"/>
  </r>
  <r>
    <x v="12"/>
    <s v="Mortgage Payment"/>
    <n v="-1247.44"/>
    <x v="0"/>
    <x v="3"/>
    <s v="Checking"/>
  </r>
  <r>
    <x v="14"/>
    <s v="Mortgage Payment"/>
    <n v="-1247.44"/>
    <x v="0"/>
    <x v="3"/>
    <s v="Checking"/>
  </r>
  <r>
    <x v="54"/>
    <s v="Mortgage Payment"/>
    <n v="-1247.44"/>
    <x v="0"/>
    <x v="3"/>
    <s v="Checking"/>
  </r>
  <r>
    <x v="55"/>
    <s v="Mortgage Payment"/>
    <n v="-1247.44"/>
    <x v="0"/>
    <x v="3"/>
    <s v="Checking"/>
  </r>
  <r>
    <x v="56"/>
    <s v="Mortgage Payment"/>
    <n v="-1247.44"/>
    <x v="0"/>
    <x v="3"/>
    <s v="Checking"/>
  </r>
  <r>
    <x v="57"/>
    <s v="Mortgage Payment"/>
    <n v="-1247.44"/>
    <x v="0"/>
    <x v="3"/>
    <s v="Checking"/>
  </r>
  <r>
    <x v="58"/>
    <s v="Mortgage Payment"/>
    <n v="-1247.44"/>
    <x v="0"/>
    <x v="3"/>
    <s v="Checking"/>
  </r>
  <r>
    <x v="59"/>
    <s v="Mortgage Payment"/>
    <n v="-1247.44"/>
    <x v="0"/>
    <x v="3"/>
    <s v="Checking"/>
  </r>
  <r>
    <x v="60"/>
    <s v="Credit Card Payment"/>
    <n v="-1216.94"/>
    <x v="0"/>
    <x v="1"/>
    <s v="Platinum Card"/>
  </r>
  <r>
    <x v="60"/>
    <s v="Credit Card Payment"/>
    <n v="1216.94"/>
    <x v="0"/>
    <x v="1"/>
    <s v="Checking"/>
  </r>
  <r>
    <x v="61"/>
    <s v="Mortgage Payment"/>
    <n v="-1209.18"/>
    <x v="0"/>
    <x v="3"/>
    <s v="Checking"/>
  </r>
  <r>
    <x v="62"/>
    <s v="Mortgage Payment"/>
    <n v="-1209.18"/>
    <x v="0"/>
    <x v="3"/>
    <s v="Checking"/>
  </r>
  <r>
    <x v="63"/>
    <s v="Mortgage Payment"/>
    <n v="-1209.18"/>
    <x v="0"/>
    <x v="3"/>
    <s v="Checking"/>
  </r>
  <r>
    <x v="64"/>
    <s v="Mortgage Payment"/>
    <n v="-1100"/>
    <x v="0"/>
    <x v="3"/>
    <s v="Checking"/>
  </r>
  <r>
    <x v="65"/>
    <s v="Mortgage Payment"/>
    <n v="-1100"/>
    <x v="0"/>
    <x v="3"/>
    <s v="Checking"/>
  </r>
  <r>
    <x v="66"/>
    <s v="Mortgage Payment"/>
    <n v="-1100"/>
    <x v="0"/>
    <x v="3"/>
    <s v="Checking"/>
  </r>
  <r>
    <x v="67"/>
    <s v="Mortgage Payment"/>
    <n v="-1100"/>
    <x v="0"/>
    <x v="3"/>
    <s v="Checking"/>
  </r>
  <r>
    <x v="68"/>
    <s v="Mortgage Payment"/>
    <n v="-1100"/>
    <x v="0"/>
    <x v="3"/>
    <s v="Checking"/>
  </r>
  <r>
    <x v="69"/>
    <s v="Mortgage Payment"/>
    <n v="-1100"/>
    <x v="0"/>
    <x v="3"/>
    <s v="Checking"/>
  </r>
  <r>
    <x v="70"/>
    <s v="Mortgage Payment"/>
    <n v="-1100"/>
    <x v="0"/>
    <x v="3"/>
    <s v="Checking"/>
  </r>
  <r>
    <x v="5"/>
    <s v="Mortgage Payment"/>
    <n v="-1100"/>
    <x v="0"/>
    <x v="3"/>
    <s v="Checking"/>
  </r>
  <r>
    <x v="71"/>
    <s v="Mortgage Payment"/>
    <n v="-1100"/>
    <x v="0"/>
    <x v="3"/>
    <s v="Checking"/>
  </r>
  <r>
    <x v="72"/>
    <s v="Credit Card Payment"/>
    <n v="-957.6"/>
    <x v="0"/>
    <x v="1"/>
    <s v="Platinum Card"/>
  </r>
  <r>
    <x v="73"/>
    <s v="Credit Card Payment"/>
    <n v="-942.76"/>
    <x v="0"/>
    <x v="1"/>
    <s v="Platinum Card"/>
  </r>
  <r>
    <x v="73"/>
    <s v="Credit Card Payment"/>
    <n v="942.76"/>
    <x v="0"/>
    <x v="1"/>
    <s v="Checking"/>
  </r>
  <r>
    <x v="74"/>
    <s v="Credit Card Payment"/>
    <n v="-860.05"/>
    <x v="0"/>
    <x v="1"/>
    <s v="Platinum Card"/>
  </r>
  <r>
    <x v="54"/>
    <s v="Credit Card Payment"/>
    <n v="-817.14"/>
    <x v="0"/>
    <x v="1"/>
    <s v="Silver Card"/>
  </r>
  <r>
    <x v="54"/>
    <s v="Credit Card Payment"/>
    <n v="817.14"/>
    <x v="0"/>
    <x v="1"/>
    <s v="Checking"/>
  </r>
  <r>
    <x v="58"/>
    <s v="Credit Card Payment"/>
    <n v="-816.27"/>
    <x v="0"/>
    <x v="1"/>
    <s v="Platinum Card"/>
  </r>
  <r>
    <x v="75"/>
    <s v="Credit Card Payment"/>
    <n v="814.5"/>
    <x v="0"/>
    <x v="1"/>
    <s v="Checking"/>
  </r>
  <r>
    <x v="60"/>
    <s v="Credit Card Payment"/>
    <n v="-769.72"/>
    <x v="0"/>
    <x v="1"/>
    <s v="Silver Card"/>
  </r>
  <r>
    <x v="18"/>
    <s v="Credit Card Payment"/>
    <n v="769.72"/>
    <x v="0"/>
    <x v="1"/>
    <s v="Checking"/>
  </r>
  <r>
    <x v="45"/>
    <s v="Credit Card Payment"/>
    <n v="-765.68"/>
    <x v="0"/>
    <x v="1"/>
    <s v="Silver Card"/>
  </r>
  <r>
    <x v="76"/>
    <s v="Credit Card Payment"/>
    <n v="765.68"/>
    <x v="0"/>
    <x v="1"/>
    <s v="Checking"/>
  </r>
  <r>
    <x v="77"/>
    <s v="Credit Card Payment"/>
    <n v="-765.37"/>
    <x v="0"/>
    <x v="1"/>
    <s v="Platinum Card"/>
  </r>
  <r>
    <x v="77"/>
    <s v="Credit Card Payment"/>
    <n v="765.37"/>
    <x v="0"/>
    <x v="1"/>
    <s v="Checking"/>
  </r>
  <r>
    <x v="78"/>
    <s v="Credit Card Payment"/>
    <n v="-761.59"/>
    <x v="0"/>
    <x v="1"/>
    <s v="Silver Card"/>
  </r>
  <r>
    <x v="78"/>
    <s v="Credit Card Payment"/>
    <n v="761.59"/>
    <x v="0"/>
    <x v="1"/>
    <s v="Checking"/>
  </r>
  <r>
    <x v="79"/>
    <s v="Credit Card Payment"/>
    <n v="758.07"/>
    <x v="0"/>
    <x v="1"/>
    <s v="Checking"/>
  </r>
  <r>
    <x v="80"/>
    <s v="Credit Card Payment"/>
    <n v="-751.5"/>
    <x v="0"/>
    <x v="1"/>
    <s v="Platinum Card"/>
  </r>
  <r>
    <x v="59"/>
    <s v="Credit Card Payment"/>
    <n v="-687.29"/>
    <x v="0"/>
    <x v="1"/>
    <s v="Platinum Card"/>
  </r>
  <r>
    <x v="59"/>
    <s v="Credit Card Payment"/>
    <n v="687.29"/>
    <x v="0"/>
    <x v="1"/>
    <s v="Checking"/>
  </r>
  <r>
    <x v="81"/>
    <s v="Credit Card Payment"/>
    <n v="-604.32000000000005"/>
    <x v="0"/>
    <x v="1"/>
    <s v="Silver Card"/>
  </r>
  <r>
    <x v="82"/>
    <s v="Credit Card Payment"/>
    <n v="604.32000000000005"/>
    <x v="0"/>
    <x v="1"/>
    <s v="Checking"/>
  </r>
  <r>
    <x v="83"/>
    <s v="Credit Card Payment"/>
    <n v="-601.4"/>
    <x v="0"/>
    <x v="1"/>
    <s v="Platinum Card"/>
  </r>
  <r>
    <x v="83"/>
    <s v="Credit Card Payment"/>
    <n v="601.4"/>
    <x v="0"/>
    <x v="1"/>
    <s v="Checking"/>
  </r>
  <r>
    <x v="50"/>
    <s v="Credit Card Payment"/>
    <n v="-600.51"/>
    <x v="0"/>
    <x v="1"/>
    <s v="Platinum Card"/>
  </r>
  <r>
    <x v="80"/>
    <s v="Credit Card Payment"/>
    <n v="-582.99"/>
    <x v="0"/>
    <x v="1"/>
    <s v="Silver Card"/>
  </r>
  <r>
    <x v="84"/>
    <s v="Credit Card Payment"/>
    <n v="582.99"/>
    <x v="0"/>
    <x v="1"/>
    <s v="Checking"/>
  </r>
  <r>
    <x v="85"/>
    <s v="Credit Card Payment"/>
    <n v="-575.33000000000004"/>
    <x v="0"/>
    <x v="1"/>
    <s v="Platinum Card"/>
  </r>
  <r>
    <x v="86"/>
    <s v="Credit Card Payment"/>
    <n v="574.84"/>
    <x v="0"/>
    <x v="1"/>
    <s v="Checking"/>
  </r>
  <r>
    <x v="87"/>
    <s v="Credit Card Payment"/>
    <n v="-559.91"/>
    <x v="0"/>
    <x v="1"/>
    <s v="Platinum Card"/>
  </r>
  <r>
    <x v="87"/>
    <s v="Credit Card Payment"/>
    <n v="559.91"/>
    <x v="0"/>
    <x v="1"/>
    <s v="Checking"/>
  </r>
  <r>
    <x v="88"/>
    <s v="Credit Card Payment"/>
    <n v="-554.99"/>
    <x v="0"/>
    <x v="1"/>
    <s v="Platinum Card"/>
  </r>
  <r>
    <x v="88"/>
    <s v="Credit Card Payment"/>
    <n v="554.99"/>
    <x v="0"/>
    <x v="1"/>
    <s v="Checking"/>
  </r>
  <r>
    <x v="89"/>
    <s v="Credit Card Payment"/>
    <n v="-549.72"/>
    <x v="0"/>
    <x v="1"/>
    <s v="Platinum Card"/>
  </r>
  <r>
    <x v="90"/>
    <s v="Credit Card Payment"/>
    <n v="-544.37"/>
    <x v="0"/>
    <x v="1"/>
    <s v="Platinum Card"/>
  </r>
  <r>
    <x v="91"/>
    <s v="Credit Card Payment"/>
    <n v="-532.86"/>
    <x v="0"/>
    <x v="1"/>
    <s v="Platinum Card"/>
  </r>
  <r>
    <x v="92"/>
    <s v="Credit Card Payment"/>
    <n v="521.16999999999996"/>
    <x v="0"/>
    <x v="1"/>
    <s v="Checking"/>
  </r>
  <r>
    <x v="51"/>
    <s v="Credit Card Payment"/>
    <n v="502.75"/>
    <x v="0"/>
    <x v="1"/>
    <s v="Checking"/>
  </r>
  <r>
    <x v="93"/>
    <s v="Credit Card Payment"/>
    <n v="499.6"/>
    <x v="0"/>
    <x v="1"/>
    <s v="Checking"/>
  </r>
  <r>
    <x v="94"/>
    <s v="Credit Card Payment"/>
    <n v="491.86"/>
    <x v="0"/>
    <x v="1"/>
    <s v="Checking"/>
  </r>
  <r>
    <x v="95"/>
    <s v="Credit Card Payment"/>
    <n v="-491.45"/>
    <x v="0"/>
    <x v="1"/>
    <s v="Platinum Card"/>
  </r>
  <r>
    <x v="95"/>
    <s v="Credit Card Payment"/>
    <n v="491.45"/>
    <x v="0"/>
    <x v="1"/>
    <s v="Checking"/>
  </r>
  <r>
    <x v="96"/>
    <s v="Credit Card Payment"/>
    <n v="480.88"/>
    <x v="0"/>
    <x v="1"/>
    <s v="Checking"/>
  </r>
  <r>
    <x v="97"/>
    <s v="Credit Card Payment"/>
    <n v="-466.36"/>
    <x v="0"/>
    <x v="1"/>
    <s v="Platinum Card"/>
  </r>
  <r>
    <x v="98"/>
    <s v="Credit Card Payment"/>
    <n v="-464.03"/>
    <x v="0"/>
    <x v="1"/>
    <s v="Silver Card"/>
  </r>
  <r>
    <x v="34"/>
    <s v="Credit Card Payment"/>
    <n v="464.03"/>
    <x v="0"/>
    <x v="1"/>
    <s v="Checking"/>
  </r>
  <r>
    <x v="46"/>
    <s v="Credit Card Payment"/>
    <n v="458.56"/>
    <x v="0"/>
    <x v="1"/>
    <s v="Checking"/>
  </r>
  <r>
    <x v="81"/>
    <s v="Credit Card Payment"/>
    <n v="-458.1"/>
    <x v="0"/>
    <x v="1"/>
    <s v="Platinum Card"/>
  </r>
  <r>
    <x v="99"/>
    <s v="Credit Card Payment"/>
    <n v="436.75"/>
    <x v="0"/>
    <x v="1"/>
    <s v="Checking"/>
  </r>
  <r>
    <x v="100"/>
    <s v="Credit Card Payment"/>
    <n v="-421.96"/>
    <x v="0"/>
    <x v="1"/>
    <s v="Platinum Card"/>
  </r>
  <r>
    <x v="101"/>
    <s v="Credit Card Payment"/>
    <n v="415.47"/>
    <x v="0"/>
    <x v="1"/>
    <s v="Checking"/>
  </r>
  <r>
    <x v="0"/>
    <s v="Credit Card Payment"/>
    <n v="375.26"/>
    <x v="0"/>
    <x v="1"/>
    <s v="Checking"/>
  </r>
  <r>
    <x v="102"/>
    <s v="Credit Card Payment"/>
    <n v="-363.08"/>
    <x v="0"/>
    <x v="1"/>
    <s v="Platinum Card"/>
  </r>
  <r>
    <x v="102"/>
    <s v="Credit Card Payment"/>
    <n v="363.08"/>
    <x v="0"/>
    <x v="1"/>
    <s v="Checking"/>
  </r>
  <r>
    <x v="103"/>
    <s v="Credit Card Payment"/>
    <n v="-360.56"/>
    <x v="0"/>
    <x v="1"/>
    <s v="Silver Card"/>
  </r>
  <r>
    <x v="104"/>
    <s v="Credit Card Payment"/>
    <n v="360.56"/>
    <x v="0"/>
    <x v="1"/>
    <s v="Checking"/>
  </r>
  <r>
    <x v="105"/>
    <s v="Credit Card Payment"/>
    <n v="-353.83"/>
    <x v="0"/>
    <x v="1"/>
    <s v="Silver Card"/>
  </r>
  <r>
    <x v="105"/>
    <s v="Credit Card Payment"/>
    <n v="353.83"/>
    <x v="0"/>
    <x v="1"/>
    <s v="Checking"/>
  </r>
  <r>
    <x v="106"/>
    <s v="Credit Card Payment"/>
    <n v="-349.28"/>
    <x v="0"/>
    <x v="1"/>
    <s v="Platinum Card"/>
  </r>
  <r>
    <x v="107"/>
    <s v="Credit Card Payment"/>
    <n v="335.2"/>
    <x v="0"/>
    <x v="1"/>
    <s v="Checking"/>
  </r>
  <r>
    <x v="108"/>
    <s v="Best Buy"/>
    <n v="-331.69"/>
    <x v="0"/>
    <x v="4"/>
    <s v="Platinum Card"/>
  </r>
  <r>
    <x v="109"/>
    <s v="Best Buy"/>
    <n v="-320.99"/>
    <x v="0"/>
    <x v="4"/>
    <s v="Platinum Card"/>
  </r>
  <r>
    <x v="110"/>
    <s v="Credit Card Payment"/>
    <n v="-311.02"/>
    <x v="0"/>
    <x v="1"/>
    <s v="Platinum Card"/>
  </r>
  <r>
    <x v="110"/>
    <s v="Credit Card Payment"/>
    <n v="311.02"/>
    <x v="0"/>
    <x v="1"/>
    <s v="Checking"/>
  </r>
  <r>
    <x v="88"/>
    <s v="Credit Card Payment"/>
    <n v="-309.81"/>
    <x v="0"/>
    <x v="1"/>
    <s v="Silver Card"/>
  </r>
  <r>
    <x v="111"/>
    <s v="Credit Card Payment"/>
    <n v="309.81"/>
    <x v="0"/>
    <x v="1"/>
    <s v="Checking"/>
  </r>
  <r>
    <x v="112"/>
    <s v="Credit Card Payment"/>
    <n v="305.27999999999997"/>
    <x v="0"/>
    <x v="1"/>
    <s v="Checking"/>
  </r>
  <r>
    <x v="113"/>
    <s v="Credit Card Payment"/>
    <n v="305.27"/>
    <x v="0"/>
    <x v="1"/>
    <s v="Checking"/>
  </r>
  <r>
    <x v="91"/>
    <s v="Credit Card Payment"/>
    <n v="-301.79000000000002"/>
    <x v="0"/>
    <x v="1"/>
    <s v="Silver Card"/>
  </r>
  <r>
    <x v="113"/>
    <s v="Credit Card Payment"/>
    <n v="301.79000000000002"/>
    <x v="0"/>
    <x v="1"/>
    <s v="Checking"/>
  </r>
  <r>
    <x v="114"/>
    <s v="Credit Card Payment"/>
    <n v="-292.54000000000002"/>
    <x v="0"/>
    <x v="1"/>
    <s v="Silver Card"/>
  </r>
  <r>
    <x v="115"/>
    <s v="Credit Card Payment"/>
    <n v="292.54000000000002"/>
    <x v="0"/>
    <x v="1"/>
    <s v="Checking"/>
  </r>
  <r>
    <x v="28"/>
    <s v="Credit Card Payment"/>
    <n v="-284.95999999999998"/>
    <x v="0"/>
    <x v="1"/>
    <s v="Platinum Card"/>
  </r>
  <r>
    <x v="28"/>
    <s v="Credit Card Payment"/>
    <n v="284.95999999999998"/>
    <x v="0"/>
    <x v="1"/>
    <s v="Checking"/>
  </r>
  <r>
    <x v="116"/>
    <s v="Credit Card Payment"/>
    <n v="-283.44"/>
    <x v="0"/>
    <x v="1"/>
    <s v="Platinum Card"/>
  </r>
  <r>
    <x v="116"/>
    <s v="Credit Card Payment"/>
    <n v="283.44"/>
    <x v="0"/>
    <x v="1"/>
    <s v="Checking"/>
  </r>
  <r>
    <x v="117"/>
    <s v="Credit Card Payment"/>
    <n v="-283.07"/>
    <x v="0"/>
    <x v="1"/>
    <s v="Silver Card"/>
  </r>
  <r>
    <x v="118"/>
    <s v="Credit Card Payment"/>
    <n v="283.07"/>
    <x v="0"/>
    <x v="1"/>
    <s v="Checking"/>
  </r>
  <r>
    <x v="95"/>
    <s v="Credit Card Payment"/>
    <n v="281.83999999999997"/>
    <x v="0"/>
    <x v="1"/>
    <s v="Checking"/>
  </r>
  <r>
    <x v="119"/>
    <s v="Credit Card Payment"/>
    <n v="-277.99"/>
    <x v="0"/>
    <x v="1"/>
    <s v="Silver Card"/>
  </r>
  <r>
    <x v="120"/>
    <s v="Credit Card Payment"/>
    <n v="277.99"/>
    <x v="0"/>
    <x v="1"/>
    <s v="Checking"/>
  </r>
  <r>
    <x v="121"/>
    <s v="Credit Card Payment"/>
    <n v="-269.56"/>
    <x v="0"/>
    <x v="1"/>
    <s v="Silver Card"/>
  </r>
  <r>
    <x v="122"/>
    <s v="Credit Card Payment"/>
    <n v="269.56"/>
    <x v="0"/>
    <x v="1"/>
    <s v="Checking"/>
  </r>
  <r>
    <x v="123"/>
    <s v="Credit Card Payment"/>
    <n v="-268.95999999999998"/>
    <x v="0"/>
    <x v="1"/>
    <s v="Silver Card"/>
  </r>
  <r>
    <x v="124"/>
    <s v="Credit Card Payment"/>
    <n v="268.95999999999998"/>
    <x v="0"/>
    <x v="1"/>
    <s v="Checking"/>
  </r>
  <r>
    <x v="62"/>
    <s v="Credit Card Payment"/>
    <n v="-262.51"/>
    <x v="0"/>
    <x v="1"/>
    <s v="Platinum Card"/>
  </r>
  <r>
    <x v="62"/>
    <s v="Credit Card Payment"/>
    <n v="262.51"/>
    <x v="0"/>
    <x v="1"/>
    <s v="Checking"/>
  </r>
  <r>
    <x v="69"/>
    <s v="Credit Card Payment"/>
    <n v="-260.95"/>
    <x v="0"/>
    <x v="1"/>
    <s v="Platinum Card"/>
  </r>
  <r>
    <x v="125"/>
    <s v="Credit Card Payment"/>
    <n v="-259.87"/>
    <x v="0"/>
    <x v="1"/>
    <s v="Platinum Card"/>
  </r>
  <r>
    <x v="126"/>
    <s v="Credit Card Payment"/>
    <n v="259.87"/>
    <x v="0"/>
    <x v="1"/>
    <s v="Checking"/>
  </r>
  <r>
    <x v="127"/>
    <s v="Credit Card Payment"/>
    <n v="-257.08"/>
    <x v="0"/>
    <x v="1"/>
    <s v="Silver Card"/>
  </r>
  <r>
    <x v="128"/>
    <s v="Credit Card Payment"/>
    <n v="257.08"/>
    <x v="0"/>
    <x v="1"/>
    <s v="Checking"/>
  </r>
  <r>
    <x v="126"/>
    <s v="Credit Card Payment"/>
    <n v="-242.16"/>
    <x v="0"/>
    <x v="1"/>
    <s v="Silver Card"/>
  </r>
  <r>
    <x v="129"/>
    <s v="Credit Card Payment"/>
    <n v="242.16"/>
    <x v="0"/>
    <x v="1"/>
    <s v="Checking"/>
  </r>
  <r>
    <x v="97"/>
    <s v="Credit Card Payment"/>
    <n v="-235.18"/>
    <x v="0"/>
    <x v="1"/>
    <s v="Silver Card"/>
  </r>
  <r>
    <x v="56"/>
    <s v="Credit Card Payment"/>
    <n v="235.18"/>
    <x v="0"/>
    <x v="1"/>
    <s v="Checking"/>
  </r>
  <r>
    <x v="70"/>
    <s v="Hardware Store"/>
    <n v="-229.9"/>
    <x v="0"/>
    <x v="0"/>
    <s v="Platinum Card"/>
  </r>
  <r>
    <x v="130"/>
    <s v="Hardware Store"/>
    <n v="-224.7"/>
    <x v="0"/>
    <x v="0"/>
    <s v="Platinum Card"/>
  </r>
  <r>
    <x v="131"/>
    <s v="Credit Card Payment"/>
    <n v="-220.08"/>
    <x v="0"/>
    <x v="1"/>
    <s v="Silver Card"/>
  </r>
  <r>
    <x v="112"/>
    <s v="Credit Card Payment"/>
    <n v="220.08"/>
    <x v="0"/>
    <x v="1"/>
    <s v="Checking"/>
  </r>
  <r>
    <x v="132"/>
    <s v="Amazon"/>
    <n v="-212.32"/>
    <x v="0"/>
    <x v="5"/>
    <s v="Platinum Card"/>
  </r>
  <r>
    <x v="133"/>
    <s v="Hardware Store"/>
    <n v="-210.79"/>
    <x v="0"/>
    <x v="0"/>
    <s v="Silver Card"/>
  </r>
  <r>
    <x v="38"/>
    <s v="Credit Card Payment"/>
    <n v="-207.47"/>
    <x v="0"/>
    <x v="1"/>
    <s v="Platinum Card"/>
  </r>
  <r>
    <x v="38"/>
    <s v="Credit Card Payment"/>
    <n v="207.47"/>
    <x v="0"/>
    <x v="1"/>
    <s v="Checking"/>
  </r>
  <r>
    <x v="134"/>
    <s v="Credit Card Payment"/>
    <n v="-207.08"/>
    <x v="0"/>
    <x v="1"/>
    <s v="Platinum Card"/>
  </r>
  <r>
    <x v="135"/>
    <s v="Credit Card Payment"/>
    <n v="-186.13"/>
    <x v="0"/>
    <x v="1"/>
    <s v="Platinum Card"/>
  </r>
  <r>
    <x v="121"/>
    <s v="Credit Card Payment"/>
    <n v="-159.38"/>
    <x v="0"/>
    <x v="1"/>
    <s v="Platinum Card"/>
  </r>
  <r>
    <x v="77"/>
    <s v="Credit Card Payment"/>
    <n v="-156.11000000000001"/>
    <x v="0"/>
    <x v="1"/>
    <s v="Silver Card"/>
  </r>
  <r>
    <x v="136"/>
    <s v="Credit Card Payment"/>
    <n v="156.11000000000001"/>
    <x v="0"/>
    <x v="1"/>
    <s v="Checking"/>
  </r>
  <r>
    <x v="137"/>
    <s v="Credit Card Payment"/>
    <n v="-154.13"/>
    <x v="0"/>
    <x v="1"/>
    <s v="Silver Card"/>
  </r>
  <r>
    <x v="138"/>
    <s v="Credit Card Payment"/>
    <n v="154.13"/>
    <x v="0"/>
    <x v="1"/>
    <s v="Checking"/>
  </r>
  <r>
    <x v="139"/>
    <s v="Credit Card Payment"/>
    <n v="-152.72"/>
    <x v="0"/>
    <x v="1"/>
    <s v="Platinum Card"/>
  </r>
  <r>
    <x v="139"/>
    <s v="Credit Card Payment"/>
    <n v="152.72"/>
    <x v="0"/>
    <x v="1"/>
    <s v="Checking"/>
  </r>
  <r>
    <x v="63"/>
    <s v="Grocery Store"/>
    <n v="-148.15"/>
    <x v="0"/>
    <x v="6"/>
    <s v="Silver Card"/>
  </r>
  <r>
    <x v="140"/>
    <s v="Credit Card Payment"/>
    <n v="-145.13999999999999"/>
    <x v="0"/>
    <x v="1"/>
    <s v="Platinum Card"/>
  </r>
  <r>
    <x v="27"/>
    <s v="Credit Card Payment"/>
    <n v="-134.34"/>
    <x v="0"/>
    <x v="1"/>
    <s v="Platinum Card"/>
  </r>
  <r>
    <x v="141"/>
    <s v="Credit Card Payment"/>
    <n v="133.94999999999999"/>
    <x v="0"/>
    <x v="1"/>
    <s v="Checking"/>
  </r>
  <r>
    <x v="142"/>
    <s v="Seafood Restaurant"/>
    <n v="-131.1"/>
    <x v="0"/>
    <x v="7"/>
    <s v="Platinum Card"/>
  </r>
  <r>
    <x v="28"/>
    <s v="Credit Card Payment"/>
    <n v="-128.12"/>
    <x v="0"/>
    <x v="1"/>
    <s v="Silver Card"/>
  </r>
  <r>
    <x v="143"/>
    <s v="Credit Card Payment"/>
    <n v="128.12"/>
    <x v="0"/>
    <x v="1"/>
    <s v="Checking"/>
  </r>
  <r>
    <x v="92"/>
    <s v="Hardware Store"/>
    <n v="-125"/>
    <x v="0"/>
    <x v="0"/>
    <s v="Checking"/>
  </r>
  <r>
    <x v="61"/>
    <s v="Credit Card Payment"/>
    <n v="-124.03"/>
    <x v="0"/>
    <x v="1"/>
    <s v="Platinum Card"/>
  </r>
  <r>
    <x v="61"/>
    <s v="Credit Card Payment"/>
    <n v="124.03"/>
    <x v="0"/>
    <x v="1"/>
    <s v="Checking"/>
  </r>
  <r>
    <x v="144"/>
    <s v="Amazon"/>
    <n v="-117.69"/>
    <x v="0"/>
    <x v="5"/>
    <s v="Platinum Card"/>
  </r>
  <r>
    <x v="106"/>
    <s v="Credit Card Payment"/>
    <n v="-117.65"/>
    <x v="0"/>
    <x v="1"/>
    <s v="Silver Card"/>
  </r>
  <r>
    <x v="92"/>
    <s v="Credit Card Payment"/>
    <n v="117.65"/>
    <x v="0"/>
    <x v="1"/>
    <s v="Checking"/>
  </r>
  <r>
    <x v="4"/>
    <s v="Credit Card Payment"/>
    <n v="-115.52"/>
    <x v="0"/>
    <x v="1"/>
    <s v="Platinum Card"/>
  </r>
  <r>
    <x v="145"/>
    <s v="Phone Company"/>
    <n v="-111.18"/>
    <x v="0"/>
    <x v="8"/>
    <s v="Checking"/>
  </r>
  <r>
    <x v="146"/>
    <s v="Amazon"/>
    <n v="-109.83"/>
    <x v="0"/>
    <x v="5"/>
    <s v="Platinum Card"/>
  </r>
  <r>
    <x v="147"/>
    <s v="Fancy Restaurant"/>
    <n v="-106.8"/>
    <x v="0"/>
    <x v="7"/>
    <s v="Platinum Card"/>
  </r>
  <r>
    <x v="148"/>
    <s v="Hardware Store"/>
    <n v="-103.14"/>
    <x v="0"/>
    <x v="0"/>
    <s v="Platinum Card"/>
  </r>
  <r>
    <x v="23"/>
    <s v="Credit Card Payment"/>
    <n v="-102.88"/>
    <x v="0"/>
    <x v="1"/>
    <s v="Platinum Card"/>
  </r>
  <r>
    <x v="23"/>
    <s v="Credit Card Payment"/>
    <n v="102.88"/>
    <x v="0"/>
    <x v="1"/>
    <s v="Checking"/>
  </r>
  <r>
    <x v="0"/>
    <s v="Credit Card Payment"/>
    <n v="-100.68"/>
    <x v="0"/>
    <x v="1"/>
    <s v="Silver Card"/>
  </r>
  <r>
    <x v="47"/>
    <s v="Credit Card Payment"/>
    <n v="100.68"/>
    <x v="0"/>
    <x v="1"/>
    <s v="Checking"/>
  </r>
  <r>
    <x v="149"/>
    <s v="Credit Card Payment"/>
    <n v="-99.76"/>
    <x v="0"/>
    <x v="1"/>
    <s v="Platinum Card"/>
  </r>
  <r>
    <x v="149"/>
    <s v="Credit Card Payment"/>
    <n v="99.76"/>
    <x v="0"/>
    <x v="1"/>
    <s v="Checking"/>
  </r>
  <r>
    <x v="150"/>
    <s v="Grocery Store"/>
    <n v="-99.47"/>
    <x v="0"/>
    <x v="6"/>
    <s v="Silver Card"/>
  </r>
  <r>
    <x v="96"/>
    <s v="Fancy Restaurant"/>
    <n v="-98.19"/>
    <x v="0"/>
    <x v="7"/>
    <s v="Silver Card"/>
  </r>
  <r>
    <x v="131"/>
    <s v="Grocery Store"/>
    <n v="-92.98"/>
    <x v="0"/>
    <x v="6"/>
    <s v="Platinum Card"/>
  </r>
  <r>
    <x v="151"/>
    <s v="Grocery Store"/>
    <n v="-92.49"/>
    <x v="0"/>
    <x v="6"/>
    <s v="Platinum Card"/>
  </r>
  <r>
    <x v="66"/>
    <s v="Grocery Store"/>
    <n v="-92.04"/>
    <x v="0"/>
    <x v="6"/>
    <s v="Silver Card"/>
  </r>
  <r>
    <x v="152"/>
    <s v="Grocery Store"/>
    <n v="-91.03"/>
    <x v="0"/>
    <x v="6"/>
    <s v="Silver Card"/>
  </r>
  <r>
    <x v="153"/>
    <s v="Credit Card Payment"/>
    <n v="90.57"/>
    <x v="0"/>
    <x v="1"/>
    <s v="Checking"/>
  </r>
  <r>
    <x v="153"/>
    <s v="Credit Card Payment"/>
    <n v="-90.57"/>
    <x v="0"/>
    <x v="1"/>
    <s v="Silver Card"/>
  </r>
  <r>
    <x v="154"/>
    <s v="Amazon"/>
    <n v="-89.99"/>
    <x v="0"/>
    <x v="5"/>
    <s v="Platinum Card"/>
  </r>
  <r>
    <x v="155"/>
    <s v="Phone Company"/>
    <n v="-89.54"/>
    <x v="0"/>
    <x v="8"/>
    <s v="Checking"/>
  </r>
  <r>
    <x v="156"/>
    <s v="Phone Company"/>
    <n v="-89.54"/>
    <x v="0"/>
    <x v="8"/>
    <s v="Checking"/>
  </r>
  <r>
    <x v="157"/>
    <s v="Phone Company"/>
    <n v="-89.52"/>
    <x v="0"/>
    <x v="8"/>
    <s v="Checking"/>
  </r>
  <r>
    <x v="158"/>
    <s v="Phone Company"/>
    <n v="-89.52"/>
    <x v="0"/>
    <x v="8"/>
    <s v="Checking"/>
  </r>
  <r>
    <x v="159"/>
    <s v="Phone Company"/>
    <n v="-89.52"/>
    <x v="0"/>
    <x v="8"/>
    <s v="Checking"/>
  </r>
  <r>
    <x v="160"/>
    <s v="Phone Company"/>
    <n v="-89.46"/>
    <x v="0"/>
    <x v="8"/>
    <s v="Checking"/>
  </r>
  <r>
    <x v="161"/>
    <s v="Phone Company"/>
    <n v="-89.46"/>
    <x v="0"/>
    <x v="8"/>
    <s v="Checking"/>
  </r>
  <r>
    <x v="162"/>
    <s v="Phone Company"/>
    <n v="-89.46"/>
    <x v="0"/>
    <x v="8"/>
    <s v="Checking"/>
  </r>
  <r>
    <x v="163"/>
    <s v="Credit Card Payment"/>
    <n v="-89.45"/>
    <x v="0"/>
    <x v="1"/>
    <s v="Silver Card"/>
  </r>
  <r>
    <x v="164"/>
    <s v="Credit Card Payment"/>
    <n v="89.45"/>
    <x v="0"/>
    <x v="1"/>
    <s v="Checking"/>
  </r>
  <r>
    <x v="165"/>
    <s v="Phone Company"/>
    <n v="-89.4"/>
    <x v="0"/>
    <x v="8"/>
    <s v="Checking"/>
  </r>
  <r>
    <x v="166"/>
    <s v="Phone Company"/>
    <n v="-89.4"/>
    <x v="0"/>
    <x v="8"/>
    <s v="Checking"/>
  </r>
  <r>
    <x v="167"/>
    <s v="Phone Company"/>
    <n v="-89.4"/>
    <x v="0"/>
    <x v="8"/>
    <s v="Checking"/>
  </r>
  <r>
    <x v="168"/>
    <s v="Credit Card Payment"/>
    <n v="-87.17"/>
    <x v="0"/>
    <x v="1"/>
    <s v="Platinum Card"/>
  </r>
  <r>
    <x v="169"/>
    <s v="Grocery Store"/>
    <n v="-87.14"/>
    <x v="0"/>
    <x v="6"/>
    <s v="Silver Card"/>
  </r>
  <r>
    <x v="170"/>
    <s v="Hardware Store"/>
    <n v="-86.97"/>
    <x v="0"/>
    <x v="0"/>
    <s v="Silver Card"/>
  </r>
  <r>
    <x v="77"/>
    <s v="American Tavern"/>
    <n v="-85.52"/>
    <x v="0"/>
    <x v="7"/>
    <s v="Silver Card"/>
  </r>
  <r>
    <x v="54"/>
    <s v="Grocery Store"/>
    <n v="-82.36"/>
    <x v="0"/>
    <x v="6"/>
    <s v="Platinum Card"/>
  </r>
  <r>
    <x v="171"/>
    <s v="Grocery Store"/>
    <n v="-80.790000000000006"/>
    <x v="0"/>
    <x v="6"/>
    <s v="Platinum Card"/>
  </r>
  <r>
    <x v="172"/>
    <s v="Hardware Store"/>
    <n v="-80.650000000000006"/>
    <x v="0"/>
    <x v="0"/>
    <s v="Silver Card"/>
  </r>
  <r>
    <x v="173"/>
    <s v="Fancy Restaurant"/>
    <n v="-78"/>
    <x v="0"/>
    <x v="7"/>
    <s v="Platinum Card"/>
  </r>
  <r>
    <x v="174"/>
    <s v="Amazon"/>
    <n v="-76.47"/>
    <x v="0"/>
    <x v="5"/>
    <s v="Platinum Card"/>
  </r>
  <r>
    <x v="175"/>
    <s v="Internet Service Provider"/>
    <n v="-75.989999999999995"/>
    <x v="0"/>
    <x v="9"/>
    <s v="Checking"/>
  </r>
  <r>
    <x v="176"/>
    <s v="State Farm"/>
    <n v="-75"/>
    <x v="0"/>
    <x v="10"/>
    <s v="Checking"/>
  </r>
  <r>
    <x v="177"/>
    <s v="State Farm"/>
    <n v="-75"/>
    <x v="0"/>
    <x v="10"/>
    <s v="Checking"/>
  </r>
  <r>
    <x v="163"/>
    <s v="State Farm"/>
    <n v="-75"/>
    <x v="0"/>
    <x v="10"/>
    <s v="Checking"/>
  </r>
  <r>
    <x v="178"/>
    <s v="State Farm"/>
    <n v="-75"/>
    <x v="0"/>
    <x v="10"/>
    <s v="Checking"/>
  </r>
  <r>
    <x v="179"/>
    <s v="State Farm"/>
    <n v="-75"/>
    <x v="0"/>
    <x v="10"/>
    <s v="Checking"/>
  </r>
  <r>
    <x v="180"/>
    <s v="State Farm"/>
    <n v="-75"/>
    <x v="0"/>
    <x v="10"/>
    <s v="Checking"/>
  </r>
  <r>
    <x v="181"/>
    <s v="State Farm"/>
    <n v="-75"/>
    <x v="0"/>
    <x v="10"/>
    <s v="Checking"/>
  </r>
  <r>
    <x v="100"/>
    <s v="State Farm"/>
    <n v="-75"/>
    <x v="0"/>
    <x v="10"/>
    <s v="Checking"/>
  </r>
  <r>
    <x v="182"/>
    <s v="State Farm"/>
    <n v="-75"/>
    <x v="0"/>
    <x v="10"/>
    <s v="Checking"/>
  </r>
  <r>
    <x v="36"/>
    <s v="State Farm"/>
    <n v="-75"/>
    <x v="0"/>
    <x v="10"/>
    <s v="Checking"/>
  </r>
  <r>
    <x v="183"/>
    <s v="Internet Service Provider"/>
    <n v="-75"/>
    <x v="0"/>
    <x v="9"/>
    <s v="Checking"/>
  </r>
  <r>
    <x v="114"/>
    <s v="State Farm"/>
    <n v="-75"/>
    <x v="0"/>
    <x v="10"/>
    <s v="Checking"/>
  </r>
  <r>
    <x v="184"/>
    <s v="Internet Service Provider"/>
    <n v="-75"/>
    <x v="0"/>
    <x v="9"/>
    <s v="Checking"/>
  </r>
  <r>
    <x v="185"/>
    <s v="State Farm"/>
    <n v="-75"/>
    <x v="0"/>
    <x v="10"/>
    <s v="Checking"/>
  </r>
  <r>
    <x v="186"/>
    <s v="Internet Service Provider"/>
    <n v="-75"/>
    <x v="0"/>
    <x v="9"/>
    <s v="Checking"/>
  </r>
  <r>
    <x v="81"/>
    <s v="State Farm"/>
    <n v="-75"/>
    <x v="0"/>
    <x v="10"/>
    <s v="Checking"/>
  </r>
  <r>
    <x v="187"/>
    <s v="Internet Service Provider"/>
    <n v="-75"/>
    <x v="0"/>
    <x v="9"/>
    <s v="Checking"/>
  </r>
  <r>
    <x v="101"/>
    <s v="State Farm"/>
    <n v="-75"/>
    <x v="0"/>
    <x v="10"/>
    <s v="Checking"/>
  </r>
  <r>
    <x v="188"/>
    <s v="Internet Service Provider"/>
    <n v="-75"/>
    <x v="0"/>
    <x v="9"/>
    <s v="Checking"/>
  </r>
  <r>
    <x v="189"/>
    <s v="State Farm"/>
    <n v="-75"/>
    <x v="0"/>
    <x v="10"/>
    <s v="Checking"/>
  </r>
  <r>
    <x v="190"/>
    <s v="Internet Service Provider"/>
    <n v="-75"/>
    <x v="0"/>
    <x v="9"/>
    <s v="Checking"/>
  </r>
  <r>
    <x v="75"/>
    <s v="State Farm"/>
    <n v="-75"/>
    <x v="0"/>
    <x v="10"/>
    <s v="Checking"/>
  </r>
  <r>
    <x v="191"/>
    <s v="Internet Service Provider"/>
    <n v="-75"/>
    <x v="0"/>
    <x v="9"/>
    <s v="Checking"/>
  </r>
  <r>
    <x v="192"/>
    <s v="State Farm"/>
    <n v="-75"/>
    <x v="0"/>
    <x v="10"/>
    <s v="Checking"/>
  </r>
  <r>
    <x v="7"/>
    <s v="Internet Service Provider"/>
    <n v="-75"/>
    <x v="0"/>
    <x v="9"/>
    <s v="Checking"/>
  </r>
  <r>
    <x v="49"/>
    <s v="State Farm"/>
    <n v="-75"/>
    <x v="0"/>
    <x v="10"/>
    <s v="Checking"/>
  </r>
  <r>
    <x v="193"/>
    <s v="Internet Service Provider"/>
    <n v="-75"/>
    <x v="0"/>
    <x v="9"/>
    <s v="Checking"/>
  </r>
  <r>
    <x v="77"/>
    <s v="Internet Service Provider"/>
    <n v="-74.989999999999995"/>
    <x v="0"/>
    <x v="9"/>
    <s v="Checking"/>
  </r>
  <r>
    <x v="194"/>
    <s v="Internet Service Provider"/>
    <n v="-74.989999999999995"/>
    <x v="0"/>
    <x v="9"/>
    <s v="Checking"/>
  </r>
  <r>
    <x v="133"/>
    <s v="Internet Service Provider"/>
    <n v="-74.989999999999995"/>
    <x v="0"/>
    <x v="9"/>
    <s v="Checking"/>
  </r>
  <r>
    <x v="19"/>
    <s v="Internet Service Provider"/>
    <n v="-74.989999999999995"/>
    <x v="0"/>
    <x v="9"/>
    <s v="Checking"/>
  </r>
  <r>
    <x v="73"/>
    <s v="Internet Service Provider"/>
    <n v="-74.989999999999995"/>
    <x v="0"/>
    <x v="9"/>
    <s v="Checking"/>
  </r>
  <r>
    <x v="195"/>
    <s v="Internet Service Provider"/>
    <n v="-74.989999999999995"/>
    <x v="0"/>
    <x v="9"/>
    <s v="Checking"/>
  </r>
  <r>
    <x v="196"/>
    <s v="Internet Service Provider"/>
    <n v="-74.989999999999995"/>
    <x v="0"/>
    <x v="9"/>
    <s v="Checking"/>
  </r>
  <r>
    <x v="197"/>
    <s v="Internet Service Provider"/>
    <n v="-74.989999999999995"/>
    <x v="0"/>
    <x v="9"/>
    <s v="Checking"/>
  </r>
  <r>
    <x v="198"/>
    <s v="Internet Service Provider"/>
    <n v="-74.989999999999995"/>
    <x v="0"/>
    <x v="9"/>
    <s v="Checking"/>
  </r>
  <r>
    <x v="199"/>
    <s v="Internet Service Provider"/>
    <n v="-74.989999999999995"/>
    <x v="0"/>
    <x v="9"/>
    <s v="Checking"/>
  </r>
  <r>
    <x v="200"/>
    <s v="Amazon"/>
    <n v="-74.97"/>
    <x v="0"/>
    <x v="5"/>
    <s v="Platinum Card"/>
  </r>
  <r>
    <x v="201"/>
    <s v="Internet Service Provider"/>
    <n v="-69.989999999999995"/>
    <x v="0"/>
    <x v="9"/>
    <s v="Checking"/>
  </r>
  <r>
    <x v="202"/>
    <s v="Hardware Store"/>
    <n v="-69.400000000000006"/>
    <x v="0"/>
    <x v="0"/>
    <s v="Platinum Card"/>
  </r>
  <r>
    <x v="203"/>
    <s v="Hardware Store"/>
    <n v="-68.47"/>
    <x v="0"/>
    <x v="0"/>
    <s v="Platinum Card"/>
  </r>
  <r>
    <x v="204"/>
    <s v="Hardware Store"/>
    <n v="-68.040000000000006"/>
    <x v="0"/>
    <x v="0"/>
    <s v="Platinum Card"/>
  </r>
  <r>
    <x v="205"/>
    <s v="Grocery Store"/>
    <n v="-67.63"/>
    <x v="0"/>
    <x v="6"/>
    <s v="Silver Card"/>
  </r>
  <r>
    <x v="206"/>
    <s v="Hardware Store"/>
    <n v="-66.75"/>
    <x v="0"/>
    <x v="0"/>
    <s v="Silver Card"/>
  </r>
  <r>
    <x v="207"/>
    <s v="Italian Restaurant"/>
    <n v="-65.81"/>
    <x v="0"/>
    <x v="7"/>
    <s v="Platinum Card"/>
  </r>
  <r>
    <x v="208"/>
    <s v="Grocery Store"/>
    <n v="-65.09"/>
    <x v="0"/>
    <x v="6"/>
    <s v="Silver Card"/>
  </r>
  <r>
    <x v="138"/>
    <s v="Gas Company"/>
    <n v="-65"/>
    <x v="0"/>
    <x v="11"/>
    <s v="Checking"/>
  </r>
  <r>
    <x v="209"/>
    <s v="Phone Company"/>
    <n v="-65"/>
    <x v="0"/>
    <x v="8"/>
    <s v="Checking"/>
  </r>
  <r>
    <x v="210"/>
    <s v="Gas Company"/>
    <n v="-65"/>
    <x v="0"/>
    <x v="11"/>
    <s v="Checking"/>
  </r>
  <r>
    <x v="211"/>
    <s v="Phone Company"/>
    <n v="-65"/>
    <x v="0"/>
    <x v="8"/>
    <s v="Checking"/>
  </r>
  <r>
    <x v="212"/>
    <s v="Phone Company"/>
    <n v="-65"/>
    <x v="0"/>
    <x v="8"/>
    <s v="Checking"/>
  </r>
  <r>
    <x v="213"/>
    <s v="Phone Company"/>
    <n v="-65"/>
    <x v="0"/>
    <x v="8"/>
    <s v="Checking"/>
  </r>
  <r>
    <x v="44"/>
    <s v="Phone Company"/>
    <n v="-65"/>
    <x v="0"/>
    <x v="8"/>
    <s v="Checking"/>
  </r>
  <r>
    <x v="214"/>
    <s v="Phone Company"/>
    <n v="-65"/>
    <x v="0"/>
    <x v="8"/>
    <s v="Checking"/>
  </r>
  <r>
    <x v="215"/>
    <s v="Phone Company"/>
    <n v="-65"/>
    <x v="0"/>
    <x v="8"/>
    <s v="Checking"/>
  </r>
  <r>
    <x v="216"/>
    <s v="Phone Company"/>
    <n v="-65"/>
    <x v="0"/>
    <x v="8"/>
    <s v="Checking"/>
  </r>
  <r>
    <x v="103"/>
    <s v="Phone Company"/>
    <n v="-65"/>
    <x v="0"/>
    <x v="8"/>
    <s v="Checking"/>
  </r>
  <r>
    <x v="217"/>
    <s v="Greek Restaurant"/>
    <n v="-64.52"/>
    <x v="0"/>
    <x v="7"/>
    <s v="Silver Card"/>
  </r>
  <r>
    <x v="218"/>
    <s v="American Tavern"/>
    <n v="-64.11"/>
    <x v="0"/>
    <x v="7"/>
    <s v="Silver Card"/>
  </r>
  <r>
    <x v="219"/>
    <s v="American Tavern"/>
    <n v="-63"/>
    <x v="0"/>
    <x v="12"/>
    <s v="Silver Card"/>
  </r>
  <r>
    <x v="23"/>
    <s v="Credit Card Payment"/>
    <n v="-61.43"/>
    <x v="0"/>
    <x v="1"/>
    <s v="Silver Card"/>
  </r>
  <r>
    <x v="220"/>
    <s v="Credit Card Payment"/>
    <n v="61.43"/>
    <x v="0"/>
    <x v="1"/>
    <s v="Checking"/>
  </r>
  <r>
    <x v="221"/>
    <s v="Power Company"/>
    <n v="-60"/>
    <x v="0"/>
    <x v="11"/>
    <s v="Checking"/>
  </r>
  <r>
    <x v="222"/>
    <s v="Power Company"/>
    <n v="-60"/>
    <x v="0"/>
    <x v="11"/>
    <s v="Checking"/>
  </r>
  <r>
    <x v="223"/>
    <s v="Power Company"/>
    <n v="-60"/>
    <x v="0"/>
    <x v="11"/>
    <s v="Checking"/>
  </r>
  <r>
    <x v="224"/>
    <s v="Power Company"/>
    <n v="-60"/>
    <x v="0"/>
    <x v="11"/>
    <s v="Checking"/>
  </r>
  <r>
    <x v="225"/>
    <s v="Power Company"/>
    <n v="-60"/>
    <x v="0"/>
    <x v="11"/>
    <s v="Checking"/>
  </r>
  <r>
    <x v="226"/>
    <s v="Power Company"/>
    <n v="-60"/>
    <x v="0"/>
    <x v="11"/>
    <s v="Checking"/>
  </r>
  <r>
    <x v="227"/>
    <s v="Power Company"/>
    <n v="-60"/>
    <x v="0"/>
    <x v="11"/>
    <s v="Checking"/>
  </r>
  <r>
    <x v="121"/>
    <s v="Power Company"/>
    <n v="-60"/>
    <x v="0"/>
    <x v="11"/>
    <s v="Checking"/>
  </r>
  <r>
    <x v="228"/>
    <s v="Power Company"/>
    <n v="-60"/>
    <x v="0"/>
    <x v="11"/>
    <s v="Checking"/>
  </r>
  <r>
    <x v="229"/>
    <s v="Power Company"/>
    <n v="-60"/>
    <x v="0"/>
    <x v="11"/>
    <s v="Checking"/>
  </r>
  <r>
    <x v="230"/>
    <s v="Power Company"/>
    <n v="-60"/>
    <x v="0"/>
    <x v="11"/>
    <s v="Checking"/>
  </r>
  <r>
    <x v="231"/>
    <s v="Power Company"/>
    <n v="-60"/>
    <x v="0"/>
    <x v="11"/>
    <s v="Checking"/>
  </r>
  <r>
    <x v="232"/>
    <s v="Power Company"/>
    <n v="-60"/>
    <x v="0"/>
    <x v="11"/>
    <s v="Checking"/>
  </r>
  <r>
    <x v="38"/>
    <s v="Power Company"/>
    <n v="-60"/>
    <x v="0"/>
    <x v="11"/>
    <s v="Checking"/>
  </r>
  <r>
    <x v="40"/>
    <s v="Power Company"/>
    <n v="-60"/>
    <x v="0"/>
    <x v="11"/>
    <s v="Checking"/>
  </r>
  <r>
    <x v="233"/>
    <s v="Power Company"/>
    <n v="-60"/>
    <x v="0"/>
    <x v="11"/>
    <s v="Checking"/>
  </r>
  <r>
    <x v="234"/>
    <s v="Power Company"/>
    <n v="-60"/>
    <x v="0"/>
    <x v="11"/>
    <s v="Checking"/>
  </r>
  <r>
    <x v="235"/>
    <s v="Power Company"/>
    <n v="-60"/>
    <x v="0"/>
    <x v="11"/>
    <s v="Checking"/>
  </r>
  <r>
    <x v="154"/>
    <s v="Power Company"/>
    <n v="-60"/>
    <x v="0"/>
    <x v="11"/>
    <s v="Checking"/>
  </r>
  <r>
    <x v="107"/>
    <s v="Power Company"/>
    <n v="-60"/>
    <x v="0"/>
    <x v="11"/>
    <s v="Checking"/>
  </r>
  <r>
    <x v="135"/>
    <s v="Power Company"/>
    <n v="-60"/>
    <x v="0"/>
    <x v="11"/>
    <s v="Checking"/>
  </r>
  <r>
    <x v="171"/>
    <s v="Brewing Company"/>
    <n v="-59.48"/>
    <x v="0"/>
    <x v="7"/>
    <s v="Platinum Card"/>
  </r>
  <r>
    <x v="209"/>
    <s v="Grocery Store"/>
    <n v="-58.79"/>
    <x v="0"/>
    <x v="6"/>
    <s v="Silver Card"/>
  </r>
  <r>
    <x v="1"/>
    <s v="Grocery Store"/>
    <n v="-57.32"/>
    <x v="0"/>
    <x v="6"/>
    <s v="Platinum Card"/>
  </r>
  <r>
    <x v="236"/>
    <s v="Japanese Restaurant"/>
    <n v="-57.02"/>
    <x v="0"/>
    <x v="7"/>
    <s v="Platinum Card"/>
  </r>
  <r>
    <x v="110"/>
    <s v="Fancy Restaurant"/>
    <n v="-56.52"/>
    <x v="0"/>
    <x v="7"/>
    <s v="Silver Card"/>
  </r>
  <r>
    <x v="175"/>
    <s v="Chick-Fil-A"/>
    <n v="-56.07"/>
    <x v="0"/>
    <x v="13"/>
    <s v="Platinum Card"/>
  </r>
  <r>
    <x v="74"/>
    <s v="Grocery Store"/>
    <n v="-55.04"/>
    <x v="0"/>
    <x v="6"/>
    <s v="Silver Card"/>
  </r>
  <r>
    <x v="151"/>
    <s v="Italian Restaurant"/>
    <n v="-54"/>
    <x v="0"/>
    <x v="7"/>
    <s v="Platinum Card"/>
  </r>
  <r>
    <x v="237"/>
    <s v="Amazon"/>
    <n v="-53.95"/>
    <x v="0"/>
    <x v="5"/>
    <s v="Platinum Card"/>
  </r>
  <r>
    <x v="238"/>
    <s v="Grocery Store"/>
    <n v="-53.68"/>
    <x v="0"/>
    <x v="6"/>
    <s v="Silver Card"/>
  </r>
  <r>
    <x v="239"/>
    <s v="Gas Company"/>
    <n v="-52"/>
    <x v="0"/>
    <x v="11"/>
    <s v="Checking"/>
  </r>
  <r>
    <x v="203"/>
    <s v="Grocery Store"/>
    <n v="-51.05"/>
    <x v="0"/>
    <x v="6"/>
    <s v="Platinum Card"/>
  </r>
  <r>
    <x v="240"/>
    <s v="Amazon"/>
    <n v="-50.21"/>
    <x v="0"/>
    <x v="5"/>
    <s v="Platinum Card"/>
  </r>
  <r>
    <x v="110"/>
    <s v="Amazon"/>
    <n v="-49.99"/>
    <x v="0"/>
    <x v="5"/>
    <s v="Platinum Card"/>
  </r>
  <r>
    <x v="241"/>
    <s v="Amazon"/>
    <n v="-49.72"/>
    <x v="0"/>
    <x v="5"/>
    <s v="Platinum Card"/>
  </r>
  <r>
    <x v="242"/>
    <s v="Brewing Company"/>
    <n v="-49.63"/>
    <x v="0"/>
    <x v="14"/>
    <s v="Platinum Card"/>
  </r>
  <r>
    <x v="243"/>
    <s v="Gas Company"/>
    <n v="-49"/>
    <x v="0"/>
    <x v="11"/>
    <s v="Checking"/>
  </r>
  <r>
    <x v="197"/>
    <s v="Sushi Restaurant"/>
    <n v="-48.64"/>
    <x v="0"/>
    <x v="7"/>
    <s v="Silver Card"/>
  </r>
  <r>
    <x v="244"/>
    <s v="Amazon"/>
    <n v="-47.66"/>
    <x v="0"/>
    <x v="5"/>
    <s v="Platinum Card"/>
  </r>
  <r>
    <x v="245"/>
    <s v="Brewing Company"/>
    <n v="-47.4"/>
    <x v="0"/>
    <x v="14"/>
    <s v="Platinum Card"/>
  </r>
  <r>
    <x v="246"/>
    <s v="Amazon"/>
    <n v="-47.38"/>
    <x v="0"/>
    <x v="5"/>
    <s v="Platinum Card"/>
  </r>
  <r>
    <x v="166"/>
    <s v="Grocery Store"/>
    <n v="-47.16"/>
    <x v="0"/>
    <x v="6"/>
    <s v="Platinum Card"/>
  </r>
  <r>
    <x v="115"/>
    <s v="Grocery Store"/>
    <n v="-46.96"/>
    <x v="0"/>
    <x v="6"/>
    <s v="Silver Card"/>
  </r>
  <r>
    <x v="247"/>
    <s v="German Restaurant"/>
    <n v="-46.7"/>
    <x v="0"/>
    <x v="7"/>
    <s v="Platinum Card"/>
  </r>
  <r>
    <x v="248"/>
    <s v="Grocery Store"/>
    <n v="-46.44"/>
    <x v="0"/>
    <x v="6"/>
    <s v="Platinum Card"/>
  </r>
  <r>
    <x v="249"/>
    <s v="Grocery Store"/>
    <n v="-46.01"/>
    <x v="0"/>
    <x v="6"/>
    <s v="Platinum Card"/>
  </r>
  <r>
    <x v="250"/>
    <s v="Amazon"/>
    <n v="-45.75"/>
    <x v="0"/>
    <x v="5"/>
    <s v="Platinum Card"/>
  </r>
  <r>
    <x v="181"/>
    <s v="Hardware Store"/>
    <n v="-45.24"/>
    <x v="0"/>
    <x v="0"/>
    <s v="Platinum Card"/>
  </r>
  <r>
    <x v="251"/>
    <s v="Gas Company"/>
    <n v="-45"/>
    <x v="0"/>
    <x v="11"/>
    <s v="Checking"/>
  </r>
  <r>
    <x v="252"/>
    <s v="Gas Company"/>
    <n v="-45"/>
    <x v="0"/>
    <x v="11"/>
    <s v="Checking"/>
  </r>
  <r>
    <x v="175"/>
    <s v="Amazon"/>
    <n v="-44.99"/>
    <x v="0"/>
    <x v="5"/>
    <s v="Platinum Card"/>
  </r>
  <r>
    <x v="42"/>
    <s v="Best Buy"/>
    <n v="-44.93"/>
    <x v="0"/>
    <x v="4"/>
    <s v="Silver Card"/>
  </r>
  <r>
    <x v="253"/>
    <s v="Fancy Restaurant"/>
    <n v="-44.92"/>
    <x v="0"/>
    <x v="7"/>
    <s v="Silver Card"/>
  </r>
  <r>
    <x v="254"/>
    <s v="Hardware Store"/>
    <n v="-44.31"/>
    <x v="0"/>
    <x v="0"/>
    <s v="Platinum Card"/>
  </r>
  <r>
    <x v="132"/>
    <s v="Grocery Store"/>
    <n v="-44.25"/>
    <x v="0"/>
    <x v="6"/>
    <s v="Silver Card"/>
  </r>
  <r>
    <x v="218"/>
    <s v="Grocery Store"/>
    <n v="-44.19"/>
    <x v="0"/>
    <x v="6"/>
    <s v="Silver Card"/>
  </r>
  <r>
    <x v="255"/>
    <s v="Grocery Store"/>
    <n v="-43.54"/>
    <x v="0"/>
    <x v="6"/>
    <s v="Platinum Card"/>
  </r>
  <r>
    <x v="182"/>
    <s v="Amazon"/>
    <n v="-43.01"/>
    <x v="0"/>
    <x v="5"/>
    <s v="Platinum Card"/>
  </r>
  <r>
    <x v="256"/>
    <s v="Hardware Store"/>
    <n v="-42.7"/>
    <x v="0"/>
    <x v="0"/>
    <s v="Silver Card"/>
  </r>
  <r>
    <x v="257"/>
    <s v="American Tavern"/>
    <n v="-42.31"/>
    <x v="0"/>
    <x v="7"/>
    <s v="Platinum Card"/>
  </r>
  <r>
    <x v="258"/>
    <s v="BBQ Restaurant"/>
    <n v="-42.24"/>
    <x v="0"/>
    <x v="7"/>
    <s v="Platinum Card"/>
  </r>
  <r>
    <x v="259"/>
    <s v="Grocery Store"/>
    <n v="-42.23"/>
    <x v="0"/>
    <x v="6"/>
    <s v="Platinum Card"/>
  </r>
  <r>
    <x v="64"/>
    <s v="Amazon"/>
    <n v="-42.1"/>
    <x v="0"/>
    <x v="5"/>
    <s v="Platinum Card"/>
  </r>
  <r>
    <x v="260"/>
    <s v="Shell"/>
    <n v="-41.83"/>
    <x v="0"/>
    <x v="15"/>
    <s v="Silver Card"/>
  </r>
  <r>
    <x v="204"/>
    <s v="BBQ Restaurant"/>
    <n v="-41.78"/>
    <x v="0"/>
    <x v="7"/>
    <s v="Silver Card"/>
  </r>
  <r>
    <x v="110"/>
    <s v="Amazon"/>
    <n v="-41.72"/>
    <x v="0"/>
    <x v="5"/>
    <s v="Platinum Card"/>
  </r>
  <r>
    <x v="130"/>
    <s v="Amazon"/>
    <n v="-41.34"/>
    <x v="0"/>
    <x v="5"/>
    <s v="Platinum Card"/>
  </r>
  <r>
    <x v="42"/>
    <s v="Grocery Store"/>
    <n v="-41.34"/>
    <x v="0"/>
    <x v="6"/>
    <s v="Platinum Card"/>
  </r>
  <r>
    <x v="71"/>
    <s v="Fancy Restaurant"/>
    <n v="-41.24"/>
    <x v="0"/>
    <x v="7"/>
    <s v="Silver Card"/>
  </r>
  <r>
    <x v="261"/>
    <s v="Greek Restaurant"/>
    <n v="-41.16"/>
    <x v="0"/>
    <x v="7"/>
    <s v="Silver Card"/>
  </r>
  <r>
    <x v="121"/>
    <s v="Shell"/>
    <n v="-41.07"/>
    <x v="0"/>
    <x v="15"/>
    <s v="Platinum Card"/>
  </r>
  <r>
    <x v="262"/>
    <s v="American Tavern"/>
    <n v="-41"/>
    <x v="0"/>
    <x v="7"/>
    <s v="Platinum Card"/>
  </r>
  <r>
    <x v="263"/>
    <s v="Brewing Company"/>
    <n v="-40.81"/>
    <x v="0"/>
    <x v="14"/>
    <s v="Platinum Card"/>
  </r>
  <r>
    <x v="264"/>
    <s v="Valero"/>
    <n v="-40.71"/>
    <x v="0"/>
    <x v="15"/>
    <s v="Platinum Card"/>
  </r>
  <r>
    <x v="58"/>
    <s v="Shell"/>
    <n v="-40.44"/>
    <x v="0"/>
    <x v="15"/>
    <s v="Silver Card"/>
  </r>
  <r>
    <x v="265"/>
    <s v="Gas Company"/>
    <n v="-40"/>
    <x v="0"/>
    <x v="11"/>
    <s v="Checking"/>
  </r>
  <r>
    <x v="123"/>
    <s v="Brewing Company"/>
    <n v="-40"/>
    <x v="0"/>
    <x v="14"/>
    <s v="Platinum Card"/>
  </r>
  <r>
    <x v="266"/>
    <s v="BP"/>
    <n v="-39.44"/>
    <x v="0"/>
    <x v="15"/>
    <s v="Silver Card"/>
  </r>
  <r>
    <x v="267"/>
    <s v="Brunch Restaurant"/>
    <n v="-39.43"/>
    <x v="0"/>
    <x v="7"/>
    <s v="Platinum Card"/>
  </r>
  <r>
    <x v="268"/>
    <s v="BP"/>
    <n v="-39.08"/>
    <x v="0"/>
    <x v="15"/>
    <s v="Platinum Card"/>
  </r>
  <r>
    <x v="269"/>
    <s v="Amazon"/>
    <n v="-39.049999999999997"/>
    <x v="0"/>
    <x v="5"/>
    <s v="Platinum Card"/>
  </r>
  <r>
    <x v="203"/>
    <s v="QuikTrip"/>
    <n v="-39"/>
    <x v="0"/>
    <x v="15"/>
    <s v="Platinum Card"/>
  </r>
  <r>
    <x v="270"/>
    <s v="QuikTrip"/>
    <n v="-38.94"/>
    <x v="0"/>
    <x v="15"/>
    <s v="Platinum Card"/>
  </r>
  <r>
    <x v="271"/>
    <s v="BP"/>
    <n v="-38.86"/>
    <x v="0"/>
    <x v="15"/>
    <s v="Platinum Card"/>
  </r>
  <r>
    <x v="272"/>
    <s v="BP"/>
    <n v="-38.630000000000003"/>
    <x v="0"/>
    <x v="15"/>
    <s v="Platinum Card"/>
  </r>
  <r>
    <x v="273"/>
    <s v="Amazon"/>
    <n v="-38.56"/>
    <x v="0"/>
    <x v="5"/>
    <s v="Platinum Card"/>
  </r>
  <r>
    <x v="274"/>
    <s v="Shell"/>
    <n v="-38.520000000000003"/>
    <x v="0"/>
    <x v="15"/>
    <s v="Platinum Card"/>
  </r>
  <r>
    <x v="275"/>
    <s v="Hardware Store"/>
    <n v="-38.4"/>
    <x v="0"/>
    <x v="0"/>
    <s v="Platinum Card"/>
  </r>
  <r>
    <x v="261"/>
    <s v="Belgian Restaurant"/>
    <n v="-38.32"/>
    <x v="0"/>
    <x v="7"/>
    <s v="Platinum Card"/>
  </r>
  <r>
    <x v="172"/>
    <s v="Shell"/>
    <n v="-38.06"/>
    <x v="0"/>
    <x v="15"/>
    <s v="Silver Card"/>
  </r>
  <r>
    <x v="276"/>
    <s v="Exxon"/>
    <n v="-38"/>
    <x v="0"/>
    <x v="15"/>
    <s v="Silver Card"/>
  </r>
  <r>
    <x v="17"/>
    <s v="BP"/>
    <n v="-37.979999999999997"/>
    <x v="0"/>
    <x v="15"/>
    <s v="Platinum Card"/>
  </r>
  <r>
    <x v="277"/>
    <s v="BP"/>
    <n v="-37.51"/>
    <x v="0"/>
    <x v="15"/>
    <s v="Platinum Card"/>
  </r>
  <r>
    <x v="278"/>
    <s v="Amazon"/>
    <n v="-37.450000000000003"/>
    <x v="0"/>
    <x v="5"/>
    <s v="Platinum Card"/>
  </r>
  <r>
    <x v="155"/>
    <s v="Grocery Store"/>
    <n v="-37.43"/>
    <x v="0"/>
    <x v="6"/>
    <s v="Platinum Card"/>
  </r>
  <r>
    <x v="279"/>
    <s v="Hardware Store"/>
    <n v="-37.409999999999997"/>
    <x v="0"/>
    <x v="0"/>
    <s v="Platinum Card"/>
  </r>
  <r>
    <x v="280"/>
    <s v="QuikTrip"/>
    <n v="-36.76"/>
    <x v="0"/>
    <x v="15"/>
    <s v="Platinum Card"/>
  </r>
  <r>
    <x v="281"/>
    <s v="Shell"/>
    <n v="-36.51"/>
    <x v="0"/>
    <x v="15"/>
    <s v="Platinum Card"/>
  </r>
  <r>
    <x v="282"/>
    <s v="Mediterranean Restaurant"/>
    <n v="-36.479999999999997"/>
    <x v="0"/>
    <x v="7"/>
    <s v="Silver Card"/>
  </r>
  <r>
    <x v="157"/>
    <s v="Shell"/>
    <n v="-36.47"/>
    <x v="0"/>
    <x v="15"/>
    <s v="Silver Card"/>
  </r>
  <r>
    <x v="57"/>
    <s v="American Tavern"/>
    <n v="-36.44"/>
    <x v="0"/>
    <x v="7"/>
    <s v="Silver Card"/>
  </r>
  <r>
    <x v="75"/>
    <s v="BP"/>
    <n v="-36.42"/>
    <x v="0"/>
    <x v="15"/>
    <s v="Silver Card"/>
  </r>
  <r>
    <x v="283"/>
    <s v="BP"/>
    <n v="-36.36"/>
    <x v="0"/>
    <x v="15"/>
    <s v="Platinum Card"/>
  </r>
  <r>
    <x v="284"/>
    <s v="Circle K"/>
    <n v="-36.24"/>
    <x v="0"/>
    <x v="15"/>
    <s v="Platinum Card"/>
  </r>
  <r>
    <x v="285"/>
    <s v="Grocery Store"/>
    <n v="-35.950000000000003"/>
    <x v="0"/>
    <x v="6"/>
    <s v="Silver Card"/>
  </r>
  <r>
    <x v="286"/>
    <s v="Amazon"/>
    <n v="-35.9"/>
    <x v="0"/>
    <x v="5"/>
    <s v="Platinum Card"/>
  </r>
  <r>
    <x v="287"/>
    <s v="Shell"/>
    <n v="-35.65"/>
    <x v="0"/>
    <x v="15"/>
    <s v="Platinum Card"/>
  </r>
  <r>
    <x v="96"/>
    <s v="QuikTrip"/>
    <n v="-35.24"/>
    <x v="0"/>
    <x v="15"/>
    <s v="Silver Card"/>
  </r>
  <r>
    <x v="288"/>
    <s v="American Tavern"/>
    <n v="-35.15"/>
    <x v="0"/>
    <x v="7"/>
    <s v="Silver Card"/>
  </r>
  <r>
    <x v="221"/>
    <s v="City Water Charges"/>
    <n v="-35"/>
    <x v="0"/>
    <x v="11"/>
    <s v="Checking"/>
  </r>
  <r>
    <x v="13"/>
    <s v="City Water Charges"/>
    <n v="-35"/>
    <x v="0"/>
    <x v="11"/>
    <s v="Checking"/>
  </r>
  <r>
    <x v="282"/>
    <s v="City Water Charges"/>
    <n v="-35"/>
    <x v="0"/>
    <x v="11"/>
    <s v="Checking"/>
  </r>
  <r>
    <x v="176"/>
    <s v="City Water Charges"/>
    <n v="-35"/>
    <x v="0"/>
    <x v="11"/>
    <s v="Checking"/>
  </r>
  <r>
    <x v="289"/>
    <s v="City Water Charges"/>
    <n v="-35"/>
    <x v="0"/>
    <x v="11"/>
    <s v="Checking"/>
  </r>
  <r>
    <x v="290"/>
    <s v="City Water Charges"/>
    <n v="-35"/>
    <x v="0"/>
    <x v="11"/>
    <s v="Checking"/>
  </r>
  <r>
    <x v="227"/>
    <s v="City Water Charges"/>
    <n v="-35"/>
    <x v="0"/>
    <x v="11"/>
    <s v="Checking"/>
  </r>
  <r>
    <x v="122"/>
    <s v="City Water Charges"/>
    <n v="-35"/>
    <x v="0"/>
    <x v="11"/>
    <s v="Checking"/>
  </r>
  <r>
    <x v="291"/>
    <s v="City Water Charges"/>
    <n v="-35"/>
    <x v="0"/>
    <x v="11"/>
    <s v="Checking"/>
  </r>
  <r>
    <x v="292"/>
    <s v="City Water Charges"/>
    <n v="-35"/>
    <x v="0"/>
    <x v="11"/>
    <s v="Checking"/>
  </r>
  <r>
    <x v="293"/>
    <s v="City Water Charges"/>
    <n v="-35"/>
    <x v="0"/>
    <x v="11"/>
    <s v="Checking"/>
  </r>
  <r>
    <x v="219"/>
    <s v="City Water Charges"/>
    <n v="-35"/>
    <x v="0"/>
    <x v="11"/>
    <s v="Checking"/>
  </r>
  <r>
    <x v="232"/>
    <s v="City Water Charges"/>
    <n v="-35"/>
    <x v="0"/>
    <x v="11"/>
    <s v="Checking"/>
  </r>
  <r>
    <x v="86"/>
    <s v="City Water Charges"/>
    <n v="-35"/>
    <x v="0"/>
    <x v="11"/>
    <s v="Checking"/>
  </r>
  <r>
    <x v="294"/>
    <s v="City Water Charges"/>
    <n v="-35"/>
    <x v="0"/>
    <x v="11"/>
    <s v="Checking"/>
  </r>
  <r>
    <x v="295"/>
    <s v="City Water Charges"/>
    <n v="-35"/>
    <x v="0"/>
    <x v="11"/>
    <s v="Checking"/>
  </r>
  <r>
    <x v="85"/>
    <s v="City Water Charges"/>
    <n v="-35"/>
    <x v="0"/>
    <x v="11"/>
    <s v="Checking"/>
  </r>
  <r>
    <x v="235"/>
    <s v="City Water Charges"/>
    <n v="-35"/>
    <x v="0"/>
    <x v="11"/>
    <s v="Checking"/>
  </r>
  <r>
    <x v="296"/>
    <s v="City Water Charges"/>
    <n v="-35"/>
    <x v="0"/>
    <x v="11"/>
    <s v="Checking"/>
  </r>
  <r>
    <x v="6"/>
    <s v="City Water Charges"/>
    <n v="-35"/>
    <x v="0"/>
    <x v="11"/>
    <s v="Checking"/>
  </r>
  <r>
    <x v="153"/>
    <s v="City Water Charges"/>
    <n v="-35"/>
    <x v="0"/>
    <x v="11"/>
    <s v="Checking"/>
  </r>
  <r>
    <x v="239"/>
    <s v="BP"/>
    <n v="-34.9"/>
    <x v="0"/>
    <x v="15"/>
    <s v="Platinum Card"/>
  </r>
  <r>
    <x v="255"/>
    <s v="Shell"/>
    <n v="-34.869999999999997"/>
    <x v="0"/>
    <x v="15"/>
    <s v="Platinum Card"/>
  </r>
  <r>
    <x v="188"/>
    <s v="American Tavern"/>
    <n v="-34.82"/>
    <x v="0"/>
    <x v="7"/>
    <s v="Platinum Card"/>
  </r>
  <r>
    <x v="297"/>
    <s v="Shell"/>
    <n v="-34.69"/>
    <x v="0"/>
    <x v="15"/>
    <s v="Platinum Card"/>
  </r>
  <r>
    <x v="105"/>
    <s v="BP"/>
    <n v="-34.659999999999997"/>
    <x v="0"/>
    <x v="15"/>
    <s v="Platinum Card"/>
  </r>
  <r>
    <x v="298"/>
    <s v="BP"/>
    <n v="-34.479999999999997"/>
    <x v="0"/>
    <x v="15"/>
    <s v="Silver Card"/>
  </r>
  <r>
    <x v="299"/>
    <s v="American Tavern"/>
    <n v="-34.380000000000003"/>
    <x v="0"/>
    <x v="7"/>
    <s v="Silver Card"/>
  </r>
  <r>
    <x v="300"/>
    <s v="Mexican Restaurant"/>
    <n v="-34.33"/>
    <x v="0"/>
    <x v="7"/>
    <s v="Platinum Card"/>
  </r>
  <r>
    <x v="149"/>
    <s v="Credit Card Payment"/>
    <n v="-34.18"/>
    <x v="0"/>
    <x v="1"/>
    <s v="Silver Card"/>
  </r>
  <r>
    <x v="301"/>
    <s v="Credit Card Payment"/>
    <n v="34.18"/>
    <x v="0"/>
    <x v="1"/>
    <s v="Checking"/>
  </r>
  <r>
    <x v="243"/>
    <s v="BP"/>
    <n v="-34.08"/>
    <x v="0"/>
    <x v="15"/>
    <s v="Platinum Card"/>
  </r>
  <r>
    <x v="184"/>
    <s v="BP"/>
    <n v="-33.799999999999997"/>
    <x v="0"/>
    <x v="15"/>
    <s v="Silver Card"/>
  </r>
  <r>
    <x v="302"/>
    <s v="Conoco"/>
    <n v="-33.67"/>
    <x v="0"/>
    <x v="15"/>
    <s v="Silver Card"/>
  </r>
  <r>
    <x v="303"/>
    <s v="Valero"/>
    <n v="-33.659999999999997"/>
    <x v="0"/>
    <x v="15"/>
    <s v="Platinum Card"/>
  </r>
  <r>
    <x v="181"/>
    <s v="Grocery Store"/>
    <n v="-33.549999999999997"/>
    <x v="0"/>
    <x v="6"/>
    <s v="Platinum Card"/>
  </r>
  <r>
    <x v="304"/>
    <s v="Go Mart"/>
    <n v="-33.51"/>
    <x v="0"/>
    <x v="15"/>
    <s v="Silver Card"/>
  </r>
  <r>
    <x v="305"/>
    <s v="BP"/>
    <n v="-33.46"/>
    <x v="0"/>
    <x v="15"/>
    <s v="Platinum Card"/>
  </r>
  <r>
    <x v="173"/>
    <s v="Shell"/>
    <n v="-33.299999999999997"/>
    <x v="0"/>
    <x v="15"/>
    <s v="Platinum Card"/>
  </r>
  <r>
    <x v="306"/>
    <s v="BP"/>
    <n v="-33.159999999999997"/>
    <x v="0"/>
    <x v="15"/>
    <s v="Silver Card"/>
  </r>
  <r>
    <x v="168"/>
    <s v="Grocery Store"/>
    <n v="-33.15"/>
    <x v="0"/>
    <x v="6"/>
    <s v="Platinum Card"/>
  </r>
  <r>
    <x v="269"/>
    <s v="Pizza Place"/>
    <n v="-32.909999999999997"/>
    <x v="0"/>
    <x v="13"/>
    <s v="Platinum Card"/>
  </r>
  <r>
    <x v="278"/>
    <s v="American Tavern"/>
    <n v="-32.75"/>
    <x v="0"/>
    <x v="7"/>
    <s v="Platinum Card"/>
  </r>
  <r>
    <x v="101"/>
    <s v="American Tavern"/>
    <n v="-32.53"/>
    <x v="0"/>
    <x v="7"/>
    <s v="Silver Card"/>
  </r>
  <r>
    <x v="117"/>
    <s v="Amazon"/>
    <n v="-32.5"/>
    <x v="0"/>
    <x v="5"/>
    <s v="Platinum Card"/>
  </r>
  <r>
    <x v="175"/>
    <s v="Shell"/>
    <n v="-32.47"/>
    <x v="0"/>
    <x v="15"/>
    <s v="Platinum Card"/>
  </r>
  <r>
    <x v="77"/>
    <s v="Gas Station"/>
    <n v="-32.21"/>
    <x v="0"/>
    <x v="15"/>
    <s v="Silver Card"/>
  </r>
  <r>
    <x v="307"/>
    <s v="Grocery Store"/>
    <n v="-32.07"/>
    <x v="0"/>
    <x v="6"/>
    <s v="Silver Card"/>
  </r>
  <r>
    <x v="308"/>
    <s v="Grocery Store"/>
    <n v="-32.07"/>
    <x v="0"/>
    <x v="6"/>
    <s v="Silver Card"/>
  </r>
  <r>
    <x v="48"/>
    <s v="Shell"/>
    <n v="-31.32"/>
    <x v="0"/>
    <x v="15"/>
    <s v="Silver Card"/>
  </r>
  <r>
    <x v="172"/>
    <s v="Hardware Store"/>
    <n v="-31.2"/>
    <x v="0"/>
    <x v="0"/>
    <s v="Silver Card"/>
  </r>
  <r>
    <x v="134"/>
    <s v="Grocery Store"/>
    <n v="-31"/>
    <x v="0"/>
    <x v="6"/>
    <s v="Silver Card"/>
  </r>
  <r>
    <x v="280"/>
    <s v="Hardware Store"/>
    <n v="-30.99"/>
    <x v="0"/>
    <x v="0"/>
    <s v="Platinum Card"/>
  </r>
  <r>
    <x v="309"/>
    <s v="BP"/>
    <n v="-30.64"/>
    <x v="0"/>
    <x v="15"/>
    <s v="Silver Card"/>
  </r>
  <r>
    <x v="310"/>
    <s v="BP"/>
    <n v="-30.55"/>
    <x v="0"/>
    <x v="15"/>
    <s v="Silver Card"/>
  </r>
  <r>
    <x v="211"/>
    <s v="Grocery Store"/>
    <n v="-30.54"/>
    <x v="0"/>
    <x v="6"/>
    <s v="Platinum Card"/>
  </r>
  <r>
    <x v="311"/>
    <s v="Shell"/>
    <n v="-30.42"/>
    <x v="0"/>
    <x v="15"/>
    <s v="Silver Card"/>
  </r>
  <r>
    <x v="98"/>
    <s v="Shell"/>
    <n v="-30.38"/>
    <x v="0"/>
    <x v="15"/>
    <s v="Silver Card"/>
  </r>
  <r>
    <x v="63"/>
    <s v="BP"/>
    <n v="-30.03"/>
    <x v="0"/>
    <x v="15"/>
    <s v="Silver Card"/>
  </r>
  <r>
    <x v="312"/>
    <s v="Barbershop"/>
    <n v="-30"/>
    <x v="0"/>
    <x v="16"/>
    <s v="Platinum Card"/>
  </r>
  <r>
    <x v="313"/>
    <s v="Gas Company"/>
    <n v="-30"/>
    <x v="0"/>
    <x v="11"/>
    <s v="Checking"/>
  </r>
  <r>
    <x v="314"/>
    <s v="Barbershop"/>
    <n v="-30"/>
    <x v="0"/>
    <x v="16"/>
    <s v="Platinum Card"/>
  </r>
  <r>
    <x v="83"/>
    <s v="Gas Company"/>
    <n v="-30"/>
    <x v="0"/>
    <x v="11"/>
    <s v="Checking"/>
  </r>
  <r>
    <x v="20"/>
    <s v="Gas Company"/>
    <n v="-30"/>
    <x v="0"/>
    <x v="11"/>
    <s v="Checking"/>
  </r>
  <r>
    <x v="163"/>
    <s v="Barbershop"/>
    <n v="-30"/>
    <x v="0"/>
    <x v="16"/>
    <s v="Silver Card"/>
  </r>
  <r>
    <x v="129"/>
    <s v="Gas Company"/>
    <n v="-30"/>
    <x v="0"/>
    <x v="11"/>
    <s v="Checking"/>
  </r>
  <r>
    <x v="315"/>
    <s v="Barbershop"/>
    <n v="-30"/>
    <x v="0"/>
    <x v="16"/>
    <s v="Platinum Card"/>
  </r>
  <r>
    <x v="316"/>
    <s v="Gas Company"/>
    <n v="-30"/>
    <x v="0"/>
    <x v="11"/>
    <s v="Checking"/>
  </r>
  <r>
    <x v="317"/>
    <s v="Gas Company"/>
    <n v="-30"/>
    <x v="0"/>
    <x v="11"/>
    <s v="Checking"/>
  </r>
  <r>
    <x v="180"/>
    <s v="Barbershop"/>
    <n v="-30"/>
    <x v="0"/>
    <x v="16"/>
    <s v="Platinum Card"/>
  </r>
  <r>
    <x v="318"/>
    <s v="Gas Company"/>
    <n v="-30"/>
    <x v="0"/>
    <x v="11"/>
    <s v="Checking"/>
  </r>
  <r>
    <x v="237"/>
    <s v="Gas Company"/>
    <n v="-30"/>
    <x v="0"/>
    <x v="11"/>
    <s v="Checking"/>
  </r>
  <r>
    <x v="33"/>
    <s v="Barbershop"/>
    <n v="-30"/>
    <x v="0"/>
    <x v="16"/>
    <s v="Platinum Card"/>
  </r>
  <r>
    <x v="209"/>
    <s v="Barbershop"/>
    <n v="-30"/>
    <x v="0"/>
    <x v="16"/>
    <s v="Silver Card"/>
  </r>
  <r>
    <x v="114"/>
    <s v="Barbershop"/>
    <n v="-30"/>
    <x v="0"/>
    <x v="16"/>
    <s v="Platinum Card"/>
  </r>
  <r>
    <x v="319"/>
    <s v="Gas Company"/>
    <n v="-30"/>
    <x v="0"/>
    <x v="11"/>
    <s v="Checking"/>
  </r>
  <r>
    <x v="99"/>
    <s v="Barbershop"/>
    <n v="-30"/>
    <x v="0"/>
    <x v="16"/>
    <s v="Platinum Card"/>
  </r>
  <r>
    <x v="108"/>
    <s v="Gas Company"/>
    <n v="-30"/>
    <x v="0"/>
    <x v="11"/>
    <s v="Checking"/>
  </r>
  <r>
    <x v="320"/>
    <s v="Barbershop"/>
    <n v="-30"/>
    <x v="0"/>
    <x v="16"/>
    <s v="Platinum Card"/>
  </r>
  <r>
    <x v="46"/>
    <s v="Gas Company"/>
    <n v="-30"/>
    <x v="0"/>
    <x v="11"/>
    <s v="Checking"/>
  </r>
  <r>
    <x v="215"/>
    <s v="Gas Company"/>
    <n v="-30"/>
    <x v="0"/>
    <x v="11"/>
    <s v="Checking"/>
  </r>
  <r>
    <x v="321"/>
    <s v="Barbershop"/>
    <n v="-30"/>
    <x v="0"/>
    <x v="16"/>
    <s v="Silver Card"/>
  </r>
  <r>
    <x v="322"/>
    <s v="Gas Company"/>
    <n v="-30"/>
    <x v="0"/>
    <x v="11"/>
    <s v="Checking"/>
  </r>
  <r>
    <x v="208"/>
    <s v="Gas Company"/>
    <n v="-30"/>
    <x v="0"/>
    <x v="11"/>
    <s v="Checking"/>
  </r>
  <r>
    <x v="198"/>
    <s v="Amazon"/>
    <n v="-29.98"/>
    <x v="0"/>
    <x v="5"/>
    <s v="Platinum Card"/>
  </r>
  <r>
    <x v="75"/>
    <s v="Grocery Store"/>
    <n v="-29.83"/>
    <x v="0"/>
    <x v="6"/>
    <s v="Platinum Card"/>
  </r>
  <r>
    <x v="323"/>
    <s v="Hardware Store"/>
    <n v="-29.56"/>
    <x v="0"/>
    <x v="0"/>
    <s v="Silver Card"/>
  </r>
  <r>
    <x v="324"/>
    <s v="QuikTrip"/>
    <n v="-29.15"/>
    <x v="0"/>
    <x v="15"/>
    <s v="Silver Card"/>
  </r>
  <r>
    <x v="289"/>
    <s v="Barbershop"/>
    <n v="-29"/>
    <x v="0"/>
    <x v="16"/>
    <s v="Silver Card"/>
  </r>
  <r>
    <x v="315"/>
    <s v="Grocery Store"/>
    <n v="-28.93"/>
    <x v="0"/>
    <x v="6"/>
    <s v="Platinum Card"/>
  </r>
  <r>
    <x v="325"/>
    <s v="Shell"/>
    <n v="-28.92"/>
    <x v="0"/>
    <x v="15"/>
    <s v="Silver Card"/>
  </r>
  <r>
    <x v="208"/>
    <s v="Shell"/>
    <n v="-28.77"/>
    <x v="0"/>
    <x v="15"/>
    <s v="Platinum Card"/>
  </r>
  <r>
    <x v="178"/>
    <s v="Irish Restaurant"/>
    <n v="-28.54"/>
    <x v="0"/>
    <x v="14"/>
    <s v="Platinum Card"/>
  </r>
  <r>
    <x v="326"/>
    <s v="American Tavern"/>
    <n v="-28.4"/>
    <x v="0"/>
    <x v="7"/>
    <s v="Silver Card"/>
  </r>
  <r>
    <x v="327"/>
    <s v="Hardware Store"/>
    <n v="-28"/>
    <x v="0"/>
    <x v="0"/>
    <s v="Platinum Card"/>
  </r>
  <r>
    <x v="4"/>
    <s v="Mexican Restaurant"/>
    <n v="-28"/>
    <x v="0"/>
    <x v="7"/>
    <s v="Platinum Card"/>
  </r>
  <r>
    <x v="45"/>
    <s v="Hardware Store"/>
    <n v="-27.96"/>
    <x v="0"/>
    <x v="0"/>
    <s v="Platinum Card"/>
  </r>
  <r>
    <x v="328"/>
    <s v="Grocery Store"/>
    <n v="-27.79"/>
    <x v="0"/>
    <x v="6"/>
    <s v="Platinum Card"/>
  </r>
  <r>
    <x v="173"/>
    <s v="Liquor Store"/>
    <n v="-27.77"/>
    <x v="0"/>
    <x v="14"/>
    <s v="Platinum Card"/>
  </r>
  <r>
    <x v="329"/>
    <s v="Grocery Store"/>
    <n v="-27.71"/>
    <x v="0"/>
    <x v="6"/>
    <s v="Platinum Card"/>
  </r>
  <r>
    <x v="330"/>
    <s v="Amazon"/>
    <n v="-27.54"/>
    <x v="0"/>
    <x v="5"/>
    <s v="Platinum Card"/>
  </r>
  <r>
    <x v="331"/>
    <s v="Thai Restaurant"/>
    <n v="-27.47"/>
    <x v="0"/>
    <x v="7"/>
    <s v="Platinum Card"/>
  </r>
  <r>
    <x v="243"/>
    <s v="Amazon"/>
    <n v="-27.17"/>
    <x v="0"/>
    <x v="5"/>
    <s v="Platinum Card"/>
  </r>
  <r>
    <x v="332"/>
    <s v="American Tavern"/>
    <n v="-27"/>
    <x v="0"/>
    <x v="7"/>
    <s v="Silver Card"/>
  </r>
  <r>
    <x v="333"/>
    <s v="Brewing Company"/>
    <n v="-27"/>
    <x v="0"/>
    <x v="14"/>
    <s v="Platinum Card"/>
  </r>
  <r>
    <x v="334"/>
    <s v="Thai Restaurant"/>
    <n v="-27"/>
    <x v="0"/>
    <x v="7"/>
    <s v="Silver Card"/>
  </r>
  <r>
    <x v="127"/>
    <s v="Thai Restaurant"/>
    <n v="-26.67"/>
    <x v="0"/>
    <x v="7"/>
    <s v="Silver Card"/>
  </r>
  <r>
    <x v="216"/>
    <s v="Thai Restaurant"/>
    <n v="-26.67"/>
    <x v="0"/>
    <x v="7"/>
    <s v="Silver Card"/>
  </r>
  <r>
    <x v="335"/>
    <s v="American Tavern"/>
    <n v="-26.59"/>
    <x v="0"/>
    <x v="7"/>
    <s v="Platinum Card"/>
  </r>
  <r>
    <x v="208"/>
    <s v="Hardware Store"/>
    <n v="-26.25"/>
    <x v="0"/>
    <x v="0"/>
    <s v="Silver Card"/>
  </r>
  <r>
    <x v="117"/>
    <s v="Thai Restaurant"/>
    <n v="-26.04"/>
    <x v="0"/>
    <x v="7"/>
    <s v="Silver Card"/>
  </r>
  <r>
    <x v="336"/>
    <s v="American Tavern"/>
    <n v="-25.85"/>
    <x v="0"/>
    <x v="7"/>
    <s v="Silver Card"/>
  </r>
  <r>
    <x v="337"/>
    <s v="Roadside Diner"/>
    <n v="-25.77"/>
    <x v="0"/>
    <x v="7"/>
    <s v="Silver Card"/>
  </r>
  <r>
    <x v="338"/>
    <s v="American Tavern"/>
    <n v="-25.4"/>
    <x v="0"/>
    <x v="7"/>
    <s v="Silver Card"/>
  </r>
  <r>
    <x v="311"/>
    <s v="Thai Restaurant"/>
    <n v="-25"/>
    <x v="0"/>
    <x v="7"/>
    <s v="Silver Card"/>
  </r>
  <r>
    <x v="57"/>
    <s v="Movie Theater"/>
    <n v="-25"/>
    <x v="0"/>
    <x v="17"/>
    <s v="Silver Card"/>
  </r>
  <r>
    <x v="339"/>
    <s v="Pizza Place"/>
    <n v="-24.98"/>
    <x v="0"/>
    <x v="7"/>
    <s v="Silver Card"/>
  </r>
  <r>
    <x v="150"/>
    <s v="Hawaiian Grill"/>
    <n v="-24.97"/>
    <x v="0"/>
    <x v="7"/>
    <s v="Silver Card"/>
  </r>
  <r>
    <x v="261"/>
    <s v="Chili's"/>
    <n v="-24.74"/>
    <x v="0"/>
    <x v="7"/>
    <s v="Platinum Card"/>
  </r>
  <r>
    <x v="329"/>
    <s v="Amazon"/>
    <n v="-24.63"/>
    <x v="0"/>
    <x v="5"/>
    <s v="Platinum Card"/>
  </r>
  <r>
    <x v="333"/>
    <s v="Food Truck"/>
    <n v="-24.4"/>
    <x v="0"/>
    <x v="6"/>
    <s v="Platinum Card"/>
  </r>
  <r>
    <x v="110"/>
    <s v="Amazon"/>
    <n v="-24.3"/>
    <x v="0"/>
    <x v="5"/>
    <s v="Platinum Card"/>
  </r>
  <r>
    <x v="53"/>
    <s v="Thai Restaurant"/>
    <n v="-24.22"/>
    <x v="0"/>
    <x v="7"/>
    <s v="Silver Card"/>
  </r>
  <r>
    <x v="340"/>
    <s v="Thai Restaurant"/>
    <n v="-24.22"/>
    <x v="0"/>
    <x v="7"/>
    <s v="Silver Card"/>
  </r>
  <r>
    <x v="56"/>
    <s v="Grocery Store"/>
    <n v="-24.12"/>
    <x v="0"/>
    <x v="6"/>
    <s v="Platinum Card"/>
  </r>
  <r>
    <x v="141"/>
    <s v="BP"/>
    <n v="-24.01"/>
    <x v="0"/>
    <x v="15"/>
    <s v="Platinum Card"/>
  </r>
  <r>
    <x v="150"/>
    <s v="Thai Restaurant"/>
    <n v="-24"/>
    <x v="0"/>
    <x v="7"/>
    <s v="Silver Card"/>
  </r>
  <r>
    <x v="341"/>
    <s v="Grocery Store"/>
    <n v="-23.74"/>
    <x v="0"/>
    <x v="6"/>
    <s v="Silver Card"/>
  </r>
  <r>
    <x v="342"/>
    <s v="Pizza Place"/>
    <n v="-23.66"/>
    <x v="0"/>
    <x v="13"/>
    <s v="Platinum Card"/>
  </r>
  <r>
    <x v="285"/>
    <s v="Mexican Restaurant"/>
    <n v="-23.51"/>
    <x v="0"/>
    <x v="7"/>
    <s v="Silver Card"/>
  </r>
  <r>
    <x v="343"/>
    <s v="American Tavern"/>
    <n v="-23.49"/>
    <x v="0"/>
    <x v="7"/>
    <s v="Platinum Card"/>
  </r>
  <r>
    <x v="344"/>
    <s v="Amazon"/>
    <n v="-23.47"/>
    <x v="0"/>
    <x v="5"/>
    <s v="Platinum Card"/>
  </r>
  <r>
    <x v="283"/>
    <s v="American Tavern"/>
    <n v="-23.47"/>
    <x v="0"/>
    <x v="7"/>
    <s v="Platinum Card"/>
  </r>
  <r>
    <x v="345"/>
    <s v="Pizza Place"/>
    <n v="-23.34"/>
    <x v="0"/>
    <x v="13"/>
    <s v="Platinum Card"/>
  </r>
  <r>
    <x v="134"/>
    <s v="Greek Restaurant"/>
    <n v="-23.26"/>
    <x v="0"/>
    <x v="7"/>
    <s v="Silver Card"/>
  </r>
  <r>
    <x v="247"/>
    <s v="Greek Restaurant"/>
    <n v="-23.26"/>
    <x v="0"/>
    <x v="7"/>
    <s v="Platinum Card"/>
  </r>
  <r>
    <x v="346"/>
    <s v="Greek Restaurant"/>
    <n v="-23.26"/>
    <x v="0"/>
    <x v="7"/>
    <s v="Platinum Card"/>
  </r>
  <r>
    <x v="131"/>
    <s v="Greek Restaurant"/>
    <n v="-23.26"/>
    <x v="0"/>
    <x v="7"/>
    <s v="Platinum Card"/>
  </r>
  <r>
    <x v="347"/>
    <s v="Mexican Restaurant"/>
    <n v="-23.24"/>
    <x v="0"/>
    <x v="7"/>
    <s v="Platinum Card"/>
  </r>
  <r>
    <x v="96"/>
    <s v="Greek Restaurant"/>
    <n v="-23.11"/>
    <x v="0"/>
    <x v="7"/>
    <s v="Silver Card"/>
  </r>
  <r>
    <x v="347"/>
    <s v="Grocery Store"/>
    <n v="-23"/>
    <x v="0"/>
    <x v="6"/>
    <s v="Platinum Card"/>
  </r>
  <r>
    <x v="348"/>
    <s v="Grocery Store"/>
    <n v="-22.98"/>
    <x v="0"/>
    <x v="6"/>
    <s v="Silver Card"/>
  </r>
  <r>
    <x v="346"/>
    <s v="Brewing Company"/>
    <n v="-22.8"/>
    <x v="0"/>
    <x v="14"/>
    <s v="Platinum Card"/>
  </r>
  <r>
    <x v="349"/>
    <s v="Pizza Place"/>
    <n v="-22.66"/>
    <x v="0"/>
    <x v="13"/>
    <s v="Platinum Card"/>
  </r>
  <r>
    <x v="350"/>
    <s v="Pizza Place"/>
    <n v="-22.66"/>
    <x v="0"/>
    <x v="13"/>
    <s v="Platinum Card"/>
  </r>
  <r>
    <x v="351"/>
    <s v="Grocery Store"/>
    <n v="-22.5"/>
    <x v="0"/>
    <x v="6"/>
    <s v="Platinum Card"/>
  </r>
  <r>
    <x v="144"/>
    <s v="Hardware Store"/>
    <n v="-22.37"/>
    <x v="0"/>
    <x v="0"/>
    <s v="Platinum Card"/>
  </r>
  <r>
    <x v="352"/>
    <s v="American Tavern"/>
    <n v="-22.33"/>
    <x v="0"/>
    <x v="7"/>
    <s v="Silver Card"/>
  </r>
  <r>
    <x v="353"/>
    <s v="Hardware Store"/>
    <n v="-22.14"/>
    <x v="0"/>
    <x v="0"/>
    <s v="Platinum Card"/>
  </r>
  <r>
    <x v="354"/>
    <s v="Irish Pub"/>
    <n v="-22"/>
    <x v="0"/>
    <x v="7"/>
    <s v="Platinum Card"/>
  </r>
  <r>
    <x v="231"/>
    <s v="Grocery Store"/>
    <n v="-21.39"/>
    <x v="0"/>
    <x v="6"/>
    <s v="Silver Card"/>
  </r>
  <r>
    <x v="44"/>
    <s v="Best Buy"/>
    <n v="-21.39"/>
    <x v="0"/>
    <x v="4"/>
    <s v="Silver Card"/>
  </r>
  <r>
    <x v="265"/>
    <s v="Grocery Store"/>
    <n v="-21.38"/>
    <x v="0"/>
    <x v="6"/>
    <s v="Platinum Card"/>
  </r>
  <r>
    <x v="353"/>
    <s v="New York Deli"/>
    <n v="-21.38"/>
    <x v="0"/>
    <x v="13"/>
    <s v="Platinum Card"/>
  </r>
  <r>
    <x v="355"/>
    <s v="Grocery Store"/>
    <n v="-21.32"/>
    <x v="0"/>
    <x v="6"/>
    <s v="Platinum Card"/>
  </r>
  <r>
    <x v="356"/>
    <s v="Grocery Store"/>
    <n v="-21.06"/>
    <x v="0"/>
    <x v="6"/>
    <s v="Silver Card"/>
  </r>
  <r>
    <x v="357"/>
    <s v="Grocery Store"/>
    <n v="-20.72"/>
    <x v="0"/>
    <x v="6"/>
    <s v="Platinum Card"/>
  </r>
  <r>
    <x v="358"/>
    <s v="Latin Restaurant"/>
    <n v="-20.65"/>
    <x v="0"/>
    <x v="13"/>
    <s v="Platinum Card"/>
  </r>
  <r>
    <x v="270"/>
    <s v="Vietnamese Restaurant"/>
    <n v="-20.64"/>
    <x v="0"/>
    <x v="7"/>
    <s v="Platinum Card"/>
  </r>
  <r>
    <x v="359"/>
    <s v="Pizza Place"/>
    <n v="-20.52"/>
    <x v="0"/>
    <x v="13"/>
    <s v="Platinum Card"/>
  </r>
  <r>
    <x v="219"/>
    <s v="BP"/>
    <n v="-20.010000000000002"/>
    <x v="0"/>
    <x v="15"/>
    <s v="Silver Card"/>
  </r>
  <r>
    <x v="360"/>
    <s v="Movie Theater"/>
    <n v="-20"/>
    <x v="0"/>
    <x v="17"/>
    <s v="Silver Card"/>
  </r>
  <r>
    <x v="324"/>
    <s v="Brewing Company"/>
    <n v="-20"/>
    <x v="0"/>
    <x v="14"/>
    <s v="Silver Card"/>
  </r>
  <r>
    <x v="318"/>
    <s v="Amazon"/>
    <n v="-19.98"/>
    <x v="0"/>
    <x v="5"/>
    <s v="Platinum Card"/>
  </r>
  <r>
    <x v="345"/>
    <s v="Brewing Company"/>
    <n v="-19.5"/>
    <x v="0"/>
    <x v="14"/>
    <s v="Silver Card"/>
  </r>
  <r>
    <x v="158"/>
    <s v="Grocery Store"/>
    <n v="-19.350000000000001"/>
    <x v="0"/>
    <x v="6"/>
    <s v="Platinum Card"/>
  </r>
  <r>
    <x v="361"/>
    <s v="Brewing Company"/>
    <n v="-19.3"/>
    <x v="0"/>
    <x v="14"/>
    <s v="Platinum Card"/>
  </r>
  <r>
    <x v="3"/>
    <s v="Brewing Company"/>
    <n v="-19"/>
    <x v="0"/>
    <x v="14"/>
    <s v="Silver Card"/>
  </r>
  <r>
    <x v="168"/>
    <s v="Barbershop"/>
    <n v="-19"/>
    <x v="0"/>
    <x v="16"/>
    <s v="Platinum Card"/>
  </r>
  <r>
    <x v="362"/>
    <s v="Hardware Store"/>
    <n v="-18.45"/>
    <x v="0"/>
    <x v="0"/>
    <s v="Silver Card"/>
  </r>
  <r>
    <x v="363"/>
    <s v="Brewing Company"/>
    <n v="-18"/>
    <x v="0"/>
    <x v="14"/>
    <s v="Platinum Card"/>
  </r>
  <r>
    <x v="106"/>
    <s v="Brewing Company"/>
    <n v="-18"/>
    <x v="0"/>
    <x v="14"/>
    <s v="Silver Card"/>
  </r>
  <r>
    <x v="364"/>
    <s v="Steakhouse"/>
    <n v="-17.64"/>
    <x v="0"/>
    <x v="7"/>
    <s v="Silver Card"/>
  </r>
  <r>
    <x v="311"/>
    <s v="Brunch Restaurant"/>
    <n v="-17.62"/>
    <x v="0"/>
    <x v="7"/>
    <s v="Platinum Card"/>
  </r>
  <r>
    <x v="88"/>
    <s v="Hardware Store"/>
    <n v="-17.38"/>
    <x v="0"/>
    <x v="0"/>
    <s v="Silver Card"/>
  </r>
  <r>
    <x v="231"/>
    <s v="Hardware Store"/>
    <n v="-17.100000000000001"/>
    <x v="0"/>
    <x v="0"/>
    <s v="Silver Card"/>
  </r>
  <r>
    <x v="326"/>
    <s v="Movie Theater"/>
    <n v="-17"/>
    <x v="0"/>
    <x v="17"/>
    <s v="Silver Card"/>
  </r>
  <r>
    <x v="365"/>
    <s v="Amazon"/>
    <n v="-16.940000000000001"/>
    <x v="0"/>
    <x v="5"/>
    <s v="Platinum Card"/>
  </r>
  <r>
    <x v="270"/>
    <s v="Grocery Store"/>
    <n v="-16.87"/>
    <x v="0"/>
    <x v="6"/>
    <s v="Platinum Card"/>
  </r>
  <r>
    <x v="199"/>
    <s v="American Tavern"/>
    <n v="-16.8"/>
    <x v="0"/>
    <x v="14"/>
    <s v="Silver Card"/>
  </r>
  <r>
    <x v="109"/>
    <s v="Grocery Store"/>
    <n v="-16.23"/>
    <x v="0"/>
    <x v="6"/>
    <s v="Platinum Card"/>
  </r>
  <r>
    <x v="366"/>
    <s v="Chick-Fil-A"/>
    <n v="-16.18"/>
    <x v="0"/>
    <x v="13"/>
    <s v="Platinum Card"/>
  </r>
  <r>
    <x v="339"/>
    <s v="Grocery Store"/>
    <n v="-16.059999999999999"/>
    <x v="0"/>
    <x v="6"/>
    <s v="Silver Card"/>
  </r>
  <r>
    <x v="367"/>
    <s v="Amazon"/>
    <n v="-16.04"/>
    <x v="0"/>
    <x v="5"/>
    <s v="Platinum Card"/>
  </r>
  <r>
    <x v="191"/>
    <s v="Grocery Store"/>
    <n v="-15.77"/>
    <x v="0"/>
    <x v="6"/>
    <s v="Platinum Card"/>
  </r>
  <r>
    <x v="143"/>
    <s v="Grocery Store"/>
    <n v="-15.66"/>
    <x v="0"/>
    <x v="6"/>
    <s v="Platinum Card"/>
  </r>
  <r>
    <x v="346"/>
    <s v="Hardware Store"/>
    <n v="-15.47"/>
    <x v="0"/>
    <x v="0"/>
    <s v="Platinum Card"/>
  </r>
  <r>
    <x v="251"/>
    <s v="Hardware Store"/>
    <n v="-15.38"/>
    <x v="0"/>
    <x v="0"/>
    <s v="Silver Card"/>
  </r>
  <r>
    <x v="227"/>
    <s v="Wendy's"/>
    <n v="-15.23"/>
    <x v="0"/>
    <x v="13"/>
    <s v="Silver Card"/>
  </r>
  <r>
    <x v="260"/>
    <s v="Brewing Company"/>
    <n v="-15"/>
    <x v="0"/>
    <x v="14"/>
    <s v="Silver Card"/>
  </r>
  <r>
    <x v="368"/>
    <s v="Brewing Company"/>
    <n v="-15"/>
    <x v="0"/>
    <x v="14"/>
    <s v="Silver Card"/>
  </r>
  <r>
    <x v="25"/>
    <s v="Amazon"/>
    <n v="-14.98"/>
    <x v="0"/>
    <x v="5"/>
    <s v="Platinum Card"/>
  </r>
  <r>
    <x v="369"/>
    <s v="Amazon"/>
    <n v="-14.97"/>
    <x v="0"/>
    <x v="5"/>
    <s v="Platinum Card"/>
  </r>
  <r>
    <x v="151"/>
    <s v="Seafood Restaurant"/>
    <n v="-14.75"/>
    <x v="0"/>
    <x v="12"/>
    <s v="Platinum Card"/>
  </r>
  <r>
    <x v="123"/>
    <s v="American Tavern"/>
    <n v="-14.74"/>
    <x v="0"/>
    <x v="7"/>
    <s v="Silver Card"/>
  </r>
  <r>
    <x v="217"/>
    <s v="Brewing Company"/>
    <n v="-14.4"/>
    <x v="0"/>
    <x v="14"/>
    <s v="Silver Card"/>
  </r>
  <r>
    <x v="333"/>
    <s v="Chick-Fil-A"/>
    <n v="-14.19"/>
    <x v="0"/>
    <x v="13"/>
    <s v="Platinum Card"/>
  </r>
  <r>
    <x v="370"/>
    <s v="Brewing Company"/>
    <n v="-14"/>
    <x v="0"/>
    <x v="14"/>
    <s v="Silver Card"/>
  </r>
  <r>
    <x v="74"/>
    <s v="Brewing Company"/>
    <n v="-14"/>
    <x v="0"/>
    <x v="14"/>
    <s v="Silver Card"/>
  </r>
  <r>
    <x v="349"/>
    <s v="Grocery Store"/>
    <n v="-13.9"/>
    <x v="0"/>
    <x v="6"/>
    <s v="Platinum Card"/>
  </r>
  <r>
    <x v="371"/>
    <s v="Netflix"/>
    <n v="-13.9"/>
    <x v="0"/>
    <x v="18"/>
    <s v="Platinum Card"/>
  </r>
  <r>
    <x v="320"/>
    <s v="Netflix"/>
    <n v="-13.9"/>
    <x v="0"/>
    <x v="18"/>
    <s v="Platinum Card"/>
  </r>
  <r>
    <x v="372"/>
    <s v="Netflix"/>
    <n v="-13.9"/>
    <x v="0"/>
    <x v="18"/>
    <s v="Platinum Card"/>
  </r>
  <r>
    <x v="373"/>
    <s v="Netflix"/>
    <n v="-13.9"/>
    <x v="0"/>
    <x v="18"/>
    <s v="Platinum Card"/>
  </r>
  <r>
    <x v="374"/>
    <s v="Netflix"/>
    <n v="-13.9"/>
    <x v="0"/>
    <x v="18"/>
    <s v="Platinum Card"/>
  </r>
  <r>
    <x v="54"/>
    <s v="Hardware Store"/>
    <n v="-13.89"/>
    <x v="0"/>
    <x v="0"/>
    <s v="Platinum Card"/>
  </r>
  <r>
    <x v="294"/>
    <s v="Amazon"/>
    <n v="-13.84"/>
    <x v="0"/>
    <x v="5"/>
    <s v="Platinum Card"/>
  </r>
  <r>
    <x v="303"/>
    <s v="Chick-Fil-A"/>
    <n v="-13.67"/>
    <x v="0"/>
    <x v="13"/>
    <s v="Platinum Card"/>
  </r>
  <r>
    <x v="265"/>
    <s v="Grocery Store"/>
    <n v="-13.48"/>
    <x v="0"/>
    <x v="6"/>
    <s v="Platinum Card"/>
  </r>
  <r>
    <x v="28"/>
    <s v="Grocery Store"/>
    <n v="-13.36"/>
    <x v="0"/>
    <x v="6"/>
    <s v="Platinum Card"/>
  </r>
  <r>
    <x v="307"/>
    <s v="Amazon"/>
    <n v="-13.13"/>
    <x v="0"/>
    <x v="5"/>
    <s v="Platinum Card"/>
  </r>
  <r>
    <x v="171"/>
    <s v="Amazon"/>
    <n v="-13.13"/>
    <x v="0"/>
    <x v="5"/>
    <s v="Platinum Card"/>
  </r>
  <r>
    <x v="375"/>
    <s v="Amazon"/>
    <n v="-13.13"/>
    <x v="0"/>
    <x v="5"/>
    <s v="Platinum Card"/>
  </r>
  <r>
    <x v="272"/>
    <s v="Amazon"/>
    <n v="-13.13"/>
    <x v="0"/>
    <x v="5"/>
    <s v="Platinum Card"/>
  </r>
  <r>
    <x v="376"/>
    <s v="Amazon"/>
    <n v="-13.13"/>
    <x v="0"/>
    <x v="5"/>
    <s v="Platinum Card"/>
  </r>
  <r>
    <x v="377"/>
    <s v="Amazon"/>
    <n v="-13.13"/>
    <x v="0"/>
    <x v="5"/>
    <s v="Platinum Card"/>
  </r>
  <r>
    <x v="245"/>
    <s v="Amazon"/>
    <n v="-13.13"/>
    <x v="0"/>
    <x v="5"/>
    <s v="Platinum Card"/>
  </r>
  <r>
    <x v="143"/>
    <s v="Amazon"/>
    <n v="-13.13"/>
    <x v="0"/>
    <x v="5"/>
    <s v="Platinum Card"/>
  </r>
  <r>
    <x v="378"/>
    <s v="Amazon"/>
    <n v="-13.13"/>
    <x v="0"/>
    <x v="5"/>
    <s v="Platinum Card"/>
  </r>
  <r>
    <x v="379"/>
    <s v="Amazon"/>
    <n v="-13.13"/>
    <x v="0"/>
    <x v="5"/>
    <s v="Platinum Card"/>
  </r>
  <r>
    <x v="380"/>
    <s v="Amazon"/>
    <n v="-13.09"/>
    <x v="0"/>
    <x v="5"/>
    <s v="Platinum Card"/>
  </r>
  <r>
    <x v="37"/>
    <s v="Amazon"/>
    <n v="-13.09"/>
    <x v="0"/>
    <x v="5"/>
    <s v="Platinum Card"/>
  </r>
  <r>
    <x v="39"/>
    <s v="Amazon"/>
    <n v="-13.09"/>
    <x v="0"/>
    <x v="5"/>
    <s v="Platinum Card"/>
  </r>
  <r>
    <x v="50"/>
    <s v="Amazon"/>
    <n v="-13.09"/>
    <x v="0"/>
    <x v="5"/>
    <s v="Platinum Card"/>
  </r>
  <r>
    <x v="381"/>
    <s v="Amazon"/>
    <n v="-13.09"/>
    <x v="0"/>
    <x v="5"/>
    <s v="Platinum Card"/>
  </r>
  <r>
    <x v="382"/>
    <s v="Amazon"/>
    <n v="-13.09"/>
    <x v="0"/>
    <x v="5"/>
    <s v="Platinum Card"/>
  </r>
  <r>
    <x v="150"/>
    <s v="Amazon"/>
    <n v="-13.09"/>
    <x v="0"/>
    <x v="5"/>
    <s v="Platinum Card"/>
  </r>
  <r>
    <x v="383"/>
    <s v="Amazon"/>
    <n v="-13.09"/>
    <x v="0"/>
    <x v="5"/>
    <s v="Platinum Card"/>
  </r>
  <r>
    <x v="384"/>
    <s v="Amazon"/>
    <n v="-13.09"/>
    <x v="0"/>
    <x v="5"/>
    <s v="Platinum Card"/>
  </r>
  <r>
    <x v="385"/>
    <s v="Brewing Company"/>
    <n v="-12.87"/>
    <x v="0"/>
    <x v="14"/>
    <s v="Platinum Card"/>
  </r>
  <r>
    <x v="386"/>
    <s v="Starbucks"/>
    <n v="-12.84"/>
    <x v="0"/>
    <x v="19"/>
    <s v="Platinum Card"/>
  </r>
  <r>
    <x v="151"/>
    <s v="Brewing Company"/>
    <n v="-12.71"/>
    <x v="0"/>
    <x v="14"/>
    <s v="Platinum Card"/>
  </r>
  <r>
    <x v="387"/>
    <s v="Grocery Store"/>
    <n v="-12.64"/>
    <x v="0"/>
    <x v="6"/>
    <s v="Platinum Card"/>
  </r>
  <r>
    <x v="161"/>
    <s v="Grocery Store"/>
    <n v="-12.55"/>
    <x v="0"/>
    <x v="6"/>
    <s v="Platinum Card"/>
  </r>
  <r>
    <x v="388"/>
    <s v="Brewing Company"/>
    <n v="-12"/>
    <x v="0"/>
    <x v="14"/>
    <s v="Silver Card"/>
  </r>
  <r>
    <x v="389"/>
    <s v="Netflix"/>
    <n v="-11.76"/>
    <x v="0"/>
    <x v="17"/>
    <s v="Platinum Card"/>
  </r>
  <r>
    <x v="390"/>
    <s v="Netflix"/>
    <n v="-11.76"/>
    <x v="0"/>
    <x v="17"/>
    <s v="Platinum Card"/>
  </r>
  <r>
    <x v="258"/>
    <s v="Netflix"/>
    <n v="-11.76"/>
    <x v="0"/>
    <x v="17"/>
    <s v="Platinum Card"/>
  </r>
  <r>
    <x v="87"/>
    <s v="Grocery Store"/>
    <n v="-11.76"/>
    <x v="0"/>
    <x v="6"/>
    <s v="Silver Card"/>
  </r>
  <r>
    <x v="102"/>
    <s v="Netflix"/>
    <n v="-11.76"/>
    <x v="0"/>
    <x v="17"/>
    <s v="Platinum Card"/>
  </r>
  <r>
    <x v="259"/>
    <s v="Netflix"/>
    <n v="-11.76"/>
    <x v="0"/>
    <x v="17"/>
    <s v="Platinum Card"/>
  </r>
  <r>
    <x v="56"/>
    <s v="Netflix"/>
    <n v="-11.76"/>
    <x v="0"/>
    <x v="17"/>
    <s v="Platinum Card"/>
  </r>
  <r>
    <x v="298"/>
    <s v="Netflix"/>
    <n v="-11.76"/>
    <x v="0"/>
    <x v="17"/>
    <s v="Platinum Card"/>
  </r>
  <r>
    <x v="391"/>
    <s v="Netflix"/>
    <n v="-11.76"/>
    <x v="0"/>
    <x v="17"/>
    <s v="Platinum Card"/>
  </r>
  <r>
    <x v="59"/>
    <s v="Netflix"/>
    <n v="-11.76"/>
    <x v="0"/>
    <x v="17"/>
    <s v="Platinum Card"/>
  </r>
  <r>
    <x v="392"/>
    <s v="Netflix"/>
    <n v="-11.76"/>
    <x v="0"/>
    <x v="17"/>
    <s v="Platinum Card"/>
  </r>
  <r>
    <x v="393"/>
    <s v="Netflix"/>
    <n v="-11.76"/>
    <x v="0"/>
    <x v="17"/>
    <s v="Platinum Card"/>
  </r>
  <r>
    <x v="358"/>
    <s v="Netflix"/>
    <n v="-11.76"/>
    <x v="0"/>
    <x v="17"/>
    <s v="Platinum Card"/>
  </r>
  <r>
    <x v="170"/>
    <s v="Netflix"/>
    <n v="-11.76"/>
    <x v="0"/>
    <x v="18"/>
    <s v="Platinum Card"/>
  </r>
  <r>
    <x v="66"/>
    <s v="Netflix"/>
    <n v="-11.76"/>
    <x v="0"/>
    <x v="18"/>
    <s v="Platinum Card"/>
  </r>
  <r>
    <x v="286"/>
    <s v="Netflix"/>
    <n v="-11.76"/>
    <x v="0"/>
    <x v="18"/>
    <s v="Platinum Card"/>
  </r>
  <r>
    <x v="394"/>
    <s v="Grocery Store"/>
    <n v="-11.72"/>
    <x v="0"/>
    <x v="6"/>
    <s v="Silver Card"/>
  </r>
  <r>
    <x v="356"/>
    <s v="Amazon"/>
    <n v="-11.7"/>
    <x v="0"/>
    <x v="5"/>
    <s v="Platinum Card"/>
  </r>
  <r>
    <x v="26"/>
    <s v="Grocery Store"/>
    <n v="-11.64"/>
    <x v="0"/>
    <x v="6"/>
    <s v="Platinum Card"/>
  </r>
  <r>
    <x v="262"/>
    <s v="Hardware Store"/>
    <n v="-11.61"/>
    <x v="0"/>
    <x v="0"/>
    <s v="Platinum Card"/>
  </r>
  <r>
    <x v="395"/>
    <s v="Amazon"/>
    <n v="-11.11"/>
    <x v="0"/>
    <x v="5"/>
    <s v="Platinum Card"/>
  </r>
  <r>
    <x v="328"/>
    <s v="Amazon"/>
    <n v="-11.11"/>
    <x v="0"/>
    <x v="5"/>
    <s v="Platinum Card"/>
  </r>
  <r>
    <x v="82"/>
    <s v="Grocery Store"/>
    <n v="-10.89"/>
    <x v="0"/>
    <x v="6"/>
    <s v="Platinum Card"/>
  </r>
  <r>
    <x v="99"/>
    <s v="Grocery Store"/>
    <n v="-10.7"/>
    <x v="0"/>
    <x v="6"/>
    <s v="Platinum Card"/>
  </r>
  <r>
    <x v="396"/>
    <s v="Spotify"/>
    <n v="-10.69"/>
    <x v="0"/>
    <x v="20"/>
    <s v="Platinum Card"/>
  </r>
  <r>
    <x v="312"/>
    <s v="Spotify"/>
    <n v="-10.69"/>
    <x v="0"/>
    <x v="20"/>
    <s v="Platinum Card"/>
  </r>
  <r>
    <x v="258"/>
    <s v="Grocery Store"/>
    <n v="-10.69"/>
    <x v="0"/>
    <x v="6"/>
    <s v="Platinum Card"/>
  </r>
  <r>
    <x v="357"/>
    <s v="Spotify"/>
    <n v="-10.69"/>
    <x v="0"/>
    <x v="20"/>
    <s v="Platinum Card"/>
  </r>
  <r>
    <x v="313"/>
    <s v="Spotify"/>
    <n v="-10.69"/>
    <x v="0"/>
    <x v="20"/>
    <s v="Platinum Card"/>
  </r>
  <r>
    <x v="83"/>
    <s v="Spotify"/>
    <n v="-10.69"/>
    <x v="0"/>
    <x v="20"/>
    <s v="Platinum Card"/>
  </r>
  <r>
    <x v="366"/>
    <s v="Spotify"/>
    <n v="-10.69"/>
    <x v="0"/>
    <x v="20"/>
    <s v="Platinum Card"/>
  </r>
  <r>
    <x v="126"/>
    <s v="Spotify"/>
    <n v="-10.69"/>
    <x v="0"/>
    <x v="20"/>
    <s v="Platinum Card"/>
  </r>
  <r>
    <x v="316"/>
    <s v="Spotify"/>
    <n v="-10.69"/>
    <x v="0"/>
    <x v="20"/>
    <s v="Platinum Card"/>
  </r>
  <r>
    <x v="363"/>
    <s v="Spotify"/>
    <n v="-10.69"/>
    <x v="0"/>
    <x v="20"/>
    <s v="Platinum Card"/>
  </r>
  <r>
    <x v="318"/>
    <s v="Spotify"/>
    <n v="-10.69"/>
    <x v="0"/>
    <x v="20"/>
    <s v="Platinum Card"/>
  </r>
  <r>
    <x v="31"/>
    <s v="Spotify"/>
    <n v="-10.69"/>
    <x v="0"/>
    <x v="20"/>
    <s v="Platinum Card"/>
  </r>
  <r>
    <x v="397"/>
    <s v="Spotify"/>
    <n v="-10.69"/>
    <x v="0"/>
    <x v="20"/>
    <s v="Platinum Card"/>
  </r>
  <r>
    <x v="95"/>
    <s v="Spotify"/>
    <n v="-10.69"/>
    <x v="0"/>
    <x v="20"/>
    <s v="Platinum Card"/>
  </r>
  <r>
    <x v="398"/>
    <s v="Spotify"/>
    <n v="-10.69"/>
    <x v="0"/>
    <x v="20"/>
    <s v="Platinum Card"/>
  </r>
  <r>
    <x v="399"/>
    <s v="Spotify"/>
    <n v="-10.69"/>
    <x v="0"/>
    <x v="20"/>
    <s v="Platinum Card"/>
  </r>
  <r>
    <x v="99"/>
    <s v="Spotify"/>
    <n v="-10.69"/>
    <x v="0"/>
    <x v="20"/>
    <s v="Platinum Card"/>
  </r>
  <r>
    <x v="108"/>
    <s v="Spotify"/>
    <n v="-10.69"/>
    <x v="0"/>
    <x v="20"/>
    <s v="Platinum Card"/>
  </r>
  <r>
    <x v="400"/>
    <s v="Spotify"/>
    <n v="-10.69"/>
    <x v="0"/>
    <x v="20"/>
    <s v="Platinum Card"/>
  </r>
  <r>
    <x v="401"/>
    <s v="Grocery Store"/>
    <n v="-10.69"/>
    <x v="0"/>
    <x v="6"/>
    <s v="Silver Card"/>
  </r>
  <r>
    <x v="89"/>
    <s v="Spotify"/>
    <n v="-10.69"/>
    <x v="0"/>
    <x v="20"/>
    <s v="Platinum Card"/>
  </r>
  <r>
    <x v="322"/>
    <s v="Spotify"/>
    <n v="-10.69"/>
    <x v="0"/>
    <x v="20"/>
    <s v="Platinum Card"/>
  </r>
  <r>
    <x v="208"/>
    <s v="Spotify"/>
    <n v="-10.69"/>
    <x v="0"/>
    <x v="20"/>
    <s v="Platinum Card"/>
  </r>
  <r>
    <x v="402"/>
    <s v="Bojangles"/>
    <n v="-10.66"/>
    <x v="0"/>
    <x v="13"/>
    <s v="Platinum Card"/>
  </r>
  <r>
    <x v="17"/>
    <s v="American Tavern"/>
    <n v="-10.66"/>
    <x v="0"/>
    <x v="7"/>
    <s v="Platinum Card"/>
  </r>
  <r>
    <x v="403"/>
    <s v="Brunch Restaurant"/>
    <n v="-10.29"/>
    <x v="0"/>
    <x v="7"/>
    <s v="Platinum Card"/>
  </r>
  <r>
    <x v="352"/>
    <s v="Grocery Store"/>
    <n v="-10.18"/>
    <x v="0"/>
    <x v="6"/>
    <s v="Platinum Card"/>
  </r>
  <r>
    <x v="291"/>
    <s v="Grocery Store"/>
    <n v="-10.17"/>
    <x v="0"/>
    <x v="6"/>
    <s v="Platinum Card"/>
  </r>
  <r>
    <x v="155"/>
    <s v="Grocery Store"/>
    <n v="-10.15"/>
    <x v="0"/>
    <x v="6"/>
    <s v="Platinum Card"/>
  </r>
  <r>
    <x v="324"/>
    <s v="Hardware Store"/>
    <n v="-10.02"/>
    <x v="0"/>
    <x v="0"/>
    <s v="Silver Card"/>
  </r>
  <r>
    <x v="222"/>
    <s v="American Tavern"/>
    <n v="-10"/>
    <x v="0"/>
    <x v="7"/>
    <s v="Platinum Card"/>
  </r>
  <r>
    <x v="404"/>
    <s v="Tiny Deli"/>
    <n v="-9.76"/>
    <x v="0"/>
    <x v="7"/>
    <s v="Platinum Card"/>
  </r>
  <r>
    <x v="152"/>
    <s v="Movie Theater"/>
    <n v="-9.6199999999999992"/>
    <x v="0"/>
    <x v="21"/>
    <s v="Silver Card"/>
  </r>
  <r>
    <x v="405"/>
    <s v="Grocery Store"/>
    <n v="-9.6199999999999992"/>
    <x v="0"/>
    <x v="6"/>
    <s v="Silver Card"/>
  </r>
  <r>
    <x v="220"/>
    <s v="Starbucks"/>
    <n v="-9.58"/>
    <x v="0"/>
    <x v="13"/>
    <s v="Platinum Card"/>
  </r>
  <r>
    <x v="366"/>
    <s v="Grocery Store"/>
    <n v="-9.56"/>
    <x v="0"/>
    <x v="6"/>
    <s v="Platinum Card"/>
  </r>
  <r>
    <x v="37"/>
    <s v="Roadside Diner"/>
    <n v="-9.4700000000000006"/>
    <x v="0"/>
    <x v="7"/>
    <s v="Silver Card"/>
  </r>
  <r>
    <x v="406"/>
    <s v="Credit Card Payment"/>
    <n v="-9.43"/>
    <x v="0"/>
    <x v="1"/>
    <s v="Silver Card"/>
  </r>
  <r>
    <x v="329"/>
    <s v="Credit Card Payment"/>
    <n v="9.43"/>
    <x v="0"/>
    <x v="1"/>
    <s v="Checking"/>
  </r>
  <r>
    <x v="16"/>
    <s v="Grocery Store"/>
    <n v="-9.09"/>
    <x v="0"/>
    <x v="6"/>
    <s v="Silver Card"/>
  </r>
  <r>
    <x v="75"/>
    <s v="Brunch Restaurant"/>
    <n v="-8.82"/>
    <x v="0"/>
    <x v="7"/>
    <s v="Platinum Card"/>
  </r>
  <r>
    <x v="291"/>
    <s v="Grocery Store"/>
    <n v="-8.8000000000000007"/>
    <x v="0"/>
    <x v="6"/>
    <s v="Platinum Card"/>
  </r>
  <r>
    <x v="200"/>
    <s v="Brunch Restaurant"/>
    <n v="-8.5"/>
    <x v="0"/>
    <x v="7"/>
    <s v="Silver Card"/>
  </r>
  <r>
    <x v="351"/>
    <s v="Brunch Restaurant"/>
    <n v="-8.49"/>
    <x v="0"/>
    <x v="7"/>
    <s v="Platinum Card"/>
  </r>
  <r>
    <x v="407"/>
    <s v="Grocery Store"/>
    <n v="-8.2100000000000009"/>
    <x v="0"/>
    <x v="6"/>
    <s v="Platinum Card"/>
  </r>
  <r>
    <x v="13"/>
    <s v="Brunch Restaurant"/>
    <n v="-8"/>
    <x v="0"/>
    <x v="7"/>
    <s v="Silver Card"/>
  </r>
  <r>
    <x v="181"/>
    <s v="Brunch Restaurant"/>
    <n v="-8"/>
    <x v="0"/>
    <x v="7"/>
    <s v="Platinum Card"/>
  </r>
  <r>
    <x v="379"/>
    <s v="Brunch Restaurant"/>
    <n v="-8"/>
    <x v="0"/>
    <x v="7"/>
    <s v="Silver Card"/>
  </r>
  <r>
    <x v="278"/>
    <s v="Brewing Company"/>
    <n v="-8"/>
    <x v="0"/>
    <x v="14"/>
    <s v="Platinum Card"/>
  </r>
  <r>
    <x v="113"/>
    <s v="Brunch Restaurant"/>
    <n v="-8"/>
    <x v="0"/>
    <x v="7"/>
    <s v="Platinum Card"/>
  </r>
  <r>
    <x v="45"/>
    <s v="Brunch Restaurant"/>
    <n v="-8"/>
    <x v="0"/>
    <x v="7"/>
    <s v="Platinum Card"/>
  </r>
  <r>
    <x v="271"/>
    <s v="Grocery Store"/>
    <n v="-7.87"/>
    <x v="0"/>
    <x v="6"/>
    <s v="Platinum Card"/>
  </r>
  <r>
    <x v="408"/>
    <s v="Grocery Store"/>
    <n v="-7.61"/>
    <x v="0"/>
    <x v="6"/>
    <s v="Silver Card"/>
  </r>
  <r>
    <x v="409"/>
    <s v="Grocery Store"/>
    <n v="-7.57"/>
    <x v="0"/>
    <x v="6"/>
    <s v="Silver Card"/>
  </r>
  <r>
    <x v="410"/>
    <s v="Grocery Store"/>
    <n v="-7.57"/>
    <x v="0"/>
    <x v="6"/>
    <s v="Platinum Card"/>
  </r>
  <r>
    <x v="175"/>
    <s v="Shell"/>
    <n v="-7.48"/>
    <x v="0"/>
    <x v="15"/>
    <s v="Platinum Card"/>
  </r>
  <r>
    <x v="359"/>
    <s v="Bojangles"/>
    <n v="-7.27"/>
    <x v="0"/>
    <x v="13"/>
    <s v="Platinum Card"/>
  </r>
  <r>
    <x v="116"/>
    <s v="Grocery Store"/>
    <n v="-7.02"/>
    <x v="0"/>
    <x v="6"/>
    <s v="Platinum Card"/>
  </r>
  <r>
    <x v="314"/>
    <s v="Starbucks"/>
    <n v="-7"/>
    <x v="0"/>
    <x v="19"/>
    <s v="Platinum Card"/>
  </r>
  <r>
    <x v="411"/>
    <s v="Fancy Restaurant"/>
    <n v="-7"/>
    <x v="0"/>
    <x v="7"/>
    <s v="Silver Card"/>
  </r>
  <r>
    <x v="150"/>
    <s v="Starbucks"/>
    <n v="-7"/>
    <x v="0"/>
    <x v="19"/>
    <s v="Silver Card"/>
  </r>
  <r>
    <x v="202"/>
    <s v="Hardware Store"/>
    <n v="-6.83"/>
    <x v="0"/>
    <x v="0"/>
    <s v="Platinum Card"/>
  </r>
  <r>
    <x v="412"/>
    <s v="Brewing Company"/>
    <n v="-6.6"/>
    <x v="0"/>
    <x v="14"/>
    <s v="Silver Card"/>
  </r>
  <r>
    <x v="313"/>
    <s v="Blue Sky Market"/>
    <n v="-6.48"/>
    <x v="0"/>
    <x v="6"/>
    <s v="Silver Card"/>
  </r>
  <r>
    <x v="413"/>
    <s v="Amazon Video"/>
    <n v="-6.41"/>
    <x v="0"/>
    <x v="17"/>
    <s v="Platinum Card"/>
  </r>
  <r>
    <x v="177"/>
    <s v="Amazon"/>
    <n v="-6.41"/>
    <x v="0"/>
    <x v="5"/>
    <s v="Platinum Card"/>
  </r>
  <r>
    <x v="22"/>
    <s v="Amazon Video"/>
    <n v="-6.41"/>
    <x v="0"/>
    <x v="17"/>
    <s v="Platinum Card"/>
  </r>
  <r>
    <x v="346"/>
    <s v="Hardware Store"/>
    <n v="-6.4"/>
    <x v="0"/>
    <x v="0"/>
    <s v="Platinum Card"/>
  </r>
  <r>
    <x v="24"/>
    <s v="Grocery Store"/>
    <n v="-6.27"/>
    <x v="0"/>
    <x v="6"/>
    <s v="Silver Card"/>
  </r>
  <r>
    <x v="84"/>
    <s v="Grocery Store"/>
    <n v="-6.27"/>
    <x v="0"/>
    <x v="6"/>
    <s v="Silver Card"/>
  </r>
  <r>
    <x v="360"/>
    <s v="Movie Theater"/>
    <n v="-6.25"/>
    <x v="0"/>
    <x v="17"/>
    <s v="Silver Card"/>
  </r>
  <r>
    <x v="272"/>
    <s v="Grocery Store"/>
    <n v="-6.11"/>
    <x v="0"/>
    <x v="6"/>
    <s v="Platinum Card"/>
  </r>
  <r>
    <x v="414"/>
    <s v="Grocery Store"/>
    <n v="-6.06"/>
    <x v="0"/>
    <x v="6"/>
    <s v="Silver Card"/>
  </r>
  <r>
    <x v="121"/>
    <s v="Grocery Store"/>
    <n v="-5.64"/>
    <x v="0"/>
    <x v="6"/>
    <s v="Platinum Card"/>
  </r>
  <r>
    <x v="415"/>
    <s v="Grocery Store"/>
    <n v="-5.64"/>
    <x v="0"/>
    <x v="6"/>
    <s v="Platinum Card"/>
  </r>
  <r>
    <x v="416"/>
    <s v="Grocery Store"/>
    <n v="-5.64"/>
    <x v="0"/>
    <x v="6"/>
    <s v="Platinum Card"/>
  </r>
  <r>
    <x v="417"/>
    <s v="Grocery Store"/>
    <n v="-5.64"/>
    <x v="0"/>
    <x v="6"/>
    <s v="Platinum Card"/>
  </r>
  <r>
    <x v="279"/>
    <s v="Grocery Store"/>
    <n v="-5.64"/>
    <x v="0"/>
    <x v="6"/>
    <s v="Silver Card"/>
  </r>
  <r>
    <x v="379"/>
    <s v="Grocery Store"/>
    <n v="-5.64"/>
    <x v="0"/>
    <x v="6"/>
    <s v="Silver Card"/>
  </r>
  <r>
    <x v="286"/>
    <s v="Grocery Store"/>
    <n v="-5.64"/>
    <x v="0"/>
    <x v="6"/>
    <s v="Platinum Card"/>
  </r>
  <r>
    <x v="124"/>
    <s v="Grocery Store"/>
    <n v="-5.64"/>
    <x v="0"/>
    <x v="6"/>
    <s v="Platinum Card"/>
  </r>
  <r>
    <x v="418"/>
    <s v="Grocery Store"/>
    <n v="-5.64"/>
    <x v="0"/>
    <x v="6"/>
    <s v="Platinum Card"/>
  </r>
  <r>
    <x v="129"/>
    <s v="Grocery Store"/>
    <n v="-5.39"/>
    <x v="0"/>
    <x v="6"/>
    <s v="Silver Card"/>
  </r>
  <r>
    <x v="253"/>
    <s v="Grocery Store"/>
    <n v="-5.35"/>
    <x v="0"/>
    <x v="6"/>
    <s v="Platinum Card"/>
  </r>
  <r>
    <x v="419"/>
    <s v="Starbucks"/>
    <n v="-5.2"/>
    <x v="0"/>
    <x v="19"/>
    <s v="Platinum Card"/>
  </r>
  <r>
    <x v="357"/>
    <s v="Grocery Store"/>
    <n v="-5.09"/>
    <x v="0"/>
    <x v="6"/>
    <s v="Platinum Card"/>
  </r>
  <r>
    <x v="420"/>
    <s v="Grocery Store"/>
    <n v="-5.09"/>
    <x v="0"/>
    <x v="6"/>
    <s v="Platinum Card"/>
  </r>
  <r>
    <x v="276"/>
    <s v="Starbucks"/>
    <n v="-5"/>
    <x v="0"/>
    <x v="19"/>
    <s v="Platinum Card"/>
  </r>
  <r>
    <x v="155"/>
    <s v="Grocery Store"/>
    <n v="-4.8"/>
    <x v="0"/>
    <x v="6"/>
    <s v="Platinum Card"/>
  </r>
  <r>
    <x v="38"/>
    <s v="Grocery Store"/>
    <n v="-4.59"/>
    <x v="0"/>
    <x v="6"/>
    <s v="Platinum Card"/>
  </r>
  <r>
    <x v="404"/>
    <s v="Chevron"/>
    <n v="-4.58"/>
    <x v="0"/>
    <x v="15"/>
    <s v="Platinum Card"/>
  </r>
  <r>
    <x v="242"/>
    <s v="Grocery Store"/>
    <n v="-4.46"/>
    <x v="0"/>
    <x v="6"/>
    <s v="Platinum Card"/>
  </r>
  <r>
    <x v="288"/>
    <s v="Grocery Store"/>
    <n v="-4.32"/>
    <x v="0"/>
    <x v="6"/>
    <s v="Silver Card"/>
  </r>
  <r>
    <x v="228"/>
    <s v="Grocery Store"/>
    <n v="-4.32"/>
    <x v="0"/>
    <x v="6"/>
    <s v="Platinum Card"/>
  </r>
  <r>
    <x v="305"/>
    <s v="Sheetz"/>
    <n v="-4.2699999999999996"/>
    <x v="0"/>
    <x v="15"/>
    <s v="Platinum Card"/>
  </r>
  <r>
    <x v="356"/>
    <s v="Amazon"/>
    <n v="-4.21"/>
    <x v="0"/>
    <x v="5"/>
    <s v="Platinum Card"/>
  </r>
  <r>
    <x v="421"/>
    <s v="Starbucks"/>
    <n v="-4"/>
    <x v="0"/>
    <x v="19"/>
    <s v="Silver Card"/>
  </r>
  <r>
    <x v="422"/>
    <s v="Starbucks"/>
    <n v="-4"/>
    <x v="0"/>
    <x v="19"/>
    <s v="Platinum Card"/>
  </r>
  <r>
    <x v="283"/>
    <s v="Grocery Store"/>
    <n v="-3.96"/>
    <x v="0"/>
    <x v="6"/>
    <s v="Platinum Card"/>
  </r>
  <r>
    <x v="418"/>
    <s v="Starbucks"/>
    <n v="-3.75"/>
    <x v="0"/>
    <x v="19"/>
    <s v="Platinum Card"/>
  </r>
  <r>
    <x v="423"/>
    <s v="Starbucks"/>
    <n v="-3.75"/>
    <x v="0"/>
    <x v="19"/>
    <s v="Platinum Card"/>
  </r>
  <r>
    <x v="424"/>
    <s v="Starbucks"/>
    <n v="-3.5"/>
    <x v="0"/>
    <x v="19"/>
    <s v="Platinum Card"/>
  </r>
  <r>
    <x v="223"/>
    <s v="Starbucks"/>
    <n v="-3.5"/>
    <x v="0"/>
    <x v="19"/>
    <s v="Platinum Card"/>
  </r>
  <r>
    <x v="350"/>
    <s v="Starbucks"/>
    <n v="-3.5"/>
    <x v="0"/>
    <x v="19"/>
    <s v="Silver Card"/>
  </r>
  <r>
    <x v="168"/>
    <s v="American Tavern"/>
    <n v="-3.5"/>
    <x v="0"/>
    <x v="7"/>
    <s v="Platinum Card"/>
  </r>
  <r>
    <x v="108"/>
    <s v="Target"/>
    <n v="-3.2"/>
    <x v="0"/>
    <x v="5"/>
    <s v="Platinum Card"/>
  </r>
  <r>
    <x v="212"/>
    <s v="Bakery Place"/>
    <n v="-3.02"/>
    <x v="0"/>
    <x v="7"/>
    <s v="Platinum Card"/>
  </r>
  <r>
    <x v="425"/>
    <s v="Starbucks"/>
    <n v="-3"/>
    <x v="0"/>
    <x v="19"/>
    <s v="Platinum Card"/>
  </r>
  <r>
    <x v="78"/>
    <s v="Starbucks"/>
    <n v="-3"/>
    <x v="0"/>
    <x v="19"/>
    <s v="Platinum Card"/>
  </r>
  <r>
    <x v="349"/>
    <s v="Starbucks"/>
    <n v="-3"/>
    <x v="0"/>
    <x v="19"/>
    <s v="Platinum Card"/>
  </r>
  <r>
    <x v="143"/>
    <s v="Starbucks"/>
    <n v="-3"/>
    <x v="0"/>
    <x v="19"/>
    <s v="Platinum Card"/>
  </r>
  <r>
    <x v="358"/>
    <s v="Starbucks"/>
    <n v="-3"/>
    <x v="0"/>
    <x v="19"/>
    <s v="Silver Card"/>
  </r>
  <r>
    <x v="110"/>
    <s v="Starbucks"/>
    <n v="-3"/>
    <x v="0"/>
    <x v="19"/>
    <s v="Silver Card"/>
  </r>
  <r>
    <x v="331"/>
    <s v="Starbucks"/>
    <n v="-3"/>
    <x v="0"/>
    <x v="19"/>
    <s v="Platinum Card"/>
  </r>
  <r>
    <x v="141"/>
    <s v="Starbucks"/>
    <n v="-3"/>
    <x v="0"/>
    <x v="19"/>
    <s v="Platinum Card"/>
  </r>
  <r>
    <x v="426"/>
    <s v="Starbucks"/>
    <n v="-3"/>
    <x v="0"/>
    <x v="19"/>
    <s v="Platinum Card"/>
  </r>
  <r>
    <x v="69"/>
    <s v="Starbucks"/>
    <n v="-2.75"/>
    <x v="0"/>
    <x v="19"/>
    <s v="Platinum Card"/>
  </r>
  <r>
    <x v="427"/>
    <s v="Starbucks"/>
    <n v="-2.75"/>
    <x v="0"/>
    <x v="19"/>
    <s v="Platinum Card"/>
  </r>
  <r>
    <x v="192"/>
    <s v="Starbucks"/>
    <n v="-2.75"/>
    <x v="0"/>
    <x v="19"/>
    <s v="Platinum Card"/>
  </r>
  <r>
    <x v="428"/>
    <s v="Starbucks"/>
    <n v="-2.75"/>
    <x v="0"/>
    <x v="19"/>
    <s v="Platinum Card"/>
  </r>
  <r>
    <x v="7"/>
    <s v="Starbucks"/>
    <n v="-2.75"/>
    <x v="0"/>
    <x v="19"/>
    <s v="Platinum Card"/>
  </r>
  <r>
    <x v="8"/>
    <s v="Starbucks"/>
    <n v="-2.75"/>
    <x v="0"/>
    <x v="19"/>
    <s v="Platinum Card"/>
  </r>
  <r>
    <x v="263"/>
    <s v="Starbucks"/>
    <n v="-2.75"/>
    <x v="0"/>
    <x v="19"/>
    <s v="Platinum Card"/>
  </r>
  <r>
    <x v="274"/>
    <s v="Grocery Store"/>
    <n v="-2.69"/>
    <x v="0"/>
    <x v="6"/>
    <s v="Platinum Card"/>
  </r>
  <r>
    <x v="429"/>
    <s v="Starbucks"/>
    <n v="-2.5"/>
    <x v="0"/>
    <x v="19"/>
    <s v="Silver Card"/>
  </r>
  <r>
    <x v="430"/>
    <s v="Grocery Store"/>
    <n v="-2.02"/>
    <x v="0"/>
    <x v="6"/>
    <s v="Silver Card"/>
  </r>
  <r>
    <x v="431"/>
    <s v="Starbucks"/>
    <n v="-2"/>
    <x v="0"/>
    <x v="19"/>
    <s v="Platinum Card"/>
  </r>
  <r>
    <x v="193"/>
    <s v="Starbucks"/>
    <n v="-1.75"/>
    <x v="0"/>
    <x v="19"/>
    <s v="Platinum Car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D4AC3A-09BC-4B1D-B3B2-841AF58A1EEE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0:B30" firstHeaderRow="1" firstDataRow="1" firstDataCol="1" rowPageCount="1" colPageCount="1"/>
  <pivotFields count="9">
    <pivotField axis="axisRow" numFmtId="166" showAll="0">
      <items count="433">
        <item x="395"/>
        <item x="53"/>
        <item x="2"/>
        <item x="389"/>
        <item x="336"/>
        <item x="362"/>
        <item x="251"/>
        <item x="396"/>
        <item x="160"/>
        <item x="255"/>
        <item x="10"/>
        <item x="269"/>
        <item x="218"/>
        <item x="221"/>
        <item x="11"/>
        <item x="240"/>
        <item x="88"/>
        <item x="111"/>
        <item x="425"/>
        <item x="201"/>
        <item x="311"/>
        <item x="328"/>
        <item x="12"/>
        <item x="236"/>
        <item x="390"/>
        <item x="140"/>
        <item x="137"/>
        <item x="138"/>
        <item x="312"/>
        <item x="402"/>
        <item x="147"/>
        <item x="157"/>
        <item x="370"/>
        <item x="222"/>
        <item x="13"/>
        <item x="285"/>
        <item x="431"/>
        <item x="421"/>
        <item x="77"/>
        <item x="136"/>
        <item x="307"/>
        <item x="14"/>
        <item x="341"/>
        <item x="258"/>
        <item x="78"/>
        <item x="424"/>
        <item x="239"/>
        <item x="357"/>
        <item x="158"/>
        <item x="250"/>
        <item x="351"/>
        <item x="223"/>
        <item x="15"/>
        <item x="345"/>
        <item x="282"/>
        <item x="369"/>
        <item x="310"/>
        <item x="87"/>
        <item x="194"/>
        <item x="339"/>
        <item x="364"/>
        <item x="16"/>
        <item x="261"/>
        <item x="171"/>
        <item x="54"/>
        <item x="413"/>
        <item x="102"/>
        <item x="404"/>
        <item x="354"/>
        <item x="313"/>
        <item x="159"/>
        <item x="314"/>
        <item x="17"/>
        <item x="262"/>
        <item x="176"/>
        <item x="224"/>
        <item x="340"/>
        <item x="288"/>
        <item x="355"/>
        <item x="256"/>
        <item x="130"/>
        <item x="133"/>
        <item x="60"/>
        <item x="18"/>
        <item x="348"/>
        <item x="203"/>
        <item x="420"/>
        <item x="375"/>
        <item x="55"/>
        <item x="241"/>
        <item x="259"/>
        <item x="359"/>
        <item x="144"/>
        <item x="83"/>
        <item x="145"/>
        <item x="1"/>
        <item x="173"/>
        <item x="205"/>
        <item x="225"/>
        <item x="289"/>
        <item x="177"/>
        <item x="134"/>
        <item x="117"/>
        <item x="118"/>
        <item x="266"/>
        <item x="19"/>
        <item x="152"/>
        <item x="360"/>
        <item x="272"/>
        <item x="97"/>
        <item x="207"/>
        <item x="56"/>
        <item x="422"/>
        <item x="20"/>
        <item x="366"/>
        <item x="249"/>
        <item x="161"/>
        <item x="116"/>
        <item x="226"/>
        <item x="349"/>
        <item x="290"/>
        <item x="274"/>
        <item x="163"/>
        <item x="164"/>
        <item x="21"/>
        <item x="200"/>
        <item x="73"/>
        <item x="405"/>
        <item x="350"/>
        <item x="409"/>
        <item x="376"/>
        <item x="57"/>
        <item x="298"/>
        <item x="132"/>
        <item x="22"/>
        <item x="125"/>
        <item x="126"/>
        <item x="129"/>
        <item x="162"/>
        <item x="304"/>
        <item x="284"/>
        <item x="227"/>
        <item x="178"/>
        <item x="23"/>
        <item x="315"/>
        <item x="220"/>
        <item x="335"/>
        <item x="195"/>
        <item x="302"/>
        <item x="408"/>
        <item x="299"/>
        <item x="412"/>
        <item x="377"/>
        <item x="58"/>
        <item x="24"/>
        <item x="391"/>
        <item x="174"/>
        <item x="316"/>
        <item x="165"/>
        <item x="303"/>
        <item x="121"/>
        <item x="122"/>
        <item x="25"/>
        <item x="344"/>
        <item x="179"/>
        <item x="149"/>
        <item x="301"/>
        <item x="257"/>
        <item x="196"/>
        <item x="287"/>
        <item x="26"/>
        <item x="245"/>
        <item x="146"/>
        <item x="59"/>
        <item x="317"/>
        <item x="363"/>
        <item x="271"/>
        <item x="166"/>
        <item x="415"/>
        <item x="27"/>
        <item x="291"/>
        <item x="228"/>
        <item x="180"/>
        <item x="246"/>
        <item x="202"/>
        <item x="197"/>
        <item x="276"/>
        <item x="264"/>
        <item x="28"/>
        <item x="247"/>
        <item x="143"/>
        <item x="61"/>
        <item x="392"/>
        <item x="332"/>
        <item x="172"/>
        <item x="318"/>
        <item x="238"/>
        <item x="167"/>
        <item x="29"/>
        <item x="229"/>
        <item x="292"/>
        <item x="181"/>
        <item x="90"/>
        <item x="105"/>
        <item x="410"/>
        <item x="198"/>
        <item x="30"/>
        <item x="338"/>
        <item x="151"/>
        <item x="416"/>
        <item x="378"/>
        <item x="62"/>
        <item x="342"/>
        <item x="393"/>
        <item x="281"/>
        <item x="237"/>
        <item x="417"/>
        <item x="31"/>
        <item x="333"/>
        <item x="352"/>
        <item x="155"/>
        <item x="230"/>
        <item x="293"/>
        <item x="346"/>
        <item x="324"/>
        <item x="100"/>
        <item x="279"/>
        <item x="32"/>
        <item x="199"/>
        <item x="326"/>
        <item x="80"/>
        <item x="84"/>
        <item x="379"/>
        <item x="63"/>
        <item x="358"/>
        <item x="265"/>
        <item x="33"/>
        <item x="387"/>
        <item x="397"/>
        <item x="403"/>
        <item x="156"/>
        <item x="334"/>
        <item x="231"/>
        <item x="219"/>
        <item x="110"/>
        <item x="182"/>
        <item x="98"/>
        <item x="34"/>
        <item x="353"/>
        <item x="327"/>
        <item x="275"/>
        <item x="175"/>
        <item x="388"/>
        <item x="74"/>
        <item x="380"/>
        <item x="93"/>
        <item x="64"/>
        <item x="35"/>
        <item x="343"/>
        <item x="252"/>
        <item x="95"/>
        <item x="209"/>
        <item x="325"/>
        <item x="414"/>
        <item x="232"/>
        <item x="36"/>
        <item x="119"/>
        <item x="120"/>
        <item x="356"/>
        <item x="183"/>
        <item x="48"/>
        <item x="37"/>
        <item x="170"/>
        <item x="65"/>
        <item x="210"/>
        <item x="331"/>
        <item x="398"/>
        <item x="141"/>
        <item x="211"/>
        <item x="407"/>
        <item x="38"/>
        <item x="278"/>
        <item x="86"/>
        <item x="114"/>
        <item x="115"/>
        <item x="184"/>
        <item x="337"/>
        <item x="308"/>
        <item x="39"/>
        <item x="66"/>
        <item x="411"/>
        <item x="94"/>
        <item x="243"/>
        <item x="399"/>
        <item x="212"/>
        <item x="91"/>
        <item x="113"/>
        <item x="40"/>
        <item x="109"/>
        <item x="294"/>
        <item x="185"/>
        <item x="277"/>
        <item x="419"/>
        <item x="186"/>
        <item x="367"/>
        <item x="242"/>
        <item x="41"/>
        <item x="386"/>
        <item x="72"/>
        <item x="50"/>
        <item x="67"/>
        <item x="286"/>
        <item x="330"/>
        <item x="319"/>
        <item x="99"/>
        <item x="213"/>
        <item x="42"/>
        <item x="270"/>
        <item x="233"/>
        <item x="295"/>
        <item x="81"/>
        <item x="82"/>
        <item x="217"/>
        <item x="323"/>
        <item x="187"/>
        <item x="43"/>
        <item x="123"/>
        <item x="124"/>
        <item x="268"/>
        <item x="381"/>
        <item x="68"/>
        <item x="79"/>
        <item x="371"/>
        <item x="365"/>
        <item x="273"/>
        <item x="108"/>
        <item x="44"/>
        <item x="96"/>
        <item x="430"/>
        <item x="234"/>
        <item x="85"/>
        <item x="101"/>
        <item x="45"/>
        <item x="280"/>
        <item x="300"/>
        <item x="76"/>
        <item x="188"/>
        <item x="382"/>
        <item x="69"/>
        <item x="320"/>
        <item x="347"/>
        <item x="418"/>
        <item x="46"/>
        <item x="400"/>
        <item x="214"/>
        <item x="139"/>
        <item x="401"/>
        <item x="306"/>
        <item x="235"/>
        <item x="260"/>
        <item x="189"/>
        <item x="0"/>
        <item x="47"/>
        <item x="368"/>
        <item x="309"/>
        <item x="190"/>
        <item x="150"/>
        <item x="70"/>
        <item x="372"/>
        <item x="3"/>
        <item x="131"/>
        <item x="148"/>
        <item x="112"/>
        <item x="89"/>
        <item x="215"/>
        <item x="169"/>
        <item x="154"/>
        <item x="296"/>
        <item x="75"/>
        <item x="4"/>
        <item x="127"/>
        <item x="128"/>
        <item x="429"/>
        <item x="321"/>
        <item x="254"/>
        <item x="253"/>
        <item x="191"/>
        <item x="383"/>
        <item x="5"/>
        <item x="283"/>
        <item x="373"/>
        <item x="106"/>
        <item x="92"/>
        <item x="394"/>
        <item x="322"/>
        <item x="216"/>
        <item x="427"/>
        <item x="107"/>
        <item x="6"/>
        <item x="168"/>
        <item x="52"/>
        <item x="192"/>
        <item x="297"/>
        <item x="428"/>
        <item x="267"/>
        <item x="206"/>
        <item x="426"/>
        <item x="7"/>
        <item x="204"/>
        <item x="384"/>
        <item x="71"/>
        <item x="374"/>
        <item x="423"/>
        <item x="51"/>
        <item x="385"/>
        <item x="361"/>
        <item x="208"/>
        <item x="103"/>
        <item x="104"/>
        <item x="8"/>
        <item x="248"/>
        <item x="244"/>
        <item x="153"/>
        <item x="135"/>
        <item x="49"/>
        <item x="263"/>
        <item x="406"/>
        <item x="142"/>
        <item x="329"/>
        <item x="9"/>
        <item x="305"/>
        <item x="193"/>
        <item t="default"/>
      </items>
    </pivotField>
    <pivotField showAll="0"/>
    <pivotField dataField="1" numFmtId="6" showAll="0"/>
    <pivotField axis="axisPage" multipleItemSelectionAllowed="1" showAll="0">
      <items count="3">
        <item x="1"/>
        <item h="1" x="0"/>
        <item t="default"/>
      </items>
    </pivotField>
    <pivotField showAll="0">
      <items count="23">
        <item x="14"/>
        <item x="10"/>
        <item x="19"/>
        <item x="1"/>
        <item x="4"/>
        <item x="21"/>
        <item x="13"/>
        <item x="12"/>
        <item x="15"/>
        <item x="6"/>
        <item x="16"/>
        <item x="0"/>
        <item x="9"/>
        <item x="8"/>
        <item x="3"/>
        <item x="17"/>
        <item x="20"/>
        <item x="2"/>
        <item x="7"/>
        <item x="5"/>
        <item x="18"/>
        <item x="11"/>
        <item t="default"/>
      </items>
    </pivotField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multipleItemSelectionAllowed="1" showAll="0" defaultSubtotal="0">
      <items count="4">
        <item h="1" sd="0" x="0"/>
        <item h="1" sd="0" x="1"/>
        <item sd="0" x="2"/>
        <item h="1" sd="0" x="3"/>
      </items>
    </pivotField>
  </pivotFields>
  <rowFields count="3">
    <field x="6"/>
    <field x="8"/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3" hier="-1"/>
  </pageFields>
  <dataFields count="1">
    <dataField name="Sum of Am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00A287-065D-4C60-AE1A-AFFF0ACEF661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17" firstHeaderRow="1" firstDataRow="1" firstDataCol="1" rowPageCount="2" colPageCount="1"/>
  <pivotFields count="9">
    <pivotField axis="axisRow" numFmtId="166" showAll="0">
      <items count="433">
        <item x="395"/>
        <item x="53"/>
        <item x="2"/>
        <item x="389"/>
        <item x="336"/>
        <item x="362"/>
        <item x="251"/>
        <item x="396"/>
        <item x="160"/>
        <item x="255"/>
        <item x="10"/>
        <item x="269"/>
        <item x="218"/>
        <item x="221"/>
        <item x="11"/>
        <item x="240"/>
        <item x="88"/>
        <item x="111"/>
        <item x="425"/>
        <item x="201"/>
        <item x="311"/>
        <item x="328"/>
        <item x="12"/>
        <item x="236"/>
        <item x="390"/>
        <item x="140"/>
        <item x="137"/>
        <item x="138"/>
        <item x="312"/>
        <item x="402"/>
        <item x="147"/>
        <item x="157"/>
        <item x="370"/>
        <item x="222"/>
        <item x="13"/>
        <item x="285"/>
        <item x="431"/>
        <item x="421"/>
        <item x="77"/>
        <item x="136"/>
        <item x="307"/>
        <item x="14"/>
        <item x="341"/>
        <item x="258"/>
        <item x="78"/>
        <item x="424"/>
        <item x="239"/>
        <item x="357"/>
        <item x="158"/>
        <item x="250"/>
        <item x="351"/>
        <item x="223"/>
        <item x="15"/>
        <item x="345"/>
        <item x="282"/>
        <item x="369"/>
        <item x="310"/>
        <item x="87"/>
        <item x="194"/>
        <item x="339"/>
        <item x="364"/>
        <item x="16"/>
        <item x="261"/>
        <item x="171"/>
        <item x="54"/>
        <item x="413"/>
        <item x="102"/>
        <item x="404"/>
        <item x="354"/>
        <item x="313"/>
        <item x="159"/>
        <item x="314"/>
        <item x="17"/>
        <item x="262"/>
        <item x="176"/>
        <item x="224"/>
        <item x="340"/>
        <item x="288"/>
        <item x="355"/>
        <item x="256"/>
        <item x="130"/>
        <item x="133"/>
        <item x="60"/>
        <item x="18"/>
        <item x="348"/>
        <item x="203"/>
        <item x="420"/>
        <item x="375"/>
        <item x="55"/>
        <item x="241"/>
        <item x="259"/>
        <item x="359"/>
        <item x="144"/>
        <item x="83"/>
        <item x="145"/>
        <item x="1"/>
        <item x="173"/>
        <item x="205"/>
        <item x="225"/>
        <item x="289"/>
        <item x="177"/>
        <item x="134"/>
        <item x="117"/>
        <item x="118"/>
        <item x="266"/>
        <item x="19"/>
        <item x="152"/>
        <item x="360"/>
        <item x="272"/>
        <item x="97"/>
        <item x="207"/>
        <item x="56"/>
        <item x="422"/>
        <item x="20"/>
        <item x="366"/>
        <item x="249"/>
        <item x="161"/>
        <item x="116"/>
        <item x="226"/>
        <item x="349"/>
        <item x="290"/>
        <item x="274"/>
        <item x="163"/>
        <item x="164"/>
        <item x="21"/>
        <item x="200"/>
        <item x="73"/>
        <item x="405"/>
        <item x="350"/>
        <item x="409"/>
        <item x="376"/>
        <item x="57"/>
        <item x="298"/>
        <item x="132"/>
        <item x="22"/>
        <item x="125"/>
        <item x="126"/>
        <item x="129"/>
        <item x="162"/>
        <item x="304"/>
        <item x="284"/>
        <item x="227"/>
        <item x="178"/>
        <item x="23"/>
        <item x="315"/>
        <item x="220"/>
        <item x="335"/>
        <item x="195"/>
        <item x="302"/>
        <item x="408"/>
        <item x="299"/>
        <item x="412"/>
        <item x="377"/>
        <item x="58"/>
        <item x="24"/>
        <item x="391"/>
        <item x="174"/>
        <item x="316"/>
        <item x="165"/>
        <item x="303"/>
        <item x="121"/>
        <item x="122"/>
        <item x="25"/>
        <item x="344"/>
        <item x="179"/>
        <item x="149"/>
        <item x="301"/>
        <item x="257"/>
        <item x="196"/>
        <item x="287"/>
        <item x="26"/>
        <item x="245"/>
        <item x="146"/>
        <item x="59"/>
        <item x="317"/>
        <item x="363"/>
        <item x="271"/>
        <item x="166"/>
        <item x="415"/>
        <item x="27"/>
        <item x="291"/>
        <item x="228"/>
        <item x="180"/>
        <item x="246"/>
        <item x="202"/>
        <item x="197"/>
        <item x="276"/>
        <item x="264"/>
        <item x="28"/>
        <item x="247"/>
        <item x="143"/>
        <item x="61"/>
        <item x="392"/>
        <item x="332"/>
        <item x="172"/>
        <item x="318"/>
        <item x="238"/>
        <item x="167"/>
        <item x="29"/>
        <item x="229"/>
        <item x="292"/>
        <item x="181"/>
        <item x="90"/>
        <item x="105"/>
        <item x="410"/>
        <item x="198"/>
        <item x="30"/>
        <item x="338"/>
        <item x="151"/>
        <item x="416"/>
        <item x="378"/>
        <item x="62"/>
        <item x="342"/>
        <item x="393"/>
        <item x="281"/>
        <item x="237"/>
        <item x="417"/>
        <item x="31"/>
        <item x="333"/>
        <item x="352"/>
        <item x="155"/>
        <item x="230"/>
        <item x="293"/>
        <item x="346"/>
        <item x="324"/>
        <item x="100"/>
        <item x="279"/>
        <item x="32"/>
        <item x="199"/>
        <item x="326"/>
        <item x="80"/>
        <item x="84"/>
        <item x="379"/>
        <item x="63"/>
        <item x="358"/>
        <item x="265"/>
        <item x="33"/>
        <item x="387"/>
        <item x="397"/>
        <item x="403"/>
        <item x="156"/>
        <item x="334"/>
        <item x="231"/>
        <item x="219"/>
        <item x="110"/>
        <item x="182"/>
        <item x="98"/>
        <item x="34"/>
        <item x="353"/>
        <item x="327"/>
        <item x="275"/>
        <item x="175"/>
        <item x="388"/>
        <item x="74"/>
        <item x="380"/>
        <item x="93"/>
        <item x="64"/>
        <item x="35"/>
        <item x="343"/>
        <item x="252"/>
        <item x="95"/>
        <item x="209"/>
        <item x="325"/>
        <item x="414"/>
        <item x="232"/>
        <item x="36"/>
        <item x="119"/>
        <item x="120"/>
        <item x="356"/>
        <item x="183"/>
        <item x="48"/>
        <item x="37"/>
        <item x="170"/>
        <item x="65"/>
        <item x="210"/>
        <item x="331"/>
        <item x="398"/>
        <item x="141"/>
        <item x="211"/>
        <item x="407"/>
        <item x="38"/>
        <item x="278"/>
        <item x="86"/>
        <item x="114"/>
        <item x="115"/>
        <item x="184"/>
        <item x="337"/>
        <item x="308"/>
        <item x="39"/>
        <item x="66"/>
        <item x="411"/>
        <item x="94"/>
        <item x="243"/>
        <item x="399"/>
        <item x="212"/>
        <item x="91"/>
        <item x="113"/>
        <item x="40"/>
        <item x="109"/>
        <item x="294"/>
        <item x="185"/>
        <item x="277"/>
        <item x="419"/>
        <item x="186"/>
        <item x="367"/>
        <item x="242"/>
        <item x="41"/>
        <item x="386"/>
        <item x="72"/>
        <item x="50"/>
        <item x="67"/>
        <item x="286"/>
        <item x="330"/>
        <item x="319"/>
        <item x="99"/>
        <item x="213"/>
        <item x="42"/>
        <item x="270"/>
        <item x="233"/>
        <item x="295"/>
        <item x="81"/>
        <item x="82"/>
        <item x="217"/>
        <item x="323"/>
        <item x="187"/>
        <item x="43"/>
        <item x="123"/>
        <item x="124"/>
        <item x="268"/>
        <item x="381"/>
        <item x="68"/>
        <item x="79"/>
        <item x="371"/>
        <item x="365"/>
        <item x="273"/>
        <item x="108"/>
        <item x="44"/>
        <item x="96"/>
        <item x="430"/>
        <item x="234"/>
        <item x="85"/>
        <item x="101"/>
        <item x="45"/>
        <item x="280"/>
        <item x="300"/>
        <item x="76"/>
        <item x="188"/>
        <item x="382"/>
        <item x="69"/>
        <item x="320"/>
        <item x="347"/>
        <item x="418"/>
        <item x="46"/>
        <item x="400"/>
        <item x="214"/>
        <item x="139"/>
        <item x="401"/>
        <item x="306"/>
        <item x="235"/>
        <item x="260"/>
        <item x="189"/>
        <item x="0"/>
        <item x="47"/>
        <item x="368"/>
        <item x="309"/>
        <item x="190"/>
        <item x="150"/>
        <item x="70"/>
        <item x="372"/>
        <item x="3"/>
        <item x="131"/>
        <item x="148"/>
        <item x="112"/>
        <item x="89"/>
        <item x="215"/>
        <item x="169"/>
        <item x="154"/>
        <item x="296"/>
        <item x="75"/>
        <item x="4"/>
        <item x="127"/>
        <item x="128"/>
        <item x="429"/>
        <item x="321"/>
        <item x="254"/>
        <item x="253"/>
        <item x="191"/>
        <item x="383"/>
        <item x="5"/>
        <item x="283"/>
        <item x="373"/>
        <item x="106"/>
        <item x="92"/>
        <item x="394"/>
        <item x="322"/>
        <item x="216"/>
        <item x="427"/>
        <item x="107"/>
        <item x="6"/>
        <item x="168"/>
        <item x="52"/>
        <item x="192"/>
        <item x="297"/>
        <item x="428"/>
        <item x="267"/>
        <item x="206"/>
        <item x="426"/>
        <item x="7"/>
        <item x="204"/>
        <item x="384"/>
        <item x="71"/>
        <item x="374"/>
        <item x="423"/>
        <item x="51"/>
        <item x="385"/>
        <item x="361"/>
        <item x="208"/>
        <item x="103"/>
        <item x="104"/>
        <item x="8"/>
        <item x="248"/>
        <item x="244"/>
        <item x="153"/>
        <item x="135"/>
        <item x="49"/>
        <item x="263"/>
        <item x="406"/>
        <item x="142"/>
        <item x="329"/>
        <item x="9"/>
        <item x="305"/>
        <item x="193"/>
        <item t="default"/>
      </items>
    </pivotField>
    <pivotField showAll="0"/>
    <pivotField dataField="1" numFmtId="6" showAll="0"/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5">
        <item h="1" sd="0" x="0"/>
        <item sd="0" x="1"/>
        <item h="1" sd="0" x="2"/>
        <item h="1" sd="0" x="3"/>
        <item t="default"/>
      </items>
    </pivotField>
  </pivotFields>
  <rowFields count="2">
    <field x="6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2">
    <pageField fld="8" hier="-1"/>
    <pageField fld="3" hier="-1"/>
  </pageFields>
  <dataFields count="1">
    <dataField name="Sum of Am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84F437-A986-46A7-860A-F791850C7C50}" name="PivotTable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V7" firstHeaderRow="1" firstDataRow="2" firstDataCol="1"/>
  <pivotFields count="9">
    <pivotField axis="axisRow" numFmtId="166" showAll="0">
      <items count="433">
        <item x="395"/>
        <item x="53"/>
        <item x="2"/>
        <item x="389"/>
        <item x="336"/>
        <item x="362"/>
        <item x="251"/>
        <item x="396"/>
        <item x="160"/>
        <item x="255"/>
        <item x="10"/>
        <item x="269"/>
        <item x="218"/>
        <item x="221"/>
        <item x="11"/>
        <item x="240"/>
        <item x="88"/>
        <item x="111"/>
        <item x="425"/>
        <item x="201"/>
        <item x="311"/>
        <item x="328"/>
        <item x="12"/>
        <item x="236"/>
        <item x="390"/>
        <item x="140"/>
        <item x="137"/>
        <item x="138"/>
        <item x="312"/>
        <item x="402"/>
        <item x="147"/>
        <item x="157"/>
        <item x="370"/>
        <item x="222"/>
        <item x="13"/>
        <item x="285"/>
        <item x="431"/>
        <item x="421"/>
        <item x="77"/>
        <item x="136"/>
        <item x="307"/>
        <item x="14"/>
        <item x="341"/>
        <item x="258"/>
        <item x="78"/>
        <item x="424"/>
        <item x="239"/>
        <item x="357"/>
        <item x="158"/>
        <item x="250"/>
        <item x="351"/>
        <item x="223"/>
        <item x="15"/>
        <item x="345"/>
        <item x="282"/>
        <item x="369"/>
        <item x="310"/>
        <item x="87"/>
        <item x="194"/>
        <item x="339"/>
        <item x="364"/>
        <item x="16"/>
        <item x="261"/>
        <item x="171"/>
        <item x="54"/>
        <item x="413"/>
        <item x="102"/>
        <item x="404"/>
        <item x="354"/>
        <item x="313"/>
        <item x="159"/>
        <item x="314"/>
        <item x="17"/>
        <item x="262"/>
        <item x="176"/>
        <item x="224"/>
        <item x="340"/>
        <item x="288"/>
        <item x="355"/>
        <item x="256"/>
        <item x="130"/>
        <item x="133"/>
        <item x="60"/>
        <item x="18"/>
        <item x="348"/>
        <item x="203"/>
        <item x="420"/>
        <item x="375"/>
        <item x="55"/>
        <item x="241"/>
        <item x="259"/>
        <item x="359"/>
        <item x="144"/>
        <item x="83"/>
        <item x="145"/>
        <item x="1"/>
        <item x="173"/>
        <item x="205"/>
        <item x="225"/>
        <item x="289"/>
        <item x="177"/>
        <item x="134"/>
        <item x="117"/>
        <item x="118"/>
        <item x="266"/>
        <item x="19"/>
        <item x="152"/>
        <item x="360"/>
        <item x="272"/>
        <item x="97"/>
        <item x="207"/>
        <item x="56"/>
        <item x="422"/>
        <item x="20"/>
        <item x="366"/>
        <item x="249"/>
        <item x="161"/>
        <item x="116"/>
        <item x="226"/>
        <item x="349"/>
        <item x="290"/>
        <item x="274"/>
        <item x="163"/>
        <item x="164"/>
        <item x="21"/>
        <item x="200"/>
        <item x="73"/>
        <item x="405"/>
        <item x="350"/>
        <item x="409"/>
        <item x="376"/>
        <item x="57"/>
        <item x="298"/>
        <item x="132"/>
        <item x="22"/>
        <item x="125"/>
        <item x="126"/>
        <item x="129"/>
        <item x="162"/>
        <item x="304"/>
        <item x="284"/>
        <item x="227"/>
        <item x="178"/>
        <item x="23"/>
        <item x="315"/>
        <item x="220"/>
        <item x="335"/>
        <item x="195"/>
        <item x="302"/>
        <item x="408"/>
        <item x="299"/>
        <item x="412"/>
        <item x="377"/>
        <item x="58"/>
        <item x="24"/>
        <item x="391"/>
        <item x="174"/>
        <item x="316"/>
        <item x="165"/>
        <item x="303"/>
        <item x="121"/>
        <item x="122"/>
        <item x="25"/>
        <item x="344"/>
        <item x="179"/>
        <item x="149"/>
        <item x="301"/>
        <item x="257"/>
        <item x="196"/>
        <item x="287"/>
        <item x="26"/>
        <item x="245"/>
        <item x="146"/>
        <item x="59"/>
        <item x="317"/>
        <item x="363"/>
        <item x="271"/>
        <item x="166"/>
        <item x="415"/>
        <item x="27"/>
        <item x="291"/>
        <item x="228"/>
        <item x="180"/>
        <item x="246"/>
        <item x="202"/>
        <item x="197"/>
        <item x="276"/>
        <item x="264"/>
        <item x="28"/>
        <item x="247"/>
        <item x="143"/>
        <item x="61"/>
        <item x="392"/>
        <item x="332"/>
        <item x="172"/>
        <item x="318"/>
        <item x="238"/>
        <item x="167"/>
        <item x="29"/>
        <item x="229"/>
        <item x="292"/>
        <item x="181"/>
        <item x="90"/>
        <item x="105"/>
        <item x="410"/>
        <item x="198"/>
        <item x="30"/>
        <item x="338"/>
        <item x="151"/>
        <item x="416"/>
        <item x="378"/>
        <item x="62"/>
        <item x="342"/>
        <item x="393"/>
        <item x="281"/>
        <item x="237"/>
        <item x="417"/>
        <item x="31"/>
        <item x="333"/>
        <item x="352"/>
        <item x="155"/>
        <item x="230"/>
        <item x="293"/>
        <item x="346"/>
        <item x="324"/>
        <item x="100"/>
        <item x="279"/>
        <item x="32"/>
        <item x="199"/>
        <item x="326"/>
        <item x="80"/>
        <item x="84"/>
        <item x="379"/>
        <item x="63"/>
        <item x="358"/>
        <item x="265"/>
        <item x="33"/>
        <item x="387"/>
        <item x="397"/>
        <item x="403"/>
        <item x="156"/>
        <item x="334"/>
        <item x="231"/>
        <item x="219"/>
        <item x="110"/>
        <item x="182"/>
        <item x="98"/>
        <item x="34"/>
        <item x="353"/>
        <item x="327"/>
        <item x="275"/>
        <item x="175"/>
        <item x="388"/>
        <item x="74"/>
        <item x="380"/>
        <item x="93"/>
        <item x="64"/>
        <item x="35"/>
        <item x="343"/>
        <item x="252"/>
        <item x="95"/>
        <item x="209"/>
        <item x="325"/>
        <item x="414"/>
        <item x="232"/>
        <item x="36"/>
        <item x="119"/>
        <item x="120"/>
        <item x="356"/>
        <item x="183"/>
        <item x="48"/>
        <item x="37"/>
        <item x="170"/>
        <item x="65"/>
        <item x="210"/>
        <item x="331"/>
        <item x="398"/>
        <item x="141"/>
        <item x="211"/>
        <item x="407"/>
        <item x="38"/>
        <item x="278"/>
        <item x="86"/>
        <item x="114"/>
        <item x="115"/>
        <item x="184"/>
        <item x="337"/>
        <item x="308"/>
        <item x="39"/>
        <item x="66"/>
        <item x="411"/>
        <item x="94"/>
        <item x="243"/>
        <item x="399"/>
        <item x="212"/>
        <item x="91"/>
        <item x="113"/>
        <item x="40"/>
        <item x="109"/>
        <item x="294"/>
        <item x="185"/>
        <item x="277"/>
        <item x="419"/>
        <item x="186"/>
        <item x="367"/>
        <item x="242"/>
        <item x="41"/>
        <item x="386"/>
        <item x="72"/>
        <item x="50"/>
        <item x="67"/>
        <item x="286"/>
        <item x="330"/>
        <item x="319"/>
        <item x="99"/>
        <item x="213"/>
        <item x="42"/>
        <item x="270"/>
        <item x="233"/>
        <item x="295"/>
        <item x="81"/>
        <item x="82"/>
        <item x="217"/>
        <item x="323"/>
        <item x="187"/>
        <item x="43"/>
        <item x="123"/>
        <item x="124"/>
        <item x="268"/>
        <item x="381"/>
        <item x="68"/>
        <item x="79"/>
        <item x="371"/>
        <item x="365"/>
        <item x="273"/>
        <item x="108"/>
        <item x="44"/>
        <item x="96"/>
        <item x="430"/>
        <item x="234"/>
        <item x="85"/>
        <item x="101"/>
        <item x="45"/>
        <item x="280"/>
        <item x="300"/>
        <item x="76"/>
        <item x="188"/>
        <item x="382"/>
        <item x="69"/>
        <item x="320"/>
        <item x="347"/>
        <item x="418"/>
        <item x="46"/>
        <item x="400"/>
        <item x="214"/>
        <item x="139"/>
        <item x="401"/>
        <item x="306"/>
        <item x="235"/>
        <item x="260"/>
        <item x="189"/>
        <item x="0"/>
        <item x="47"/>
        <item x="368"/>
        <item x="309"/>
        <item x="190"/>
        <item x="150"/>
        <item x="70"/>
        <item x="372"/>
        <item x="3"/>
        <item x="131"/>
        <item x="148"/>
        <item x="112"/>
        <item x="89"/>
        <item x="215"/>
        <item x="169"/>
        <item x="154"/>
        <item x="296"/>
        <item x="75"/>
        <item x="4"/>
        <item x="127"/>
        <item x="128"/>
        <item x="429"/>
        <item x="321"/>
        <item x="254"/>
        <item x="253"/>
        <item x="191"/>
        <item x="383"/>
        <item x="5"/>
        <item x="283"/>
        <item x="373"/>
        <item x="106"/>
        <item x="92"/>
        <item x="394"/>
        <item x="322"/>
        <item x="216"/>
        <item x="427"/>
        <item x="107"/>
        <item x="6"/>
        <item x="168"/>
        <item x="52"/>
        <item x="192"/>
        <item x="297"/>
        <item x="428"/>
        <item x="267"/>
        <item x="206"/>
        <item x="426"/>
        <item x="7"/>
        <item x="204"/>
        <item x="384"/>
        <item x="71"/>
        <item x="374"/>
        <item x="423"/>
        <item x="51"/>
        <item x="385"/>
        <item x="361"/>
        <item x="208"/>
        <item x="103"/>
        <item x="104"/>
        <item x="8"/>
        <item x="248"/>
        <item x="244"/>
        <item x="153"/>
        <item x="135"/>
        <item x="49"/>
        <item x="263"/>
        <item x="406"/>
        <item x="142"/>
        <item x="329"/>
        <item x="9"/>
        <item x="305"/>
        <item x="193"/>
        <item t="default"/>
      </items>
    </pivotField>
    <pivotField showAll="0"/>
    <pivotField dataField="1" numFmtId="6" showAll="0"/>
    <pivotField axis="axisRow" showAll="0">
      <items count="3">
        <item h="1" x="1"/>
        <item x="0"/>
        <item t="default"/>
      </items>
    </pivotField>
    <pivotField axis="axisCol" showAll="0">
      <items count="23">
        <item x="14"/>
        <item x="10"/>
        <item x="19"/>
        <item h="1" x="1"/>
        <item x="4"/>
        <item x="21"/>
        <item x="13"/>
        <item x="12"/>
        <item x="15"/>
        <item x="6"/>
        <item x="16"/>
        <item x="0"/>
        <item x="9"/>
        <item x="8"/>
        <item x="3"/>
        <item x="17"/>
        <item x="20"/>
        <item x="2"/>
        <item x="7"/>
        <item x="5"/>
        <item x="18"/>
        <item x="11"/>
        <item t="default"/>
      </items>
    </pivotField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h="1" sd="0" x="0"/>
        <item sd="0" x="1"/>
        <item sd="0" x="2"/>
        <item h="1" sd="0" x="3"/>
      </items>
    </pivotField>
  </pivotFields>
  <rowFields count="4">
    <field x="8"/>
    <field x="6"/>
    <field x="0"/>
    <field x="3"/>
  </rowFields>
  <rowItems count="3">
    <i>
      <x v="1"/>
    </i>
    <i>
      <x v="2"/>
    </i>
    <i t="grand">
      <x/>
    </i>
  </rowItems>
  <colFields count="1">
    <field x="4"/>
  </colFields>
  <colItems count="21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 t="grand">
      <x/>
    </i>
  </colItems>
  <dataFields count="1">
    <dataField name="Sum of Amount" fld="2" baseField="0" baseItem="0" numFmtId="5"/>
  </dataFields>
  <formats count="1">
    <format dxfId="6">
      <pivotArea outline="0" collapsedLevelsAreSubtotals="1" fieldPosition="0"/>
    </format>
  </formats>
  <chartFormats count="4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F0F6-2EBB-4A07-BDFA-59B9FFC0E800}">
  <dimension ref="B22:C35"/>
  <sheetViews>
    <sheetView workbookViewId="0"/>
  </sheetViews>
  <sheetFormatPr defaultRowHeight="15" x14ac:dyDescent="0.25"/>
  <sheetData>
    <row r="22" spans="2:2" x14ac:dyDescent="0.25">
      <c r="B22" s="6"/>
    </row>
    <row r="23" spans="2:2" x14ac:dyDescent="0.25">
      <c r="B23" s="6"/>
    </row>
    <row r="24" spans="2:2" x14ac:dyDescent="0.25">
      <c r="B24" s="6"/>
    </row>
    <row r="25" spans="2:2" x14ac:dyDescent="0.25">
      <c r="B25" s="6"/>
    </row>
    <row r="26" spans="2:2" x14ac:dyDescent="0.25">
      <c r="B26" s="6"/>
    </row>
    <row r="27" spans="2:2" x14ac:dyDescent="0.25">
      <c r="B27" s="6"/>
    </row>
    <row r="28" spans="2:2" x14ac:dyDescent="0.25">
      <c r="B28" s="6"/>
    </row>
    <row r="29" spans="2:2" x14ac:dyDescent="0.25">
      <c r="B29" s="6"/>
    </row>
    <row r="30" spans="2:2" x14ac:dyDescent="0.25">
      <c r="B30" s="6"/>
    </row>
    <row r="31" spans="2:2" x14ac:dyDescent="0.25">
      <c r="B31" s="7"/>
    </row>
    <row r="35" spans="2:3" x14ac:dyDescent="0.25">
      <c r="B35" s="6"/>
      <c r="C3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EB389-A06B-4D3C-968C-BE45E6953034}">
  <dimension ref="A1:K42"/>
  <sheetViews>
    <sheetView tabSelected="1" workbookViewId="0">
      <selection activeCell="M7" sqref="M7"/>
    </sheetView>
  </sheetViews>
  <sheetFormatPr defaultRowHeight="15" x14ac:dyDescent="0.25"/>
  <cols>
    <col min="1" max="1" width="21.140625" bestFit="1" customWidth="1"/>
    <col min="2" max="2" width="9.140625" style="10"/>
    <col min="3" max="3" width="12.5703125" style="10" bestFit="1" customWidth="1"/>
    <col min="4" max="4" width="17.28515625" style="10" bestFit="1" customWidth="1"/>
    <col min="5" max="5" width="17.28515625" style="10" customWidth="1"/>
    <col min="6" max="6" width="17.42578125" bestFit="1" customWidth="1"/>
    <col min="7" max="7" width="15.7109375" bestFit="1" customWidth="1"/>
  </cols>
  <sheetData>
    <row r="1" spans="1:11" x14ac:dyDescent="0.25">
      <c r="D1" s="31">
        <v>2018</v>
      </c>
      <c r="E1" s="32"/>
      <c r="F1" s="31">
        <v>2019</v>
      </c>
      <c r="G1" s="32"/>
    </row>
    <row r="2" spans="1:11" x14ac:dyDescent="0.25">
      <c r="A2" s="11" t="s">
        <v>0</v>
      </c>
      <c r="B2" s="26" t="s">
        <v>1</v>
      </c>
      <c r="C2" s="35" t="s">
        <v>124</v>
      </c>
      <c r="D2" s="24" t="s">
        <v>120</v>
      </c>
      <c r="E2" s="19" t="s">
        <v>119</v>
      </c>
      <c r="F2" s="11" t="s">
        <v>120</v>
      </c>
      <c r="G2" s="19" t="s">
        <v>119</v>
      </c>
      <c r="H2" s="34" t="s">
        <v>122</v>
      </c>
    </row>
    <row r="3" spans="1:11" x14ac:dyDescent="0.25">
      <c r="A3" s="13" t="s">
        <v>2</v>
      </c>
      <c r="B3" s="27">
        <v>50</v>
      </c>
      <c r="C3" s="27">
        <f>+AVERAGE(D3,F3)</f>
        <v>25.963888888888889</v>
      </c>
      <c r="D3" s="20">
        <f>-SUMIF(transactions!$E$5:$E$483,A3,transactions!$C$5:$C$483)/12</f>
        <v>23.926666666666666</v>
      </c>
      <c r="E3" s="14">
        <f>+B3-D3</f>
        <v>26.073333333333334</v>
      </c>
      <c r="F3" s="20">
        <f>-SUMIF(transactions!$E$484:$E$807,A3,transactions!$C$484:$C$807)/9</f>
        <v>28.001111111111115</v>
      </c>
      <c r="G3" s="14">
        <f>+B3-F3</f>
        <v>21.998888888888885</v>
      </c>
      <c r="H3">
        <f>_xlfn.MINIFS(transactions!$C$2:$C$807,transactions!$E$2:$E$807,Budget!A3)</f>
        <v>-49.63</v>
      </c>
    </row>
    <row r="4" spans="1:11" x14ac:dyDescent="0.25">
      <c r="A4" s="15" t="s">
        <v>3</v>
      </c>
      <c r="B4" s="28">
        <v>75</v>
      </c>
      <c r="C4" s="28">
        <f t="shared" ref="C4:C21" si="0">+AVERAGE(D4,F4)</f>
        <v>65.625</v>
      </c>
      <c r="D4" s="21">
        <f>-SUMIF(transactions!$E$5:$E$483,A4,transactions!$C$5:$C$483)/12</f>
        <v>56.25</v>
      </c>
      <c r="E4" s="16">
        <f>+B4-D4</f>
        <v>18.75</v>
      </c>
      <c r="F4" s="21">
        <f>-SUMIF(transactions!$E$484:$E$807,A4,transactions!$C$484:$C$807)/9</f>
        <v>75</v>
      </c>
      <c r="G4" s="16">
        <f t="shared" ref="G4:G21" si="1">+B4-F4</f>
        <v>0</v>
      </c>
      <c r="H4">
        <f>_xlfn.MINIFS(transactions!$C$2:$C$807,transactions!$E$2:$E$807,Budget!A4)</f>
        <v>-75</v>
      </c>
    </row>
    <row r="5" spans="1:11" x14ac:dyDescent="0.25">
      <c r="A5" s="15" t="s">
        <v>4</v>
      </c>
      <c r="B5" s="28">
        <v>15</v>
      </c>
      <c r="C5" s="28">
        <f t="shared" si="0"/>
        <v>5.7174999999999994</v>
      </c>
      <c r="D5" s="21">
        <f>-SUMIF(transactions!$E$5:$E$483,A5,transactions!$C$5:$C$483)/12</f>
        <v>4.208333333333333</v>
      </c>
      <c r="E5" s="16">
        <f>+B5-D5</f>
        <v>10.791666666666668</v>
      </c>
      <c r="F5" s="21">
        <f>-SUMIF(transactions!$E$484:$E$807,A5,transactions!$C$484:$C$807)/9</f>
        <v>7.2266666666666657</v>
      </c>
      <c r="G5" s="16">
        <f t="shared" si="1"/>
        <v>7.7733333333333343</v>
      </c>
      <c r="H5">
        <f>_xlfn.MINIFS(transactions!$C$2:$C$807,transactions!$E$2:$E$807,Budget!A5)</f>
        <v>-12.84</v>
      </c>
    </row>
    <row r="6" spans="1:11" x14ac:dyDescent="0.25">
      <c r="A6" s="15" t="s">
        <v>5</v>
      </c>
      <c r="B6" s="28">
        <v>0</v>
      </c>
      <c r="C6" s="28">
        <f t="shared" si="0"/>
        <v>39.944444444444443</v>
      </c>
      <c r="D6" s="21">
        <f>-SUMIF(transactions!$E$5:$E$483,A6,transactions!$C$5:$C$483)/12</f>
        <v>0</v>
      </c>
      <c r="E6" s="16">
        <f>+B6-D6</f>
        <v>0</v>
      </c>
      <c r="F6" s="21">
        <f>-SUMIF(transactions!$E$484:$E$807,A6,transactions!$C$484:$C$807)/9</f>
        <v>79.888888888888886</v>
      </c>
      <c r="G6" s="16">
        <f t="shared" si="1"/>
        <v>-79.888888888888886</v>
      </c>
      <c r="H6">
        <f>_xlfn.MINIFS(transactions!$C$2:$C$807,transactions!$E$2:$E$807,Budget!A6)</f>
        <v>-331.69</v>
      </c>
    </row>
    <row r="7" spans="1:11" x14ac:dyDescent="0.25">
      <c r="A7" s="15" t="s">
        <v>6</v>
      </c>
      <c r="B7" s="28">
        <v>25</v>
      </c>
      <c r="C7" s="28">
        <f t="shared" si="0"/>
        <v>0.40083333333333332</v>
      </c>
      <c r="D7" s="21">
        <f>-SUMIF(transactions!$E$5:$E$483,A7,transactions!$C$5:$C$483)/12</f>
        <v>0.80166666666666664</v>
      </c>
      <c r="E7" s="16">
        <f>+B7-D7</f>
        <v>24.198333333333334</v>
      </c>
      <c r="F7" s="21">
        <f>-SUMIF(transactions!$E$484:$E$807,A7,transactions!$C$484:$C$807)/9</f>
        <v>0</v>
      </c>
      <c r="G7" s="16">
        <f t="shared" si="1"/>
        <v>25</v>
      </c>
      <c r="H7">
        <f>_xlfn.MINIFS(transactions!$C$2:$C$807,transactions!$E$2:$E$807,Budget!A7)</f>
        <v>-9.6199999999999992</v>
      </c>
    </row>
    <row r="8" spans="1:11" x14ac:dyDescent="0.25">
      <c r="A8" s="15" t="s">
        <v>7</v>
      </c>
      <c r="B8" s="28">
        <v>15</v>
      </c>
      <c r="C8" s="28">
        <f t="shared" si="0"/>
        <v>13.776249999999999</v>
      </c>
      <c r="D8" s="21">
        <f>-SUMIF(transactions!$E$5:$E$483,A8,transactions!$C$5:$C$483)/12</f>
        <v>27.552499999999998</v>
      </c>
      <c r="E8" s="16">
        <f>+B8-D8</f>
        <v>-12.552499999999998</v>
      </c>
      <c r="F8" s="21">
        <f>-SUMIF(transactions!$E$484:$E$807,A8,transactions!$C$484:$C$807)/9</f>
        <v>0</v>
      </c>
      <c r="G8" s="16">
        <f t="shared" si="1"/>
        <v>15</v>
      </c>
      <c r="H8">
        <f>_xlfn.MINIFS(transactions!$C$2:$C$807,transactions!$E$2:$E$807,Budget!A8)</f>
        <v>-56.07</v>
      </c>
    </row>
    <row r="9" spans="1:11" x14ac:dyDescent="0.25">
      <c r="A9" s="15" t="s">
        <v>8</v>
      </c>
      <c r="B9" s="28">
        <v>75</v>
      </c>
      <c r="C9" s="28">
        <f t="shared" si="0"/>
        <v>80.066249999999997</v>
      </c>
      <c r="D9" s="21">
        <f>-SUMIF(transactions!$E$5:$E$483,A9,transactions!$C$5:$C$483)/12</f>
        <v>91.325833333333335</v>
      </c>
      <c r="E9" s="16">
        <f>+B9-D9</f>
        <v>-16.325833333333335</v>
      </c>
      <c r="F9" s="21">
        <f>-SUMIF(transactions!$E$484:$E$807,A9,transactions!$C$484:$C$807)/9</f>
        <v>68.806666666666672</v>
      </c>
      <c r="G9" s="16">
        <f t="shared" si="1"/>
        <v>6.193333333333328</v>
      </c>
      <c r="H9">
        <f>_xlfn.MINIFS(transactions!$C$2:$C$807,transactions!$E$2:$E$807,Budget!A9)</f>
        <v>-41.83</v>
      </c>
    </row>
    <row r="10" spans="1:11" x14ac:dyDescent="0.25">
      <c r="A10" s="15" t="s">
        <v>9</v>
      </c>
      <c r="B10" s="28">
        <v>150</v>
      </c>
      <c r="C10" s="28">
        <f t="shared" si="0"/>
        <v>129.96777777777783</v>
      </c>
      <c r="D10" s="21">
        <f>-SUMIF(transactions!$E$5:$E$483,A10,transactions!$C$5:$C$483)/12</f>
        <v>151.93000000000009</v>
      </c>
      <c r="E10" s="16">
        <f>+B10-D10</f>
        <v>-1.9300000000000921</v>
      </c>
      <c r="F10" s="21">
        <f>-SUMIF(transactions!$E$484:$E$807,A10,transactions!$C$484:$C$807)/9</f>
        <v>108.00555555555555</v>
      </c>
      <c r="G10" s="16">
        <f t="shared" si="1"/>
        <v>41.994444444444454</v>
      </c>
      <c r="H10">
        <f>_xlfn.MINIFS(transactions!$C$2:$C$807,transactions!$E$2:$E$807,Budget!A10)</f>
        <v>-148.15</v>
      </c>
    </row>
    <row r="11" spans="1:11" x14ac:dyDescent="0.25">
      <c r="A11" s="15" t="s">
        <v>10</v>
      </c>
      <c r="B11" s="28">
        <v>30</v>
      </c>
      <c r="C11" s="28">
        <f t="shared" si="0"/>
        <v>18.097222222222221</v>
      </c>
      <c r="D11" s="21">
        <f>-SUMIF(transactions!$E$5:$E$483,A11,transactions!$C$5:$C$483)/12</f>
        <v>17.416666666666668</v>
      </c>
      <c r="E11" s="16">
        <f>+B11-D11</f>
        <v>12.583333333333332</v>
      </c>
      <c r="F11" s="21">
        <f>-SUMIF(transactions!$E$484:$E$807,A11,transactions!$C$484:$C$807)/9</f>
        <v>18.777777777777779</v>
      </c>
      <c r="G11" s="16">
        <f t="shared" si="1"/>
        <v>11.222222222222221</v>
      </c>
      <c r="H11">
        <f>_xlfn.MINIFS(transactions!$C$2:$C$807,transactions!$E$2:$E$807,Budget!A11)</f>
        <v>-30</v>
      </c>
      <c r="K11">
        <f>4500*10</f>
        <v>45000</v>
      </c>
    </row>
    <row r="12" spans="1:11" x14ac:dyDescent="0.25">
      <c r="A12" s="15" t="s">
        <v>11</v>
      </c>
      <c r="B12" s="28">
        <v>250</v>
      </c>
      <c r="C12" s="28">
        <f t="shared" si="0"/>
        <v>934.96499999999992</v>
      </c>
      <c r="D12" s="21">
        <f>-SUMIF(transactions!$E$5:$E$483,A12,transactions!$C$5:$C$483)/12</f>
        <v>754.49999999999989</v>
      </c>
      <c r="E12" s="16">
        <f>+B12-D12</f>
        <v>-504.49999999999989</v>
      </c>
      <c r="F12" s="21">
        <f>-SUMIF(transactions!$E$484:$E$807,A12,transactions!$C$484:$C$807)/9</f>
        <v>1115.4299999999998</v>
      </c>
      <c r="G12" s="16">
        <f t="shared" si="1"/>
        <v>-865.42999999999984</v>
      </c>
      <c r="H12">
        <f>_xlfn.MINIFS(transactions!$C$2:$C$807,transactions!$E$2:$E$807,Budget!A12)</f>
        <v>-9200</v>
      </c>
      <c r="K12">
        <f>6750*2</f>
        <v>13500</v>
      </c>
    </row>
    <row r="13" spans="1:11" x14ac:dyDescent="0.25">
      <c r="A13" s="15" t="s">
        <v>12</v>
      </c>
      <c r="B13" s="28">
        <v>75</v>
      </c>
      <c r="C13" s="28">
        <f t="shared" si="0"/>
        <v>74.828333333333333</v>
      </c>
      <c r="D13" s="21">
        <f>-SUMIF(transactions!$E$5:$E$483,A13,transactions!$C$5:$C$483)/12</f>
        <v>74.656666666666666</v>
      </c>
      <c r="E13" s="16">
        <f>+B13-D13</f>
        <v>0.34333333333333371</v>
      </c>
      <c r="F13" s="21">
        <f>-SUMIF(transactions!$E$484:$E$807,A13,transactions!$C$484:$C$807)/9</f>
        <v>75</v>
      </c>
      <c r="G13" s="16">
        <f t="shared" si="1"/>
        <v>0</v>
      </c>
      <c r="H13">
        <f>_xlfn.MINIFS(transactions!$C$2:$C$807,transactions!$E$2:$E$807,Budget!A13)</f>
        <v>-75.989999999999995</v>
      </c>
      <c r="K13">
        <f>SUM(K11:K12)</f>
        <v>58500</v>
      </c>
    </row>
    <row r="14" spans="1:11" x14ac:dyDescent="0.25">
      <c r="A14" s="15" t="s">
        <v>13</v>
      </c>
      <c r="B14" s="28">
        <v>65</v>
      </c>
      <c r="C14" s="28">
        <f t="shared" si="0"/>
        <v>78.141666666666652</v>
      </c>
      <c r="D14" s="21">
        <f>-SUMIF(transactions!$E$5:$E$483,A14,transactions!$C$5:$C$483)/12</f>
        <v>91.283333333333317</v>
      </c>
      <c r="E14" s="16">
        <f>+B14-D14</f>
        <v>-26.283333333333317</v>
      </c>
      <c r="F14" s="21">
        <f>-SUMIF(transactions!$E$484:$E$807,A14,transactions!$C$484:$C$807)/9</f>
        <v>65</v>
      </c>
      <c r="G14" s="16">
        <f t="shared" si="1"/>
        <v>0</v>
      </c>
      <c r="H14">
        <f>_xlfn.MINIFS(transactions!$C$2:$C$807,transactions!$E$2:$E$807,Budget!A14)</f>
        <v>-111.18</v>
      </c>
      <c r="K14">
        <f>+K13/12</f>
        <v>4875</v>
      </c>
    </row>
    <row r="15" spans="1:11" x14ac:dyDescent="0.25">
      <c r="A15" s="15" t="s">
        <v>14</v>
      </c>
      <c r="B15" s="28">
        <v>1100</v>
      </c>
      <c r="C15" s="28">
        <f t="shared" si="0"/>
        <v>1116.9608333333335</v>
      </c>
      <c r="D15" s="21">
        <f>-SUMIF(transactions!$E$5:$E$483,A15,transactions!$C$5:$C$483)/12</f>
        <v>1133.9216666666669</v>
      </c>
      <c r="E15" s="16">
        <f>+B15-D15</f>
        <v>-33.921666666666852</v>
      </c>
      <c r="F15" s="21">
        <f>-SUMIF(transactions!$E$484:$E$807,A15,transactions!$C$484:$C$807)/9</f>
        <v>1100</v>
      </c>
      <c r="G15" s="16">
        <f t="shared" si="1"/>
        <v>0</v>
      </c>
      <c r="H15">
        <f>_xlfn.MINIFS(transactions!$C$2:$C$807,transactions!$E$2:$E$807,Budget!A15)</f>
        <v>-1247.44</v>
      </c>
    </row>
    <row r="16" spans="1:11" x14ac:dyDescent="0.25">
      <c r="A16" s="15" t="s">
        <v>15</v>
      </c>
      <c r="B16" s="28">
        <v>0</v>
      </c>
      <c r="C16" s="28">
        <f t="shared" si="0"/>
        <v>9.2579166666666648</v>
      </c>
      <c r="D16" s="21">
        <f>-SUMIF(transactions!$E$5:$E$483,A16,transactions!$C$5:$C$483)/12</f>
        <v>18.51583333333333</v>
      </c>
      <c r="E16" s="16">
        <f>+B16-D16</f>
        <v>-18.51583333333333</v>
      </c>
      <c r="F16" s="21">
        <f>-SUMIF(transactions!$E$484:$E$807,A16,transactions!$C$484:$C$807)/9</f>
        <v>0</v>
      </c>
      <c r="G16" s="16">
        <f t="shared" si="1"/>
        <v>0</v>
      </c>
      <c r="H16">
        <f>_xlfn.MINIFS(transactions!$C$2:$C$807,transactions!$E$2:$E$807,Budget!A16)</f>
        <v>-25</v>
      </c>
    </row>
    <row r="17" spans="1:8" x14ac:dyDescent="0.25">
      <c r="A17" s="15" t="s">
        <v>16</v>
      </c>
      <c r="B17" s="28">
        <v>11</v>
      </c>
      <c r="C17" s="28">
        <f t="shared" si="0"/>
        <v>10.69</v>
      </c>
      <c r="D17" s="21">
        <f>-SUMIF(transactions!$E$5:$E$483,A17,transactions!$C$5:$C$483)/12</f>
        <v>10.69</v>
      </c>
      <c r="E17" s="16">
        <f>+B17-D17</f>
        <v>0.3100000000000005</v>
      </c>
      <c r="F17" s="21">
        <f>-SUMIF(transactions!$E$484:$E$807,A17,transactions!$C$484:$C$807)/9</f>
        <v>10.69</v>
      </c>
      <c r="G17" s="16">
        <f t="shared" si="1"/>
        <v>0.3100000000000005</v>
      </c>
      <c r="H17">
        <f>_xlfn.MINIFS(transactions!$C$2:$C$807,transactions!$E$2:$E$807,Budget!A17)</f>
        <v>-10.69</v>
      </c>
    </row>
    <row r="18" spans="1:8" x14ac:dyDescent="0.25">
      <c r="A18" s="15" t="s">
        <v>17</v>
      </c>
      <c r="B18" s="28">
        <v>150</v>
      </c>
      <c r="C18" s="28">
        <f t="shared" si="0"/>
        <v>121.46277777777777</v>
      </c>
      <c r="D18" s="21">
        <f>-SUMIF(transactions!$E$5:$E$483,A18,transactions!$C$5:$C$483)/12</f>
        <v>134.15666666666667</v>
      </c>
      <c r="E18" s="16">
        <f>+B18-D18</f>
        <v>15.843333333333334</v>
      </c>
      <c r="F18" s="21">
        <f>-SUMIF(transactions!$E$484:$E$807,A18,transactions!$C$484:$C$807)/9</f>
        <v>108.76888888888888</v>
      </c>
      <c r="G18" s="16">
        <f t="shared" si="1"/>
        <v>41.231111111111119</v>
      </c>
      <c r="H18">
        <f>_xlfn.MINIFS(transactions!$C$2:$C$807,transactions!$E$2:$E$807,Budget!A18)</f>
        <v>-131.1</v>
      </c>
    </row>
    <row r="19" spans="1:8" x14ac:dyDescent="0.25">
      <c r="A19" s="15" t="s">
        <v>18</v>
      </c>
      <c r="B19" s="28">
        <v>100</v>
      </c>
      <c r="C19" s="28">
        <f t="shared" si="0"/>
        <v>89.460138888888906</v>
      </c>
      <c r="D19" s="21">
        <f>-SUMIF(transactions!$E$5:$E$483,A19,transactions!$C$5:$C$483)/12</f>
        <v>117.28250000000004</v>
      </c>
      <c r="E19" s="16">
        <f>+B19-D19</f>
        <v>-17.282500000000041</v>
      </c>
      <c r="F19" s="21">
        <f>-SUMIF(transactions!$E$484:$E$807,A19,transactions!$C$484:$C$807)/9</f>
        <v>61.637777777777764</v>
      </c>
      <c r="G19" s="16">
        <f t="shared" si="1"/>
        <v>38.362222222222236</v>
      </c>
      <c r="H19">
        <f>_xlfn.MINIFS(transactions!$C$2:$C$807,transactions!$E$2:$E$807,Budget!A19)</f>
        <v>-212.32</v>
      </c>
    </row>
    <row r="20" spans="1:8" x14ac:dyDescent="0.25">
      <c r="A20" s="15" t="s">
        <v>19</v>
      </c>
      <c r="B20" s="28">
        <v>15</v>
      </c>
      <c r="C20" s="28">
        <f t="shared" si="0"/>
        <v>5.8211111111111116</v>
      </c>
      <c r="D20" s="21">
        <f>-SUMIF(transactions!$E$5:$E$483,A20,transactions!$C$5:$C$483)/12</f>
        <v>0</v>
      </c>
      <c r="E20" s="16">
        <f>+B20-D20</f>
        <v>15</v>
      </c>
      <c r="F20" s="21">
        <f>-SUMIF(transactions!$E$484:$E$807,A20,transactions!$C$484:$C$807)/9</f>
        <v>11.642222222222223</v>
      </c>
      <c r="G20" s="16">
        <f t="shared" si="1"/>
        <v>3.3577777777777769</v>
      </c>
      <c r="H20">
        <f>_xlfn.MINIFS(transactions!$C$2:$C$807,transactions!$E$2:$E$807,Budget!A20)</f>
        <v>-13.9</v>
      </c>
    </row>
    <row r="21" spans="1:8" x14ac:dyDescent="0.25">
      <c r="A21" s="17" t="s">
        <v>20</v>
      </c>
      <c r="B21" s="29">
        <v>150</v>
      </c>
      <c r="C21" s="29">
        <f t="shared" si="0"/>
        <v>132.25</v>
      </c>
      <c r="D21" s="22">
        <f>-SUMIF(transactions!$E$5:$E$483,A21,transactions!$C$5:$C$483)/12</f>
        <v>131.83333333333334</v>
      </c>
      <c r="E21" s="18">
        <f>+B21-D21</f>
        <v>18.166666666666657</v>
      </c>
      <c r="F21" s="22">
        <f>-SUMIF(transactions!$E$484:$E$807,A21,transactions!$C$484:$C$807)/9</f>
        <v>132.66666666666666</v>
      </c>
      <c r="G21" s="18">
        <f t="shared" si="1"/>
        <v>17.333333333333343</v>
      </c>
      <c r="H21">
        <f>_xlfn.MINIFS(transactions!$C$2:$C$807,transactions!$E$2:$E$807,Budget!A21)</f>
        <v>-65</v>
      </c>
    </row>
    <row r="22" spans="1:8" x14ac:dyDescent="0.25">
      <c r="A22" s="11" t="s">
        <v>117</v>
      </c>
      <c r="B22" s="30">
        <f>SUM(B3:B21)</f>
        <v>2351</v>
      </c>
      <c r="C22" s="36">
        <f>SUM(C3:C21)</f>
        <v>2953.3969444444442</v>
      </c>
      <c r="D22" s="23">
        <f>SUM(D3:D21)</f>
        <v>2840.2516666666675</v>
      </c>
      <c r="E22" s="12">
        <f>SUM(E3:E21)</f>
        <v>-489.25166666666689</v>
      </c>
      <c r="F22" s="23">
        <f>SUM(F3:F21)</f>
        <v>3066.5422222222219</v>
      </c>
      <c r="G22" s="12">
        <f>SUM(G3:G21)</f>
        <v>-715.54222222222211</v>
      </c>
      <c r="H22" s="9">
        <f>SUM(H3:H21)</f>
        <v>-11847.45</v>
      </c>
    </row>
    <row r="23" spans="1:8" x14ac:dyDescent="0.25">
      <c r="A23" s="33" t="s">
        <v>121</v>
      </c>
      <c r="B23" s="10">
        <v>4500</v>
      </c>
      <c r="D23" s="10">
        <v>4875</v>
      </c>
      <c r="E23" s="9">
        <f>+D23-D22</f>
        <v>2034.7483333333325</v>
      </c>
      <c r="F23">
        <v>4875</v>
      </c>
      <c r="G23" s="8">
        <f>+F23-F22</f>
        <v>1808.4577777777781</v>
      </c>
    </row>
    <row r="24" spans="1:8" x14ac:dyDescent="0.25">
      <c r="F24" t="s">
        <v>123</v>
      </c>
      <c r="G24" s="8">
        <f>+F23-G23</f>
        <v>3066.5422222222219</v>
      </c>
      <c r="H24">
        <f>+G24*12</f>
        <v>36798.506666666661</v>
      </c>
    </row>
    <row r="42" spans="5:5" x14ac:dyDescent="0.25">
      <c r="E42" s="10">
        <f>9054/12</f>
        <v>754.5</v>
      </c>
    </row>
  </sheetData>
  <mergeCells count="2">
    <mergeCell ref="D1:E1"/>
    <mergeCell ref="F1:G1"/>
  </mergeCells>
  <conditionalFormatting sqref="G3:G21">
    <cfRule type="cellIs" dxfId="5" priority="5" operator="lessThan">
      <formula>0</formula>
    </cfRule>
    <cfRule type="cellIs" dxfId="4" priority="6" operator="greaterThanOrEqual">
      <formula>0</formula>
    </cfRule>
  </conditionalFormatting>
  <conditionalFormatting sqref="E3:E22">
    <cfRule type="cellIs" dxfId="3" priority="3" operator="lessThan">
      <formula>0</formula>
    </cfRule>
    <cfRule type="cellIs" dxfId="2" priority="4" operator="greaterThanOrEqual">
      <formula>0</formula>
    </cfRule>
  </conditionalFormatting>
  <conditionalFormatting sqref="G22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BDEF8-C378-4410-9D5C-0E7E1DD16503}">
  <dimension ref="A1:M30"/>
  <sheetViews>
    <sheetView workbookViewId="0">
      <selection activeCell="L5" sqref="L5"/>
    </sheetView>
  </sheetViews>
  <sheetFormatPr defaultRowHeight="15" x14ac:dyDescent="0.25"/>
  <cols>
    <col min="1" max="1" width="16" bestFit="1" customWidth="1"/>
    <col min="2" max="2" width="14.85546875" bestFit="1" customWidth="1"/>
    <col min="12" max="12" width="10.85546875" bestFit="1" customWidth="1"/>
  </cols>
  <sheetData>
    <row r="1" spans="1:13" x14ac:dyDescent="0.25">
      <c r="A1" s="1" t="s">
        <v>116</v>
      </c>
      <c r="B1" t="s">
        <v>101</v>
      </c>
    </row>
    <row r="2" spans="1:13" x14ac:dyDescent="0.25">
      <c r="A2" s="1" t="s">
        <v>24</v>
      </c>
      <c r="B2" t="s">
        <v>34</v>
      </c>
    </row>
    <row r="4" spans="1:13" x14ac:dyDescent="0.25">
      <c r="A4" s="1" t="s">
        <v>98</v>
      </c>
      <c r="B4" t="s">
        <v>100</v>
      </c>
      <c r="L4" t="s">
        <v>118</v>
      </c>
      <c r="M4">
        <f>4500*10+(6750*2)</f>
        <v>58500</v>
      </c>
    </row>
    <row r="5" spans="1:13" x14ac:dyDescent="0.25">
      <c r="A5" s="2" t="s">
        <v>102</v>
      </c>
      <c r="B5" s="3">
        <v>4000</v>
      </c>
    </row>
    <row r="6" spans="1:13" x14ac:dyDescent="0.25">
      <c r="A6" s="2" t="s">
        <v>103</v>
      </c>
      <c r="B6" s="3">
        <v>4000</v>
      </c>
    </row>
    <row r="7" spans="1:13" x14ac:dyDescent="0.25">
      <c r="A7" s="2" t="s">
        <v>104</v>
      </c>
      <c r="B7" s="3">
        <v>6000</v>
      </c>
    </row>
    <row r="8" spans="1:13" x14ac:dyDescent="0.25">
      <c r="A8" s="2" t="s">
        <v>105</v>
      </c>
      <c r="B8" s="3">
        <v>4000</v>
      </c>
    </row>
    <row r="9" spans="1:13" x14ac:dyDescent="0.25">
      <c r="A9" s="2" t="s">
        <v>106</v>
      </c>
      <c r="B9" s="3">
        <v>4000</v>
      </c>
    </row>
    <row r="10" spans="1:13" x14ac:dyDescent="0.25">
      <c r="A10" s="2" t="s">
        <v>107</v>
      </c>
      <c r="B10" s="3">
        <v>4000</v>
      </c>
    </row>
    <row r="11" spans="1:13" x14ac:dyDescent="0.25">
      <c r="A11" s="2" t="s">
        <v>108</v>
      </c>
      <c r="B11" s="3">
        <v>4000</v>
      </c>
    </row>
    <row r="12" spans="1:13" x14ac:dyDescent="0.25">
      <c r="A12" s="2" t="s">
        <v>109</v>
      </c>
      <c r="B12" s="3">
        <v>6000</v>
      </c>
    </row>
    <row r="13" spans="1:13" x14ac:dyDescent="0.25">
      <c r="A13" s="2" t="s">
        <v>110</v>
      </c>
      <c r="B13" s="3">
        <v>4000</v>
      </c>
    </row>
    <row r="14" spans="1:13" x14ac:dyDescent="0.25">
      <c r="A14" s="2" t="s">
        <v>111</v>
      </c>
      <c r="B14" s="3">
        <v>4000</v>
      </c>
    </row>
    <row r="15" spans="1:13" x14ac:dyDescent="0.25">
      <c r="A15" s="2" t="s">
        <v>112</v>
      </c>
      <c r="B15" s="3">
        <v>4000</v>
      </c>
    </row>
    <row r="16" spans="1:13" x14ac:dyDescent="0.25">
      <c r="A16" s="2" t="s">
        <v>113</v>
      </c>
      <c r="B16" s="3">
        <v>4000</v>
      </c>
    </row>
    <row r="17" spans="1:2" x14ac:dyDescent="0.25">
      <c r="A17" s="2" t="s">
        <v>99</v>
      </c>
      <c r="B17" s="3">
        <v>52000</v>
      </c>
    </row>
    <row r="18" spans="1:2" x14ac:dyDescent="0.25">
      <c r="A18" s="1" t="s">
        <v>24</v>
      </c>
      <c r="B18" t="s">
        <v>34</v>
      </c>
    </row>
    <row r="20" spans="1:2" x14ac:dyDescent="0.25">
      <c r="A20" s="1" t="s">
        <v>98</v>
      </c>
      <c r="B20" t="s">
        <v>100</v>
      </c>
    </row>
    <row r="21" spans="1:2" x14ac:dyDescent="0.25">
      <c r="A21" s="2" t="s">
        <v>102</v>
      </c>
      <c r="B21" s="3">
        <v>4000</v>
      </c>
    </row>
    <row r="22" spans="1:2" x14ac:dyDescent="0.25">
      <c r="A22" s="2" t="s">
        <v>103</v>
      </c>
      <c r="B22" s="3">
        <v>4000</v>
      </c>
    </row>
    <row r="23" spans="1:2" x14ac:dyDescent="0.25">
      <c r="A23" s="2" t="s">
        <v>104</v>
      </c>
      <c r="B23" s="3">
        <v>6000</v>
      </c>
    </row>
    <row r="24" spans="1:2" x14ac:dyDescent="0.25">
      <c r="A24" s="2" t="s">
        <v>105</v>
      </c>
      <c r="B24" s="3">
        <v>4000</v>
      </c>
    </row>
    <row r="25" spans="1:2" x14ac:dyDescent="0.25">
      <c r="A25" s="2" t="s">
        <v>106</v>
      </c>
      <c r="B25" s="3">
        <v>4000</v>
      </c>
    </row>
    <row r="26" spans="1:2" x14ac:dyDescent="0.25">
      <c r="A26" s="2" t="s">
        <v>107</v>
      </c>
      <c r="B26" s="3">
        <v>4000</v>
      </c>
    </row>
    <row r="27" spans="1:2" x14ac:dyDescent="0.25">
      <c r="A27" s="2" t="s">
        <v>108</v>
      </c>
      <c r="B27" s="3">
        <v>4500</v>
      </c>
    </row>
    <row r="28" spans="1:2" x14ac:dyDescent="0.25">
      <c r="A28" s="2" t="s">
        <v>109</v>
      </c>
      <c r="B28" s="3">
        <v>6750</v>
      </c>
    </row>
    <row r="29" spans="1:2" x14ac:dyDescent="0.25">
      <c r="A29" s="2" t="s">
        <v>110</v>
      </c>
      <c r="B29" s="3">
        <v>4500</v>
      </c>
    </row>
    <row r="30" spans="1:2" x14ac:dyDescent="0.25">
      <c r="A30" s="2" t="s">
        <v>99</v>
      </c>
      <c r="B30" s="3">
        <v>41750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5D1A-A4AB-4873-BC3F-0384AFB03B52}">
  <dimension ref="A3:V7"/>
  <sheetViews>
    <sheetView workbookViewId="0">
      <selection activeCell="B5" sqref="B5:V7"/>
    </sheetView>
  </sheetViews>
  <sheetFormatPr defaultRowHeight="15" x14ac:dyDescent="0.25"/>
  <cols>
    <col min="1" max="1" width="14.85546875" bestFit="1" customWidth="1"/>
    <col min="2" max="2" width="16.42578125" bestFit="1" customWidth="1"/>
    <col min="3" max="3" width="14.5703125" bestFit="1" customWidth="1"/>
    <col min="4" max="4" width="12.85546875" bestFit="1" customWidth="1"/>
    <col min="5" max="5" width="21.5703125" bestFit="1" customWidth="1"/>
    <col min="6" max="6" width="14.140625" bestFit="1" customWidth="1"/>
    <col min="7" max="7" width="9.5703125" bestFit="1" customWidth="1"/>
    <col min="8" max="8" width="13.85546875" bestFit="1" customWidth="1"/>
    <col min="9" max="9" width="10.7109375" bestFit="1" customWidth="1"/>
    <col min="10" max="10" width="9.85546875" bestFit="1" customWidth="1"/>
    <col min="11" max="11" width="8.28515625" bestFit="1" customWidth="1"/>
    <col min="12" max="12" width="19.28515625" bestFit="1" customWidth="1"/>
    <col min="13" max="13" width="9.85546875" bestFit="1" customWidth="1"/>
    <col min="14" max="14" width="13.85546875" bestFit="1" customWidth="1"/>
    <col min="15" max="15" width="16.42578125" bestFit="1" customWidth="1"/>
    <col min="16" max="16" width="15" bestFit="1" customWidth="1"/>
    <col min="17" max="17" width="8.28515625" bestFit="1" customWidth="1"/>
    <col min="18" max="18" width="11.5703125" bestFit="1" customWidth="1"/>
    <col min="19" max="19" width="9.85546875" bestFit="1" customWidth="1"/>
    <col min="20" max="20" width="10.28515625" bestFit="1" customWidth="1"/>
    <col min="21" max="21" width="9.85546875" bestFit="1" customWidth="1"/>
    <col min="22" max="22" width="11.42578125" bestFit="1" customWidth="1"/>
  </cols>
  <sheetData>
    <row r="3" spans="1:22" x14ac:dyDescent="0.25">
      <c r="A3" s="1" t="s">
        <v>100</v>
      </c>
      <c r="B3" s="1" t="s">
        <v>115</v>
      </c>
    </row>
    <row r="4" spans="1:22" x14ac:dyDescent="0.25">
      <c r="A4" s="1" t="s">
        <v>98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99</v>
      </c>
    </row>
    <row r="5" spans="1:22" x14ac:dyDescent="0.25">
      <c r="A5" s="2" t="s">
        <v>101</v>
      </c>
      <c r="B5" s="25">
        <v>-287.12000000000006</v>
      </c>
      <c r="C5" s="25">
        <v>-675</v>
      </c>
      <c r="D5" s="25">
        <v>-50.5</v>
      </c>
      <c r="E5" s="25"/>
      <c r="F5" s="25">
        <v>-9.6199999999999992</v>
      </c>
      <c r="G5" s="25">
        <v>-330.63</v>
      </c>
      <c r="H5" s="25">
        <v>-77.75</v>
      </c>
      <c r="I5" s="25">
        <v>-1095.9099999999999</v>
      </c>
      <c r="J5" s="25">
        <v>-1823.1600000000003</v>
      </c>
      <c r="K5" s="25">
        <v>-209</v>
      </c>
      <c r="L5" s="25">
        <v>-9053.9999999999982</v>
      </c>
      <c r="M5" s="25">
        <v>-895.88</v>
      </c>
      <c r="N5" s="25">
        <v>-1095.4000000000001</v>
      </c>
      <c r="O5" s="25">
        <v>-14854.500000000004</v>
      </c>
      <c r="P5" s="25">
        <v>-222.19</v>
      </c>
      <c r="Q5" s="25">
        <v>-128.28</v>
      </c>
      <c r="R5" s="25">
        <v>-1634.1000000000001</v>
      </c>
      <c r="S5" s="25">
        <v>-1418.5</v>
      </c>
      <c r="T5" s="25"/>
      <c r="U5" s="25">
        <v>-1582</v>
      </c>
      <c r="V5" s="25">
        <v>-35443.539999999994</v>
      </c>
    </row>
    <row r="6" spans="1:22" x14ac:dyDescent="0.25">
      <c r="A6" s="2" t="s">
        <v>114</v>
      </c>
      <c r="B6" s="25">
        <v>-252.01000000000002</v>
      </c>
      <c r="C6" s="25">
        <v>-675</v>
      </c>
      <c r="D6" s="25">
        <v>-65.040000000000006</v>
      </c>
      <c r="E6" s="25">
        <v>-719</v>
      </c>
      <c r="F6" s="25"/>
      <c r="G6" s="25"/>
      <c r="H6" s="25"/>
      <c r="I6" s="25">
        <v>-619.26</v>
      </c>
      <c r="J6" s="25">
        <v>-972.05000000000007</v>
      </c>
      <c r="K6" s="25">
        <v>-169</v>
      </c>
      <c r="L6" s="25">
        <v>-10038.869999999997</v>
      </c>
      <c r="M6" s="25">
        <v>-675</v>
      </c>
      <c r="N6" s="25">
        <v>-585</v>
      </c>
      <c r="O6" s="25">
        <v>-9900</v>
      </c>
      <c r="P6" s="25"/>
      <c r="Q6" s="25">
        <v>-96.21</v>
      </c>
      <c r="R6" s="25">
        <v>-978.92000000000007</v>
      </c>
      <c r="S6" s="25">
        <v>-554.74</v>
      </c>
      <c r="T6" s="25">
        <v>-104.78000000000002</v>
      </c>
      <c r="U6" s="25">
        <v>-1194</v>
      </c>
      <c r="V6" s="25">
        <v>-27598.879999999994</v>
      </c>
    </row>
    <row r="7" spans="1:22" x14ac:dyDescent="0.25">
      <c r="A7" s="2" t="s">
        <v>99</v>
      </c>
      <c r="B7" s="25">
        <v>-539.13000000000011</v>
      </c>
      <c r="C7" s="25">
        <v>-1350</v>
      </c>
      <c r="D7" s="25">
        <v>-115.54</v>
      </c>
      <c r="E7" s="25">
        <v>-719</v>
      </c>
      <c r="F7" s="25">
        <v>-9.6199999999999992</v>
      </c>
      <c r="G7" s="25">
        <v>-330.63</v>
      </c>
      <c r="H7" s="25">
        <v>-77.75</v>
      </c>
      <c r="I7" s="25">
        <v>-1715.1699999999998</v>
      </c>
      <c r="J7" s="25">
        <v>-2795.2100000000005</v>
      </c>
      <c r="K7" s="25">
        <v>-378</v>
      </c>
      <c r="L7" s="25">
        <v>-19092.869999999995</v>
      </c>
      <c r="M7" s="25">
        <v>-1570.88</v>
      </c>
      <c r="N7" s="25">
        <v>-1680.4</v>
      </c>
      <c r="O7" s="25">
        <v>-24754.500000000004</v>
      </c>
      <c r="P7" s="25">
        <v>-222.19</v>
      </c>
      <c r="Q7" s="25">
        <v>-224.49</v>
      </c>
      <c r="R7" s="25">
        <v>-2613.0200000000004</v>
      </c>
      <c r="S7" s="25">
        <v>-1973.24</v>
      </c>
      <c r="T7" s="25">
        <v>-104.78000000000002</v>
      </c>
      <c r="U7" s="25">
        <v>-2776</v>
      </c>
      <c r="V7" s="25">
        <v>-63042.419999999984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1BFFD-BF5D-4243-B712-9DB6619AE007}">
  <dimension ref="A1:F807"/>
  <sheetViews>
    <sheetView topLeftCell="A780" workbookViewId="0">
      <selection activeCell="L790" sqref="L790"/>
    </sheetView>
  </sheetViews>
  <sheetFormatPr defaultRowHeight="15" x14ac:dyDescent="0.25"/>
  <cols>
    <col min="1" max="1" width="10.7109375" bestFit="1" customWidth="1"/>
    <col min="2" max="2" width="24.7109375" bestFit="1" customWidth="1"/>
    <col min="3" max="3" width="8.140625" style="5" customWidth="1"/>
    <col min="4" max="4" width="16" bestFit="1" customWidth="1"/>
    <col min="5" max="5" width="21.140625" bestFit="1" customWidth="1"/>
    <col min="6" max="6" width="14" bestFit="1" customWidth="1"/>
  </cols>
  <sheetData>
    <row r="1" spans="1:6" x14ac:dyDescent="0.25">
      <c r="A1" t="s">
        <v>21</v>
      </c>
      <c r="B1" t="s">
        <v>22</v>
      </c>
      <c r="C1" s="5" t="s">
        <v>23</v>
      </c>
      <c r="D1" t="s">
        <v>24</v>
      </c>
      <c r="E1" t="s">
        <v>0</v>
      </c>
      <c r="F1" t="s">
        <v>25</v>
      </c>
    </row>
    <row r="2" spans="1:6" x14ac:dyDescent="0.25">
      <c r="A2" s="4">
        <v>43101</v>
      </c>
      <c r="B2" t="s">
        <v>26</v>
      </c>
      <c r="C2" s="5">
        <v>-11.11</v>
      </c>
      <c r="D2" t="s">
        <v>27</v>
      </c>
      <c r="E2" t="s">
        <v>18</v>
      </c>
      <c r="F2" t="s">
        <v>28</v>
      </c>
    </row>
    <row r="3" spans="1:6" x14ac:dyDescent="0.25">
      <c r="A3" s="4">
        <v>43102</v>
      </c>
      <c r="B3" t="s">
        <v>29</v>
      </c>
      <c r="C3" s="5">
        <v>-1247.44</v>
      </c>
      <c r="D3" t="s">
        <v>27</v>
      </c>
      <c r="E3" t="s">
        <v>14</v>
      </c>
      <c r="F3" t="s">
        <v>30</v>
      </c>
    </row>
    <row r="4" spans="1:6" x14ac:dyDescent="0.25">
      <c r="A4" s="4">
        <v>43102</v>
      </c>
      <c r="B4" t="s">
        <v>31</v>
      </c>
      <c r="C4" s="5">
        <v>-24.22</v>
      </c>
      <c r="D4" t="s">
        <v>27</v>
      </c>
      <c r="E4" t="s">
        <v>17</v>
      </c>
      <c r="F4" t="s">
        <v>32</v>
      </c>
    </row>
    <row r="5" spans="1:6" x14ac:dyDescent="0.25">
      <c r="A5" s="4">
        <v>43103</v>
      </c>
      <c r="B5" t="s">
        <v>33</v>
      </c>
      <c r="C5" s="5">
        <v>-2298.09</v>
      </c>
      <c r="D5" t="s">
        <v>27</v>
      </c>
      <c r="E5" t="s">
        <v>33</v>
      </c>
      <c r="F5" t="s">
        <v>28</v>
      </c>
    </row>
    <row r="6" spans="1:6" x14ac:dyDescent="0.25">
      <c r="A6" s="4">
        <v>43104</v>
      </c>
      <c r="B6" t="s">
        <v>35</v>
      </c>
      <c r="C6" s="5">
        <v>-11.76</v>
      </c>
      <c r="D6" t="s">
        <v>27</v>
      </c>
      <c r="E6" t="s">
        <v>15</v>
      </c>
      <c r="F6" t="s">
        <v>28</v>
      </c>
    </row>
    <row r="7" spans="1:6" x14ac:dyDescent="0.25">
      <c r="A7" s="4">
        <v>43105</v>
      </c>
      <c r="B7" t="s">
        <v>36</v>
      </c>
      <c r="C7" s="5">
        <v>-25.85</v>
      </c>
      <c r="D7" t="s">
        <v>27</v>
      </c>
      <c r="E7" t="s">
        <v>17</v>
      </c>
      <c r="F7" t="s">
        <v>32</v>
      </c>
    </row>
    <row r="8" spans="1:6" x14ac:dyDescent="0.25">
      <c r="A8" s="4">
        <v>43106</v>
      </c>
      <c r="B8" t="s">
        <v>37</v>
      </c>
      <c r="C8" s="5">
        <v>-18.45</v>
      </c>
      <c r="D8" t="s">
        <v>27</v>
      </c>
      <c r="E8" t="s">
        <v>11</v>
      </c>
      <c r="F8" t="s">
        <v>32</v>
      </c>
    </row>
    <row r="9" spans="1:6" x14ac:dyDescent="0.25">
      <c r="A9" s="4">
        <v>43108</v>
      </c>
      <c r="B9" t="s">
        <v>38</v>
      </c>
      <c r="C9" s="5">
        <v>-45</v>
      </c>
      <c r="D9" t="s">
        <v>27</v>
      </c>
      <c r="E9" t="s">
        <v>20</v>
      </c>
      <c r="F9" t="s">
        <v>30</v>
      </c>
    </row>
    <row r="10" spans="1:6" x14ac:dyDescent="0.25">
      <c r="A10" s="4">
        <v>43108</v>
      </c>
      <c r="B10" t="s">
        <v>37</v>
      </c>
      <c r="C10" s="5">
        <v>-15.38</v>
      </c>
      <c r="D10" t="s">
        <v>27</v>
      </c>
      <c r="E10" t="s">
        <v>11</v>
      </c>
      <c r="F10" t="s">
        <v>32</v>
      </c>
    </row>
    <row r="11" spans="1:6" x14ac:dyDescent="0.25">
      <c r="A11" s="4">
        <v>43109</v>
      </c>
      <c r="B11" t="s">
        <v>39</v>
      </c>
      <c r="C11" s="5">
        <v>-10.69</v>
      </c>
      <c r="D11" t="s">
        <v>27</v>
      </c>
      <c r="E11" t="s">
        <v>16</v>
      </c>
      <c r="F11" t="s">
        <v>28</v>
      </c>
    </row>
    <row r="12" spans="1:6" x14ac:dyDescent="0.25">
      <c r="A12" s="4">
        <v>43110</v>
      </c>
      <c r="B12" t="s">
        <v>40</v>
      </c>
      <c r="C12" s="5">
        <v>-89.46</v>
      </c>
      <c r="D12" t="s">
        <v>27</v>
      </c>
      <c r="E12" t="s">
        <v>13</v>
      </c>
      <c r="F12" t="s">
        <v>30</v>
      </c>
    </row>
    <row r="13" spans="1:6" x14ac:dyDescent="0.25">
      <c r="A13" s="4">
        <v>43111</v>
      </c>
      <c r="B13" t="s">
        <v>42</v>
      </c>
      <c r="C13" s="5">
        <v>-43.54</v>
      </c>
      <c r="D13" t="s">
        <v>27</v>
      </c>
      <c r="E13" t="s">
        <v>9</v>
      </c>
      <c r="F13" t="s">
        <v>28</v>
      </c>
    </row>
    <row r="14" spans="1:6" x14ac:dyDescent="0.25">
      <c r="A14" s="4">
        <v>43111</v>
      </c>
      <c r="B14" t="s">
        <v>41</v>
      </c>
      <c r="C14" s="5">
        <v>-34.869999999999997</v>
      </c>
      <c r="D14" t="s">
        <v>27</v>
      </c>
      <c r="E14" t="s">
        <v>8</v>
      </c>
      <c r="F14" t="s">
        <v>28</v>
      </c>
    </row>
    <row r="15" spans="1:6" x14ac:dyDescent="0.25">
      <c r="A15" s="4">
        <v>43112</v>
      </c>
      <c r="B15" t="s">
        <v>43</v>
      </c>
      <c r="C15" s="5">
        <v>2000</v>
      </c>
      <c r="D15" t="s">
        <v>34</v>
      </c>
      <c r="E15" t="s">
        <v>44</v>
      </c>
      <c r="F15" t="s">
        <v>30</v>
      </c>
    </row>
    <row r="16" spans="1:6" x14ac:dyDescent="0.25">
      <c r="A16" s="4">
        <v>43113</v>
      </c>
      <c r="B16" t="s">
        <v>26</v>
      </c>
      <c r="C16" s="5">
        <v>-39.049999999999997</v>
      </c>
      <c r="D16" t="s">
        <v>27</v>
      </c>
      <c r="E16" t="s">
        <v>18</v>
      </c>
      <c r="F16" t="s">
        <v>28</v>
      </c>
    </row>
    <row r="17" spans="1:6" x14ac:dyDescent="0.25">
      <c r="A17" s="4">
        <v>43113</v>
      </c>
      <c r="B17" t="s">
        <v>45</v>
      </c>
      <c r="C17" s="5">
        <v>-32.909999999999997</v>
      </c>
      <c r="D17" t="s">
        <v>27</v>
      </c>
      <c r="E17" t="s">
        <v>7</v>
      </c>
      <c r="F17" t="s">
        <v>28</v>
      </c>
    </row>
    <row r="18" spans="1:6" x14ac:dyDescent="0.25">
      <c r="A18" s="4">
        <v>43115</v>
      </c>
      <c r="B18" t="s">
        <v>36</v>
      </c>
      <c r="C18" s="5">
        <v>-64.11</v>
      </c>
      <c r="D18" t="s">
        <v>27</v>
      </c>
      <c r="E18" t="s">
        <v>17</v>
      </c>
      <c r="F18" t="s">
        <v>32</v>
      </c>
    </row>
    <row r="19" spans="1:6" x14ac:dyDescent="0.25">
      <c r="A19" s="4">
        <v>43115</v>
      </c>
      <c r="B19" t="s">
        <v>42</v>
      </c>
      <c r="C19" s="5">
        <v>-44.19</v>
      </c>
      <c r="D19" t="s">
        <v>27</v>
      </c>
      <c r="E19" t="s">
        <v>9</v>
      </c>
      <c r="F19" t="s">
        <v>32</v>
      </c>
    </row>
    <row r="20" spans="1:6" x14ac:dyDescent="0.25">
      <c r="A20" s="4">
        <v>43116</v>
      </c>
      <c r="B20" t="s">
        <v>47</v>
      </c>
      <c r="C20" s="5">
        <v>-60</v>
      </c>
      <c r="D20" t="s">
        <v>27</v>
      </c>
      <c r="E20" t="s">
        <v>20</v>
      </c>
      <c r="F20" t="s">
        <v>30</v>
      </c>
    </row>
    <row r="21" spans="1:6" x14ac:dyDescent="0.25">
      <c r="A21" s="4">
        <v>43116</v>
      </c>
      <c r="B21" t="s">
        <v>46</v>
      </c>
      <c r="C21" s="5">
        <v>-35</v>
      </c>
      <c r="D21" t="s">
        <v>27</v>
      </c>
      <c r="E21" t="s">
        <v>20</v>
      </c>
      <c r="F21" t="s">
        <v>30</v>
      </c>
    </row>
    <row r="22" spans="1:6" x14ac:dyDescent="0.25">
      <c r="A22" s="4">
        <v>43119</v>
      </c>
      <c r="B22" t="s">
        <v>43</v>
      </c>
      <c r="C22" s="5">
        <v>2000</v>
      </c>
      <c r="D22" t="s">
        <v>34</v>
      </c>
      <c r="E22" t="s">
        <v>44</v>
      </c>
      <c r="F22" t="s">
        <v>30</v>
      </c>
    </row>
    <row r="23" spans="1:6" x14ac:dyDescent="0.25">
      <c r="A23" s="4">
        <v>43120</v>
      </c>
      <c r="B23" t="s">
        <v>26</v>
      </c>
      <c r="C23" s="5">
        <v>-50.21</v>
      </c>
      <c r="D23" t="s">
        <v>27</v>
      </c>
      <c r="E23" t="s">
        <v>18</v>
      </c>
      <c r="F23" t="s">
        <v>28</v>
      </c>
    </row>
    <row r="24" spans="1:6" x14ac:dyDescent="0.25">
      <c r="A24" s="4">
        <v>43122</v>
      </c>
      <c r="B24" t="s">
        <v>33</v>
      </c>
      <c r="C24" s="5">
        <v>-554.99</v>
      </c>
      <c r="D24" t="s">
        <v>27</v>
      </c>
      <c r="E24" t="s">
        <v>33</v>
      </c>
      <c r="F24" t="s">
        <v>28</v>
      </c>
    </row>
    <row r="25" spans="1:6" x14ac:dyDescent="0.25">
      <c r="A25" s="4">
        <v>43122</v>
      </c>
      <c r="B25" t="s">
        <v>33</v>
      </c>
      <c r="C25" s="5">
        <v>554.99</v>
      </c>
      <c r="D25" t="s">
        <v>27</v>
      </c>
      <c r="E25" t="s">
        <v>33</v>
      </c>
      <c r="F25" t="s">
        <v>30</v>
      </c>
    </row>
    <row r="26" spans="1:6" x14ac:dyDescent="0.25">
      <c r="A26" s="4">
        <v>43122</v>
      </c>
      <c r="B26" t="s">
        <v>33</v>
      </c>
      <c r="C26" s="5">
        <v>-309.81</v>
      </c>
      <c r="D26" t="s">
        <v>27</v>
      </c>
      <c r="E26" t="s">
        <v>33</v>
      </c>
      <c r="F26" t="s">
        <v>32</v>
      </c>
    </row>
    <row r="27" spans="1:6" x14ac:dyDescent="0.25">
      <c r="A27" s="4">
        <v>43122</v>
      </c>
      <c r="B27" t="s">
        <v>37</v>
      </c>
      <c r="C27" s="5">
        <v>-17.38</v>
      </c>
      <c r="D27" t="s">
        <v>27</v>
      </c>
      <c r="E27" t="s">
        <v>11</v>
      </c>
      <c r="F27" t="s">
        <v>32</v>
      </c>
    </row>
    <row r="28" spans="1:6" x14ac:dyDescent="0.25">
      <c r="A28" s="4">
        <v>43123</v>
      </c>
      <c r="B28" t="s">
        <v>33</v>
      </c>
      <c r="C28" s="5">
        <v>309.81</v>
      </c>
      <c r="D28" t="s">
        <v>27</v>
      </c>
      <c r="E28" t="s">
        <v>33</v>
      </c>
      <c r="F28" t="s">
        <v>30</v>
      </c>
    </row>
    <row r="29" spans="1:6" x14ac:dyDescent="0.25">
      <c r="A29" s="4">
        <v>43124</v>
      </c>
      <c r="B29" t="s">
        <v>48</v>
      </c>
      <c r="C29" s="5">
        <v>-3</v>
      </c>
      <c r="D29" t="s">
        <v>27</v>
      </c>
      <c r="E29" t="s">
        <v>4</v>
      </c>
      <c r="F29" t="s">
        <v>28</v>
      </c>
    </row>
    <row r="30" spans="1:6" x14ac:dyDescent="0.25">
      <c r="A30" s="4">
        <v>43125</v>
      </c>
      <c r="B30" t="s">
        <v>49</v>
      </c>
      <c r="C30" s="5">
        <v>-69.989999999999995</v>
      </c>
      <c r="D30" t="s">
        <v>27</v>
      </c>
      <c r="E30" t="s">
        <v>12</v>
      </c>
      <c r="F30" t="s">
        <v>30</v>
      </c>
    </row>
    <row r="31" spans="1:6" x14ac:dyDescent="0.25">
      <c r="A31" s="4">
        <v>43129</v>
      </c>
      <c r="B31" t="s">
        <v>41</v>
      </c>
      <c r="C31" s="5">
        <v>-30.42</v>
      </c>
      <c r="D31" t="s">
        <v>27</v>
      </c>
      <c r="E31" t="s">
        <v>8</v>
      </c>
      <c r="F31" t="s">
        <v>32</v>
      </c>
    </row>
    <row r="32" spans="1:6" x14ac:dyDescent="0.25">
      <c r="A32" s="4">
        <v>43129</v>
      </c>
      <c r="B32" t="s">
        <v>31</v>
      </c>
      <c r="C32" s="5">
        <v>-25</v>
      </c>
      <c r="D32" t="s">
        <v>27</v>
      </c>
      <c r="E32" t="s">
        <v>17</v>
      </c>
      <c r="F32" t="s">
        <v>32</v>
      </c>
    </row>
    <row r="33" spans="1:6" x14ac:dyDescent="0.25">
      <c r="A33" s="4">
        <v>43129</v>
      </c>
      <c r="B33" t="s">
        <v>50</v>
      </c>
      <c r="C33" s="5">
        <v>-17.62</v>
      </c>
      <c r="D33" t="s">
        <v>27</v>
      </c>
      <c r="E33" t="s">
        <v>17</v>
      </c>
      <c r="F33" t="s">
        <v>28</v>
      </c>
    </row>
    <row r="34" spans="1:6" x14ac:dyDescent="0.25">
      <c r="A34" s="4">
        <v>43132</v>
      </c>
      <c r="B34" t="s">
        <v>42</v>
      </c>
      <c r="C34" s="5">
        <v>-27.79</v>
      </c>
      <c r="D34" t="s">
        <v>27</v>
      </c>
      <c r="E34" t="s">
        <v>9</v>
      </c>
      <c r="F34" t="s">
        <v>28</v>
      </c>
    </row>
    <row r="35" spans="1:6" x14ac:dyDescent="0.25">
      <c r="A35" s="4">
        <v>43132</v>
      </c>
      <c r="B35" t="s">
        <v>26</v>
      </c>
      <c r="C35" s="5">
        <v>-11.11</v>
      </c>
      <c r="D35" t="s">
        <v>27</v>
      </c>
      <c r="E35" t="s">
        <v>18</v>
      </c>
      <c r="F35" t="s">
        <v>28</v>
      </c>
    </row>
    <row r="36" spans="1:6" x14ac:dyDescent="0.25">
      <c r="A36" s="4">
        <v>43133</v>
      </c>
      <c r="B36" t="s">
        <v>43</v>
      </c>
      <c r="C36" s="5">
        <v>2000</v>
      </c>
      <c r="D36" t="s">
        <v>34</v>
      </c>
      <c r="E36" t="s">
        <v>44</v>
      </c>
      <c r="F36" t="s">
        <v>30</v>
      </c>
    </row>
    <row r="37" spans="1:6" x14ac:dyDescent="0.25">
      <c r="A37" s="4">
        <v>43133</v>
      </c>
      <c r="B37" t="s">
        <v>29</v>
      </c>
      <c r="C37" s="5">
        <v>-1247.44</v>
      </c>
      <c r="D37" t="s">
        <v>27</v>
      </c>
      <c r="E37" t="s">
        <v>14</v>
      </c>
      <c r="F37" t="s">
        <v>30</v>
      </c>
    </row>
    <row r="38" spans="1:6" x14ac:dyDescent="0.25">
      <c r="A38" s="4">
        <v>43134</v>
      </c>
      <c r="B38" t="s">
        <v>51</v>
      </c>
      <c r="C38" s="5">
        <v>-57.02</v>
      </c>
      <c r="D38" t="s">
        <v>27</v>
      </c>
      <c r="E38" t="s">
        <v>17</v>
      </c>
      <c r="F38" t="s">
        <v>28</v>
      </c>
    </row>
    <row r="39" spans="1:6" x14ac:dyDescent="0.25">
      <c r="A39" s="4">
        <v>43135</v>
      </c>
      <c r="B39" t="s">
        <v>35</v>
      </c>
      <c r="C39" s="5">
        <v>-11.76</v>
      </c>
      <c r="D39" t="s">
        <v>27</v>
      </c>
      <c r="E39" t="s">
        <v>15</v>
      </c>
      <c r="F39" t="s">
        <v>28</v>
      </c>
    </row>
    <row r="40" spans="1:6" x14ac:dyDescent="0.25">
      <c r="A40" s="4">
        <v>43136</v>
      </c>
      <c r="B40" t="s">
        <v>33</v>
      </c>
      <c r="C40" s="5">
        <v>-145.13999999999999</v>
      </c>
      <c r="D40" t="s">
        <v>27</v>
      </c>
      <c r="E40" t="s">
        <v>33</v>
      </c>
      <c r="F40" t="s">
        <v>28</v>
      </c>
    </row>
    <row r="41" spans="1:6" x14ac:dyDescent="0.25">
      <c r="A41" s="4">
        <v>43137</v>
      </c>
      <c r="B41" t="s">
        <v>33</v>
      </c>
      <c r="C41" s="5">
        <v>-154.13</v>
      </c>
      <c r="D41" t="s">
        <v>27</v>
      </c>
      <c r="E41" t="s">
        <v>33</v>
      </c>
      <c r="F41" t="s">
        <v>32</v>
      </c>
    </row>
    <row r="42" spans="1:6" x14ac:dyDescent="0.25">
      <c r="A42" s="4">
        <v>43138</v>
      </c>
      <c r="B42" t="s">
        <v>33</v>
      </c>
      <c r="C42" s="5">
        <v>154.13</v>
      </c>
      <c r="D42" t="s">
        <v>27</v>
      </c>
      <c r="E42" t="s">
        <v>33</v>
      </c>
      <c r="F42" t="s">
        <v>30</v>
      </c>
    </row>
    <row r="43" spans="1:6" x14ac:dyDescent="0.25">
      <c r="A43" s="4">
        <v>43138</v>
      </c>
      <c r="B43" t="s">
        <v>38</v>
      </c>
      <c r="C43" s="5">
        <v>-65</v>
      </c>
      <c r="D43" t="s">
        <v>27</v>
      </c>
      <c r="E43" t="s">
        <v>20</v>
      </c>
      <c r="F43" t="s">
        <v>30</v>
      </c>
    </row>
    <row r="44" spans="1:6" x14ac:dyDescent="0.25">
      <c r="A44" s="4">
        <v>43140</v>
      </c>
      <c r="B44" t="s">
        <v>52</v>
      </c>
      <c r="C44" s="5">
        <v>-30</v>
      </c>
      <c r="D44" t="s">
        <v>27</v>
      </c>
      <c r="E44" t="s">
        <v>10</v>
      </c>
      <c r="F44" t="s">
        <v>28</v>
      </c>
    </row>
    <row r="45" spans="1:6" x14ac:dyDescent="0.25">
      <c r="A45" s="4">
        <v>43140</v>
      </c>
      <c r="B45" t="s">
        <v>39</v>
      </c>
      <c r="C45" s="5">
        <v>-10.69</v>
      </c>
      <c r="D45" t="s">
        <v>27</v>
      </c>
      <c r="E45" t="s">
        <v>16</v>
      </c>
      <c r="F45" t="s">
        <v>28</v>
      </c>
    </row>
    <row r="46" spans="1:6" x14ac:dyDescent="0.25">
      <c r="A46" s="4">
        <v>43141</v>
      </c>
      <c r="B46" t="s">
        <v>53</v>
      </c>
      <c r="C46" s="5">
        <v>-10.66</v>
      </c>
      <c r="D46" t="s">
        <v>27</v>
      </c>
      <c r="E46" t="s">
        <v>7</v>
      </c>
      <c r="F46" t="s">
        <v>28</v>
      </c>
    </row>
    <row r="47" spans="1:6" x14ac:dyDescent="0.25">
      <c r="A47" s="4">
        <v>43142</v>
      </c>
      <c r="B47" t="s">
        <v>54</v>
      </c>
      <c r="C47" s="5">
        <v>-106.8</v>
      </c>
      <c r="D47" t="s">
        <v>27</v>
      </c>
      <c r="E47" t="s">
        <v>17</v>
      </c>
      <c r="F47" t="s">
        <v>28</v>
      </c>
    </row>
    <row r="48" spans="1:6" x14ac:dyDescent="0.25">
      <c r="A48" s="4">
        <v>43143</v>
      </c>
      <c r="B48" t="s">
        <v>40</v>
      </c>
      <c r="C48" s="5">
        <v>-89.52</v>
      </c>
      <c r="D48" t="s">
        <v>27</v>
      </c>
      <c r="E48" t="s">
        <v>13</v>
      </c>
      <c r="F48" t="s">
        <v>30</v>
      </c>
    </row>
    <row r="49" spans="1:6" x14ac:dyDescent="0.25">
      <c r="A49" s="4">
        <v>43143</v>
      </c>
      <c r="B49" t="s">
        <v>41</v>
      </c>
      <c r="C49" s="5">
        <v>-36.47</v>
      </c>
      <c r="D49" t="s">
        <v>27</v>
      </c>
      <c r="E49" t="s">
        <v>8</v>
      </c>
      <c r="F49" t="s">
        <v>32</v>
      </c>
    </row>
    <row r="50" spans="1:6" x14ac:dyDescent="0.25">
      <c r="A50" s="4">
        <v>43145</v>
      </c>
      <c r="B50" t="s">
        <v>55</v>
      </c>
      <c r="C50" s="5">
        <v>-14</v>
      </c>
      <c r="D50" t="s">
        <v>27</v>
      </c>
      <c r="E50" t="s">
        <v>2</v>
      </c>
      <c r="F50" t="s">
        <v>32</v>
      </c>
    </row>
    <row r="51" spans="1:6" x14ac:dyDescent="0.25">
      <c r="A51" s="4">
        <v>43146</v>
      </c>
      <c r="B51" t="s">
        <v>47</v>
      </c>
      <c r="C51" s="5">
        <v>-60</v>
      </c>
      <c r="D51" t="s">
        <v>27</v>
      </c>
      <c r="E51" t="s">
        <v>20</v>
      </c>
      <c r="F51" t="s">
        <v>30</v>
      </c>
    </row>
    <row r="52" spans="1:6" x14ac:dyDescent="0.25">
      <c r="A52" s="4">
        <v>43146</v>
      </c>
      <c r="B52" t="s">
        <v>36</v>
      </c>
      <c r="C52" s="5">
        <v>-10</v>
      </c>
      <c r="D52" t="s">
        <v>27</v>
      </c>
      <c r="E52" t="s">
        <v>17</v>
      </c>
      <c r="F52" t="s">
        <v>28</v>
      </c>
    </row>
    <row r="53" spans="1:6" x14ac:dyDescent="0.25">
      <c r="A53" s="4">
        <v>43147</v>
      </c>
      <c r="B53" t="s">
        <v>43</v>
      </c>
      <c r="C53" s="5">
        <v>2000</v>
      </c>
      <c r="D53" t="s">
        <v>34</v>
      </c>
      <c r="E53" t="s">
        <v>44</v>
      </c>
      <c r="F53" t="s">
        <v>30</v>
      </c>
    </row>
    <row r="54" spans="1:6" x14ac:dyDescent="0.25">
      <c r="A54" s="4">
        <v>43147</v>
      </c>
      <c r="B54" t="s">
        <v>46</v>
      </c>
      <c r="C54" s="5">
        <v>-35</v>
      </c>
      <c r="D54" t="s">
        <v>27</v>
      </c>
      <c r="E54" t="s">
        <v>20</v>
      </c>
      <c r="F54" t="s">
        <v>30</v>
      </c>
    </row>
    <row r="55" spans="1:6" x14ac:dyDescent="0.25">
      <c r="A55" s="4">
        <v>43147</v>
      </c>
      <c r="B55" t="s">
        <v>50</v>
      </c>
      <c r="C55" s="5">
        <v>-8</v>
      </c>
      <c r="D55" t="s">
        <v>27</v>
      </c>
      <c r="E55" t="s">
        <v>17</v>
      </c>
      <c r="F55" t="s">
        <v>32</v>
      </c>
    </row>
    <row r="56" spans="1:6" x14ac:dyDescent="0.25">
      <c r="A56" s="4">
        <v>43151</v>
      </c>
      <c r="B56" t="s">
        <v>42</v>
      </c>
      <c r="C56" s="5">
        <v>-35.950000000000003</v>
      </c>
      <c r="D56" t="s">
        <v>27</v>
      </c>
      <c r="E56" t="s">
        <v>9</v>
      </c>
      <c r="F56" t="s">
        <v>32</v>
      </c>
    </row>
    <row r="57" spans="1:6" x14ac:dyDescent="0.25">
      <c r="A57" s="4">
        <v>43151</v>
      </c>
      <c r="B57" t="s">
        <v>56</v>
      </c>
      <c r="C57" s="5">
        <v>-23.51</v>
      </c>
      <c r="D57" t="s">
        <v>27</v>
      </c>
      <c r="E57" t="s">
        <v>17</v>
      </c>
      <c r="F57" t="s">
        <v>32</v>
      </c>
    </row>
    <row r="58" spans="1:6" x14ac:dyDescent="0.25">
      <c r="A58" s="4">
        <v>43152</v>
      </c>
      <c r="B58" t="s">
        <v>48</v>
      </c>
      <c r="C58" s="5">
        <v>-2</v>
      </c>
      <c r="D58" t="s">
        <v>27</v>
      </c>
      <c r="E58" t="s">
        <v>4</v>
      </c>
      <c r="F58" t="s">
        <v>28</v>
      </c>
    </row>
    <row r="59" spans="1:6" x14ac:dyDescent="0.25">
      <c r="A59" s="4">
        <v>43153</v>
      </c>
      <c r="B59" t="s">
        <v>48</v>
      </c>
      <c r="C59" s="5">
        <v>-4</v>
      </c>
      <c r="D59" t="s">
        <v>27</v>
      </c>
      <c r="E59" t="s">
        <v>4</v>
      </c>
      <c r="F59" t="s">
        <v>32</v>
      </c>
    </row>
    <row r="60" spans="1:6" x14ac:dyDescent="0.25">
      <c r="A60" s="4">
        <v>43157</v>
      </c>
      <c r="B60" t="s">
        <v>33</v>
      </c>
      <c r="C60" s="5">
        <v>-765.37</v>
      </c>
      <c r="D60" t="s">
        <v>27</v>
      </c>
      <c r="E60" t="s">
        <v>33</v>
      </c>
      <c r="F60" t="s">
        <v>28</v>
      </c>
    </row>
    <row r="61" spans="1:6" x14ac:dyDescent="0.25">
      <c r="A61" s="4">
        <v>43157</v>
      </c>
      <c r="B61" t="s">
        <v>33</v>
      </c>
      <c r="C61" s="5">
        <v>765.37</v>
      </c>
      <c r="D61" t="s">
        <v>27</v>
      </c>
      <c r="E61" t="s">
        <v>33</v>
      </c>
      <c r="F61" t="s">
        <v>30</v>
      </c>
    </row>
    <row r="62" spans="1:6" x14ac:dyDescent="0.25">
      <c r="A62" s="4">
        <v>43157</v>
      </c>
      <c r="B62" t="s">
        <v>33</v>
      </c>
      <c r="C62" s="5">
        <v>-156.11000000000001</v>
      </c>
      <c r="D62" t="s">
        <v>27</v>
      </c>
      <c r="E62" t="s">
        <v>33</v>
      </c>
      <c r="F62" t="s">
        <v>32</v>
      </c>
    </row>
    <row r="63" spans="1:6" x14ac:dyDescent="0.25">
      <c r="A63" s="4">
        <v>43157</v>
      </c>
      <c r="B63" t="s">
        <v>36</v>
      </c>
      <c r="C63" s="5">
        <v>-85.52</v>
      </c>
      <c r="D63" t="s">
        <v>27</v>
      </c>
      <c r="E63" t="s">
        <v>17</v>
      </c>
      <c r="F63" t="s">
        <v>32</v>
      </c>
    </row>
    <row r="64" spans="1:6" x14ac:dyDescent="0.25">
      <c r="A64" s="4">
        <v>43157</v>
      </c>
      <c r="B64" t="s">
        <v>49</v>
      </c>
      <c r="C64" s="5">
        <v>-74.989999999999995</v>
      </c>
      <c r="D64" t="s">
        <v>27</v>
      </c>
      <c r="E64" t="s">
        <v>12</v>
      </c>
      <c r="F64" t="s">
        <v>30</v>
      </c>
    </row>
    <row r="65" spans="1:6" x14ac:dyDescent="0.25">
      <c r="A65" s="4">
        <v>43157</v>
      </c>
      <c r="B65" t="s">
        <v>57</v>
      </c>
      <c r="C65" s="5">
        <v>-32.21</v>
      </c>
      <c r="D65" t="s">
        <v>27</v>
      </c>
      <c r="E65" t="s">
        <v>8</v>
      </c>
      <c r="F65" t="s">
        <v>32</v>
      </c>
    </row>
    <row r="66" spans="1:6" x14ac:dyDescent="0.25">
      <c r="A66" s="4">
        <v>43158</v>
      </c>
      <c r="B66" t="s">
        <v>33</v>
      </c>
      <c r="C66" s="5">
        <v>156.11000000000001</v>
      </c>
      <c r="D66" t="s">
        <v>27</v>
      </c>
      <c r="E66" t="s">
        <v>33</v>
      </c>
      <c r="F66" t="s">
        <v>30</v>
      </c>
    </row>
    <row r="67" spans="1:6" x14ac:dyDescent="0.25">
      <c r="A67" s="4">
        <v>43160</v>
      </c>
      <c r="B67" t="s">
        <v>42</v>
      </c>
      <c r="C67" s="5">
        <v>-32.07</v>
      </c>
      <c r="D67" t="s">
        <v>27</v>
      </c>
      <c r="E67" t="s">
        <v>9</v>
      </c>
      <c r="F67" t="s">
        <v>32</v>
      </c>
    </row>
    <row r="68" spans="1:6" x14ac:dyDescent="0.25">
      <c r="A68" s="4">
        <v>43160</v>
      </c>
      <c r="B68" t="s">
        <v>26</v>
      </c>
      <c r="C68" s="5">
        <v>-13.13</v>
      </c>
      <c r="D68" t="s">
        <v>27</v>
      </c>
      <c r="E68" t="s">
        <v>18</v>
      </c>
      <c r="F68" t="s">
        <v>28</v>
      </c>
    </row>
    <row r="69" spans="1:6" x14ac:dyDescent="0.25">
      <c r="A69" s="4">
        <v>43161</v>
      </c>
      <c r="B69" t="s">
        <v>43</v>
      </c>
      <c r="C69" s="5">
        <v>2000</v>
      </c>
      <c r="D69" t="s">
        <v>34</v>
      </c>
      <c r="E69" t="s">
        <v>44</v>
      </c>
      <c r="F69" t="s">
        <v>30</v>
      </c>
    </row>
    <row r="70" spans="1:6" x14ac:dyDescent="0.25">
      <c r="A70" s="4">
        <v>43161</v>
      </c>
      <c r="B70" t="s">
        <v>29</v>
      </c>
      <c r="C70" s="5">
        <v>-1247.44</v>
      </c>
      <c r="D70" t="s">
        <v>27</v>
      </c>
      <c r="E70" t="s">
        <v>14</v>
      </c>
      <c r="F70" t="s">
        <v>30</v>
      </c>
    </row>
    <row r="71" spans="1:6" x14ac:dyDescent="0.25">
      <c r="A71" s="4">
        <v>43162</v>
      </c>
      <c r="B71" t="s">
        <v>42</v>
      </c>
      <c r="C71" s="5">
        <v>-23.74</v>
      </c>
      <c r="D71" t="s">
        <v>27</v>
      </c>
      <c r="E71" t="s">
        <v>9</v>
      </c>
      <c r="F71" t="s">
        <v>32</v>
      </c>
    </row>
    <row r="72" spans="1:6" x14ac:dyDescent="0.25">
      <c r="A72" s="4">
        <v>43163</v>
      </c>
      <c r="B72" t="s">
        <v>58</v>
      </c>
      <c r="C72" s="5">
        <v>-42.24</v>
      </c>
      <c r="D72" t="s">
        <v>27</v>
      </c>
      <c r="E72" t="s">
        <v>17</v>
      </c>
      <c r="F72" t="s">
        <v>28</v>
      </c>
    </row>
    <row r="73" spans="1:6" x14ac:dyDescent="0.25">
      <c r="A73" s="4">
        <v>43163</v>
      </c>
      <c r="B73" t="s">
        <v>35</v>
      </c>
      <c r="C73" s="5">
        <v>-11.76</v>
      </c>
      <c r="D73" t="s">
        <v>27</v>
      </c>
      <c r="E73" t="s">
        <v>15</v>
      </c>
      <c r="F73" t="s">
        <v>28</v>
      </c>
    </row>
    <row r="74" spans="1:6" x14ac:dyDescent="0.25">
      <c r="A74" s="4">
        <v>43163</v>
      </c>
      <c r="B74" t="s">
        <v>42</v>
      </c>
      <c r="C74" s="5">
        <v>-10.69</v>
      </c>
      <c r="D74" t="s">
        <v>27</v>
      </c>
      <c r="E74" t="s">
        <v>9</v>
      </c>
      <c r="F74" t="s">
        <v>28</v>
      </c>
    </row>
    <row r="75" spans="1:6" x14ac:dyDescent="0.25">
      <c r="A75" s="4">
        <v>43164</v>
      </c>
      <c r="B75" t="s">
        <v>33</v>
      </c>
      <c r="C75" s="5">
        <v>-761.59</v>
      </c>
      <c r="D75" t="s">
        <v>27</v>
      </c>
      <c r="E75" t="s">
        <v>33</v>
      </c>
      <c r="F75" t="s">
        <v>32</v>
      </c>
    </row>
    <row r="76" spans="1:6" x14ac:dyDescent="0.25">
      <c r="A76" s="4">
        <v>43164</v>
      </c>
      <c r="B76" t="s">
        <v>33</v>
      </c>
      <c r="C76" s="5">
        <v>761.59</v>
      </c>
      <c r="D76" t="s">
        <v>27</v>
      </c>
      <c r="E76" t="s">
        <v>33</v>
      </c>
      <c r="F76" t="s">
        <v>30</v>
      </c>
    </row>
    <row r="77" spans="1:6" x14ac:dyDescent="0.25">
      <c r="A77" s="4">
        <v>43164</v>
      </c>
      <c r="B77" t="s">
        <v>48</v>
      </c>
      <c r="C77" s="5">
        <v>-3</v>
      </c>
      <c r="D77" t="s">
        <v>27</v>
      </c>
      <c r="E77" t="s">
        <v>4</v>
      </c>
      <c r="F77" t="s">
        <v>28</v>
      </c>
    </row>
    <row r="78" spans="1:6" x14ac:dyDescent="0.25">
      <c r="A78" s="4">
        <v>43166</v>
      </c>
      <c r="B78" t="s">
        <v>48</v>
      </c>
      <c r="C78" s="5">
        <v>-3.5</v>
      </c>
      <c r="D78" t="s">
        <v>27</v>
      </c>
      <c r="E78" t="s">
        <v>4</v>
      </c>
      <c r="F78" t="s">
        <v>28</v>
      </c>
    </row>
    <row r="79" spans="1:6" x14ac:dyDescent="0.25">
      <c r="A79" s="4">
        <v>43167</v>
      </c>
      <c r="B79" t="s">
        <v>38</v>
      </c>
      <c r="C79" s="5">
        <v>-52</v>
      </c>
      <c r="D79" t="s">
        <v>27</v>
      </c>
      <c r="E79" t="s">
        <v>20</v>
      </c>
      <c r="F79" t="s">
        <v>30</v>
      </c>
    </row>
    <row r="80" spans="1:6" x14ac:dyDescent="0.25">
      <c r="A80" s="4">
        <v>43167</v>
      </c>
      <c r="B80" t="s">
        <v>59</v>
      </c>
      <c r="C80" s="5">
        <v>-34.9</v>
      </c>
      <c r="D80" t="s">
        <v>27</v>
      </c>
      <c r="E80" t="s">
        <v>8</v>
      </c>
      <c r="F80" t="s">
        <v>28</v>
      </c>
    </row>
    <row r="81" spans="1:6" x14ac:dyDescent="0.25">
      <c r="A81" s="4">
        <v>43168</v>
      </c>
      <c r="B81" t="s">
        <v>42</v>
      </c>
      <c r="C81" s="5">
        <v>-20.72</v>
      </c>
      <c r="D81" t="s">
        <v>27</v>
      </c>
      <c r="E81" t="s">
        <v>9</v>
      </c>
      <c r="F81" t="s">
        <v>28</v>
      </c>
    </row>
    <row r="82" spans="1:6" x14ac:dyDescent="0.25">
      <c r="A82" s="4">
        <v>43168</v>
      </c>
      <c r="B82" t="s">
        <v>39</v>
      </c>
      <c r="C82" s="5">
        <v>-10.69</v>
      </c>
      <c r="D82" t="s">
        <v>27</v>
      </c>
      <c r="E82" t="s">
        <v>16</v>
      </c>
      <c r="F82" t="s">
        <v>28</v>
      </c>
    </row>
    <row r="83" spans="1:6" x14ac:dyDescent="0.25">
      <c r="A83" s="4">
        <v>43168</v>
      </c>
      <c r="B83" t="s">
        <v>42</v>
      </c>
      <c r="C83" s="5">
        <v>-5.09</v>
      </c>
      <c r="D83" t="s">
        <v>27</v>
      </c>
      <c r="E83" t="s">
        <v>9</v>
      </c>
      <c r="F83" t="s">
        <v>28</v>
      </c>
    </row>
    <row r="84" spans="1:6" x14ac:dyDescent="0.25">
      <c r="A84" s="4">
        <v>43171</v>
      </c>
      <c r="B84" t="s">
        <v>40</v>
      </c>
      <c r="C84" s="5">
        <v>-89.52</v>
      </c>
      <c r="D84" t="s">
        <v>27</v>
      </c>
      <c r="E84" t="s">
        <v>13</v>
      </c>
      <c r="F84" t="s">
        <v>30</v>
      </c>
    </row>
    <row r="85" spans="1:6" x14ac:dyDescent="0.25">
      <c r="A85" s="4">
        <v>43171</v>
      </c>
      <c r="B85" t="s">
        <v>42</v>
      </c>
      <c r="C85" s="5">
        <v>-19.350000000000001</v>
      </c>
      <c r="D85" t="s">
        <v>27</v>
      </c>
      <c r="E85" t="s">
        <v>9</v>
      </c>
      <c r="F85" t="s">
        <v>28</v>
      </c>
    </row>
    <row r="86" spans="1:6" x14ac:dyDescent="0.25">
      <c r="A86" s="4">
        <v>43172</v>
      </c>
      <c r="B86" t="s">
        <v>26</v>
      </c>
      <c r="C86" s="5">
        <v>-45.75</v>
      </c>
      <c r="D86" t="s">
        <v>27</v>
      </c>
      <c r="E86" t="s">
        <v>18</v>
      </c>
      <c r="F86" t="s">
        <v>28</v>
      </c>
    </row>
    <row r="87" spans="1:6" x14ac:dyDescent="0.25">
      <c r="A87" s="4">
        <v>43173</v>
      </c>
      <c r="B87" t="s">
        <v>42</v>
      </c>
      <c r="C87" s="5">
        <v>-22.5</v>
      </c>
      <c r="D87" t="s">
        <v>27</v>
      </c>
      <c r="E87" t="s">
        <v>9</v>
      </c>
      <c r="F87" t="s">
        <v>28</v>
      </c>
    </row>
    <row r="88" spans="1:6" x14ac:dyDescent="0.25">
      <c r="A88" s="4">
        <v>43173</v>
      </c>
      <c r="B88" t="s">
        <v>50</v>
      </c>
      <c r="C88" s="5">
        <v>-8.49</v>
      </c>
      <c r="D88" t="s">
        <v>27</v>
      </c>
      <c r="E88" t="s">
        <v>17</v>
      </c>
      <c r="F88" t="s">
        <v>28</v>
      </c>
    </row>
    <row r="89" spans="1:6" x14ac:dyDescent="0.25">
      <c r="A89" s="4">
        <v>43174</v>
      </c>
      <c r="B89" t="s">
        <v>47</v>
      </c>
      <c r="C89" s="5">
        <v>-60</v>
      </c>
      <c r="D89" t="s">
        <v>27</v>
      </c>
      <c r="E89" t="s">
        <v>20</v>
      </c>
      <c r="F89" t="s">
        <v>30</v>
      </c>
    </row>
    <row r="90" spans="1:6" x14ac:dyDescent="0.25">
      <c r="A90" s="4">
        <v>43174</v>
      </c>
      <c r="B90" t="s">
        <v>48</v>
      </c>
      <c r="C90" s="5">
        <v>-3.5</v>
      </c>
      <c r="D90" t="s">
        <v>27</v>
      </c>
      <c r="E90" t="s">
        <v>4</v>
      </c>
      <c r="F90" t="s">
        <v>28</v>
      </c>
    </row>
    <row r="91" spans="1:6" x14ac:dyDescent="0.25">
      <c r="A91" s="4">
        <v>43175</v>
      </c>
      <c r="B91" t="s">
        <v>43</v>
      </c>
      <c r="C91" s="5">
        <v>2000</v>
      </c>
      <c r="D91" t="s">
        <v>34</v>
      </c>
      <c r="E91" t="s">
        <v>44</v>
      </c>
      <c r="F91" t="s">
        <v>30</v>
      </c>
    </row>
    <row r="92" spans="1:6" x14ac:dyDescent="0.25">
      <c r="A92" s="4">
        <v>43176</v>
      </c>
      <c r="B92" t="s">
        <v>45</v>
      </c>
      <c r="C92" s="5">
        <v>-23.34</v>
      </c>
      <c r="D92" t="s">
        <v>27</v>
      </c>
      <c r="E92" t="s">
        <v>7</v>
      </c>
      <c r="F92" t="s">
        <v>28</v>
      </c>
    </row>
    <row r="93" spans="1:6" x14ac:dyDescent="0.25">
      <c r="A93" s="4">
        <v>43176</v>
      </c>
      <c r="B93" t="s">
        <v>55</v>
      </c>
      <c r="C93" s="5">
        <v>-19.5</v>
      </c>
      <c r="D93" t="s">
        <v>27</v>
      </c>
      <c r="E93" t="s">
        <v>2</v>
      </c>
      <c r="F93" t="s">
        <v>32</v>
      </c>
    </row>
    <row r="94" spans="1:6" x14ac:dyDescent="0.25">
      <c r="A94" s="4">
        <v>43178</v>
      </c>
      <c r="B94" t="s">
        <v>60</v>
      </c>
      <c r="C94" s="5">
        <v>-36.479999999999997</v>
      </c>
      <c r="D94" t="s">
        <v>27</v>
      </c>
      <c r="E94" t="s">
        <v>17</v>
      </c>
      <c r="F94" t="s">
        <v>32</v>
      </c>
    </row>
    <row r="95" spans="1:6" x14ac:dyDescent="0.25">
      <c r="A95" s="4">
        <v>43178</v>
      </c>
      <c r="B95" t="s">
        <v>46</v>
      </c>
      <c r="C95" s="5">
        <v>-35</v>
      </c>
      <c r="D95" t="s">
        <v>27</v>
      </c>
      <c r="E95" t="s">
        <v>20</v>
      </c>
      <c r="F95" t="s">
        <v>30</v>
      </c>
    </row>
    <row r="96" spans="1:6" x14ac:dyDescent="0.25">
      <c r="A96" s="4">
        <v>43179</v>
      </c>
      <c r="B96" t="s">
        <v>26</v>
      </c>
      <c r="C96" s="5">
        <v>-14.97</v>
      </c>
      <c r="D96" t="s">
        <v>27</v>
      </c>
      <c r="E96" t="s">
        <v>18</v>
      </c>
      <c r="F96" t="s">
        <v>28</v>
      </c>
    </row>
    <row r="97" spans="1:6" x14ac:dyDescent="0.25">
      <c r="A97" s="4">
        <v>43181</v>
      </c>
      <c r="B97" t="s">
        <v>59</v>
      </c>
      <c r="C97" s="5">
        <v>-30.55</v>
      </c>
      <c r="D97" t="s">
        <v>27</v>
      </c>
      <c r="E97" t="s">
        <v>8</v>
      </c>
      <c r="F97" t="s">
        <v>32</v>
      </c>
    </row>
    <row r="98" spans="1:6" x14ac:dyDescent="0.25">
      <c r="A98" s="4">
        <v>43182</v>
      </c>
      <c r="B98" t="s">
        <v>33</v>
      </c>
      <c r="C98" s="5">
        <v>-559.91</v>
      </c>
      <c r="D98" t="s">
        <v>27</v>
      </c>
      <c r="E98" t="s">
        <v>33</v>
      </c>
      <c r="F98" t="s">
        <v>28</v>
      </c>
    </row>
    <row r="99" spans="1:6" x14ac:dyDescent="0.25">
      <c r="A99" s="4">
        <v>43182</v>
      </c>
      <c r="B99" t="s">
        <v>33</v>
      </c>
      <c r="C99" s="5">
        <v>559.91</v>
      </c>
      <c r="D99" t="s">
        <v>27</v>
      </c>
      <c r="E99" t="s">
        <v>33</v>
      </c>
      <c r="F99" t="s">
        <v>30</v>
      </c>
    </row>
    <row r="100" spans="1:6" x14ac:dyDescent="0.25">
      <c r="A100" s="4">
        <v>43182</v>
      </c>
      <c r="B100" t="s">
        <v>42</v>
      </c>
      <c r="C100" s="5">
        <v>-11.76</v>
      </c>
      <c r="D100" t="s">
        <v>27</v>
      </c>
      <c r="E100" t="s">
        <v>9</v>
      </c>
      <c r="F100" t="s">
        <v>32</v>
      </c>
    </row>
    <row r="101" spans="1:6" x14ac:dyDescent="0.25">
      <c r="A101" s="4">
        <v>43185</v>
      </c>
      <c r="B101" t="s">
        <v>49</v>
      </c>
      <c r="C101" s="5">
        <v>-74.989999999999995</v>
      </c>
      <c r="D101" t="s">
        <v>27</v>
      </c>
      <c r="E101" t="s">
        <v>12</v>
      </c>
      <c r="F101" t="s">
        <v>30</v>
      </c>
    </row>
    <row r="102" spans="1:6" x14ac:dyDescent="0.25">
      <c r="A102" s="4">
        <v>43187</v>
      </c>
      <c r="B102" t="s">
        <v>45</v>
      </c>
      <c r="C102" s="5">
        <v>-24.98</v>
      </c>
      <c r="D102" t="s">
        <v>27</v>
      </c>
      <c r="E102" t="s">
        <v>17</v>
      </c>
      <c r="F102" t="s">
        <v>32</v>
      </c>
    </row>
    <row r="103" spans="1:6" x14ac:dyDescent="0.25">
      <c r="A103" s="4">
        <v>43187</v>
      </c>
      <c r="B103" t="s">
        <v>42</v>
      </c>
      <c r="C103" s="5">
        <v>-16.059999999999999</v>
      </c>
      <c r="D103" t="s">
        <v>27</v>
      </c>
      <c r="E103" t="s">
        <v>9</v>
      </c>
      <c r="F103" t="s">
        <v>32</v>
      </c>
    </row>
    <row r="104" spans="1:6" x14ac:dyDescent="0.25">
      <c r="A104" s="4">
        <v>43188</v>
      </c>
      <c r="B104" t="s">
        <v>61</v>
      </c>
      <c r="C104" s="5">
        <v>-17.64</v>
      </c>
      <c r="D104" t="s">
        <v>27</v>
      </c>
      <c r="E104" t="s">
        <v>17</v>
      </c>
      <c r="F104" t="s">
        <v>32</v>
      </c>
    </row>
    <row r="105" spans="1:6" x14ac:dyDescent="0.25">
      <c r="A105" s="4">
        <v>43189</v>
      </c>
      <c r="B105" t="s">
        <v>43</v>
      </c>
      <c r="C105" s="5">
        <v>2000</v>
      </c>
      <c r="D105" t="s">
        <v>34</v>
      </c>
      <c r="E105" t="s">
        <v>44</v>
      </c>
      <c r="F105" t="s">
        <v>30</v>
      </c>
    </row>
    <row r="106" spans="1:6" x14ac:dyDescent="0.25">
      <c r="A106" s="4">
        <v>43189</v>
      </c>
      <c r="B106" t="s">
        <v>42</v>
      </c>
      <c r="C106" s="5">
        <v>-9.09</v>
      </c>
      <c r="D106" t="s">
        <v>27</v>
      </c>
      <c r="E106" t="s">
        <v>9</v>
      </c>
      <c r="F106" t="s">
        <v>32</v>
      </c>
    </row>
    <row r="107" spans="1:6" x14ac:dyDescent="0.25">
      <c r="A107" s="4">
        <v>43190</v>
      </c>
      <c r="B107" t="s">
        <v>64</v>
      </c>
      <c r="C107" s="5">
        <v>-41.16</v>
      </c>
      <c r="D107" t="s">
        <v>27</v>
      </c>
      <c r="E107" t="s">
        <v>17</v>
      </c>
      <c r="F107" t="s">
        <v>32</v>
      </c>
    </row>
    <row r="108" spans="1:6" x14ac:dyDescent="0.25">
      <c r="A108" s="4">
        <v>43190</v>
      </c>
      <c r="B108" t="s">
        <v>62</v>
      </c>
      <c r="C108" s="5">
        <v>-38.32</v>
      </c>
      <c r="D108" t="s">
        <v>27</v>
      </c>
      <c r="E108" t="s">
        <v>17</v>
      </c>
      <c r="F108" t="s">
        <v>28</v>
      </c>
    </row>
    <row r="109" spans="1:6" x14ac:dyDescent="0.25">
      <c r="A109" s="4">
        <v>43190</v>
      </c>
      <c r="B109" t="s">
        <v>63</v>
      </c>
      <c r="C109" s="5">
        <v>-24.74</v>
      </c>
      <c r="D109" t="s">
        <v>27</v>
      </c>
      <c r="E109" t="s">
        <v>17</v>
      </c>
      <c r="F109" t="s">
        <v>28</v>
      </c>
    </row>
    <row r="110" spans="1:6" x14ac:dyDescent="0.25">
      <c r="A110" s="4">
        <v>43191</v>
      </c>
      <c r="B110" t="s">
        <v>42</v>
      </c>
      <c r="C110" s="5">
        <v>-80.790000000000006</v>
      </c>
      <c r="D110" t="s">
        <v>27</v>
      </c>
      <c r="E110" t="s">
        <v>9</v>
      </c>
      <c r="F110" t="s">
        <v>28</v>
      </c>
    </row>
    <row r="111" spans="1:6" x14ac:dyDescent="0.25">
      <c r="A111" s="4">
        <v>43191</v>
      </c>
      <c r="B111" t="s">
        <v>55</v>
      </c>
      <c r="C111" s="5">
        <v>-59.48</v>
      </c>
      <c r="D111" t="s">
        <v>27</v>
      </c>
      <c r="E111" t="s">
        <v>17</v>
      </c>
      <c r="F111" t="s">
        <v>28</v>
      </c>
    </row>
    <row r="112" spans="1:6" x14ac:dyDescent="0.25">
      <c r="A112" s="4">
        <v>43191</v>
      </c>
      <c r="B112" t="s">
        <v>26</v>
      </c>
      <c r="C112" s="5">
        <v>-13.13</v>
      </c>
      <c r="D112" t="s">
        <v>27</v>
      </c>
      <c r="E112" t="s">
        <v>18</v>
      </c>
      <c r="F112" t="s">
        <v>28</v>
      </c>
    </row>
    <row r="113" spans="1:6" x14ac:dyDescent="0.25">
      <c r="A113" s="4">
        <v>43192</v>
      </c>
      <c r="B113" t="s">
        <v>29</v>
      </c>
      <c r="C113" s="5">
        <v>-1247.44</v>
      </c>
      <c r="D113" t="s">
        <v>27</v>
      </c>
      <c r="E113" t="s">
        <v>14</v>
      </c>
      <c r="F113" t="s">
        <v>30</v>
      </c>
    </row>
    <row r="114" spans="1:6" x14ac:dyDescent="0.25">
      <c r="A114" s="4">
        <v>43192</v>
      </c>
      <c r="B114" t="s">
        <v>33</v>
      </c>
      <c r="C114" s="5">
        <v>-817.14</v>
      </c>
      <c r="D114" t="s">
        <v>27</v>
      </c>
      <c r="E114" t="s">
        <v>33</v>
      </c>
      <c r="F114" t="s">
        <v>32</v>
      </c>
    </row>
    <row r="115" spans="1:6" x14ac:dyDescent="0.25">
      <c r="A115" s="4">
        <v>43192</v>
      </c>
      <c r="B115" t="s">
        <v>33</v>
      </c>
      <c r="C115" s="5">
        <v>817.14</v>
      </c>
      <c r="D115" t="s">
        <v>27</v>
      </c>
      <c r="E115" t="s">
        <v>33</v>
      </c>
      <c r="F115" t="s">
        <v>30</v>
      </c>
    </row>
    <row r="116" spans="1:6" x14ac:dyDescent="0.25">
      <c r="A116" s="4">
        <v>43192</v>
      </c>
      <c r="B116" t="s">
        <v>42</v>
      </c>
      <c r="C116" s="5">
        <v>-82.36</v>
      </c>
      <c r="D116" t="s">
        <v>27</v>
      </c>
      <c r="E116" t="s">
        <v>9</v>
      </c>
      <c r="F116" t="s">
        <v>28</v>
      </c>
    </row>
    <row r="117" spans="1:6" x14ac:dyDescent="0.25">
      <c r="A117" s="4">
        <v>43192</v>
      </c>
      <c r="B117" t="s">
        <v>37</v>
      </c>
      <c r="C117" s="5">
        <v>-13.89</v>
      </c>
      <c r="D117" t="s">
        <v>27</v>
      </c>
      <c r="E117" t="s">
        <v>11</v>
      </c>
      <c r="F117" t="s">
        <v>28</v>
      </c>
    </row>
    <row r="118" spans="1:6" x14ac:dyDescent="0.25">
      <c r="A118" s="4">
        <v>43193</v>
      </c>
      <c r="B118" t="s">
        <v>65</v>
      </c>
      <c r="C118" s="5">
        <v>-6.41</v>
      </c>
      <c r="D118" t="s">
        <v>27</v>
      </c>
      <c r="E118" t="s">
        <v>15</v>
      </c>
      <c r="F118" t="s">
        <v>28</v>
      </c>
    </row>
    <row r="119" spans="1:6" x14ac:dyDescent="0.25">
      <c r="A119" s="4">
        <v>43194</v>
      </c>
      <c r="B119" t="s">
        <v>33</v>
      </c>
      <c r="C119" s="5">
        <v>-363.08</v>
      </c>
      <c r="D119" t="s">
        <v>27</v>
      </c>
      <c r="E119" t="s">
        <v>33</v>
      </c>
      <c r="F119" t="s">
        <v>28</v>
      </c>
    </row>
    <row r="120" spans="1:6" x14ac:dyDescent="0.25">
      <c r="A120" s="4">
        <v>43194</v>
      </c>
      <c r="B120" t="s">
        <v>33</v>
      </c>
      <c r="C120" s="5">
        <v>363.08</v>
      </c>
      <c r="D120" t="s">
        <v>27</v>
      </c>
      <c r="E120" t="s">
        <v>33</v>
      </c>
      <c r="F120" t="s">
        <v>30</v>
      </c>
    </row>
    <row r="121" spans="1:6" x14ac:dyDescent="0.25">
      <c r="A121" s="4">
        <v>43194</v>
      </c>
      <c r="B121" t="s">
        <v>35</v>
      </c>
      <c r="C121" s="5">
        <v>-11.76</v>
      </c>
      <c r="D121" t="s">
        <v>27</v>
      </c>
      <c r="E121" t="s">
        <v>15</v>
      </c>
      <c r="F121" t="s">
        <v>28</v>
      </c>
    </row>
    <row r="122" spans="1:6" x14ac:dyDescent="0.25">
      <c r="A122" s="4">
        <v>43196</v>
      </c>
      <c r="B122" t="s">
        <v>67</v>
      </c>
      <c r="C122" s="5">
        <v>-9.76</v>
      </c>
      <c r="D122" t="s">
        <v>27</v>
      </c>
      <c r="E122" t="s">
        <v>17</v>
      </c>
      <c r="F122" t="s">
        <v>28</v>
      </c>
    </row>
    <row r="123" spans="1:6" x14ac:dyDescent="0.25">
      <c r="A123" s="4">
        <v>43196</v>
      </c>
      <c r="B123" t="s">
        <v>66</v>
      </c>
      <c r="C123" s="5">
        <v>-4.58</v>
      </c>
      <c r="D123" t="s">
        <v>27</v>
      </c>
      <c r="E123" t="s">
        <v>8</v>
      </c>
      <c r="F123" t="s">
        <v>28</v>
      </c>
    </row>
    <row r="124" spans="1:6" x14ac:dyDescent="0.25">
      <c r="A124" s="4">
        <v>43198</v>
      </c>
      <c r="B124" t="s">
        <v>68</v>
      </c>
      <c r="C124" s="5">
        <v>-22</v>
      </c>
      <c r="D124" t="s">
        <v>27</v>
      </c>
      <c r="E124" t="s">
        <v>17</v>
      </c>
      <c r="F124" t="s">
        <v>28</v>
      </c>
    </row>
    <row r="125" spans="1:6" x14ac:dyDescent="0.25">
      <c r="A125" s="4">
        <v>43199</v>
      </c>
      <c r="B125" t="s">
        <v>38</v>
      </c>
      <c r="C125" s="5">
        <v>-30</v>
      </c>
      <c r="D125" t="s">
        <v>27</v>
      </c>
      <c r="E125" t="s">
        <v>20</v>
      </c>
      <c r="F125" t="s">
        <v>30</v>
      </c>
    </row>
    <row r="126" spans="1:6" x14ac:dyDescent="0.25">
      <c r="A126" s="4">
        <v>43199</v>
      </c>
      <c r="B126" t="s">
        <v>39</v>
      </c>
      <c r="C126" s="5">
        <v>-10.69</v>
      </c>
      <c r="D126" t="s">
        <v>27</v>
      </c>
      <c r="E126" t="s">
        <v>16</v>
      </c>
      <c r="F126" t="s">
        <v>28</v>
      </c>
    </row>
    <row r="127" spans="1:6" x14ac:dyDescent="0.25">
      <c r="A127" s="4">
        <v>43199</v>
      </c>
      <c r="B127" t="s">
        <v>69</v>
      </c>
      <c r="C127" s="5">
        <v>-6.48</v>
      </c>
      <c r="D127" t="s">
        <v>27</v>
      </c>
      <c r="E127" t="s">
        <v>9</v>
      </c>
      <c r="F127" t="s">
        <v>32</v>
      </c>
    </row>
    <row r="128" spans="1:6" x14ac:dyDescent="0.25">
      <c r="A128" s="4">
        <v>43201</v>
      </c>
      <c r="B128" t="s">
        <v>40</v>
      </c>
      <c r="C128" s="5">
        <v>-89.52</v>
      </c>
      <c r="D128" t="s">
        <v>27</v>
      </c>
      <c r="E128" t="s">
        <v>13</v>
      </c>
      <c r="F128" t="s">
        <v>30</v>
      </c>
    </row>
    <row r="129" spans="1:6" x14ac:dyDescent="0.25">
      <c r="A129" s="4">
        <v>43202</v>
      </c>
      <c r="B129" t="s">
        <v>52</v>
      </c>
      <c r="C129" s="5">
        <v>-30</v>
      </c>
      <c r="D129" t="s">
        <v>27</v>
      </c>
      <c r="E129" t="s">
        <v>10</v>
      </c>
      <c r="F129" t="s">
        <v>28</v>
      </c>
    </row>
    <row r="130" spans="1:6" x14ac:dyDescent="0.25">
      <c r="A130" s="4">
        <v>43202</v>
      </c>
      <c r="B130" t="s">
        <v>48</v>
      </c>
      <c r="C130" s="5">
        <v>-7</v>
      </c>
      <c r="D130" t="s">
        <v>27</v>
      </c>
      <c r="E130" t="s">
        <v>4</v>
      </c>
      <c r="F130" t="s">
        <v>28</v>
      </c>
    </row>
    <row r="131" spans="1:6" x14ac:dyDescent="0.25">
      <c r="A131" s="4">
        <v>43203</v>
      </c>
      <c r="B131" t="s">
        <v>43</v>
      </c>
      <c r="C131" s="5">
        <v>2000</v>
      </c>
      <c r="D131" t="s">
        <v>34</v>
      </c>
      <c r="E131" t="s">
        <v>44</v>
      </c>
      <c r="F131" t="s">
        <v>30</v>
      </c>
    </row>
    <row r="132" spans="1:6" x14ac:dyDescent="0.25">
      <c r="A132" s="4">
        <v>43203</v>
      </c>
      <c r="B132" t="s">
        <v>59</v>
      </c>
      <c r="C132" s="5">
        <v>-37.979999999999997</v>
      </c>
      <c r="D132" t="s">
        <v>27</v>
      </c>
      <c r="E132" t="s">
        <v>8</v>
      </c>
      <c r="F132" t="s">
        <v>28</v>
      </c>
    </row>
    <row r="133" spans="1:6" x14ac:dyDescent="0.25">
      <c r="A133" s="4">
        <v>43203</v>
      </c>
      <c r="B133" t="s">
        <v>36</v>
      </c>
      <c r="C133" s="5">
        <v>-10.66</v>
      </c>
      <c r="D133" t="s">
        <v>27</v>
      </c>
      <c r="E133" t="s">
        <v>17</v>
      </c>
      <c r="F133" t="s">
        <v>28</v>
      </c>
    </row>
    <row r="134" spans="1:6" x14ac:dyDescent="0.25">
      <c r="A134" s="4">
        <v>43204</v>
      </c>
      <c r="B134" t="s">
        <v>36</v>
      </c>
      <c r="C134" s="5">
        <v>-41</v>
      </c>
      <c r="D134" t="s">
        <v>27</v>
      </c>
      <c r="E134" t="s">
        <v>17</v>
      </c>
      <c r="F134" t="s">
        <v>28</v>
      </c>
    </row>
    <row r="135" spans="1:6" x14ac:dyDescent="0.25">
      <c r="A135" s="4">
        <v>43204</v>
      </c>
      <c r="B135" t="s">
        <v>37</v>
      </c>
      <c r="C135" s="5">
        <v>-11.61</v>
      </c>
      <c r="D135" t="s">
        <v>27</v>
      </c>
      <c r="E135" t="s">
        <v>11</v>
      </c>
      <c r="F135" t="s">
        <v>28</v>
      </c>
    </row>
    <row r="136" spans="1:6" x14ac:dyDescent="0.25">
      <c r="A136" s="4">
        <v>43206</v>
      </c>
      <c r="B136" t="s">
        <v>70</v>
      </c>
      <c r="C136" s="5">
        <v>-75</v>
      </c>
      <c r="D136" t="s">
        <v>27</v>
      </c>
      <c r="E136" t="s">
        <v>3</v>
      </c>
      <c r="F136" t="s">
        <v>30</v>
      </c>
    </row>
    <row r="137" spans="1:6" x14ac:dyDescent="0.25">
      <c r="A137" s="4">
        <v>43206</v>
      </c>
      <c r="B137" t="s">
        <v>46</v>
      </c>
      <c r="C137" s="5">
        <v>-35</v>
      </c>
      <c r="D137" t="s">
        <v>27</v>
      </c>
      <c r="E137" t="s">
        <v>20</v>
      </c>
      <c r="F137" t="s">
        <v>30</v>
      </c>
    </row>
    <row r="138" spans="1:6" x14ac:dyDescent="0.25">
      <c r="A138" s="4">
        <v>43208</v>
      </c>
      <c r="B138" t="s">
        <v>47</v>
      </c>
      <c r="C138" s="5">
        <v>-60</v>
      </c>
      <c r="D138" t="s">
        <v>27</v>
      </c>
      <c r="E138" t="s">
        <v>20</v>
      </c>
      <c r="F138" t="s">
        <v>30</v>
      </c>
    </row>
    <row r="139" spans="1:6" x14ac:dyDescent="0.25">
      <c r="A139" s="4">
        <v>43210</v>
      </c>
      <c r="B139" t="s">
        <v>31</v>
      </c>
      <c r="C139" s="5">
        <v>-24.22</v>
      </c>
      <c r="D139" t="s">
        <v>27</v>
      </c>
      <c r="E139" t="s">
        <v>17</v>
      </c>
      <c r="F139" t="s">
        <v>32</v>
      </c>
    </row>
    <row r="140" spans="1:6" x14ac:dyDescent="0.25">
      <c r="A140" s="4">
        <v>43211</v>
      </c>
      <c r="B140" t="s">
        <v>36</v>
      </c>
      <c r="C140" s="5">
        <v>-35.15</v>
      </c>
      <c r="D140" t="s">
        <v>27</v>
      </c>
      <c r="E140" t="s">
        <v>17</v>
      </c>
      <c r="F140" t="s">
        <v>32</v>
      </c>
    </row>
    <row r="141" spans="1:6" x14ac:dyDescent="0.25">
      <c r="A141" s="4">
        <v>43211</v>
      </c>
      <c r="B141" t="s">
        <v>42</v>
      </c>
      <c r="C141" s="5">
        <v>-4.32</v>
      </c>
      <c r="D141" t="s">
        <v>27</v>
      </c>
      <c r="E141" t="s">
        <v>9</v>
      </c>
      <c r="F141" t="s">
        <v>32</v>
      </c>
    </row>
    <row r="142" spans="1:6" x14ac:dyDescent="0.25">
      <c r="A142" s="4">
        <v>43212</v>
      </c>
      <c r="B142" t="s">
        <v>42</v>
      </c>
      <c r="C142" s="5">
        <v>-21.32</v>
      </c>
      <c r="D142" t="s">
        <v>27</v>
      </c>
      <c r="E142" t="s">
        <v>9</v>
      </c>
      <c r="F142" t="s">
        <v>28</v>
      </c>
    </row>
    <row r="143" spans="1:6" x14ac:dyDescent="0.25">
      <c r="A143" s="4">
        <v>43213</v>
      </c>
      <c r="B143" t="s">
        <v>37</v>
      </c>
      <c r="C143" s="5">
        <v>-42.7</v>
      </c>
      <c r="D143" t="s">
        <v>27</v>
      </c>
      <c r="E143" t="s">
        <v>11</v>
      </c>
      <c r="F143" t="s">
        <v>32</v>
      </c>
    </row>
    <row r="144" spans="1:6" x14ac:dyDescent="0.25">
      <c r="A144" s="4">
        <v>43214</v>
      </c>
      <c r="B144" t="s">
        <v>37</v>
      </c>
      <c r="C144" s="5">
        <v>-224.7</v>
      </c>
      <c r="D144" t="s">
        <v>27</v>
      </c>
      <c r="E144" t="s">
        <v>11</v>
      </c>
      <c r="F144" t="s">
        <v>28</v>
      </c>
    </row>
    <row r="145" spans="1:6" x14ac:dyDescent="0.25">
      <c r="A145" s="4">
        <v>43214</v>
      </c>
      <c r="B145" t="s">
        <v>26</v>
      </c>
      <c r="C145" s="5">
        <v>-41.34</v>
      </c>
      <c r="D145" t="s">
        <v>27</v>
      </c>
      <c r="E145" t="s">
        <v>18</v>
      </c>
      <c r="F145" t="s">
        <v>28</v>
      </c>
    </row>
    <row r="146" spans="1:6" x14ac:dyDescent="0.25">
      <c r="A146" s="4">
        <v>43215</v>
      </c>
      <c r="B146" t="s">
        <v>37</v>
      </c>
      <c r="C146" s="5">
        <v>-210.79</v>
      </c>
      <c r="D146" t="s">
        <v>27</v>
      </c>
      <c r="E146" t="s">
        <v>11</v>
      </c>
      <c r="F146" t="s">
        <v>32</v>
      </c>
    </row>
    <row r="147" spans="1:6" x14ac:dyDescent="0.25">
      <c r="A147" s="4">
        <v>43215</v>
      </c>
      <c r="B147" t="s">
        <v>49</v>
      </c>
      <c r="C147" s="5">
        <v>-74.989999999999995</v>
      </c>
      <c r="D147" t="s">
        <v>27</v>
      </c>
      <c r="E147" t="s">
        <v>12</v>
      </c>
      <c r="F147" t="s">
        <v>30</v>
      </c>
    </row>
    <row r="148" spans="1:6" x14ac:dyDescent="0.25">
      <c r="A148" s="4">
        <v>43216</v>
      </c>
      <c r="B148" t="s">
        <v>33</v>
      </c>
      <c r="C148" s="5">
        <v>-1216.94</v>
      </c>
      <c r="D148" t="s">
        <v>27</v>
      </c>
      <c r="E148" t="s">
        <v>33</v>
      </c>
      <c r="F148" t="s">
        <v>28</v>
      </c>
    </row>
    <row r="149" spans="1:6" x14ac:dyDescent="0.25">
      <c r="A149" s="4">
        <v>43216</v>
      </c>
      <c r="B149" t="s">
        <v>33</v>
      </c>
      <c r="C149" s="5">
        <v>1216.94</v>
      </c>
      <c r="D149" t="s">
        <v>27</v>
      </c>
      <c r="E149" t="s">
        <v>33</v>
      </c>
      <c r="F149" t="s">
        <v>30</v>
      </c>
    </row>
    <row r="150" spans="1:6" x14ac:dyDescent="0.25">
      <c r="A150" s="4">
        <v>43216</v>
      </c>
      <c r="B150" t="s">
        <v>33</v>
      </c>
      <c r="C150" s="5">
        <v>-769.72</v>
      </c>
      <c r="D150" t="s">
        <v>27</v>
      </c>
      <c r="E150" t="s">
        <v>33</v>
      </c>
      <c r="F150" t="s">
        <v>32</v>
      </c>
    </row>
    <row r="151" spans="1:6" x14ac:dyDescent="0.25">
      <c r="A151" s="4">
        <v>43217</v>
      </c>
      <c r="B151" t="s">
        <v>43</v>
      </c>
      <c r="C151" s="5">
        <v>2000</v>
      </c>
      <c r="D151" t="s">
        <v>34</v>
      </c>
      <c r="E151" t="s">
        <v>44</v>
      </c>
      <c r="F151" t="s">
        <v>30</v>
      </c>
    </row>
    <row r="152" spans="1:6" x14ac:dyDescent="0.25">
      <c r="A152" s="4">
        <v>43217</v>
      </c>
      <c r="B152" t="s">
        <v>33</v>
      </c>
      <c r="C152" s="5">
        <v>769.72</v>
      </c>
      <c r="D152" t="s">
        <v>27</v>
      </c>
      <c r="E152" t="s">
        <v>33</v>
      </c>
      <c r="F152" t="s">
        <v>30</v>
      </c>
    </row>
    <row r="153" spans="1:6" x14ac:dyDescent="0.25">
      <c r="A153" s="4">
        <v>43218</v>
      </c>
      <c r="B153" t="s">
        <v>42</v>
      </c>
      <c r="C153" s="5">
        <v>-22.98</v>
      </c>
      <c r="D153" t="s">
        <v>27</v>
      </c>
      <c r="E153" t="s">
        <v>9</v>
      </c>
      <c r="F153" t="s">
        <v>32</v>
      </c>
    </row>
    <row r="154" spans="1:6" x14ac:dyDescent="0.25">
      <c r="A154" s="4">
        <v>43219</v>
      </c>
      <c r="B154" t="s">
        <v>37</v>
      </c>
      <c r="C154" s="5">
        <v>-68.47</v>
      </c>
      <c r="D154" t="s">
        <v>27</v>
      </c>
      <c r="E154" t="s">
        <v>11</v>
      </c>
      <c r="F154" t="s">
        <v>28</v>
      </c>
    </row>
    <row r="155" spans="1:6" x14ac:dyDescent="0.25">
      <c r="A155" s="4">
        <v>43219</v>
      </c>
      <c r="B155" t="s">
        <v>42</v>
      </c>
      <c r="C155" s="5">
        <v>-51.05</v>
      </c>
      <c r="D155" t="s">
        <v>27</v>
      </c>
      <c r="E155" t="s">
        <v>9</v>
      </c>
      <c r="F155" t="s">
        <v>28</v>
      </c>
    </row>
    <row r="156" spans="1:6" x14ac:dyDescent="0.25">
      <c r="A156" s="4">
        <v>43219</v>
      </c>
      <c r="B156" t="s">
        <v>71</v>
      </c>
      <c r="C156" s="5">
        <v>-39</v>
      </c>
      <c r="D156" t="s">
        <v>27</v>
      </c>
      <c r="E156" t="s">
        <v>8</v>
      </c>
      <c r="F156" t="s">
        <v>28</v>
      </c>
    </row>
    <row r="157" spans="1:6" x14ac:dyDescent="0.25">
      <c r="A157" s="4">
        <v>43220</v>
      </c>
      <c r="B157" t="s">
        <v>42</v>
      </c>
      <c r="C157" s="5">
        <v>-5.09</v>
      </c>
      <c r="D157" t="s">
        <v>27</v>
      </c>
      <c r="E157" t="s">
        <v>9</v>
      </c>
      <c r="F157" t="s">
        <v>28</v>
      </c>
    </row>
    <row r="158" spans="1:6" x14ac:dyDescent="0.25">
      <c r="A158" s="4">
        <v>43221</v>
      </c>
      <c r="B158" t="s">
        <v>26</v>
      </c>
      <c r="C158" s="5">
        <v>-13.13</v>
      </c>
      <c r="D158" t="s">
        <v>27</v>
      </c>
      <c r="E158" t="s">
        <v>18</v>
      </c>
      <c r="F158" t="s">
        <v>28</v>
      </c>
    </row>
    <row r="159" spans="1:6" x14ac:dyDescent="0.25">
      <c r="A159" s="4">
        <v>43222</v>
      </c>
      <c r="B159" t="s">
        <v>29</v>
      </c>
      <c r="C159" s="5">
        <v>-1247.44</v>
      </c>
      <c r="D159" t="s">
        <v>27</v>
      </c>
      <c r="E159" t="s">
        <v>14</v>
      </c>
      <c r="F159" t="s">
        <v>30</v>
      </c>
    </row>
    <row r="160" spans="1:6" x14ac:dyDescent="0.25">
      <c r="A160" s="4">
        <v>43223</v>
      </c>
      <c r="B160" t="s">
        <v>26</v>
      </c>
      <c r="C160" s="5">
        <v>-49.72</v>
      </c>
      <c r="D160" t="s">
        <v>27</v>
      </c>
      <c r="E160" t="s">
        <v>18</v>
      </c>
      <c r="F160" t="s">
        <v>28</v>
      </c>
    </row>
    <row r="161" spans="1:6" x14ac:dyDescent="0.25">
      <c r="A161" s="4">
        <v>43224</v>
      </c>
      <c r="B161" t="s">
        <v>42</v>
      </c>
      <c r="C161" s="5">
        <v>-42.23</v>
      </c>
      <c r="D161" t="s">
        <v>27</v>
      </c>
      <c r="E161" t="s">
        <v>9</v>
      </c>
      <c r="F161" t="s">
        <v>28</v>
      </c>
    </row>
    <row r="162" spans="1:6" x14ac:dyDescent="0.25">
      <c r="A162" s="4">
        <v>43224</v>
      </c>
      <c r="B162" t="s">
        <v>35</v>
      </c>
      <c r="C162" s="5">
        <v>-11.76</v>
      </c>
      <c r="D162" t="s">
        <v>27</v>
      </c>
      <c r="E162" t="s">
        <v>15</v>
      </c>
      <c r="F162" t="s">
        <v>28</v>
      </c>
    </row>
    <row r="163" spans="1:6" x14ac:dyDescent="0.25">
      <c r="A163" s="4">
        <v>43225</v>
      </c>
      <c r="B163" t="s">
        <v>45</v>
      </c>
      <c r="C163" s="5">
        <v>-20.52</v>
      </c>
      <c r="D163" t="s">
        <v>27</v>
      </c>
      <c r="E163" t="s">
        <v>7</v>
      </c>
      <c r="F163" t="s">
        <v>28</v>
      </c>
    </row>
    <row r="164" spans="1:6" x14ac:dyDescent="0.25">
      <c r="A164" s="4">
        <v>43225</v>
      </c>
      <c r="B164" t="s">
        <v>53</v>
      </c>
      <c r="C164" s="5">
        <v>-7.27</v>
      </c>
      <c r="D164" t="s">
        <v>27</v>
      </c>
      <c r="E164" t="s">
        <v>7</v>
      </c>
      <c r="F164" t="s">
        <v>28</v>
      </c>
    </row>
    <row r="165" spans="1:6" x14ac:dyDescent="0.25">
      <c r="A165" s="4">
        <v>43226</v>
      </c>
      <c r="B165" t="s">
        <v>26</v>
      </c>
      <c r="C165" s="5">
        <v>-117.69</v>
      </c>
      <c r="D165" t="s">
        <v>27</v>
      </c>
      <c r="E165" t="s">
        <v>18</v>
      </c>
      <c r="F165" t="s">
        <v>28</v>
      </c>
    </row>
    <row r="166" spans="1:6" x14ac:dyDescent="0.25">
      <c r="A166" s="4">
        <v>43226</v>
      </c>
      <c r="B166" t="s">
        <v>37</v>
      </c>
      <c r="C166" s="5">
        <v>-22.37</v>
      </c>
      <c r="D166" t="s">
        <v>27</v>
      </c>
      <c r="E166" t="s">
        <v>11</v>
      </c>
      <c r="F166" t="s">
        <v>28</v>
      </c>
    </row>
    <row r="167" spans="1:6" x14ac:dyDescent="0.25">
      <c r="A167" s="4">
        <v>43229</v>
      </c>
      <c r="B167" t="s">
        <v>33</v>
      </c>
      <c r="C167" s="5">
        <v>-601.4</v>
      </c>
      <c r="D167" t="s">
        <v>27</v>
      </c>
      <c r="E167" t="s">
        <v>33</v>
      </c>
      <c r="F167" t="s">
        <v>28</v>
      </c>
    </row>
    <row r="168" spans="1:6" x14ac:dyDescent="0.25">
      <c r="A168" s="4">
        <v>43229</v>
      </c>
      <c r="B168" t="s">
        <v>33</v>
      </c>
      <c r="C168" s="5">
        <v>601.4</v>
      </c>
      <c r="D168" t="s">
        <v>27</v>
      </c>
      <c r="E168" t="s">
        <v>33</v>
      </c>
      <c r="F168" t="s">
        <v>30</v>
      </c>
    </row>
    <row r="169" spans="1:6" x14ac:dyDescent="0.25">
      <c r="A169" s="4">
        <v>43229</v>
      </c>
      <c r="B169" t="s">
        <v>38</v>
      </c>
      <c r="C169" s="5">
        <v>-30</v>
      </c>
      <c r="D169" t="s">
        <v>27</v>
      </c>
      <c r="E169" t="s">
        <v>20</v>
      </c>
      <c r="F169" t="s">
        <v>30</v>
      </c>
    </row>
    <row r="170" spans="1:6" x14ac:dyDescent="0.25">
      <c r="A170" s="4">
        <v>43229</v>
      </c>
      <c r="B170" t="s">
        <v>39</v>
      </c>
      <c r="C170" s="5">
        <v>-10.69</v>
      </c>
      <c r="D170" t="s">
        <v>27</v>
      </c>
      <c r="E170" t="s">
        <v>16</v>
      </c>
      <c r="F170" t="s">
        <v>28</v>
      </c>
    </row>
    <row r="171" spans="1:6" x14ac:dyDescent="0.25">
      <c r="A171" s="4">
        <v>43230</v>
      </c>
      <c r="B171" t="s">
        <v>40</v>
      </c>
      <c r="C171" s="5">
        <v>-111.18</v>
      </c>
      <c r="D171" t="s">
        <v>27</v>
      </c>
      <c r="E171" t="s">
        <v>13</v>
      </c>
      <c r="F171" t="s">
        <v>30</v>
      </c>
    </row>
    <row r="172" spans="1:6" x14ac:dyDescent="0.25">
      <c r="A172" s="4">
        <v>43231</v>
      </c>
      <c r="B172" t="s">
        <v>72</v>
      </c>
      <c r="C172" s="5">
        <v>-8000</v>
      </c>
      <c r="D172" t="s">
        <v>27</v>
      </c>
      <c r="E172" t="s">
        <v>11</v>
      </c>
      <c r="F172" t="s">
        <v>30</v>
      </c>
    </row>
    <row r="173" spans="1:6" x14ac:dyDescent="0.25">
      <c r="A173" s="4">
        <v>43231</v>
      </c>
      <c r="B173" t="s">
        <v>43</v>
      </c>
      <c r="C173" s="5">
        <v>2000</v>
      </c>
      <c r="D173" t="s">
        <v>34</v>
      </c>
      <c r="E173" t="s">
        <v>44</v>
      </c>
      <c r="F173" t="s">
        <v>30</v>
      </c>
    </row>
    <row r="174" spans="1:6" x14ac:dyDescent="0.25">
      <c r="A174" s="4">
        <v>43231</v>
      </c>
      <c r="B174" t="s">
        <v>42</v>
      </c>
      <c r="C174" s="5">
        <v>-57.32</v>
      </c>
      <c r="D174" t="s">
        <v>27</v>
      </c>
      <c r="E174" t="s">
        <v>9</v>
      </c>
      <c r="F174" t="s">
        <v>28</v>
      </c>
    </row>
    <row r="175" spans="1:6" x14ac:dyDescent="0.25">
      <c r="A175" s="4">
        <v>43232</v>
      </c>
      <c r="B175" t="s">
        <v>54</v>
      </c>
      <c r="C175" s="5">
        <v>-78</v>
      </c>
      <c r="D175" t="s">
        <v>27</v>
      </c>
      <c r="E175" t="s">
        <v>17</v>
      </c>
      <c r="F175" t="s">
        <v>28</v>
      </c>
    </row>
    <row r="176" spans="1:6" x14ac:dyDescent="0.25">
      <c r="A176" s="4">
        <v>43232</v>
      </c>
      <c r="B176" t="s">
        <v>41</v>
      </c>
      <c r="C176" s="5">
        <v>-33.299999999999997</v>
      </c>
      <c r="D176" t="s">
        <v>27</v>
      </c>
      <c r="E176" t="s">
        <v>8</v>
      </c>
      <c r="F176" t="s">
        <v>28</v>
      </c>
    </row>
    <row r="177" spans="1:6" x14ac:dyDescent="0.25">
      <c r="A177" s="4">
        <v>43232</v>
      </c>
      <c r="B177" t="s">
        <v>73</v>
      </c>
      <c r="C177" s="5">
        <v>-27.77</v>
      </c>
      <c r="D177" t="s">
        <v>27</v>
      </c>
      <c r="E177" t="s">
        <v>2</v>
      </c>
      <c r="F177" t="s">
        <v>28</v>
      </c>
    </row>
    <row r="178" spans="1:6" x14ac:dyDescent="0.25">
      <c r="A178" s="4">
        <v>43234</v>
      </c>
      <c r="B178" t="s">
        <v>42</v>
      </c>
      <c r="C178" s="5">
        <v>-67.63</v>
      </c>
      <c r="D178" t="s">
        <v>27</v>
      </c>
      <c r="E178" t="s">
        <v>9</v>
      </c>
      <c r="F178" t="s">
        <v>32</v>
      </c>
    </row>
    <row r="179" spans="1:6" x14ac:dyDescent="0.25">
      <c r="A179" s="4">
        <v>43235</v>
      </c>
      <c r="B179" t="s">
        <v>47</v>
      </c>
      <c r="C179" s="5">
        <v>-60</v>
      </c>
      <c r="D179" t="s">
        <v>27</v>
      </c>
      <c r="E179" t="s">
        <v>20</v>
      </c>
      <c r="F179" t="s">
        <v>30</v>
      </c>
    </row>
    <row r="180" spans="1:6" x14ac:dyDescent="0.25">
      <c r="A180" s="4">
        <v>43237</v>
      </c>
      <c r="B180" t="s">
        <v>46</v>
      </c>
      <c r="C180" s="5">
        <v>-35</v>
      </c>
      <c r="D180" t="s">
        <v>27</v>
      </c>
      <c r="E180" t="s">
        <v>20</v>
      </c>
      <c r="F180" t="s">
        <v>30</v>
      </c>
    </row>
    <row r="181" spans="1:6" x14ac:dyDescent="0.25">
      <c r="A181" s="4">
        <v>43237</v>
      </c>
      <c r="B181" t="s">
        <v>52</v>
      </c>
      <c r="C181" s="5">
        <v>-29</v>
      </c>
      <c r="D181" t="s">
        <v>27</v>
      </c>
      <c r="E181" t="s">
        <v>10</v>
      </c>
      <c r="F181" t="s">
        <v>32</v>
      </c>
    </row>
    <row r="182" spans="1:6" x14ac:dyDescent="0.25">
      <c r="A182" s="4">
        <v>43238</v>
      </c>
      <c r="B182" t="s">
        <v>70</v>
      </c>
      <c r="C182" s="5">
        <v>-75</v>
      </c>
      <c r="D182" t="s">
        <v>27</v>
      </c>
      <c r="E182" t="s">
        <v>3</v>
      </c>
      <c r="F182" t="s">
        <v>30</v>
      </c>
    </row>
    <row r="183" spans="1:6" x14ac:dyDescent="0.25">
      <c r="A183" s="4">
        <v>43238</v>
      </c>
      <c r="B183" t="s">
        <v>26</v>
      </c>
      <c r="C183" s="5">
        <v>-6.41</v>
      </c>
      <c r="D183" t="s">
        <v>27</v>
      </c>
      <c r="E183" t="s">
        <v>18</v>
      </c>
      <c r="F183" t="s">
        <v>28</v>
      </c>
    </row>
    <row r="184" spans="1:6" x14ac:dyDescent="0.25">
      <c r="A184" s="4">
        <v>43239</v>
      </c>
      <c r="B184" t="s">
        <v>33</v>
      </c>
      <c r="C184" s="5">
        <v>-207.08</v>
      </c>
      <c r="D184" t="s">
        <v>27</v>
      </c>
      <c r="E184" t="s">
        <v>33</v>
      </c>
      <c r="F184" t="s">
        <v>28</v>
      </c>
    </row>
    <row r="185" spans="1:6" x14ac:dyDescent="0.25">
      <c r="A185" s="4">
        <v>43239</v>
      </c>
      <c r="B185" t="s">
        <v>42</v>
      </c>
      <c r="C185" s="5">
        <v>-31</v>
      </c>
      <c r="D185" t="s">
        <v>27</v>
      </c>
      <c r="E185" t="s">
        <v>9</v>
      </c>
      <c r="F185" t="s">
        <v>32</v>
      </c>
    </row>
    <row r="186" spans="1:6" x14ac:dyDescent="0.25">
      <c r="A186" s="4">
        <v>43239</v>
      </c>
      <c r="B186" t="s">
        <v>64</v>
      </c>
      <c r="C186" s="5">
        <v>-23.26</v>
      </c>
      <c r="D186" t="s">
        <v>27</v>
      </c>
      <c r="E186" t="s">
        <v>17</v>
      </c>
      <c r="F186" t="s">
        <v>32</v>
      </c>
    </row>
    <row r="187" spans="1:6" x14ac:dyDescent="0.25">
      <c r="A187" s="4">
        <v>43241</v>
      </c>
      <c r="B187" t="s">
        <v>33</v>
      </c>
      <c r="C187" s="5">
        <v>-283.07</v>
      </c>
      <c r="D187" t="s">
        <v>27</v>
      </c>
      <c r="E187" t="s">
        <v>33</v>
      </c>
      <c r="F187" t="s">
        <v>32</v>
      </c>
    </row>
    <row r="188" spans="1:6" x14ac:dyDescent="0.25">
      <c r="A188" s="4">
        <v>43241</v>
      </c>
      <c r="B188" t="s">
        <v>26</v>
      </c>
      <c r="C188" s="5">
        <v>-32.5</v>
      </c>
      <c r="D188" t="s">
        <v>27</v>
      </c>
      <c r="E188" t="s">
        <v>18</v>
      </c>
      <c r="F188" t="s">
        <v>28</v>
      </c>
    </row>
    <row r="189" spans="1:6" x14ac:dyDescent="0.25">
      <c r="A189" s="4">
        <v>43241</v>
      </c>
      <c r="B189" t="s">
        <v>31</v>
      </c>
      <c r="C189" s="5">
        <v>-26.04</v>
      </c>
      <c r="D189" t="s">
        <v>27</v>
      </c>
      <c r="E189" t="s">
        <v>17</v>
      </c>
      <c r="F189" t="s">
        <v>32</v>
      </c>
    </row>
    <row r="190" spans="1:6" x14ac:dyDescent="0.25">
      <c r="A190" s="4">
        <v>43242</v>
      </c>
      <c r="B190" t="s">
        <v>33</v>
      </c>
      <c r="C190" s="5">
        <v>283.07</v>
      </c>
      <c r="D190" t="s">
        <v>27</v>
      </c>
      <c r="E190" t="s">
        <v>33</v>
      </c>
      <c r="F190" t="s">
        <v>30</v>
      </c>
    </row>
    <row r="191" spans="1:6" x14ac:dyDescent="0.25">
      <c r="A191" s="4">
        <v>43244</v>
      </c>
      <c r="B191" t="s">
        <v>59</v>
      </c>
      <c r="C191" s="5">
        <v>-39.44</v>
      </c>
      <c r="D191" t="s">
        <v>27</v>
      </c>
      <c r="E191" t="s">
        <v>8</v>
      </c>
      <c r="F191" t="s">
        <v>32</v>
      </c>
    </row>
    <row r="192" spans="1:6" x14ac:dyDescent="0.25">
      <c r="A192" s="4">
        <v>43245</v>
      </c>
      <c r="B192" t="s">
        <v>43</v>
      </c>
      <c r="C192" s="5">
        <v>2000</v>
      </c>
      <c r="D192" t="s">
        <v>34</v>
      </c>
      <c r="E192" t="s">
        <v>44</v>
      </c>
      <c r="F192" t="s">
        <v>30</v>
      </c>
    </row>
    <row r="193" spans="1:6" x14ac:dyDescent="0.25">
      <c r="A193" s="4">
        <v>43245</v>
      </c>
      <c r="B193" t="s">
        <v>49</v>
      </c>
      <c r="C193" s="5">
        <v>-74.989999999999995</v>
      </c>
      <c r="D193" t="s">
        <v>27</v>
      </c>
      <c r="E193" t="s">
        <v>12</v>
      </c>
      <c r="F193" t="s">
        <v>30</v>
      </c>
    </row>
    <row r="194" spans="1:6" x14ac:dyDescent="0.25">
      <c r="A194" s="4">
        <v>43248</v>
      </c>
      <c r="B194" t="s">
        <v>42</v>
      </c>
      <c r="C194" s="5">
        <v>-91.03</v>
      </c>
      <c r="D194" t="s">
        <v>27</v>
      </c>
      <c r="E194" t="s">
        <v>9</v>
      </c>
      <c r="F194" t="s">
        <v>32</v>
      </c>
    </row>
    <row r="195" spans="1:6" x14ac:dyDescent="0.25">
      <c r="A195" s="4">
        <v>43248</v>
      </c>
      <c r="B195" t="s">
        <v>74</v>
      </c>
      <c r="C195" s="5">
        <v>-9.6199999999999992</v>
      </c>
      <c r="D195" t="s">
        <v>27</v>
      </c>
      <c r="E195" t="s">
        <v>6</v>
      </c>
      <c r="F195" t="s">
        <v>32</v>
      </c>
    </row>
    <row r="196" spans="1:6" x14ac:dyDescent="0.25">
      <c r="A196" s="4">
        <v>43249</v>
      </c>
      <c r="B196" t="s">
        <v>74</v>
      </c>
      <c r="C196" s="5">
        <v>-20</v>
      </c>
      <c r="D196" t="s">
        <v>27</v>
      </c>
      <c r="E196" t="s">
        <v>15</v>
      </c>
      <c r="F196" t="s">
        <v>32</v>
      </c>
    </row>
    <row r="197" spans="1:6" x14ac:dyDescent="0.25">
      <c r="A197" s="4">
        <v>43249</v>
      </c>
      <c r="B197" t="s">
        <v>74</v>
      </c>
      <c r="C197" s="5">
        <v>-6.25</v>
      </c>
      <c r="D197" t="s">
        <v>27</v>
      </c>
      <c r="E197" t="s">
        <v>15</v>
      </c>
      <c r="F197" t="s">
        <v>32</v>
      </c>
    </row>
    <row r="198" spans="1:6" x14ac:dyDescent="0.25">
      <c r="A198" s="4">
        <v>43252</v>
      </c>
      <c r="B198" t="s">
        <v>59</v>
      </c>
      <c r="C198" s="5">
        <v>-38.630000000000003</v>
      </c>
      <c r="D198" t="s">
        <v>27</v>
      </c>
      <c r="E198" t="s">
        <v>8</v>
      </c>
      <c r="F198" t="s">
        <v>28</v>
      </c>
    </row>
    <row r="199" spans="1:6" x14ac:dyDescent="0.25">
      <c r="A199" s="4">
        <v>43252</v>
      </c>
      <c r="B199" t="s">
        <v>26</v>
      </c>
      <c r="C199" s="5">
        <v>-13.13</v>
      </c>
      <c r="D199" t="s">
        <v>27</v>
      </c>
      <c r="E199" t="s">
        <v>18</v>
      </c>
      <c r="F199" t="s">
        <v>28</v>
      </c>
    </row>
    <row r="200" spans="1:6" x14ac:dyDescent="0.25">
      <c r="A200" s="4">
        <v>43252</v>
      </c>
      <c r="B200" t="s">
        <v>42</v>
      </c>
      <c r="C200" s="5">
        <v>-6.11</v>
      </c>
      <c r="D200" t="s">
        <v>27</v>
      </c>
      <c r="E200" t="s">
        <v>9</v>
      </c>
      <c r="F200" t="s">
        <v>28</v>
      </c>
    </row>
    <row r="201" spans="1:6" x14ac:dyDescent="0.25">
      <c r="A201" s="4">
        <v>43253</v>
      </c>
      <c r="B201" t="s">
        <v>33</v>
      </c>
      <c r="C201" s="5">
        <v>-466.36</v>
      </c>
      <c r="D201" t="s">
        <v>27</v>
      </c>
      <c r="E201" t="s">
        <v>33</v>
      </c>
      <c r="F201" t="s">
        <v>28</v>
      </c>
    </row>
    <row r="202" spans="1:6" x14ac:dyDescent="0.25">
      <c r="A202" s="4">
        <v>43253</v>
      </c>
      <c r="B202" t="s">
        <v>33</v>
      </c>
      <c r="C202" s="5">
        <v>-235.18</v>
      </c>
      <c r="D202" t="s">
        <v>27</v>
      </c>
      <c r="E202" t="s">
        <v>33</v>
      </c>
      <c r="F202" t="s">
        <v>32</v>
      </c>
    </row>
    <row r="203" spans="1:6" x14ac:dyDescent="0.25">
      <c r="A203" s="4">
        <v>43254</v>
      </c>
      <c r="B203" t="s">
        <v>75</v>
      </c>
      <c r="C203" s="5">
        <v>-65.81</v>
      </c>
      <c r="D203" t="s">
        <v>27</v>
      </c>
      <c r="E203" t="s">
        <v>17</v>
      </c>
      <c r="F203" t="s">
        <v>28</v>
      </c>
    </row>
    <row r="204" spans="1:6" x14ac:dyDescent="0.25">
      <c r="A204" s="4">
        <v>43255</v>
      </c>
      <c r="B204" t="s">
        <v>29</v>
      </c>
      <c r="C204" s="5">
        <v>-1247.44</v>
      </c>
      <c r="D204" t="s">
        <v>27</v>
      </c>
      <c r="E204" t="s">
        <v>14</v>
      </c>
      <c r="F204" t="s">
        <v>30</v>
      </c>
    </row>
    <row r="205" spans="1:6" x14ac:dyDescent="0.25">
      <c r="A205" s="4">
        <v>43255</v>
      </c>
      <c r="B205" t="s">
        <v>33</v>
      </c>
      <c r="C205" s="5">
        <v>235.18</v>
      </c>
      <c r="D205" t="s">
        <v>27</v>
      </c>
      <c r="E205" t="s">
        <v>33</v>
      </c>
      <c r="F205" t="s">
        <v>30</v>
      </c>
    </row>
    <row r="206" spans="1:6" x14ac:dyDescent="0.25">
      <c r="A206" s="4">
        <v>43255</v>
      </c>
      <c r="B206" t="s">
        <v>42</v>
      </c>
      <c r="C206" s="5">
        <v>-24.12</v>
      </c>
      <c r="D206" t="s">
        <v>27</v>
      </c>
      <c r="E206" t="s">
        <v>9</v>
      </c>
      <c r="F206" t="s">
        <v>28</v>
      </c>
    </row>
    <row r="207" spans="1:6" x14ac:dyDescent="0.25">
      <c r="A207" s="4">
        <v>43255</v>
      </c>
      <c r="B207" t="s">
        <v>35</v>
      </c>
      <c r="C207" s="5">
        <v>-11.76</v>
      </c>
      <c r="D207" t="s">
        <v>27</v>
      </c>
      <c r="E207" t="s">
        <v>15</v>
      </c>
      <c r="F207" t="s">
        <v>28</v>
      </c>
    </row>
    <row r="208" spans="1:6" x14ac:dyDescent="0.25">
      <c r="A208" s="4">
        <v>43257</v>
      </c>
      <c r="B208" t="s">
        <v>48</v>
      </c>
      <c r="C208" s="5">
        <v>-4</v>
      </c>
      <c r="D208" t="s">
        <v>27</v>
      </c>
      <c r="E208" t="s">
        <v>4</v>
      </c>
      <c r="F208" t="s">
        <v>28</v>
      </c>
    </row>
    <row r="209" spans="1:6" x14ac:dyDescent="0.25">
      <c r="A209" s="4">
        <v>43259</v>
      </c>
      <c r="B209" t="s">
        <v>43</v>
      </c>
      <c r="C209" s="5">
        <v>2000</v>
      </c>
      <c r="D209" t="s">
        <v>34</v>
      </c>
      <c r="E209" t="s">
        <v>44</v>
      </c>
      <c r="F209" t="s">
        <v>30</v>
      </c>
    </row>
    <row r="210" spans="1:6" x14ac:dyDescent="0.25">
      <c r="A210" s="4">
        <v>43259</v>
      </c>
      <c r="B210" t="s">
        <v>38</v>
      </c>
      <c r="C210" s="5">
        <v>-30</v>
      </c>
      <c r="D210" t="s">
        <v>27</v>
      </c>
      <c r="E210" t="s">
        <v>20</v>
      </c>
      <c r="F210" t="s">
        <v>30</v>
      </c>
    </row>
    <row r="211" spans="1:6" x14ac:dyDescent="0.25">
      <c r="A211" s="4">
        <v>43260</v>
      </c>
      <c r="B211" t="s">
        <v>76</v>
      </c>
      <c r="C211" s="5">
        <v>-16.18</v>
      </c>
      <c r="D211" t="s">
        <v>27</v>
      </c>
      <c r="E211" t="s">
        <v>7</v>
      </c>
      <c r="F211" t="s">
        <v>28</v>
      </c>
    </row>
    <row r="212" spans="1:6" x14ac:dyDescent="0.25">
      <c r="A212" s="4">
        <v>43260</v>
      </c>
      <c r="B212" t="s">
        <v>39</v>
      </c>
      <c r="C212" s="5">
        <v>-10.69</v>
      </c>
      <c r="D212" t="s">
        <v>27</v>
      </c>
      <c r="E212" t="s">
        <v>16</v>
      </c>
      <c r="F212" t="s">
        <v>28</v>
      </c>
    </row>
    <row r="213" spans="1:6" x14ac:dyDescent="0.25">
      <c r="A213" s="4">
        <v>43260</v>
      </c>
      <c r="B213" t="s">
        <v>42</v>
      </c>
      <c r="C213" s="5">
        <v>-9.56</v>
      </c>
      <c r="D213" t="s">
        <v>27</v>
      </c>
      <c r="E213" t="s">
        <v>9</v>
      </c>
      <c r="F213" t="s">
        <v>28</v>
      </c>
    </row>
    <row r="214" spans="1:6" x14ac:dyDescent="0.25">
      <c r="A214" s="4">
        <v>43261</v>
      </c>
      <c r="B214" t="s">
        <v>42</v>
      </c>
      <c r="C214" s="5">
        <v>-46.01</v>
      </c>
      <c r="D214" t="s">
        <v>27</v>
      </c>
      <c r="E214" t="s">
        <v>9</v>
      </c>
      <c r="F214" t="s">
        <v>28</v>
      </c>
    </row>
    <row r="215" spans="1:6" x14ac:dyDescent="0.25">
      <c r="A215" s="4">
        <v>43263</v>
      </c>
      <c r="B215" t="s">
        <v>40</v>
      </c>
      <c r="C215" s="5">
        <v>-89.46</v>
      </c>
      <c r="D215" t="s">
        <v>27</v>
      </c>
      <c r="E215" t="s">
        <v>13</v>
      </c>
      <c r="F215" t="s">
        <v>30</v>
      </c>
    </row>
    <row r="216" spans="1:6" x14ac:dyDescent="0.25">
      <c r="A216" s="4">
        <v>43263</v>
      </c>
      <c r="B216" t="s">
        <v>42</v>
      </c>
      <c r="C216" s="5">
        <v>-12.55</v>
      </c>
      <c r="D216" t="s">
        <v>27</v>
      </c>
      <c r="E216" t="s">
        <v>9</v>
      </c>
      <c r="F216" t="s">
        <v>28</v>
      </c>
    </row>
    <row r="217" spans="1:6" x14ac:dyDescent="0.25">
      <c r="A217" s="4">
        <v>43265</v>
      </c>
      <c r="B217" t="s">
        <v>33</v>
      </c>
      <c r="C217" s="5">
        <v>-283.44</v>
      </c>
      <c r="D217" t="s">
        <v>27</v>
      </c>
      <c r="E217" t="s">
        <v>33</v>
      </c>
      <c r="F217" t="s">
        <v>28</v>
      </c>
    </row>
    <row r="218" spans="1:6" x14ac:dyDescent="0.25">
      <c r="A218" s="4">
        <v>43265</v>
      </c>
      <c r="B218" t="s">
        <v>33</v>
      </c>
      <c r="C218" s="5">
        <v>283.44</v>
      </c>
      <c r="D218" t="s">
        <v>27</v>
      </c>
      <c r="E218" t="s">
        <v>33</v>
      </c>
      <c r="F218" t="s">
        <v>30</v>
      </c>
    </row>
    <row r="219" spans="1:6" x14ac:dyDescent="0.25">
      <c r="A219" s="4">
        <v>43265</v>
      </c>
      <c r="B219" t="s">
        <v>42</v>
      </c>
      <c r="C219" s="5">
        <v>-7.02</v>
      </c>
      <c r="D219" t="s">
        <v>27</v>
      </c>
      <c r="E219" t="s">
        <v>9</v>
      </c>
      <c r="F219" t="s">
        <v>28</v>
      </c>
    </row>
    <row r="220" spans="1:6" x14ac:dyDescent="0.25">
      <c r="A220" s="4">
        <v>43266</v>
      </c>
      <c r="B220" t="s">
        <v>47</v>
      </c>
      <c r="C220" s="5">
        <v>-60</v>
      </c>
      <c r="D220" t="s">
        <v>27</v>
      </c>
      <c r="E220" t="s">
        <v>20</v>
      </c>
      <c r="F220" t="s">
        <v>30</v>
      </c>
    </row>
    <row r="221" spans="1:6" x14ac:dyDescent="0.25">
      <c r="A221" s="4">
        <v>43267</v>
      </c>
      <c r="B221" t="s">
        <v>45</v>
      </c>
      <c r="C221" s="5">
        <v>-22.66</v>
      </c>
      <c r="D221" t="s">
        <v>27</v>
      </c>
      <c r="E221" t="s">
        <v>7</v>
      </c>
      <c r="F221" t="s">
        <v>28</v>
      </c>
    </row>
    <row r="222" spans="1:6" x14ac:dyDescent="0.25">
      <c r="A222" s="4">
        <v>43267</v>
      </c>
      <c r="B222" t="s">
        <v>42</v>
      </c>
      <c r="C222" s="5">
        <v>-13.9</v>
      </c>
      <c r="D222" t="s">
        <v>27</v>
      </c>
      <c r="E222" t="s">
        <v>9</v>
      </c>
      <c r="F222" t="s">
        <v>28</v>
      </c>
    </row>
    <row r="223" spans="1:6" x14ac:dyDescent="0.25">
      <c r="A223" s="4">
        <v>43267</v>
      </c>
      <c r="B223" t="s">
        <v>48</v>
      </c>
      <c r="C223" s="5">
        <v>-3</v>
      </c>
      <c r="D223" t="s">
        <v>27</v>
      </c>
      <c r="E223" t="s">
        <v>4</v>
      </c>
      <c r="F223" t="s">
        <v>28</v>
      </c>
    </row>
    <row r="224" spans="1:6" x14ac:dyDescent="0.25">
      <c r="A224" s="4">
        <v>43269</v>
      </c>
      <c r="B224" t="s">
        <v>46</v>
      </c>
      <c r="C224" s="5">
        <v>-35</v>
      </c>
      <c r="D224" t="s">
        <v>27</v>
      </c>
      <c r="E224" t="s">
        <v>20</v>
      </c>
      <c r="F224" t="s">
        <v>30</v>
      </c>
    </row>
    <row r="225" spans="1:6" x14ac:dyDescent="0.25">
      <c r="A225" s="4">
        <v>43270</v>
      </c>
      <c r="B225" t="s">
        <v>41</v>
      </c>
      <c r="C225" s="5">
        <v>-38.520000000000003</v>
      </c>
      <c r="D225" t="s">
        <v>27</v>
      </c>
      <c r="E225" t="s">
        <v>8</v>
      </c>
      <c r="F225" t="s">
        <v>28</v>
      </c>
    </row>
    <row r="226" spans="1:6" x14ac:dyDescent="0.25">
      <c r="A226" s="4">
        <v>43270</v>
      </c>
      <c r="B226" t="s">
        <v>42</v>
      </c>
      <c r="C226" s="5">
        <v>-2.69</v>
      </c>
      <c r="D226" t="s">
        <v>27</v>
      </c>
      <c r="E226" t="s">
        <v>9</v>
      </c>
      <c r="F226" t="s">
        <v>28</v>
      </c>
    </row>
    <row r="227" spans="1:6" x14ac:dyDescent="0.25">
      <c r="A227" s="4">
        <v>43271</v>
      </c>
      <c r="B227" t="s">
        <v>33</v>
      </c>
      <c r="C227" s="5">
        <v>-89.45</v>
      </c>
      <c r="D227" t="s">
        <v>27</v>
      </c>
      <c r="E227" t="s">
        <v>33</v>
      </c>
      <c r="F227" t="s">
        <v>32</v>
      </c>
    </row>
    <row r="228" spans="1:6" x14ac:dyDescent="0.25">
      <c r="A228" s="4">
        <v>43271</v>
      </c>
      <c r="B228" t="s">
        <v>70</v>
      </c>
      <c r="C228" s="5">
        <v>-75</v>
      </c>
      <c r="D228" t="s">
        <v>27</v>
      </c>
      <c r="E228" t="s">
        <v>3</v>
      </c>
      <c r="F228" t="s">
        <v>30</v>
      </c>
    </row>
    <row r="229" spans="1:6" x14ac:dyDescent="0.25">
      <c r="A229" s="4">
        <v>43271</v>
      </c>
      <c r="B229" t="s">
        <v>52</v>
      </c>
      <c r="C229" s="5">
        <v>-30</v>
      </c>
      <c r="D229" t="s">
        <v>27</v>
      </c>
      <c r="E229" t="s">
        <v>10</v>
      </c>
      <c r="F229" t="s">
        <v>32</v>
      </c>
    </row>
    <row r="230" spans="1:6" x14ac:dyDescent="0.25">
      <c r="A230" s="4">
        <v>43272</v>
      </c>
      <c r="B230" t="s">
        <v>33</v>
      </c>
      <c r="C230" s="5">
        <v>89.45</v>
      </c>
      <c r="D230" t="s">
        <v>27</v>
      </c>
      <c r="E230" t="s">
        <v>33</v>
      </c>
      <c r="F230" t="s">
        <v>30</v>
      </c>
    </row>
    <row r="231" spans="1:6" x14ac:dyDescent="0.25">
      <c r="A231" s="4">
        <v>43273</v>
      </c>
      <c r="B231" t="s">
        <v>43</v>
      </c>
      <c r="C231" s="5">
        <v>2000</v>
      </c>
      <c r="D231" t="s">
        <v>34</v>
      </c>
      <c r="E231" t="s">
        <v>44</v>
      </c>
      <c r="F231" t="s">
        <v>30</v>
      </c>
    </row>
    <row r="232" spans="1:6" x14ac:dyDescent="0.25">
      <c r="A232" s="4">
        <v>43274</v>
      </c>
      <c r="B232" t="s">
        <v>26</v>
      </c>
      <c r="C232" s="5">
        <v>-74.97</v>
      </c>
      <c r="D232" t="s">
        <v>27</v>
      </c>
      <c r="E232" t="s">
        <v>18</v>
      </c>
      <c r="F232" t="s">
        <v>28</v>
      </c>
    </row>
    <row r="233" spans="1:6" x14ac:dyDescent="0.25">
      <c r="A233" s="4">
        <v>43274</v>
      </c>
      <c r="B233" t="s">
        <v>50</v>
      </c>
      <c r="C233" s="5">
        <v>-8.5</v>
      </c>
      <c r="D233" t="s">
        <v>27</v>
      </c>
      <c r="E233" t="s">
        <v>17</v>
      </c>
      <c r="F233" t="s">
        <v>32</v>
      </c>
    </row>
    <row r="234" spans="1:6" x14ac:dyDescent="0.25">
      <c r="A234" s="4">
        <v>43276</v>
      </c>
      <c r="B234" t="s">
        <v>33</v>
      </c>
      <c r="C234" s="5">
        <v>-942.76</v>
      </c>
      <c r="D234" t="s">
        <v>27</v>
      </c>
      <c r="E234" t="s">
        <v>33</v>
      </c>
      <c r="F234" t="s">
        <v>28</v>
      </c>
    </row>
    <row r="235" spans="1:6" x14ac:dyDescent="0.25">
      <c r="A235" s="4">
        <v>43276</v>
      </c>
      <c r="B235" t="s">
        <v>33</v>
      </c>
      <c r="C235" s="5">
        <v>942.76</v>
      </c>
      <c r="D235" t="s">
        <v>27</v>
      </c>
      <c r="E235" t="s">
        <v>33</v>
      </c>
      <c r="F235" t="s">
        <v>30</v>
      </c>
    </row>
    <row r="236" spans="1:6" x14ac:dyDescent="0.25">
      <c r="A236" s="4">
        <v>43276</v>
      </c>
      <c r="B236" t="s">
        <v>49</v>
      </c>
      <c r="C236" s="5">
        <v>-74.989999999999995</v>
      </c>
      <c r="D236" t="s">
        <v>27</v>
      </c>
      <c r="E236" t="s">
        <v>12</v>
      </c>
      <c r="F236" t="s">
        <v>30</v>
      </c>
    </row>
    <row r="237" spans="1:6" x14ac:dyDescent="0.25">
      <c r="A237" s="4">
        <v>43277</v>
      </c>
      <c r="B237" t="s">
        <v>42</v>
      </c>
      <c r="C237" s="5">
        <v>-9.6199999999999992</v>
      </c>
      <c r="D237" t="s">
        <v>27</v>
      </c>
      <c r="E237" t="s">
        <v>9</v>
      </c>
      <c r="F237" t="s">
        <v>32</v>
      </c>
    </row>
    <row r="238" spans="1:6" x14ac:dyDescent="0.25">
      <c r="A238" s="4">
        <v>43278</v>
      </c>
      <c r="B238" t="s">
        <v>45</v>
      </c>
      <c r="C238" s="5">
        <v>-22.66</v>
      </c>
      <c r="D238" t="s">
        <v>27</v>
      </c>
      <c r="E238" t="s">
        <v>7</v>
      </c>
      <c r="F238" t="s">
        <v>28</v>
      </c>
    </row>
    <row r="239" spans="1:6" x14ac:dyDescent="0.25">
      <c r="A239" s="4">
        <v>43278</v>
      </c>
      <c r="B239" t="s">
        <v>48</v>
      </c>
      <c r="C239" s="5">
        <v>-3.5</v>
      </c>
      <c r="D239" t="s">
        <v>27</v>
      </c>
      <c r="E239" t="s">
        <v>4</v>
      </c>
      <c r="F239" t="s">
        <v>32</v>
      </c>
    </row>
    <row r="240" spans="1:6" x14ac:dyDescent="0.25">
      <c r="A240" s="4">
        <v>43279</v>
      </c>
      <c r="B240" t="s">
        <v>42</v>
      </c>
      <c r="C240" s="5">
        <v>-7.57</v>
      </c>
      <c r="D240" t="s">
        <v>27</v>
      </c>
      <c r="E240" t="s">
        <v>9</v>
      </c>
      <c r="F240" t="s">
        <v>32</v>
      </c>
    </row>
    <row r="241" spans="1:6" x14ac:dyDescent="0.25">
      <c r="A241" s="4">
        <v>43282</v>
      </c>
      <c r="B241" t="s">
        <v>26</v>
      </c>
      <c r="C241" s="5">
        <v>-13.13</v>
      </c>
      <c r="D241" t="s">
        <v>27</v>
      </c>
      <c r="E241" t="s">
        <v>18</v>
      </c>
      <c r="F241" t="s">
        <v>28</v>
      </c>
    </row>
    <row r="242" spans="1:6" x14ac:dyDescent="0.25">
      <c r="A242" s="4">
        <v>43283</v>
      </c>
      <c r="B242" t="s">
        <v>29</v>
      </c>
      <c r="C242" s="5">
        <v>-1247.44</v>
      </c>
      <c r="D242" t="s">
        <v>27</v>
      </c>
      <c r="E242" t="s">
        <v>14</v>
      </c>
      <c r="F242" t="s">
        <v>30</v>
      </c>
    </row>
    <row r="243" spans="1:6" x14ac:dyDescent="0.25">
      <c r="A243" s="4">
        <v>43283</v>
      </c>
      <c r="B243" t="s">
        <v>36</v>
      </c>
      <c r="C243" s="5">
        <v>-36.44</v>
      </c>
      <c r="D243" t="s">
        <v>27</v>
      </c>
      <c r="E243" t="s">
        <v>17</v>
      </c>
      <c r="F243" t="s">
        <v>32</v>
      </c>
    </row>
    <row r="244" spans="1:6" x14ac:dyDescent="0.25">
      <c r="A244" s="4">
        <v>43283</v>
      </c>
      <c r="B244" t="s">
        <v>74</v>
      </c>
      <c r="C244" s="5">
        <v>-25</v>
      </c>
      <c r="D244" t="s">
        <v>27</v>
      </c>
      <c r="E244" t="s">
        <v>15</v>
      </c>
      <c r="F244" t="s">
        <v>32</v>
      </c>
    </row>
    <row r="245" spans="1:6" x14ac:dyDescent="0.25">
      <c r="A245" s="4">
        <v>43285</v>
      </c>
      <c r="B245" t="s">
        <v>59</v>
      </c>
      <c r="C245" s="5">
        <v>-34.479999999999997</v>
      </c>
      <c r="D245" t="s">
        <v>27</v>
      </c>
      <c r="E245" t="s">
        <v>8</v>
      </c>
      <c r="F245" t="s">
        <v>32</v>
      </c>
    </row>
    <row r="246" spans="1:6" x14ac:dyDescent="0.25">
      <c r="A246" s="4">
        <v>43285</v>
      </c>
      <c r="B246" t="s">
        <v>35</v>
      </c>
      <c r="C246" s="5">
        <v>-11.76</v>
      </c>
      <c r="D246" t="s">
        <v>27</v>
      </c>
      <c r="E246" t="s">
        <v>15</v>
      </c>
      <c r="F246" t="s">
        <v>28</v>
      </c>
    </row>
    <row r="247" spans="1:6" x14ac:dyDescent="0.25">
      <c r="A247" s="4">
        <v>43286</v>
      </c>
      <c r="B247" t="s">
        <v>26</v>
      </c>
      <c r="C247" s="5">
        <v>-212.32</v>
      </c>
      <c r="D247" t="s">
        <v>27</v>
      </c>
      <c r="E247" t="s">
        <v>18</v>
      </c>
      <c r="F247" t="s">
        <v>28</v>
      </c>
    </row>
    <row r="248" spans="1:6" x14ac:dyDescent="0.25">
      <c r="A248" s="4">
        <v>43286</v>
      </c>
      <c r="B248" t="s">
        <v>42</v>
      </c>
      <c r="C248" s="5">
        <v>-44.25</v>
      </c>
      <c r="D248" t="s">
        <v>27</v>
      </c>
      <c r="E248" t="s">
        <v>9</v>
      </c>
      <c r="F248" t="s">
        <v>32</v>
      </c>
    </row>
    <row r="249" spans="1:6" x14ac:dyDescent="0.25">
      <c r="A249" s="4">
        <v>43287</v>
      </c>
      <c r="B249" t="s">
        <v>43</v>
      </c>
      <c r="C249" s="5">
        <v>2000</v>
      </c>
      <c r="D249" t="s">
        <v>34</v>
      </c>
      <c r="E249" t="s">
        <v>44</v>
      </c>
      <c r="F249" t="s">
        <v>30</v>
      </c>
    </row>
    <row r="250" spans="1:6" x14ac:dyDescent="0.25">
      <c r="A250" s="4">
        <v>43287</v>
      </c>
      <c r="B250" t="s">
        <v>65</v>
      </c>
      <c r="C250" s="5">
        <v>-6.41</v>
      </c>
      <c r="D250" t="s">
        <v>27</v>
      </c>
      <c r="E250" t="s">
        <v>15</v>
      </c>
      <c r="F250" t="s">
        <v>28</v>
      </c>
    </row>
    <row r="251" spans="1:6" x14ac:dyDescent="0.25">
      <c r="A251" s="4">
        <v>43289</v>
      </c>
      <c r="B251" t="s">
        <v>33</v>
      </c>
      <c r="C251" s="5">
        <v>-259.87</v>
      </c>
      <c r="D251" t="s">
        <v>27</v>
      </c>
      <c r="E251" t="s">
        <v>33</v>
      </c>
      <c r="F251" t="s">
        <v>28</v>
      </c>
    </row>
    <row r="252" spans="1:6" x14ac:dyDescent="0.25">
      <c r="A252" s="4">
        <v>43290</v>
      </c>
      <c r="B252" t="s">
        <v>33</v>
      </c>
      <c r="C252" s="5">
        <v>259.87</v>
      </c>
      <c r="D252" t="s">
        <v>27</v>
      </c>
      <c r="E252" t="s">
        <v>33</v>
      </c>
      <c r="F252" t="s">
        <v>30</v>
      </c>
    </row>
    <row r="253" spans="1:6" x14ac:dyDescent="0.25">
      <c r="A253" s="4">
        <v>43290</v>
      </c>
      <c r="B253" t="s">
        <v>33</v>
      </c>
      <c r="C253" s="5">
        <v>-242.16</v>
      </c>
      <c r="D253" t="s">
        <v>27</v>
      </c>
      <c r="E253" t="s">
        <v>33</v>
      </c>
      <c r="F253" t="s">
        <v>32</v>
      </c>
    </row>
    <row r="254" spans="1:6" x14ac:dyDescent="0.25">
      <c r="A254" s="4">
        <v>43290</v>
      </c>
      <c r="B254" t="s">
        <v>39</v>
      </c>
      <c r="C254" s="5">
        <v>-10.69</v>
      </c>
      <c r="D254" t="s">
        <v>27</v>
      </c>
      <c r="E254" t="s">
        <v>16</v>
      </c>
      <c r="F254" t="s">
        <v>28</v>
      </c>
    </row>
    <row r="255" spans="1:6" x14ac:dyDescent="0.25">
      <c r="A255" s="4">
        <v>43291</v>
      </c>
      <c r="B255" t="s">
        <v>33</v>
      </c>
      <c r="C255" s="5">
        <v>242.16</v>
      </c>
      <c r="D255" t="s">
        <v>27</v>
      </c>
      <c r="E255" t="s">
        <v>33</v>
      </c>
      <c r="F255" t="s">
        <v>30</v>
      </c>
    </row>
    <row r="256" spans="1:6" x14ac:dyDescent="0.25">
      <c r="A256" s="4">
        <v>43291</v>
      </c>
      <c r="B256" t="s">
        <v>38</v>
      </c>
      <c r="C256" s="5">
        <v>-30</v>
      </c>
      <c r="D256" t="s">
        <v>27</v>
      </c>
      <c r="E256" t="s">
        <v>20</v>
      </c>
      <c r="F256" t="s">
        <v>30</v>
      </c>
    </row>
    <row r="257" spans="1:6" x14ac:dyDescent="0.25">
      <c r="A257" s="4">
        <v>43291</v>
      </c>
      <c r="B257" t="s">
        <v>42</v>
      </c>
      <c r="C257" s="5">
        <v>-5.39</v>
      </c>
      <c r="D257" t="s">
        <v>27</v>
      </c>
      <c r="E257" t="s">
        <v>9</v>
      </c>
      <c r="F257" t="s">
        <v>32</v>
      </c>
    </row>
    <row r="258" spans="1:6" x14ac:dyDescent="0.25">
      <c r="A258" s="4">
        <v>43292</v>
      </c>
      <c r="B258" t="s">
        <v>40</v>
      </c>
      <c r="C258" s="5">
        <v>-89.46</v>
      </c>
      <c r="D258" t="s">
        <v>27</v>
      </c>
      <c r="E258" t="s">
        <v>13</v>
      </c>
      <c r="F258" t="s">
        <v>30</v>
      </c>
    </row>
    <row r="259" spans="1:6" x14ac:dyDescent="0.25">
      <c r="A259" s="4">
        <v>43295</v>
      </c>
      <c r="B259" t="s">
        <v>77</v>
      </c>
      <c r="C259" s="5">
        <v>-33.51</v>
      </c>
      <c r="D259" t="s">
        <v>27</v>
      </c>
      <c r="E259" t="s">
        <v>8</v>
      </c>
      <c r="F259" t="s">
        <v>32</v>
      </c>
    </row>
    <row r="260" spans="1:6" x14ac:dyDescent="0.25">
      <c r="A260" s="4">
        <v>43296</v>
      </c>
      <c r="B260" t="s">
        <v>78</v>
      </c>
      <c r="C260" s="5">
        <v>-36.24</v>
      </c>
      <c r="D260" t="s">
        <v>27</v>
      </c>
      <c r="E260" t="s">
        <v>8</v>
      </c>
      <c r="F260" t="s">
        <v>28</v>
      </c>
    </row>
    <row r="261" spans="1:6" x14ac:dyDescent="0.25">
      <c r="A261" s="4">
        <v>43298</v>
      </c>
      <c r="B261" t="s">
        <v>47</v>
      </c>
      <c r="C261" s="5">
        <v>-60</v>
      </c>
      <c r="D261" t="s">
        <v>27</v>
      </c>
      <c r="E261" t="s">
        <v>20</v>
      </c>
      <c r="F261" t="s">
        <v>30</v>
      </c>
    </row>
    <row r="262" spans="1:6" x14ac:dyDescent="0.25">
      <c r="A262" s="4">
        <v>43298</v>
      </c>
      <c r="B262" t="s">
        <v>46</v>
      </c>
      <c r="C262" s="5">
        <v>-35</v>
      </c>
      <c r="D262" t="s">
        <v>27</v>
      </c>
      <c r="E262" t="s">
        <v>20</v>
      </c>
      <c r="F262" t="s">
        <v>30</v>
      </c>
    </row>
    <row r="263" spans="1:6" x14ac:dyDescent="0.25">
      <c r="A263" s="4">
        <v>43298</v>
      </c>
      <c r="B263" t="s">
        <v>79</v>
      </c>
      <c r="C263" s="5">
        <v>-15.23</v>
      </c>
      <c r="D263" t="s">
        <v>27</v>
      </c>
      <c r="E263" t="s">
        <v>7</v>
      </c>
      <c r="F263" t="s">
        <v>32</v>
      </c>
    </row>
    <row r="264" spans="1:6" x14ac:dyDescent="0.25">
      <c r="A264" s="4">
        <v>43299</v>
      </c>
      <c r="B264" t="s">
        <v>70</v>
      </c>
      <c r="C264" s="5">
        <v>-75</v>
      </c>
      <c r="D264" t="s">
        <v>27</v>
      </c>
      <c r="E264" t="s">
        <v>3</v>
      </c>
      <c r="F264" t="s">
        <v>30</v>
      </c>
    </row>
    <row r="265" spans="1:6" x14ac:dyDescent="0.25">
      <c r="A265" s="4">
        <v>43299</v>
      </c>
      <c r="B265" t="s">
        <v>80</v>
      </c>
      <c r="C265" s="5">
        <v>-28.54</v>
      </c>
      <c r="D265" t="s">
        <v>27</v>
      </c>
      <c r="E265" t="s">
        <v>2</v>
      </c>
      <c r="F265" t="s">
        <v>28</v>
      </c>
    </row>
    <row r="266" spans="1:6" x14ac:dyDescent="0.25">
      <c r="A266" s="4">
        <v>43301</v>
      </c>
      <c r="B266" t="s">
        <v>43</v>
      </c>
      <c r="C266" s="5">
        <v>2000</v>
      </c>
      <c r="D266" t="s">
        <v>34</v>
      </c>
      <c r="E266" t="s">
        <v>44</v>
      </c>
      <c r="F266" t="s">
        <v>30</v>
      </c>
    </row>
    <row r="267" spans="1:6" x14ac:dyDescent="0.25">
      <c r="A267" s="4">
        <v>43301</v>
      </c>
      <c r="B267" t="s">
        <v>33</v>
      </c>
      <c r="C267" s="5">
        <v>-102.88</v>
      </c>
      <c r="D267" t="s">
        <v>27</v>
      </c>
      <c r="E267" t="s">
        <v>33</v>
      </c>
      <c r="F267" t="s">
        <v>28</v>
      </c>
    </row>
    <row r="268" spans="1:6" x14ac:dyDescent="0.25">
      <c r="A268" s="4">
        <v>43301</v>
      </c>
      <c r="B268" t="s">
        <v>33</v>
      </c>
      <c r="C268" s="5">
        <v>102.88</v>
      </c>
      <c r="D268" t="s">
        <v>27</v>
      </c>
      <c r="E268" t="s">
        <v>33</v>
      </c>
      <c r="F268" t="s">
        <v>30</v>
      </c>
    </row>
    <row r="269" spans="1:6" x14ac:dyDescent="0.25">
      <c r="A269" s="4">
        <v>43301</v>
      </c>
      <c r="B269" t="s">
        <v>33</v>
      </c>
      <c r="C269" s="5">
        <v>-61.43</v>
      </c>
      <c r="D269" t="s">
        <v>27</v>
      </c>
      <c r="E269" t="s">
        <v>33</v>
      </c>
      <c r="F269" t="s">
        <v>32</v>
      </c>
    </row>
    <row r="270" spans="1:6" x14ac:dyDescent="0.25">
      <c r="A270" s="4">
        <v>43302</v>
      </c>
      <c r="B270" t="s">
        <v>52</v>
      </c>
      <c r="C270" s="5">
        <v>-30</v>
      </c>
      <c r="D270" t="s">
        <v>27</v>
      </c>
      <c r="E270" t="s">
        <v>10</v>
      </c>
      <c r="F270" t="s">
        <v>28</v>
      </c>
    </row>
    <row r="271" spans="1:6" x14ac:dyDescent="0.25">
      <c r="A271" s="4">
        <v>43302</v>
      </c>
      <c r="B271" t="s">
        <v>42</v>
      </c>
      <c r="C271" s="5">
        <v>-28.93</v>
      </c>
      <c r="D271" t="s">
        <v>27</v>
      </c>
      <c r="E271" t="s">
        <v>9</v>
      </c>
      <c r="F271" t="s">
        <v>28</v>
      </c>
    </row>
    <row r="272" spans="1:6" x14ac:dyDescent="0.25">
      <c r="A272" s="4">
        <v>43304</v>
      </c>
      <c r="B272" t="s">
        <v>33</v>
      </c>
      <c r="C272" s="5">
        <v>61.43</v>
      </c>
      <c r="D272" t="s">
        <v>27</v>
      </c>
      <c r="E272" t="s">
        <v>33</v>
      </c>
      <c r="F272" t="s">
        <v>30</v>
      </c>
    </row>
    <row r="273" spans="1:6" x14ac:dyDescent="0.25">
      <c r="A273" s="4">
        <v>43304</v>
      </c>
      <c r="B273" t="s">
        <v>48</v>
      </c>
      <c r="C273" s="5">
        <v>-9.58</v>
      </c>
      <c r="D273" t="s">
        <v>27</v>
      </c>
      <c r="E273" t="s">
        <v>7</v>
      </c>
      <c r="F273" t="s">
        <v>28</v>
      </c>
    </row>
    <row r="274" spans="1:6" x14ac:dyDescent="0.25">
      <c r="A274" s="4">
        <v>43305</v>
      </c>
      <c r="B274" t="s">
        <v>36</v>
      </c>
      <c r="C274" s="5">
        <v>-26.59</v>
      </c>
      <c r="D274" t="s">
        <v>27</v>
      </c>
      <c r="E274" t="s">
        <v>17</v>
      </c>
      <c r="F274" t="s">
        <v>28</v>
      </c>
    </row>
    <row r="275" spans="1:6" x14ac:dyDescent="0.25">
      <c r="A275" s="4">
        <v>43306</v>
      </c>
      <c r="B275" t="s">
        <v>49</v>
      </c>
      <c r="C275" s="5">
        <v>-74.989999999999995</v>
      </c>
      <c r="D275" t="s">
        <v>27</v>
      </c>
      <c r="E275" t="s">
        <v>12</v>
      </c>
      <c r="F275" t="s">
        <v>30</v>
      </c>
    </row>
    <row r="276" spans="1:6" x14ac:dyDescent="0.25">
      <c r="A276" s="4">
        <v>43307</v>
      </c>
      <c r="B276" t="s">
        <v>81</v>
      </c>
      <c r="C276" s="5">
        <v>-33.67</v>
      </c>
      <c r="D276" t="s">
        <v>27</v>
      </c>
      <c r="E276" t="s">
        <v>8</v>
      </c>
      <c r="F276" t="s">
        <v>32</v>
      </c>
    </row>
    <row r="277" spans="1:6" x14ac:dyDescent="0.25">
      <c r="A277" s="4">
        <v>43309</v>
      </c>
      <c r="B277" t="s">
        <v>42</v>
      </c>
      <c r="C277" s="5">
        <v>-7.61</v>
      </c>
      <c r="D277" t="s">
        <v>27</v>
      </c>
      <c r="E277" t="s">
        <v>9</v>
      </c>
      <c r="F277" t="s">
        <v>32</v>
      </c>
    </row>
    <row r="278" spans="1:6" x14ac:dyDescent="0.25">
      <c r="A278" s="4">
        <v>43311</v>
      </c>
      <c r="B278" t="s">
        <v>36</v>
      </c>
      <c r="C278" s="5">
        <v>-34.380000000000003</v>
      </c>
      <c r="D278" t="s">
        <v>27</v>
      </c>
      <c r="E278" t="s">
        <v>17</v>
      </c>
      <c r="F278" t="s">
        <v>32</v>
      </c>
    </row>
    <row r="279" spans="1:6" x14ac:dyDescent="0.25">
      <c r="A279" s="4">
        <v>43312</v>
      </c>
      <c r="B279" t="s">
        <v>55</v>
      </c>
      <c r="C279" s="5">
        <v>-6.6</v>
      </c>
      <c r="D279" t="s">
        <v>27</v>
      </c>
      <c r="E279" t="s">
        <v>2</v>
      </c>
      <c r="F279" t="s">
        <v>32</v>
      </c>
    </row>
    <row r="280" spans="1:6" x14ac:dyDescent="0.25">
      <c r="A280" s="4">
        <v>43313</v>
      </c>
      <c r="B280" t="s">
        <v>26</v>
      </c>
      <c r="C280" s="5">
        <v>-13.13</v>
      </c>
      <c r="D280" t="s">
        <v>27</v>
      </c>
      <c r="E280" t="s">
        <v>18</v>
      </c>
      <c r="F280" t="s">
        <v>28</v>
      </c>
    </row>
    <row r="281" spans="1:6" x14ac:dyDescent="0.25">
      <c r="A281" s="4">
        <v>43314</v>
      </c>
      <c r="B281" t="s">
        <v>29</v>
      </c>
      <c r="C281" s="5">
        <v>-1247.44</v>
      </c>
      <c r="D281" t="s">
        <v>27</v>
      </c>
      <c r="E281" t="s">
        <v>14</v>
      </c>
      <c r="F281" t="s">
        <v>30</v>
      </c>
    </row>
    <row r="282" spans="1:6" x14ac:dyDescent="0.25">
      <c r="A282" s="4">
        <v>43314</v>
      </c>
      <c r="B282" t="s">
        <v>33</v>
      </c>
      <c r="C282" s="5">
        <v>-816.27</v>
      </c>
      <c r="D282" t="s">
        <v>27</v>
      </c>
      <c r="E282" t="s">
        <v>33</v>
      </c>
      <c r="F282" t="s">
        <v>28</v>
      </c>
    </row>
    <row r="283" spans="1:6" x14ac:dyDescent="0.25">
      <c r="A283" s="4">
        <v>43314</v>
      </c>
      <c r="B283" t="s">
        <v>41</v>
      </c>
      <c r="C283" s="5">
        <v>-40.44</v>
      </c>
      <c r="D283" t="s">
        <v>27</v>
      </c>
      <c r="E283" t="s">
        <v>8</v>
      </c>
      <c r="F283" t="s">
        <v>32</v>
      </c>
    </row>
    <row r="284" spans="1:6" x14ac:dyDescent="0.25">
      <c r="A284" s="4">
        <v>43315</v>
      </c>
      <c r="B284" t="s">
        <v>43</v>
      </c>
      <c r="C284" s="5">
        <v>2000</v>
      </c>
      <c r="D284" t="s">
        <v>34</v>
      </c>
      <c r="E284" t="s">
        <v>44</v>
      </c>
      <c r="F284" t="s">
        <v>30</v>
      </c>
    </row>
    <row r="285" spans="1:6" x14ac:dyDescent="0.25">
      <c r="A285" s="4">
        <v>43315</v>
      </c>
      <c r="B285" t="s">
        <v>42</v>
      </c>
      <c r="C285" s="5">
        <v>-6.27</v>
      </c>
      <c r="D285" t="s">
        <v>27</v>
      </c>
      <c r="E285" t="s">
        <v>9</v>
      </c>
      <c r="F285" t="s">
        <v>32</v>
      </c>
    </row>
    <row r="286" spans="1:6" x14ac:dyDescent="0.25">
      <c r="A286" s="4">
        <v>43316</v>
      </c>
      <c r="B286" t="s">
        <v>35</v>
      </c>
      <c r="C286" s="5">
        <v>-11.76</v>
      </c>
      <c r="D286" t="s">
        <v>27</v>
      </c>
      <c r="E286" t="s">
        <v>15</v>
      </c>
      <c r="F286" t="s">
        <v>28</v>
      </c>
    </row>
    <row r="287" spans="1:6" x14ac:dyDescent="0.25">
      <c r="A287" s="4">
        <v>43318</v>
      </c>
      <c r="B287" t="s">
        <v>26</v>
      </c>
      <c r="C287" s="5">
        <v>-76.47</v>
      </c>
      <c r="D287" t="s">
        <v>27</v>
      </c>
      <c r="E287" t="s">
        <v>18</v>
      </c>
      <c r="F287" t="s">
        <v>28</v>
      </c>
    </row>
    <row r="288" spans="1:6" x14ac:dyDescent="0.25">
      <c r="A288" s="4">
        <v>43321</v>
      </c>
      <c r="B288" t="s">
        <v>38</v>
      </c>
      <c r="C288" s="5">
        <v>-30</v>
      </c>
      <c r="D288" t="s">
        <v>27</v>
      </c>
      <c r="E288" t="s">
        <v>20</v>
      </c>
      <c r="F288" t="s">
        <v>30</v>
      </c>
    </row>
    <row r="289" spans="1:6" x14ac:dyDescent="0.25">
      <c r="A289" s="4">
        <v>43321</v>
      </c>
      <c r="B289" t="s">
        <v>39</v>
      </c>
      <c r="C289" s="5">
        <v>-10.69</v>
      </c>
      <c r="D289" t="s">
        <v>27</v>
      </c>
      <c r="E289" t="s">
        <v>16</v>
      </c>
      <c r="F289" t="s">
        <v>28</v>
      </c>
    </row>
    <row r="290" spans="1:6" x14ac:dyDescent="0.25">
      <c r="A290" s="4">
        <v>43322</v>
      </c>
      <c r="B290" t="s">
        <v>40</v>
      </c>
      <c r="C290" s="5">
        <v>-89.4</v>
      </c>
      <c r="D290" t="s">
        <v>27</v>
      </c>
      <c r="E290" t="s">
        <v>13</v>
      </c>
      <c r="F290" t="s">
        <v>30</v>
      </c>
    </row>
    <row r="291" spans="1:6" x14ac:dyDescent="0.25">
      <c r="A291" s="4">
        <v>43323</v>
      </c>
      <c r="B291" t="s">
        <v>82</v>
      </c>
      <c r="C291" s="5">
        <v>-33.659999999999997</v>
      </c>
      <c r="D291" t="s">
        <v>27</v>
      </c>
      <c r="E291" t="s">
        <v>8</v>
      </c>
      <c r="F291" t="s">
        <v>28</v>
      </c>
    </row>
    <row r="292" spans="1:6" x14ac:dyDescent="0.25">
      <c r="A292" s="4">
        <v>43323</v>
      </c>
      <c r="B292" t="s">
        <v>76</v>
      </c>
      <c r="C292" s="5">
        <v>-13.67</v>
      </c>
      <c r="D292" t="s">
        <v>27</v>
      </c>
      <c r="E292" t="s">
        <v>7</v>
      </c>
      <c r="F292" t="s">
        <v>28</v>
      </c>
    </row>
    <row r="293" spans="1:6" x14ac:dyDescent="0.25">
      <c r="A293" s="4">
        <v>43327</v>
      </c>
      <c r="B293" t="s">
        <v>33</v>
      </c>
      <c r="C293" s="5">
        <v>-269.56</v>
      </c>
      <c r="D293" t="s">
        <v>27</v>
      </c>
      <c r="E293" t="s">
        <v>33</v>
      </c>
      <c r="F293" t="s">
        <v>32</v>
      </c>
    </row>
    <row r="294" spans="1:6" x14ac:dyDescent="0.25">
      <c r="A294" s="4">
        <v>43327</v>
      </c>
      <c r="B294" t="s">
        <v>33</v>
      </c>
      <c r="C294" s="5">
        <v>-159.38</v>
      </c>
      <c r="D294" t="s">
        <v>27</v>
      </c>
      <c r="E294" t="s">
        <v>33</v>
      </c>
      <c r="F294" t="s">
        <v>28</v>
      </c>
    </row>
    <row r="295" spans="1:6" x14ac:dyDescent="0.25">
      <c r="A295" s="4">
        <v>43327</v>
      </c>
      <c r="B295" t="s">
        <v>47</v>
      </c>
      <c r="C295" s="5">
        <v>-60</v>
      </c>
      <c r="D295" t="s">
        <v>27</v>
      </c>
      <c r="E295" t="s">
        <v>20</v>
      </c>
      <c r="F295" t="s">
        <v>30</v>
      </c>
    </row>
    <row r="296" spans="1:6" x14ac:dyDescent="0.25">
      <c r="A296" s="4">
        <v>43327</v>
      </c>
      <c r="B296" t="s">
        <v>41</v>
      </c>
      <c r="C296" s="5">
        <v>-41.07</v>
      </c>
      <c r="D296" t="s">
        <v>27</v>
      </c>
      <c r="E296" t="s">
        <v>8</v>
      </c>
      <c r="F296" t="s">
        <v>28</v>
      </c>
    </row>
    <row r="297" spans="1:6" x14ac:dyDescent="0.25">
      <c r="A297" s="4">
        <v>43327</v>
      </c>
      <c r="B297" t="s">
        <v>42</v>
      </c>
      <c r="C297" s="5">
        <v>-5.64</v>
      </c>
      <c r="D297" t="s">
        <v>27</v>
      </c>
      <c r="E297" t="s">
        <v>9</v>
      </c>
      <c r="F297" t="s">
        <v>28</v>
      </c>
    </row>
    <row r="298" spans="1:6" x14ac:dyDescent="0.25">
      <c r="A298" s="4">
        <v>43328</v>
      </c>
      <c r="B298" t="s">
        <v>33</v>
      </c>
      <c r="C298" s="5">
        <v>269.56</v>
      </c>
      <c r="D298" t="s">
        <v>27</v>
      </c>
      <c r="E298" t="s">
        <v>33</v>
      </c>
      <c r="F298" t="s">
        <v>30</v>
      </c>
    </row>
    <row r="299" spans="1:6" x14ac:dyDescent="0.25">
      <c r="A299" s="4">
        <v>43328</v>
      </c>
      <c r="B299" t="s">
        <v>46</v>
      </c>
      <c r="C299" s="5">
        <v>-35</v>
      </c>
      <c r="D299" t="s">
        <v>27</v>
      </c>
      <c r="E299" t="s">
        <v>20</v>
      </c>
      <c r="F299" t="s">
        <v>30</v>
      </c>
    </row>
    <row r="300" spans="1:6" x14ac:dyDescent="0.25">
      <c r="A300" s="4">
        <v>43329</v>
      </c>
      <c r="B300" t="s">
        <v>43</v>
      </c>
      <c r="C300" s="5">
        <v>2000</v>
      </c>
      <c r="D300" t="s">
        <v>34</v>
      </c>
      <c r="E300" t="s">
        <v>44</v>
      </c>
      <c r="F300" t="s">
        <v>30</v>
      </c>
    </row>
    <row r="301" spans="1:6" x14ac:dyDescent="0.25">
      <c r="A301" s="4">
        <v>43329</v>
      </c>
      <c r="B301" t="s">
        <v>26</v>
      </c>
      <c r="C301" s="5">
        <v>-14.98</v>
      </c>
      <c r="D301" t="s">
        <v>27</v>
      </c>
      <c r="E301" t="s">
        <v>18</v>
      </c>
      <c r="F301" t="s">
        <v>28</v>
      </c>
    </row>
    <row r="302" spans="1:6" x14ac:dyDescent="0.25">
      <c r="A302" s="4">
        <v>43330</v>
      </c>
      <c r="B302" t="s">
        <v>26</v>
      </c>
      <c r="C302" s="5">
        <v>-23.47</v>
      </c>
      <c r="D302" t="s">
        <v>27</v>
      </c>
      <c r="E302" t="s">
        <v>18</v>
      </c>
      <c r="F302" t="s">
        <v>28</v>
      </c>
    </row>
    <row r="303" spans="1:6" x14ac:dyDescent="0.25">
      <c r="A303" s="4">
        <v>43332</v>
      </c>
      <c r="B303" t="s">
        <v>70</v>
      </c>
      <c r="C303" s="5">
        <v>-75</v>
      </c>
      <c r="D303" t="s">
        <v>27</v>
      </c>
      <c r="E303" t="s">
        <v>3</v>
      </c>
      <c r="F303" t="s">
        <v>30</v>
      </c>
    </row>
    <row r="304" spans="1:6" x14ac:dyDescent="0.25">
      <c r="A304" s="4">
        <v>43333</v>
      </c>
      <c r="B304" t="s">
        <v>33</v>
      </c>
      <c r="C304" s="5">
        <v>-99.76</v>
      </c>
      <c r="D304" t="s">
        <v>27</v>
      </c>
      <c r="E304" t="s">
        <v>33</v>
      </c>
      <c r="F304" t="s">
        <v>28</v>
      </c>
    </row>
    <row r="305" spans="1:6" x14ac:dyDescent="0.25">
      <c r="A305" s="4">
        <v>43333</v>
      </c>
      <c r="B305" t="s">
        <v>33</v>
      </c>
      <c r="C305" s="5">
        <v>99.76</v>
      </c>
      <c r="D305" t="s">
        <v>27</v>
      </c>
      <c r="E305" t="s">
        <v>33</v>
      </c>
      <c r="F305" t="s">
        <v>30</v>
      </c>
    </row>
    <row r="306" spans="1:6" x14ac:dyDescent="0.25">
      <c r="A306" s="4">
        <v>43333</v>
      </c>
      <c r="B306" t="s">
        <v>33</v>
      </c>
      <c r="C306" s="5">
        <v>-34.18</v>
      </c>
      <c r="D306" t="s">
        <v>27</v>
      </c>
      <c r="E306" t="s">
        <v>33</v>
      </c>
      <c r="F306" t="s">
        <v>32</v>
      </c>
    </row>
    <row r="307" spans="1:6" x14ac:dyDescent="0.25">
      <c r="A307" s="4">
        <v>43334</v>
      </c>
      <c r="B307" t="s">
        <v>33</v>
      </c>
      <c r="C307" s="5">
        <v>34.18</v>
      </c>
      <c r="D307" t="s">
        <v>27</v>
      </c>
      <c r="E307" t="s">
        <v>33</v>
      </c>
      <c r="F307" t="s">
        <v>30</v>
      </c>
    </row>
    <row r="308" spans="1:6" x14ac:dyDescent="0.25">
      <c r="A308" s="4">
        <v>43336</v>
      </c>
      <c r="B308" t="s">
        <v>36</v>
      </c>
      <c r="C308" s="5">
        <v>-42.31</v>
      </c>
      <c r="D308" t="s">
        <v>27</v>
      </c>
      <c r="E308" t="s">
        <v>17</v>
      </c>
      <c r="F308" t="s">
        <v>28</v>
      </c>
    </row>
    <row r="309" spans="1:6" x14ac:dyDescent="0.25">
      <c r="A309" s="4">
        <v>43339</v>
      </c>
      <c r="B309" t="s">
        <v>49</v>
      </c>
      <c r="C309" s="5">
        <v>-74.989999999999995</v>
      </c>
      <c r="D309" t="s">
        <v>27</v>
      </c>
      <c r="E309" t="s">
        <v>12</v>
      </c>
      <c r="F309" t="s">
        <v>30</v>
      </c>
    </row>
    <row r="310" spans="1:6" x14ac:dyDescent="0.25">
      <c r="A310" s="4">
        <v>43342</v>
      </c>
      <c r="B310" t="s">
        <v>41</v>
      </c>
      <c r="C310" s="5">
        <v>-35.65</v>
      </c>
      <c r="D310" t="s">
        <v>27</v>
      </c>
      <c r="E310" t="s">
        <v>8</v>
      </c>
      <c r="F310" t="s">
        <v>28</v>
      </c>
    </row>
    <row r="311" spans="1:6" x14ac:dyDescent="0.25">
      <c r="A311" s="4">
        <v>43343</v>
      </c>
      <c r="B311" t="s">
        <v>43</v>
      </c>
      <c r="C311" s="5">
        <v>2000</v>
      </c>
      <c r="D311" t="s">
        <v>34</v>
      </c>
      <c r="E311" t="s">
        <v>44</v>
      </c>
      <c r="F311" t="s">
        <v>30</v>
      </c>
    </row>
    <row r="312" spans="1:6" x14ac:dyDescent="0.25">
      <c r="A312" s="4">
        <v>43343</v>
      </c>
      <c r="B312" t="s">
        <v>42</v>
      </c>
      <c r="C312" s="5">
        <v>-11.64</v>
      </c>
      <c r="D312" t="s">
        <v>27</v>
      </c>
      <c r="E312" t="s">
        <v>9</v>
      </c>
      <c r="F312" t="s">
        <v>28</v>
      </c>
    </row>
    <row r="313" spans="1:6" x14ac:dyDescent="0.25">
      <c r="A313" s="4">
        <v>43344</v>
      </c>
      <c r="B313" t="s">
        <v>55</v>
      </c>
      <c r="C313" s="5">
        <v>-47.4</v>
      </c>
      <c r="D313" t="s">
        <v>27</v>
      </c>
      <c r="E313" t="s">
        <v>2</v>
      </c>
      <c r="F313" t="s">
        <v>28</v>
      </c>
    </row>
    <row r="314" spans="1:6" x14ac:dyDescent="0.25">
      <c r="A314" s="4">
        <v>43344</v>
      </c>
      <c r="B314" t="s">
        <v>26</v>
      </c>
      <c r="C314" s="5">
        <v>-13.13</v>
      </c>
      <c r="D314" t="s">
        <v>27</v>
      </c>
      <c r="E314" t="s">
        <v>18</v>
      </c>
      <c r="F314" t="s">
        <v>28</v>
      </c>
    </row>
    <row r="315" spans="1:6" x14ac:dyDescent="0.25">
      <c r="A315" s="4">
        <v>43345</v>
      </c>
      <c r="B315" t="s">
        <v>26</v>
      </c>
      <c r="C315" s="5">
        <v>-109.83</v>
      </c>
      <c r="D315" t="s">
        <v>27</v>
      </c>
      <c r="E315" t="s">
        <v>18</v>
      </c>
      <c r="F315" t="s">
        <v>28</v>
      </c>
    </row>
    <row r="316" spans="1:6" x14ac:dyDescent="0.25">
      <c r="A316" s="4">
        <v>43347</v>
      </c>
      <c r="B316" t="s">
        <v>29</v>
      </c>
      <c r="C316" s="5">
        <v>-1247.44</v>
      </c>
      <c r="D316" t="s">
        <v>27</v>
      </c>
      <c r="E316" t="s">
        <v>14</v>
      </c>
      <c r="F316" t="s">
        <v>30</v>
      </c>
    </row>
    <row r="317" spans="1:6" x14ac:dyDescent="0.25">
      <c r="A317" s="4">
        <v>43347</v>
      </c>
      <c r="B317" t="s">
        <v>33</v>
      </c>
      <c r="C317" s="5">
        <v>-687.29</v>
      </c>
      <c r="D317" t="s">
        <v>27</v>
      </c>
      <c r="E317" t="s">
        <v>33</v>
      </c>
      <c r="F317" t="s">
        <v>28</v>
      </c>
    </row>
    <row r="318" spans="1:6" x14ac:dyDescent="0.25">
      <c r="A318" s="4">
        <v>43347</v>
      </c>
      <c r="B318" t="s">
        <v>33</v>
      </c>
      <c r="C318" s="5">
        <v>687.29</v>
      </c>
      <c r="D318" t="s">
        <v>27</v>
      </c>
      <c r="E318" t="s">
        <v>33</v>
      </c>
      <c r="F318" t="s">
        <v>30</v>
      </c>
    </row>
    <row r="319" spans="1:6" x14ac:dyDescent="0.25">
      <c r="A319" s="4">
        <v>43347</v>
      </c>
      <c r="B319" t="s">
        <v>35</v>
      </c>
      <c r="C319" s="5">
        <v>-11.76</v>
      </c>
      <c r="D319" t="s">
        <v>27</v>
      </c>
      <c r="E319" t="s">
        <v>15</v>
      </c>
      <c r="F319" t="s">
        <v>28</v>
      </c>
    </row>
    <row r="320" spans="1:6" x14ac:dyDescent="0.25">
      <c r="A320" s="4">
        <v>43350</v>
      </c>
      <c r="B320" t="s">
        <v>38</v>
      </c>
      <c r="C320" s="5">
        <v>-30</v>
      </c>
      <c r="D320" t="s">
        <v>27</v>
      </c>
      <c r="E320" t="s">
        <v>20</v>
      </c>
      <c r="F320" t="s">
        <v>30</v>
      </c>
    </row>
    <row r="321" spans="1:6" x14ac:dyDescent="0.25">
      <c r="A321" s="4">
        <v>43352</v>
      </c>
      <c r="B321" t="s">
        <v>55</v>
      </c>
      <c r="C321" s="5">
        <v>-18</v>
      </c>
      <c r="D321" t="s">
        <v>27</v>
      </c>
      <c r="E321" t="s">
        <v>2</v>
      </c>
      <c r="F321" t="s">
        <v>28</v>
      </c>
    </row>
    <row r="322" spans="1:6" x14ac:dyDescent="0.25">
      <c r="A322" s="4">
        <v>43352</v>
      </c>
      <c r="B322" t="s">
        <v>39</v>
      </c>
      <c r="C322" s="5">
        <v>-10.69</v>
      </c>
      <c r="D322" t="s">
        <v>27</v>
      </c>
      <c r="E322" t="s">
        <v>16</v>
      </c>
      <c r="F322" t="s">
        <v>28</v>
      </c>
    </row>
    <row r="323" spans="1:6" x14ac:dyDescent="0.25">
      <c r="A323" s="4">
        <v>43354</v>
      </c>
      <c r="B323" t="s">
        <v>59</v>
      </c>
      <c r="C323" s="5">
        <v>-38.86</v>
      </c>
      <c r="D323" t="s">
        <v>27</v>
      </c>
      <c r="E323" t="s">
        <v>8</v>
      </c>
      <c r="F323" t="s">
        <v>28</v>
      </c>
    </row>
    <row r="324" spans="1:6" x14ac:dyDescent="0.25">
      <c r="A324" s="4">
        <v>43354</v>
      </c>
      <c r="B324" t="s">
        <v>42</v>
      </c>
      <c r="C324" s="5">
        <v>-7.87</v>
      </c>
      <c r="D324" t="s">
        <v>27</v>
      </c>
      <c r="E324" t="s">
        <v>9</v>
      </c>
      <c r="F324" t="s">
        <v>28</v>
      </c>
    </row>
    <row r="325" spans="1:6" x14ac:dyDescent="0.25">
      <c r="A325" s="4">
        <v>43355</v>
      </c>
      <c r="B325" t="s">
        <v>40</v>
      </c>
      <c r="C325" s="5">
        <v>-89.4</v>
      </c>
      <c r="D325" t="s">
        <v>27</v>
      </c>
      <c r="E325" t="s">
        <v>13</v>
      </c>
      <c r="F325" t="s">
        <v>30</v>
      </c>
    </row>
    <row r="326" spans="1:6" x14ac:dyDescent="0.25">
      <c r="A326" s="4">
        <v>43355</v>
      </c>
      <c r="B326" t="s">
        <v>42</v>
      </c>
      <c r="C326" s="5">
        <v>-47.16</v>
      </c>
      <c r="D326" t="s">
        <v>27</v>
      </c>
      <c r="E326" t="s">
        <v>9</v>
      </c>
      <c r="F326" t="s">
        <v>28</v>
      </c>
    </row>
    <row r="327" spans="1:6" x14ac:dyDescent="0.25">
      <c r="A327" s="4">
        <v>43356</v>
      </c>
      <c r="B327" t="s">
        <v>42</v>
      </c>
      <c r="C327" s="5">
        <v>-5.64</v>
      </c>
      <c r="D327" t="s">
        <v>27</v>
      </c>
      <c r="E327" t="s">
        <v>9</v>
      </c>
      <c r="F327" t="s">
        <v>28</v>
      </c>
    </row>
    <row r="328" spans="1:6" x14ac:dyDescent="0.25">
      <c r="A328" s="4">
        <v>43357</v>
      </c>
      <c r="B328" t="s">
        <v>43</v>
      </c>
      <c r="C328" s="5">
        <v>2000</v>
      </c>
      <c r="D328" t="s">
        <v>34</v>
      </c>
      <c r="E328" t="s">
        <v>44</v>
      </c>
      <c r="F328" t="s">
        <v>30</v>
      </c>
    </row>
    <row r="329" spans="1:6" x14ac:dyDescent="0.25">
      <c r="A329" s="4">
        <v>43357</v>
      </c>
      <c r="B329" t="s">
        <v>33</v>
      </c>
      <c r="C329" s="5">
        <v>-134.34</v>
      </c>
      <c r="D329" t="s">
        <v>27</v>
      </c>
      <c r="E329" t="s">
        <v>33</v>
      </c>
      <c r="F329" t="s">
        <v>28</v>
      </c>
    </row>
    <row r="330" spans="1:6" x14ac:dyDescent="0.25">
      <c r="A330" s="4">
        <v>43360</v>
      </c>
      <c r="B330" t="s">
        <v>46</v>
      </c>
      <c r="C330" s="5">
        <v>-35</v>
      </c>
      <c r="D330" t="s">
        <v>27</v>
      </c>
      <c r="E330" t="s">
        <v>20</v>
      </c>
      <c r="F330" t="s">
        <v>30</v>
      </c>
    </row>
    <row r="331" spans="1:6" x14ac:dyDescent="0.25">
      <c r="A331" s="4">
        <v>43360</v>
      </c>
      <c r="B331" t="s">
        <v>42</v>
      </c>
      <c r="C331" s="5">
        <v>-10.17</v>
      </c>
      <c r="D331" t="s">
        <v>27</v>
      </c>
      <c r="E331" t="s">
        <v>9</v>
      </c>
      <c r="F331" t="s">
        <v>28</v>
      </c>
    </row>
    <row r="332" spans="1:6" x14ac:dyDescent="0.25">
      <c r="A332" s="4">
        <v>43360</v>
      </c>
      <c r="B332" t="s">
        <v>42</v>
      </c>
      <c r="C332" s="5">
        <v>-8.8000000000000007</v>
      </c>
      <c r="D332" t="s">
        <v>27</v>
      </c>
      <c r="E332" t="s">
        <v>9</v>
      </c>
      <c r="F332" t="s">
        <v>28</v>
      </c>
    </row>
    <row r="333" spans="1:6" x14ac:dyDescent="0.25">
      <c r="A333" s="4">
        <v>43361</v>
      </c>
      <c r="B333" t="s">
        <v>47</v>
      </c>
      <c r="C333" s="5">
        <v>-60</v>
      </c>
      <c r="D333" t="s">
        <v>27</v>
      </c>
      <c r="E333" t="s">
        <v>20</v>
      </c>
      <c r="F333" t="s">
        <v>30</v>
      </c>
    </row>
    <row r="334" spans="1:6" x14ac:dyDescent="0.25">
      <c r="A334" s="4">
        <v>43361</v>
      </c>
      <c r="B334" t="s">
        <v>42</v>
      </c>
      <c r="C334" s="5">
        <v>-4.32</v>
      </c>
      <c r="D334" t="s">
        <v>27</v>
      </c>
      <c r="E334" t="s">
        <v>9</v>
      </c>
      <c r="F334" t="s">
        <v>28</v>
      </c>
    </row>
    <row r="335" spans="1:6" x14ac:dyDescent="0.25">
      <c r="A335" s="4">
        <v>43362</v>
      </c>
      <c r="B335" t="s">
        <v>70</v>
      </c>
      <c r="C335" s="5">
        <v>-75</v>
      </c>
      <c r="D335" t="s">
        <v>27</v>
      </c>
      <c r="E335" t="s">
        <v>3</v>
      </c>
      <c r="F335" t="s">
        <v>30</v>
      </c>
    </row>
    <row r="336" spans="1:6" x14ac:dyDescent="0.25">
      <c r="A336" s="4">
        <v>43362</v>
      </c>
      <c r="B336" t="s">
        <v>52</v>
      </c>
      <c r="C336" s="5">
        <v>-30</v>
      </c>
      <c r="D336" t="s">
        <v>27</v>
      </c>
      <c r="E336" t="s">
        <v>10</v>
      </c>
      <c r="F336" t="s">
        <v>28</v>
      </c>
    </row>
    <row r="337" spans="1:6" x14ac:dyDescent="0.25">
      <c r="A337" s="4">
        <v>43363</v>
      </c>
      <c r="B337" t="s">
        <v>26</v>
      </c>
      <c r="C337" s="5">
        <v>-47.38</v>
      </c>
      <c r="D337" t="s">
        <v>27</v>
      </c>
      <c r="E337" t="s">
        <v>18</v>
      </c>
      <c r="F337" t="s">
        <v>28</v>
      </c>
    </row>
    <row r="338" spans="1:6" x14ac:dyDescent="0.25">
      <c r="A338" s="4">
        <v>43365</v>
      </c>
      <c r="B338" t="s">
        <v>37</v>
      </c>
      <c r="C338" s="5">
        <v>-69.400000000000006</v>
      </c>
      <c r="D338" t="s">
        <v>27</v>
      </c>
      <c r="E338" t="s">
        <v>11</v>
      </c>
      <c r="F338" t="s">
        <v>28</v>
      </c>
    </row>
    <row r="339" spans="1:6" x14ac:dyDescent="0.25">
      <c r="A339" s="4">
        <v>43365</v>
      </c>
      <c r="B339" t="s">
        <v>37</v>
      </c>
      <c r="C339" s="5">
        <v>-6.83</v>
      </c>
      <c r="D339" t="s">
        <v>27</v>
      </c>
      <c r="E339" t="s">
        <v>11</v>
      </c>
      <c r="F339" t="s">
        <v>28</v>
      </c>
    </row>
    <row r="340" spans="1:6" x14ac:dyDescent="0.25">
      <c r="A340" s="4">
        <v>43368</v>
      </c>
      <c r="B340" t="s">
        <v>49</v>
      </c>
      <c r="C340" s="5">
        <v>-74.989999999999995</v>
      </c>
      <c r="D340" t="s">
        <v>27</v>
      </c>
      <c r="E340" t="s">
        <v>12</v>
      </c>
      <c r="F340" t="s">
        <v>30</v>
      </c>
    </row>
    <row r="341" spans="1:6" x14ac:dyDescent="0.25">
      <c r="A341" s="4">
        <v>43368</v>
      </c>
      <c r="B341" t="s">
        <v>83</v>
      </c>
      <c r="C341" s="5">
        <v>-48.64</v>
      </c>
      <c r="D341" t="s">
        <v>27</v>
      </c>
      <c r="E341" t="s">
        <v>17</v>
      </c>
      <c r="F341" t="s">
        <v>32</v>
      </c>
    </row>
    <row r="342" spans="1:6" x14ac:dyDescent="0.25">
      <c r="A342" s="4">
        <v>43369</v>
      </c>
      <c r="B342" t="s">
        <v>84</v>
      </c>
      <c r="C342" s="5">
        <v>-38</v>
      </c>
      <c r="D342" t="s">
        <v>27</v>
      </c>
      <c r="E342" t="s">
        <v>8</v>
      </c>
      <c r="F342" t="s">
        <v>32</v>
      </c>
    </row>
    <row r="343" spans="1:6" x14ac:dyDescent="0.25">
      <c r="A343" s="4">
        <v>43369</v>
      </c>
      <c r="B343" t="s">
        <v>48</v>
      </c>
      <c r="C343" s="5">
        <v>-5</v>
      </c>
      <c r="D343" t="s">
        <v>27</v>
      </c>
      <c r="E343" t="s">
        <v>4</v>
      </c>
      <c r="F343" t="s">
        <v>28</v>
      </c>
    </row>
    <row r="344" spans="1:6" x14ac:dyDescent="0.25">
      <c r="A344" s="4">
        <v>43370</v>
      </c>
      <c r="B344" t="s">
        <v>82</v>
      </c>
      <c r="C344" s="5">
        <v>-40.71</v>
      </c>
      <c r="D344" t="s">
        <v>27</v>
      </c>
      <c r="E344" t="s">
        <v>8</v>
      </c>
      <c r="F344" t="s">
        <v>28</v>
      </c>
    </row>
    <row r="345" spans="1:6" x14ac:dyDescent="0.25">
      <c r="A345" s="4">
        <v>43371</v>
      </c>
      <c r="B345" t="s">
        <v>43</v>
      </c>
      <c r="C345" s="5">
        <v>2000</v>
      </c>
      <c r="D345" t="s">
        <v>34</v>
      </c>
      <c r="E345" t="s">
        <v>44</v>
      </c>
      <c r="F345" t="s">
        <v>30</v>
      </c>
    </row>
    <row r="346" spans="1:6" x14ac:dyDescent="0.25">
      <c r="A346" s="4">
        <v>43371</v>
      </c>
      <c r="B346" t="s">
        <v>33</v>
      </c>
      <c r="C346" s="5">
        <v>-284.95999999999998</v>
      </c>
      <c r="D346" t="s">
        <v>27</v>
      </c>
      <c r="E346" t="s">
        <v>33</v>
      </c>
      <c r="F346" t="s">
        <v>28</v>
      </c>
    </row>
    <row r="347" spans="1:6" x14ac:dyDescent="0.25">
      <c r="A347" s="4">
        <v>43371</v>
      </c>
      <c r="B347" t="s">
        <v>33</v>
      </c>
      <c r="C347" s="5">
        <v>284.95999999999998</v>
      </c>
      <c r="D347" t="s">
        <v>27</v>
      </c>
      <c r="E347" t="s">
        <v>33</v>
      </c>
      <c r="F347" t="s">
        <v>30</v>
      </c>
    </row>
    <row r="348" spans="1:6" x14ac:dyDescent="0.25">
      <c r="A348" s="4">
        <v>43371</v>
      </c>
      <c r="B348" t="s">
        <v>33</v>
      </c>
      <c r="C348" s="5">
        <v>-128.12</v>
      </c>
      <c r="D348" t="s">
        <v>27</v>
      </c>
      <c r="E348" t="s">
        <v>33</v>
      </c>
      <c r="F348" t="s">
        <v>32</v>
      </c>
    </row>
    <row r="349" spans="1:6" x14ac:dyDescent="0.25">
      <c r="A349" s="4">
        <v>43371</v>
      </c>
      <c r="B349" t="s">
        <v>42</v>
      </c>
      <c r="C349" s="5">
        <v>-13.36</v>
      </c>
      <c r="D349" t="s">
        <v>27</v>
      </c>
      <c r="E349" t="s">
        <v>9</v>
      </c>
      <c r="F349" t="s">
        <v>28</v>
      </c>
    </row>
    <row r="350" spans="1:6" x14ac:dyDescent="0.25">
      <c r="A350" s="4">
        <v>43372</v>
      </c>
      <c r="B350" t="s">
        <v>85</v>
      </c>
      <c r="C350" s="5">
        <v>-46.7</v>
      </c>
      <c r="D350" t="s">
        <v>27</v>
      </c>
      <c r="E350" t="s">
        <v>17</v>
      </c>
      <c r="F350" t="s">
        <v>28</v>
      </c>
    </row>
    <row r="351" spans="1:6" x14ac:dyDescent="0.25">
      <c r="A351" s="4">
        <v>43372</v>
      </c>
      <c r="B351" t="s">
        <v>64</v>
      </c>
      <c r="C351" s="5">
        <v>-23.26</v>
      </c>
      <c r="D351" t="s">
        <v>27</v>
      </c>
      <c r="E351" t="s">
        <v>17</v>
      </c>
      <c r="F351" t="s">
        <v>28</v>
      </c>
    </row>
    <row r="352" spans="1:6" x14ac:dyDescent="0.25">
      <c r="A352" s="4">
        <v>43374</v>
      </c>
      <c r="B352" t="s">
        <v>33</v>
      </c>
      <c r="C352" s="5">
        <v>128.12</v>
      </c>
      <c r="D352" t="s">
        <v>27</v>
      </c>
      <c r="E352" t="s">
        <v>33</v>
      </c>
      <c r="F352" t="s">
        <v>30</v>
      </c>
    </row>
    <row r="353" spans="1:6" x14ac:dyDescent="0.25">
      <c r="A353" s="4">
        <v>43374</v>
      </c>
      <c r="B353" t="s">
        <v>42</v>
      </c>
      <c r="C353" s="5">
        <v>-15.66</v>
      </c>
      <c r="D353" t="s">
        <v>27</v>
      </c>
      <c r="E353" t="s">
        <v>9</v>
      </c>
      <c r="F353" t="s">
        <v>28</v>
      </c>
    </row>
    <row r="354" spans="1:6" x14ac:dyDescent="0.25">
      <c r="A354" s="4">
        <v>43374</v>
      </c>
      <c r="B354" t="s">
        <v>26</v>
      </c>
      <c r="C354" s="5">
        <v>-13.13</v>
      </c>
      <c r="D354" t="s">
        <v>27</v>
      </c>
      <c r="E354" t="s">
        <v>18</v>
      </c>
      <c r="F354" t="s">
        <v>28</v>
      </c>
    </row>
    <row r="355" spans="1:6" x14ac:dyDescent="0.25">
      <c r="A355" s="4">
        <v>43374</v>
      </c>
      <c r="B355" t="s">
        <v>48</v>
      </c>
      <c r="C355" s="5">
        <v>-3</v>
      </c>
      <c r="D355" t="s">
        <v>27</v>
      </c>
      <c r="E355" t="s">
        <v>4</v>
      </c>
      <c r="F355" t="s">
        <v>28</v>
      </c>
    </row>
    <row r="356" spans="1:6" x14ac:dyDescent="0.25">
      <c r="A356" s="4">
        <v>43375</v>
      </c>
      <c r="B356" t="s">
        <v>29</v>
      </c>
      <c r="C356" s="5">
        <v>-1209.18</v>
      </c>
      <c r="D356" t="s">
        <v>27</v>
      </c>
      <c r="E356" t="s">
        <v>14</v>
      </c>
      <c r="F356" t="s">
        <v>30</v>
      </c>
    </row>
    <row r="357" spans="1:6" x14ac:dyDescent="0.25">
      <c r="A357" s="4">
        <v>43375</v>
      </c>
      <c r="B357" t="s">
        <v>33</v>
      </c>
      <c r="C357" s="5">
        <v>-124.03</v>
      </c>
      <c r="D357" t="s">
        <v>27</v>
      </c>
      <c r="E357" t="s">
        <v>33</v>
      </c>
      <c r="F357" t="s">
        <v>28</v>
      </c>
    </row>
    <row r="358" spans="1:6" x14ac:dyDescent="0.25">
      <c r="A358" s="4">
        <v>43375</v>
      </c>
      <c r="B358" t="s">
        <v>33</v>
      </c>
      <c r="C358" s="5">
        <v>124.03</v>
      </c>
      <c r="D358" t="s">
        <v>27</v>
      </c>
      <c r="E358" t="s">
        <v>33</v>
      </c>
      <c r="F358" t="s">
        <v>30</v>
      </c>
    </row>
    <row r="359" spans="1:6" x14ac:dyDescent="0.25">
      <c r="A359" s="4">
        <v>43377</v>
      </c>
      <c r="B359" t="s">
        <v>35</v>
      </c>
      <c r="C359" s="5">
        <v>-11.76</v>
      </c>
      <c r="D359" t="s">
        <v>27</v>
      </c>
      <c r="E359" t="s">
        <v>15</v>
      </c>
      <c r="F359" t="s">
        <v>28</v>
      </c>
    </row>
    <row r="360" spans="1:6" x14ac:dyDescent="0.25">
      <c r="A360" s="4">
        <v>43379</v>
      </c>
      <c r="B360" t="s">
        <v>36</v>
      </c>
      <c r="C360" s="5">
        <v>-27</v>
      </c>
      <c r="D360" t="s">
        <v>27</v>
      </c>
      <c r="E360" t="s">
        <v>17</v>
      </c>
      <c r="F360" t="s">
        <v>32</v>
      </c>
    </row>
    <row r="361" spans="1:6" x14ac:dyDescent="0.25">
      <c r="A361" s="4">
        <v>43381</v>
      </c>
      <c r="B361" t="s">
        <v>37</v>
      </c>
      <c r="C361" s="5">
        <v>-80.650000000000006</v>
      </c>
      <c r="D361" t="s">
        <v>27</v>
      </c>
      <c r="E361" t="s">
        <v>11</v>
      </c>
      <c r="F361" t="s">
        <v>32</v>
      </c>
    </row>
    <row r="362" spans="1:6" x14ac:dyDescent="0.25">
      <c r="A362" s="4">
        <v>43381</v>
      </c>
      <c r="B362" t="s">
        <v>41</v>
      </c>
      <c r="C362" s="5">
        <v>-38.06</v>
      </c>
      <c r="D362" t="s">
        <v>27</v>
      </c>
      <c r="E362" t="s">
        <v>8</v>
      </c>
      <c r="F362" t="s">
        <v>32</v>
      </c>
    </row>
    <row r="363" spans="1:6" x14ac:dyDescent="0.25">
      <c r="A363" s="4">
        <v>43381</v>
      </c>
      <c r="B363" t="s">
        <v>37</v>
      </c>
      <c r="C363" s="5">
        <v>-31.2</v>
      </c>
      <c r="D363" t="s">
        <v>27</v>
      </c>
      <c r="E363" t="s">
        <v>11</v>
      </c>
      <c r="F363" t="s">
        <v>32</v>
      </c>
    </row>
    <row r="364" spans="1:6" x14ac:dyDescent="0.25">
      <c r="A364" s="4">
        <v>43382</v>
      </c>
      <c r="B364" t="s">
        <v>38</v>
      </c>
      <c r="C364" s="5">
        <v>-30</v>
      </c>
      <c r="D364" t="s">
        <v>27</v>
      </c>
      <c r="E364" t="s">
        <v>20</v>
      </c>
      <c r="F364" t="s">
        <v>30</v>
      </c>
    </row>
    <row r="365" spans="1:6" x14ac:dyDescent="0.25">
      <c r="A365" s="4">
        <v>43382</v>
      </c>
      <c r="B365" t="s">
        <v>26</v>
      </c>
      <c r="C365" s="5">
        <v>-19.98</v>
      </c>
      <c r="D365" t="s">
        <v>27</v>
      </c>
      <c r="E365" t="s">
        <v>18</v>
      </c>
      <c r="F365" t="s">
        <v>28</v>
      </c>
    </row>
    <row r="366" spans="1:6" x14ac:dyDescent="0.25">
      <c r="A366" s="4">
        <v>43382</v>
      </c>
      <c r="B366" t="s">
        <v>39</v>
      </c>
      <c r="C366" s="5">
        <v>-10.69</v>
      </c>
      <c r="D366" t="s">
        <v>27</v>
      </c>
      <c r="E366" t="s">
        <v>16</v>
      </c>
      <c r="F366" t="s">
        <v>28</v>
      </c>
    </row>
    <row r="367" spans="1:6" x14ac:dyDescent="0.25">
      <c r="A367" s="4">
        <v>43383</v>
      </c>
      <c r="B367" t="s">
        <v>42</v>
      </c>
      <c r="C367" s="5">
        <v>-53.68</v>
      </c>
      <c r="D367" t="s">
        <v>27</v>
      </c>
      <c r="E367" t="s">
        <v>9</v>
      </c>
      <c r="F367" t="s">
        <v>32</v>
      </c>
    </row>
    <row r="368" spans="1:6" x14ac:dyDescent="0.25">
      <c r="A368" s="4">
        <v>43384</v>
      </c>
      <c r="B368" t="s">
        <v>40</v>
      </c>
      <c r="C368" s="5">
        <v>-89.4</v>
      </c>
      <c r="D368" t="s">
        <v>27</v>
      </c>
      <c r="E368" t="s">
        <v>13</v>
      </c>
      <c r="F368" t="s">
        <v>30</v>
      </c>
    </row>
    <row r="369" spans="1:6" x14ac:dyDescent="0.25">
      <c r="A369" s="4">
        <v>43385</v>
      </c>
      <c r="B369" t="s">
        <v>43</v>
      </c>
      <c r="C369" s="5">
        <v>2000</v>
      </c>
      <c r="D369" t="s">
        <v>34</v>
      </c>
      <c r="E369" t="s">
        <v>44</v>
      </c>
      <c r="F369" t="s">
        <v>30</v>
      </c>
    </row>
    <row r="370" spans="1:6" x14ac:dyDescent="0.25">
      <c r="A370" s="4">
        <v>43389</v>
      </c>
      <c r="B370" t="s">
        <v>47</v>
      </c>
      <c r="C370" s="5">
        <v>-60</v>
      </c>
      <c r="D370" t="s">
        <v>27</v>
      </c>
      <c r="E370" t="s">
        <v>20</v>
      </c>
      <c r="F370" t="s">
        <v>30</v>
      </c>
    </row>
    <row r="371" spans="1:6" x14ac:dyDescent="0.25">
      <c r="A371" s="4">
        <v>43390</v>
      </c>
      <c r="B371" t="s">
        <v>46</v>
      </c>
      <c r="C371" s="5">
        <v>-35</v>
      </c>
      <c r="D371" t="s">
        <v>27</v>
      </c>
      <c r="E371" t="s">
        <v>20</v>
      </c>
      <c r="F371" t="s">
        <v>30</v>
      </c>
    </row>
    <row r="372" spans="1:6" x14ac:dyDescent="0.25">
      <c r="A372" s="4">
        <v>43391</v>
      </c>
      <c r="B372" t="s">
        <v>70</v>
      </c>
      <c r="C372" s="5">
        <v>-75</v>
      </c>
      <c r="D372" t="s">
        <v>27</v>
      </c>
      <c r="E372" t="s">
        <v>3</v>
      </c>
      <c r="F372" t="s">
        <v>30</v>
      </c>
    </row>
    <row r="373" spans="1:6" x14ac:dyDescent="0.25">
      <c r="A373" s="4">
        <v>43391</v>
      </c>
      <c r="B373" t="s">
        <v>37</v>
      </c>
      <c r="C373" s="5">
        <v>-45.24</v>
      </c>
      <c r="D373" t="s">
        <v>27</v>
      </c>
      <c r="E373" t="s">
        <v>11</v>
      </c>
      <c r="F373" t="s">
        <v>28</v>
      </c>
    </row>
    <row r="374" spans="1:6" x14ac:dyDescent="0.25">
      <c r="A374" s="4">
        <v>43391</v>
      </c>
      <c r="B374" t="s">
        <v>42</v>
      </c>
      <c r="C374" s="5">
        <v>-33.549999999999997</v>
      </c>
      <c r="D374" t="s">
        <v>27</v>
      </c>
      <c r="E374" t="s">
        <v>9</v>
      </c>
      <c r="F374" t="s">
        <v>28</v>
      </c>
    </row>
    <row r="375" spans="1:6" x14ac:dyDescent="0.25">
      <c r="A375" s="4">
        <v>43391</v>
      </c>
      <c r="B375" t="s">
        <v>50</v>
      </c>
      <c r="C375" s="5">
        <v>-8</v>
      </c>
      <c r="D375" t="s">
        <v>27</v>
      </c>
      <c r="E375" t="s">
        <v>17</v>
      </c>
      <c r="F375" t="s">
        <v>28</v>
      </c>
    </row>
    <row r="376" spans="1:6" x14ac:dyDescent="0.25">
      <c r="A376" s="4">
        <v>43394</v>
      </c>
      <c r="B376" t="s">
        <v>33</v>
      </c>
      <c r="C376" s="5">
        <v>-544.37</v>
      </c>
      <c r="D376" t="s">
        <v>27</v>
      </c>
      <c r="E376" t="s">
        <v>33</v>
      </c>
      <c r="F376" t="s">
        <v>28</v>
      </c>
    </row>
    <row r="377" spans="1:6" x14ac:dyDescent="0.25">
      <c r="A377" s="4">
        <v>43395</v>
      </c>
      <c r="B377" t="s">
        <v>33</v>
      </c>
      <c r="C377" s="5">
        <v>-353.83</v>
      </c>
      <c r="D377" t="s">
        <v>27</v>
      </c>
      <c r="E377" t="s">
        <v>33</v>
      </c>
      <c r="F377" t="s">
        <v>32</v>
      </c>
    </row>
    <row r="378" spans="1:6" x14ac:dyDescent="0.25">
      <c r="A378" s="4">
        <v>43395</v>
      </c>
      <c r="B378" t="s">
        <v>33</v>
      </c>
      <c r="C378" s="5">
        <v>353.83</v>
      </c>
      <c r="D378" t="s">
        <v>27</v>
      </c>
      <c r="E378" t="s">
        <v>33</v>
      </c>
      <c r="F378" t="s">
        <v>30</v>
      </c>
    </row>
    <row r="379" spans="1:6" x14ac:dyDescent="0.25">
      <c r="A379" s="4">
        <v>43395</v>
      </c>
      <c r="B379" t="s">
        <v>59</v>
      </c>
      <c r="C379" s="5">
        <v>-34.659999999999997</v>
      </c>
      <c r="D379" t="s">
        <v>27</v>
      </c>
      <c r="E379" t="s">
        <v>8</v>
      </c>
      <c r="F379" t="s">
        <v>28</v>
      </c>
    </row>
    <row r="380" spans="1:6" x14ac:dyDescent="0.25">
      <c r="A380" s="4">
        <v>43396</v>
      </c>
      <c r="B380" t="s">
        <v>42</v>
      </c>
      <c r="C380" s="5">
        <v>-7.57</v>
      </c>
      <c r="D380" t="s">
        <v>27</v>
      </c>
      <c r="E380" t="s">
        <v>9</v>
      </c>
      <c r="F380" t="s">
        <v>28</v>
      </c>
    </row>
    <row r="381" spans="1:6" x14ac:dyDescent="0.25">
      <c r="A381" s="4">
        <v>43398</v>
      </c>
      <c r="B381" t="s">
        <v>49</v>
      </c>
      <c r="C381" s="5">
        <v>-74.989999999999995</v>
      </c>
      <c r="D381" t="s">
        <v>27</v>
      </c>
      <c r="E381" t="s">
        <v>12</v>
      </c>
      <c r="F381" t="s">
        <v>30</v>
      </c>
    </row>
    <row r="382" spans="1:6" x14ac:dyDescent="0.25">
      <c r="A382" s="4">
        <v>43398</v>
      </c>
      <c r="B382" t="s">
        <v>26</v>
      </c>
      <c r="C382" s="5">
        <v>-29.98</v>
      </c>
      <c r="D382" t="s">
        <v>27</v>
      </c>
      <c r="E382" t="s">
        <v>18</v>
      </c>
      <c r="F382" t="s">
        <v>28</v>
      </c>
    </row>
    <row r="383" spans="1:6" x14ac:dyDescent="0.25">
      <c r="A383" s="4">
        <v>43399</v>
      </c>
      <c r="B383" t="s">
        <v>43</v>
      </c>
      <c r="C383" s="5">
        <v>2000</v>
      </c>
      <c r="D383" t="s">
        <v>34</v>
      </c>
      <c r="E383" t="s">
        <v>44</v>
      </c>
      <c r="F383" t="s">
        <v>30</v>
      </c>
    </row>
    <row r="384" spans="1:6" x14ac:dyDescent="0.25">
      <c r="A384" s="4">
        <v>43400</v>
      </c>
      <c r="B384" t="s">
        <v>36</v>
      </c>
      <c r="C384" s="5">
        <v>-25.4</v>
      </c>
      <c r="D384" t="s">
        <v>27</v>
      </c>
      <c r="E384" t="s">
        <v>17</v>
      </c>
      <c r="F384" t="s">
        <v>32</v>
      </c>
    </row>
    <row r="385" spans="1:6" x14ac:dyDescent="0.25">
      <c r="A385" s="4">
        <v>43401</v>
      </c>
      <c r="B385" t="s">
        <v>42</v>
      </c>
      <c r="C385" s="5">
        <v>-92.49</v>
      </c>
      <c r="D385" t="s">
        <v>27</v>
      </c>
      <c r="E385" t="s">
        <v>9</v>
      </c>
      <c r="F385" t="s">
        <v>28</v>
      </c>
    </row>
    <row r="386" spans="1:6" x14ac:dyDescent="0.25">
      <c r="A386" s="4">
        <v>43401</v>
      </c>
      <c r="B386" t="s">
        <v>75</v>
      </c>
      <c r="C386" s="5">
        <v>-54</v>
      </c>
      <c r="D386" t="s">
        <v>27</v>
      </c>
      <c r="E386" t="s">
        <v>17</v>
      </c>
      <c r="F386" t="s">
        <v>28</v>
      </c>
    </row>
    <row r="387" spans="1:6" x14ac:dyDescent="0.25">
      <c r="A387" s="4">
        <v>43401</v>
      </c>
      <c r="B387" t="s">
        <v>86</v>
      </c>
      <c r="C387" s="5">
        <v>-14.75</v>
      </c>
      <c r="D387" t="s">
        <v>27</v>
      </c>
      <c r="E387" t="s">
        <v>87</v>
      </c>
      <c r="F387" t="s">
        <v>28</v>
      </c>
    </row>
    <row r="388" spans="1:6" x14ac:dyDescent="0.25">
      <c r="A388" s="4">
        <v>43401</v>
      </c>
      <c r="B388" t="s">
        <v>55</v>
      </c>
      <c r="C388" s="5">
        <v>-12.71</v>
      </c>
      <c r="D388" t="s">
        <v>27</v>
      </c>
      <c r="E388" t="s">
        <v>2</v>
      </c>
      <c r="F388" t="s">
        <v>28</v>
      </c>
    </row>
    <row r="389" spans="1:6" x14ac:dyDescent="0.25">
      <c r="A389" s="4">
        <v>43404</v>
      </c>
      <c r="B389" t="s">
        <v>42</v>
      </c>
      <c r="C389" s="5">
        <v>-5.64</v>
      </c>
      <c r="D389" t="s">
        <v>27</v>
      </c>
      <c r="E389" t="s">
        <v>9</v>
      </c>
      <c r="F389" t="s">
        <v>28</v>
      </c>
    </row>
    <row r="390" spans="1:6" x14ac:dyDescent="0.25">
      <c r="A390" s="4">
        <v>43405</v>
      </c>
      <c r="B390" t="s">
        <v>26</v>
      </c>
      <c r="C390" s="5">
        <v>-13.13</v>
      </c>
      <c r="D390" t="s">
        <v>27</v>
      </c>
      <c r="E390" t="s">
        <v>18</v>
      </c>
      <c r="F390" t="s">
        <v>28</v>
      </c>
    </row>
    <row r="391" spans="1:6" x14ac:dyDescent="0.25">
      <c r="A391" s="4">
        <v>43406</v>
      </c>
      <c r="B391" t="s">
        <v>29</v>
      </c>
      <c r="C391" s="5">
        <v>-1209.18</v>
      </c>
      <c r="D391" t="s">
        <v>27</v>
      </c>
      <c r="E391" t="s">
        <v>14</v>
      </c>
      <c r="F391" t="s">
        <v>30</v>
      </c>
    </row>
    <row r="392" spans="1:6" x14ac:dyDescent="0.25">
      <c r="A392" s="4">
        <v>43406</v>
      </c>
      <c r="B392" t="s">
        <v>33</v>
      </c>
      <c r="C392" s="5">
        <v>-262.51</v>
      </c>
      <c r="D392" t="s">
        <v>27</v>
      </c>
      <c r="E392" t="s">
        <v>33</v>
      </c>
      <c r="F392" t="s">
        <v>28</v>
      </c>
    </row>
    <row r="393" spans="1:6" x14ac:dyDescent="0.25">
      <c r="A393" s="4">
        <v>43406</v>
      </c>
      <c r="B393" t="s">
        <v>33</v>
      </c>
      <c r="C393" s="5">
        <v>262.51</v>
      </c>
      <c r="D393" t="s">
        <v>27</v>
      </c>
      <c r="E393" t="s">
        <v>33</v>
      </c>
      <c r="F393" t="s">
        <v>30</v>
      </c>
    </row>
    <row r="394" spans="1:6" x14ac:dyDescent="0.25">
      <c r="A394" s="4">
        <v>43407</v>
      </c>
      <c r="B394" t="s">
        <v>45</v>
      </c>
      <c r="C394" s="5">
        <v>-23.66</v>
      </c>
      <c r="D394" t="s">
        <v>27</v>
      </c>
      <c r="E394" t="s">
        <v>7</v>
      </c>
      <c r="F394" t="s">
        <v>28</v>
      </c>
    </row>
    <row r="395" spans="1:6" x14ac:dyDescent="0.25">
      <c r="A395" s="4">
        <v>43408</v>
      </c>
      <c r="B395" t="s">
        <v>35</v>
      </c>
      <c r="C395" s="5">
        <v>-11.76</v>
      </c>
      <c r="D395" t="s">
        <v>27</v>
      </c>
      <c r="E395" t="s">
        <v>15</v>
      </c>
      <c r="F395" t="s">
        <v>28</v>
      </c>
    </row>
    <row r="396" spans="1:6" x14ac:dyDescent="0.25">
      <c r="A396" s="4">
        <v>43409</v>
      </c>
      <c r="B396" t="s">
        <v>41</v>
      </c>
      <c r="C396" s="5">
        <v>-36.51</v>
      </c>
      <c r="D396" t="s">
        <v>27</v>
      </c>
      <c r="E396" t="s">
        <v>8</v>
      </c>
      <c r="F396" t="s">
        <v>28</v>
      </c>
    </row>
    <row r="397" spans="1:6" x14ac:dyDescent="0.25">
      <c r="A397" s="4">
        <v>43410</v>
      </c>
      <c r="B397" t="s">
        <v>26</v>
      </c>
      <c r="C397" s="5">
        <v>-53.95</v>
      </c>
      <c r="D397" t="s">
        <v>27</v>
      </c>
      <c r="E397" t="s">
        <v>18</v>
      </c>
      <c r="F397" t="s">
        <v>28</v>
      </c>
    </row>
    <row r="398" spans="1:6" x14ac:dyDescent="0.25">
      <c r="A398" s="4">
        <v>43410</v>
      </c>
      <c r="B398" t="s">
        <v>38</v>
      </c>
      <c r="C398" s="5">
        <v>-30</v>
      </c>
      <c r="D398" t="s">
        <v>27</v>
      </c>
      <c r="E398" t="s">
        <v>20</v>
      </c>
      <c r="F398" t="s">
        <v>30</v>
      </c>
    </row>
    <row r="399" spans="1:6" x14ac:dyDescent="0.25">
      <c r="A399" s="4">
        <v>43412</v>
      </c>
      <c r="B399" t="s">
        <v>42</v>
      </c>
      <c r="C399" s="5">
        <v>-5.64</v>
      </c>
      <c r="D399" t="s">
        <v>27</v>
      </c>
      <c r="E399" t="s">
        <v>9</v>
      </c>
      <c r="F399" t="s">
        <v>28</v>
      </c>
    </row>
    <row r="400" spans="1:6" x14ac:dyDescent="0.25">
      <c r="A400" s="4">
        <v>43413</v>
      </c>
      <c r="B400" t="s">
        <v>43</v>
      </c>
      <c r="C400" s="5">
        <v>2000</v>
      </c>
      <c r="D400" t="s">
        <v>34</v>
      </c>
      <c r="E400" t="s">
        <v>44</v>
      </c>
      <c r="F400" t="s">
        <v>30</v>
      </c>
    </row>
    <row r="401" spans="1:6" x14ac:dyDescent="0.25">
      <c r="A401" s="4">
        <v>43413</v>
      </c>
      <c r="B401" t="s">
        <v>39</v>
      </c>
      <c r="C401" s="5">
        <v>-10.69</v>
      </c>
      <c r="D401" t="s">
        <v>27</v>
      </c>
      <c r="E401" t="s">
        <v>16</v>
      </c>
      <c r="F401" t="s">
        <v>28</v>
      </c>
    </row>
    <row r="402" spans="1:6" x14ac:dyDescent="0.25">
      <c r="A402" s="4">
        <v>43414</v>
      </c>
      <c r="B402" t="s">
        <v>55</v>
      </c>
      <c r="C402" s="5">
        <v>-27</v>
      </c>
      <c r="D402" t="s">
        <v>27</v>
      </c>
      <c r="E402" t="s">
        <v>2</v>
      </c>
      <c r="F402" t="s">
        <v>28</v>
      </c>
    </row>
    <row r="403" spans="1:6" x14ac:dyDescent="0.25">
      <c r="A403" s="4">
        <v>43414</v>
      </c>
      <c r="B403" t="s">
        <v>88</v>
      </c>
      <c r="C403" s="5">
        <v>-24.4</v>
      </c>
      <c r="D403" t="s">
        <v>27</v>
      </c>
      <c r="E403" t="s">
        <v>9</v>
      </c>
      <c r="F403" t="s">
        <v>28</v>
      </c>
    </row>
    <row r="404" spans="1:6" x14ac:dyDescent="0.25">
      <c r="A404" s="4">
        <v>43414</v>
      </c>
      <c r="B404" t="s">
        <v>76</v>
      </c>
      <c r="C404" s="5">
        <v>-14.19</v>
      </c>
      <c r="D404" t="s">
        <v>27</v>
      </c>
      <c r="E404" t="s">
        <v>7</v>
      </c>
      <c r="F404" t="s">
        <v>28</v>
      </c>
    </row>
    <row r="405" spans="1:6" x14ac:dyDescent="0.25">
      <c r="A405" s="4">
        <v>43416</v>
      </c>
      <c r="B405" t="s">
        <v>36</v>
      </c>
      <c r="C405" s="5">
        <v>-22.33</v>
      </c>
      <c r="D405" t="s">
        <v>27</v>
      </c>
      <c r="E405" t="s">
        <v>17</v>
      </c>
      <c r="F405" t="s">
        <v>32</v>
      </c>
    </row>
    <row r="406" spans="1:6" x14ac:dyDescent="0.25">
      <c r="A406" s="4">
        <v>43416</v>
      </c>
      <c r="B406" t="s">
        <v>42</v>
      </c>
      <c r="C406" s="5">
        <v>-10.18</v>
      </c>
      <c r="D406" t="s">
        <v>27</v>
      </c>
      <c r="E406" t="s">
        <v>9</v>
      </c>
      <c r="F406" t="s">
        <v>28</v>
      </c>
    </row>
    <row r="407" spans="1:6" x14ac:dyDescent="0.25">
      <c r="A407" s="4">
        <v>43417</v>
      </c>
      <c r="B407" t="s">
        <v>40</v>
      </c>
      <c r="C407" s="5">
        <v>-89.54</v>
      </c>
      <c r="D407" t="s">
        <v>27</v>
      </c>
      <c r="E407" t="s">
        <v>13</v>
      </c>
      <c r="F407" t="s">
        <v>30</v>
      </c>
    </row>
    <row r="408" spans="1:6" x14ac:dyDescent="0.25">
      <c r="A408" s="4">
        <v>43417</v>
      </c>
      <c r="B408" t="s">
        <v>42</v>
      </c>
      <c r="C408" s="5">
        <v>-37.43</v>
      </c>
      <c r="D408" t="s">
        <v>27</v>
      </c>
      <c r="E408" t="s">
        <v>9</v>
      </c>
      <c r="F408" t="s">
        <v>28</v>
      </c>
    </row>
    <row r="409" spans="1:6" x14ac:dyDescent="0.25">
      <c r="A409" s="4">
        <v>43417</v>
      </c>
      <c r="B409" t="s">
        <v>42</v>
      </c>
      <c r="C409" s="5">
        <v>-10.15</v>
      </c>
      <c r="D409" t="s">
        <v>27</v>
      </c>
      <c r="E409" t="s">
        <v>9</v>
      </c>
      <c r="F409" t="s">
        <v>28</v>
      </c>
    </row>
    <row r="410" spans="1:6" x14ac:dyDescent="0.25">
      <c r="A410" s="4">
        <v>43417</v>
      </c>
      <c r="B410" t="s">
        <v>42</v>
      </c>
      <c r="C410" s="5">
        <v>-4.8</v>
      </c>
      <c r="D410" t="s">
        <v>27</v>
      </c>
      <c r="E410" t="s">
        <v>9</v>
      </c>
      <c r="F410" t="s">
        <v>28</v>
      </c>
    </row>
    <row r="411" spans="1:6" x14ac:dyDescent="0.25">
      <c r="A411" s="4">
        <v>43418</v>
      </c>
      <c r="B411" t="s">
        <v>47</v>
      </c>
      <c r="C411" s="5">
        <v>-60</v>
      </c>
      <c r="D411" t="s">
        <v>27</v>
      </c>
      <c r="E411" t="s">
        <v>20</v>
      </c>
      <c r="F411" t="s">
        <v>30</v>
      </c>
    </row>
    <row r="412" spans="1:6" x14ac:dyDescent="0.25">
      <c r="A412" s="4">
        <v>43420</v>
      </c>
      <c r="B412" t="s">
        <v>46</v>
      </c>
      <c r="C412" s="5">
        <v>-35</v>
      </c>
      <c r="D412" t="s">
        <v>27</v>
      </c>
      <c r="E412" t="s">
        <v>20</v>
      </c>
      <c r="F412" t="s">
        <v>30</v>
      </c>
    </row>
    <row r="413" spans="1:6" x14ac:dyDescent="0.25">
      <c r="A413" s="4">
        <v>43421</v>
      </c>
      <c r="B413" t="s">
        <v>64</v>
      </c>
      <c r="C413" s="5">
        <v>-23.26</v>
      </c>
      <c r="D413" t="s">
        <v>27</v>
      </c>
      <c r="E413" t="s">
        <v>17</v>
      </c>
      <c r="F413" t="s">
        <v>28</v>
      </c>
    </row>
    <row r="414" spans="1:6" x14ac:dyDescent="0.25">
      <c r="A414" s="4">
        <v>43421</v>
      </c>
      <c r="B414" t="s">
        <v>55</v>
      </c>
      <c r="C414" s="5">
        <v>-22.8</v>
      </c>
      <c r="D414" t="s">
        <v>27</v>
      </c>
      <c r="E414" t="s">
        <v>2</v>
      </c>
      <c r="F414" t="s">
        <v>28</v>
      </c>
    </row>
    <row r="415" spans="1:6" x14ac:dyDescent="0.25">
      <c r="A415" s="4">
        <v>43421</v>
      </c>
      <c r="B415" t="s">
        <v>37</v>
      </c>
      <c r="C415" s="5">
        <v>-15.47</v>
      </c>
      <c r="D415" t="s">
        <v>27</v>
      </c>
      <c r="E415" t="s">
        <v>11</v>
      </c>
      <c r="F415" t="s">
        <v>28</v>
      </c>
    </row>
    <row r="416" spans="1:6" x14ac:dyDescent="0.25">
      <c r="A416" s="4">
        <v>43421</v>
      </c>
      <c r="B416" t="s">
        <v>37</v>
      </c>
      <c r="C416" s="5">
        <v>-6.4</v>
      </c>
      <c r="D416" t="s">
        <v>27</v>
      </c>
      <c r="E416" t="s">
        <v>11</v>
      </c>
      <c r="F416" t="s">
        <v>28</v>
      </c>
    </row>
    <row r="417" spans="1:6" x14ac:dyDescent="0.25">
      <c r="A417" s="4">
        <v>43423</v>
      </c>
      <c r="B417" t="s">
        <v>71</v>
      </c>
      <c r="C417" s="5">
        <v>-29.15</v>
      </c>
      <c r="D417" t="s">
        <v>27</v>
      </c>
      <c r="E417" t="s">
        <v>8</v>
      </c>
      <c r="F417" t="s">
        <v>32</v>
      </c>
    </row>
    <row r="418" spans="1:6" x14ac:dyDescent="0.25">
      <c r="A418" s="4">
        <v>43423</v>
      </c>
      <c r="B418" t="s">
        <v>55</v>
      </c>
      <c r="C418" s="5">
        <v>-20</v>
      </c>
      <c r="D418" t="s">
        <v>27</v>
      </c>
      <c r="E418" t="s">
        <v>2</v>
      </c>
      <c r="F418" t="s">
        <v>32</v>
      </c>
    </row>
    <row r="419" spans="1:6" x14ac:dyDescent="0.25">
      <c r="A419" s="4">
        <v>43423</v>
      </c>
      <c r="B419" t="s">
        <v>37</v>
      </c>
      <c r="C419" s="5">
        <v>-10.02</v>
      </c>
      <c r="D419" t="s">
        <v>27</v>
      </c>
      <c r="E419" t="s">
        <v>11</v>
      </c>
      <c r="F419" t="s">
        <v>32</v>
      </c>
    </row>
    <row r="420" spans="1:6" x14ac:dyDescent="0.25">
      <c r="A420" s="4">
        <v>43424</v>
      </c>
      <c r="B420" t="s">
        <v>33</v>
      </c>
      <c r="C420" s="5">
        <v>-421.96</v>
      </c>
      <c r="D420" t="s">
        <v>27</v>
      </c>
      <c r="E420" t="s">
        <v>33</v>
      </c>
      <c r="F420" t="s">
        <v>28</v>
      </c>
    </row>
    <row r="421" spans="1:6" x14ac:dyDescent="0.25">
      <c r="A421" s="4">
        <v>43424</v>
      </c>
      <c r="B421" t="s">
        <v>70</v>
      </c>
      <c r="C421" s="5">
        <v>-75</v>
      </c>
      <c r="D421" t="s">
        <v>27</v>
      </c>
      <c r="E421" t="s">
        <v>3</v>
      </c>
      <c r="F421" t="s">
        <v>30</v>
      </c>
    </row>
    <row r="422" spans="1:6" x14ac:dyDescent="0.25">
      <c r="A422" s="4">
        <v>43425</v>
      </c>
      <c r="B422" t="s">
        <v>37</v>
      </c>
      <c r="C422" s="5">
        <v>-37.409999999999997</v>
      </c>
      <c r="D422" t="s">
        <v>27</v>
      </c>
      <c r="E422" t="s">
        <v>11</v>
      </c>
      <c r="F422" t="s">
        <v>28</v>
      </c>
    </row>
    <row r="423" spans="1:6" x14ac:dyDescent="0.25">
      <c r="A423" s="4">
        <v>43425</v>
      </c>
      <c r="B423" t="s">
        <v>42</v>
      </c>
      <c r="C423" s="5">
        <v>-5.64</v>
      </c>
      <c r="D423" t="s">
        <v>27</v>
      </c>
      <c r="E423" t="s">
        <v>9</v>
      </c>
      <c r="F423" t="s">
        <v>32</v>
      </c>
    </row>
    <row r="424" spans="1:6" x14ac:dyDescent="0.25">
      <c r="A424" s="4">
        <v>43427</v>
      </c>
      <c r="B424" t="s">
        <v>43</v>
      </c>
      <c r="C424" s="5">
        <v>2000</v>
      </c>
      <c r="D424" t="s">
        <v>34</v>
      </c>
      <c r="E424" t="s">
        <v>44</v>
      </c>
      <c r="F424" t="s">
        <v>30</v>
      </c>
    </row>
    <row r="425" spans="1:6" x14ac:dyDescent="0.25">
      <c r="A425" s="4">
        <v>43430</v>
      </c>
      <c r="B425" t="s">
        <v>49</v>
      </c>
      <c r="C425" s="5">
        <v>-74.989999999999995</v>
      </c>
      <c r="D425" t="s">
        <v>27</v>
      </c>
      <c r="E425" t="s">
        <v>12</v>
      </c>
      <c r="F425" t="s">
        <v>30</v>
      </c>
    </row>
    <row r="426" spans="1:6" x14ac:dyDescent="0.25">
      <c r="A426" s="4">
        <v>43430</v>
      </c>
      <c r="B426" t="s">
        <v>36</v>
      </c>
      <c r="C426" s="5">
        <v>-16.8</v>
      </c>
      <c r="D426" t="s">
        <v>27</v>
      </c>
      <c r="E426" t="s">
        <v>2</v>
      </c>
      <c r="F426" t="s">
        <v>32</v>
      </c>
    </row>
    <row r="427" spans="1:6" x14ac:dyDescent="0.25">
      <c r="A427" s="4">
        <v>43431</v>
      </c>
      <c r="B427" t="s">
        <v>36</v>
      </c>
      <c r="C427" s="5">
        <v>-28.4</v>
      </c>
      <c r="D427" t="s">
        <v>27</v>
      </c>
      <c r="E427" t="s">
        <v>17</v>
      </c>
      <c r="F427" t="s">
        <v>32</v>
      </c>
    </row>
    <row r="428" spans="1:6" x14ac:dyDescent="0.25">
      <c r="A428" s="4">
        <v>43431</v>
      </c>
      <c r="B428" t="s">
        <v>74</v>
      </c>
      <c r="C428" s="5">
        <v>-17</v>
      </c>
      <c r="D428" t="s">
        <v>27</v>
      </c>
      <c r="E428" t="s">
        <v>15</v>
      </c>
      <c r="F428" t="s">
        <v>32</v>
      </c>
    </row>
    <row r="429" spans="1:6" x14ac:dyDescent="0.25">
      <c r="A429" s="4">
        <v>43433</v>
      </c>
      <c r="B429" t="s">
        <v>33</v>
      </c>
      <c r="C429" s="5">
        <v>-751.5</v>
      </c>
      <c r="D429" t="s">
        <v>27</v>
      </c>
      <c r="E429" t="s">
        <v>33</v>
      </c>
      <c r="F429" t="s">
        <v>28</v>
      </c>
    </row>
    <row r="430" spans="1:6" x14ac:dyDescent="0.25">
      <c r="A430" s="4">
        <v>43433</v>
      </c>
      <c r="B430" t="s">
        <v>33</v>
      </c>
      <c r="C430" s="5">
        <v>-582.99</v>
      </c>
      <c r="D430" t="s">
        <v>27</v>
      </c>
      <c r="E430" t="s">
        <v>33</v>
      </c>
      <c r="F430" t="s">
        <v>32</v>
      </c>
    </row>
    <row r="431" spans="1:6" x14ac:dyDescent="0.25">
      <c r="A431" s="4">
        <v>43434</v>
      </c>
      <c r="B431" t="s">
        <v>33</v>
      </c>
      <c r="C431" s="5">
        <v>582.99</v>
      </c>
      <c r="D431" t="s">
        <v>27</v>
      </c>
      <c r="E431" t="s">
        <v>33</v>
      </c>
      <c r="F431" t="s">
        <v>30</v>
      </c>
    </row>
    <row r="432" spans="1:6" x14ac:dyDescent="0.25">
      <c r="A432" s="4">
        <v>43434</v>
      </c>
      <c r="B432" t="s">
        <v>42</v>
      </c>
      <c r="C432" s="5">
        <v>-6.27</v>
      </c>
      <c r="D432" t="s">
        <v>27</v>
      </c>
      <c r="E432" t="s">
        <v>9</v>
      </c>
      <c r="F432" t="s">
        <v>32</v>
      </c>
    </row>
    <row r="433" spans="1:6" x14ac:dyDescent="0.25">
      <c r="A433" s="4">
        <v>43435</v>
      </c>
      <c r="B433" t="s">
        <v>26</v>
      </c>
      <c r="C433" s="5">
        <v>-13.13</v>
      </c>
      <c r="D433" t="s">
        <v>27</v>
      </c>
      <c r="E433" t="s">
        <v>18</v>
      </c>
      <c r="F433" t="s">
        <v>28</v>
      </c>
    </row>
    <row r="434" spans="1:6" x14ac:dyDescent="0.25">
      <c r="A434" s="4">
        <v>43435</v>
      </c>
      <c r="B434" t="s">
        <v>50</v>
      </c>
      <c r="C434" s="5">
        <v>-8</v>
      </c>
      <c r="D434" t="s">
        <v>27</v>
      </c>
      <c r="E434" t="s">
        <v>17</v>
      </c>
      <c r="F434" t="s">
        <v>32</v>
      </c>
    </row>
    <row r="435" spans="1:6" x14ac:dyDescent="0.25">
      <c r="A435" s="4">
        <v>43435</v>
      </c>
      <c r="B435" t="s">
        <v>42</v>
      </c>
      <c r="C435" s="5">
        <v>-5.64</v>
      </c>
      <c r="D435" t="s">
        <v>27</v>
      </c>
      <c r="E435" t="s">
        <v>9</v>
      </c>
      <c r="F435" t="s">
        <v>32</v>
      </c>
    </row>
    <row r="436" spans="1:6" x14ac:dyDescent="0.25">
      <c r="A436" s="4">
        <v>43437</v>
      </c>
      <c r="B436" t="s">
        <v>29</v>
      </c>
      <c r="C436" s="5">
        <v>-1209.18</v>
      </c>
      <c r="D436" t="s">
        <v>27</v>
      </c>
      <c r="E436" t="s">
        <v>14</v>
      </c>
      <c r="F436" t="s">
        <v>30</v>
      </c>
    </row>
    <row r="437" spans="1:6" x14ac:dyDescent="0.25">
      <c r="A437" s="4">
        <v>43437</v>
      </c>
      <c r="B437" t="s">
        <v>42</v>
      </c>
      <c r="C437" s="5">
        <v>-148.15</v>
      </c>
      <c r="D437" t="s">
        <v>27</v>
      </c>
      <c r="E437" t="s">
        <v>9</v>
      </c>
      <c r="F437" t="s">
        <v>32</v>
      </c>
    </row>
    <row r="438" spans="1:6" x14ac:dyDescent="0.25">
      <c r="A438" s="4">
        <v>43437</v>
      </c>
      <c r="B438" t="s">
        <v>59</v>
      </c>
      <c r="C438" s="5">
        <v>-30.03</v>
      </c>
      <c r="D438" t="s">
        <v>27</v>
      </c>
      <c r="E438" t="s">
        <v>8</v>
      </c>
      <c r="F438" t="s">
        <v>32</v>
      </c>
    </row>
    <row r="439" spans="1:6" x14ac:dyDescent="0.25">
      <c r="A439" s="4">
        <v>43438</v>
      </c>
      <c r="B439" t="s">
        <v>89</v>
      </c>
      <c r="C439" s="5">
        <v>-20.65</v>
      </c>
      <c r="D439" t="s">
        <v>27</v>
      </c>
      <c r="E439" t="s">
        <v>7</v>
      </c>
      <c r="F439" t="s">
        <v>28</v>
      </c>
    </row>
    <row r="440" spans="1:6" x14ac:dyDescent="0.25">
      <c r="A440" s="4">
        <v>43438</v>
      </c>
      <c r="B440" t="s">
        <v>35</v>
      </c>
      <c r="C440" s="5">
        <v>-11.76</v>
      </c>
      <c r="D440" t="s">
        <v>27</v>
      </c>
      <c r="E440" t="s">
        <v>15</v>
      </c>
      <c r="F440" t="s">
        <v>28</v>
      </c>
    </row>
    <row r="441" spans="1:6" x14ac:dyDescent="0.25">
      <c r="A441" s="4">
        <v>43438</v>
      </c>
      <c r="B441" t="s">
        <v>48</v>
      </c>
      <c r="C441" s="5">
        <v>-3</v>
      </c>
      <c r="D441" t="s">
        <v>27</v>
      </c>
      <c r="E441" t="s">
        <v>4</v>
      </c>
      <c r="F441" t="s">
        <v>32</v>
      </c>
    </row>
    <row r="442" spans="1:6" x14ac:dyDescent="0.25">
      <c r="A442" s="4">
        <v>43440</v>
      </c>
      <c r="B442" t="s">
        <v>38</v>
      </c>
      <c r="C442" s="5">
        <v>-40</v>
      </c>
      <c r="D442" t="s">
        <v>27</v>
      </c>
      <c r="E442" t="s">
        <v>20</v>
      </c>
      <c r="F442" t="s">
        <v>30</v>
      </c>
    </row>
    <row r="443" spans="1:6" x14ac:dyDescent="0.25">
      <c r="A443" s="4">
        <v>43440</v>
      </c>
      <c r="B443" t="s">
        <v>42</v>
      </c>
      <c r="C443" s="5">
        <v>-21.38</v>
      </c>
      <c r="D443" t="s">
        <v>27</v>
      </c>
      <c r="E443" t="s">
        <v>9</v>
      </c>
      <c r="F443" t="s">
        <v>28</v>
      </c>
    </row>
    <row r="444" spans="1:6" x14ac:dyDescent="0.25">
      <c r="A444" s="4">
        <v>43440</v>
      </c>
      <c r="B444" t="s">
        <v>42</v>
      </c>
      <c r="C444" s="5">
        <v>-13.48</v>
      </c>
      <c r="D444" t="s">
        <v>27</v>
      </c>
      <c r="E444" t="s">
        <v>9</v>
      </c>
      <c r="F444" t="s">
        <v>28</v>
      </c>
    </row>
    <row r="445" spans="1:6" x14ac:dyDescent="0.25">
      <c r="A445" s="4">
        <v>43441</v>
      </c>
      <c r="B445" t="s">
        <v>43</v>
      </c>
      <c r="C445" s="5">
        <v>2000</v>
      </c>
      <c r="D445" t="s">
        <v>34</v>
      </c>
      <c r="E445" t="s">
        <v>44</v>
      </c>
      <c r="F445" t="s">
        <v>30</v>
      </c>
    </row>
    <row r="446" spans="1:6" x14ac:dyDescent="0.25">
      <c r="A446" s="4">
        <v>43441</v>
      </c>
      <c r="B446" t="s">
        <v>52</v>
      </c>
      <c r="C446" s="5">
        <v>-30</v>
      </c>
      <c r="D446" t="s">
        <v>27</v>
      </c>
      <c r="E446" t="s">
        <v>10</v>
      </c>
      <c r="F446" t="s">
        <v>28</v>
      </c>
    </row>
    <row r="447" spans="1:6" x14ac:dyDescent="0.25">
      <c r="A447" s="4">
        <v>43442</v>
      </c>
      <c r="B447" t="s">
        <v>42</v>
      </c>
      <c r="C447" s="5">
        <v>-12.64</v>
      </c>
      <c r="D447" t="s">
        <v>27</v>
      </c>
      <c r="E447" t="s">
        <v>9</v>
      </c>
      <c r="F447" t="s">
        <v>28</v>
      </c>
    </row>
    <row r="448" spans="1:6" x14ac:dyDescent="0.25">
      <c r="A448" s="4">
        <v>43443</v>
      </c>
      <c r="B448" t="s">
        <v>39</v>
      </c>
      <c r="C448" s="5">
        <v>-10.69</v>
      </c>
      <c r="D448" t="s">
        <v>27</v>
      </c>
      <c r="E448" t="s">
        <v>16</v>
      </c>
      <c r="F448" t="s">
        <v>28</v>
      </c>
    </row>
    <row r="449" spans="1:6" x14ac:dyDescent="0.25">
      <c r="A449" s="4">
        <v>43445</v>
      </c>
      <c r="B449" t="s">
        <v>50</v>
      </c>
      <c r="C449" s="5">
        <v>-10.29</v>
      </c>
      <c r="D449" t="s">
        <v>27</v>
      </c>
      <c r="E449" t="s">
        <v>17</v>
      </c>
      <c r="F449" t="s">
        <v>28</v>
      </c>
    </row>
    <row r="450" spans="1:6" x14ac:dyDescent="0.25">
      <c r="A450" s="4">
        <v>43446</v>
      </c>
      <c r="B450" t="s">
        <v>40</v>
      </c>
      <c r="C450" s="5">
        <v>-89.54</v>
      </c>
      <c r="D450" t="s">
        <v>27</v>
      </c>
      <c r="E450" t="s">
        <v>13</v>
      </c>
      <c r="F450" t="s">
        <v>30</v>
      </c>
    </row>
    <row r="451" spans="1:6" x14ac:dyDescent="0.25">
      <c r="A451" s="4">
        <v>43447</v>
      </c>
      <c r="B451" t="s">
        <v>31</v>
      </c>
      <c r="C451" s="5">
        <v>-27</v>
      </c>
      <c r="D451" t="s">
        <v>27</v>
      </c>
      <c r="E451" t="s">
        <v>17</v>
      </c>
      <c r="F451" t="s">
        <v>32</v>
      </c>
    </row>
    <row r="452" spans="1:6" x14ac:dyDescent="0.25">
      <c r="A452" s="4">
        <v>43448</v>
      </c>
      <c r="B452" t="s">
        <v>47</v>
      </c>
      <c r="C452" s="5">
        <v>-60</v>
      </c>
      <c r="D452" t="s">
        <v>27</v>
      </c>
      <c r="E452" t="s">
        <v>20</v>
      </c>
      <c r="F452" t="s">
        <v>30</v>
      </c>
    </row>
    <row r="453" spans="1:6" x14ac:dyDescent="0.25">
      <c r="A453" s="4">
        <v>43448</v>
      </c>
      <c r="B453" t="s">
        <v>42</v>
      </c>
      <c r="C453" s="5">
        <v>-21.39</v>
      </c>
      <c r="D453" t="s">
        <v>27</v>
      </c>
      <c r="E453" t="s">
        <v>9</v>
      </c>
      <c r="F453" t="s">
        <v>32</v>
      </c>
    </row>
    <row r="454" spans="1:6" x14ac:dyDescent="0.25">
      <c r="A454" s="4">
        <v>43448</v>
      </c>
      <c r="B454" t="s">
        <v>37</v>
      </c>
      <c r="C454" s="5">
        <v>-17.100000000000001</v>
      </c>
      <c r="D454" t="s">
        <v>27</v>
      </c>
      <c r="E454" t="s">
        <v>11</v>
      </c>
      <c r="F454" t="s">
        <v>32</v>
      </c>
    </row>
    <row r="455" spans="1:6" x14ac:dyDescent="0.25">
      <c r="A455" s="4">
        <v>43451</v>
      </c>
      <c r="B455" t="s">
        <v>36</v>
      </c>
      <c r="C455" s="5">
        <v>-63</v>
      </c>
      <c r="D455" t="s">
        <v>27</v>
      </c>
      <c r="E455" t="s">
        <v>87</v>
      </c>
      <c r="F455" t="s">
        <v>32</v>
      </c>
    </row>
    <row r="456" spans="1:6" x14ac:dyDescent="0.25">
      <c r="A456" s="4">
        <v>43451</v>
      </c>
      <c r="B456" t="s">
        <v>46</v>
      </c>
      <c r="C456" s="5">
        <v>-35</v>
      </c>
      <c r="D456" t="s">
        <v>27</v>
      </c>
      <c r="E456" t="s">
        <v>20</v>
      </c>
      <c r="F456" t="s">
        <v>30</v>
      </c>
    </row>
    <row r="457" spans="1:6" x14ac:dyDescent="0.25">
      <c r="A457" s="4">
        <v>43451</v>
      </c>
      <c r="B457" t="s">
        <v>59</v>
      </c>
      <c r="C457" s="5">
        <v>-20.010000000000002</v>
      </c>
      <c r="D457" t="s">
        <v>27</v>
      </c>
      <c r="E457" t="s">
        <v>8</v>
      </c>
      <c r="F457" t="s">
        <v>32</v>
      </c>
    </row>
    <row r="458" spans="1:6" x14ac:dyDescent="0.25">
      <c r="A458" s="4">
        <v>43452</v>
      </c>
      <c r="B458" t="s">
        <v>33</v>
      </c>
      <c r="C458" s="5">
        <v>-311.02</v>
      </c>
      <c r="D458" t="s">
        <v>27</v>
      </c>
      <c r="E458" t="s">
        <v>33</v>
      </c>
      <c r="F458" t="s">
        <v>28</v>
      </c>
    </row>
    <row r="459" spans="1:6" x14ac:dyDescent="0.25">
      <c r="A459" s="4">
        <v>43452</v>
      </c>
      <c r="B459" t="s">
        <v>33</v>
      </c>
      <c r="C459" s="5">
        <v>311.02</v>
      </c>
      <c r="D459" t="s">
        <v>27</v>
      </c>
      <c r="E459" t="s">
        <v>33</v>
      </c>
      <c r="F459" t="s">
        <v>30</v>
      </c>
    </row>
    <row r="460" spans="1:6" x14ac:dyDescent="0.25">
      <c r="A460" s="4">
        <v>43452</v>
      </c>
      <c r="B460" t="s">
        <v>54</v>
      </c>
      <c r="C460" s="5">
        <v>-56.52</v>
      </c>
      <c r="D460" t="s">
        <v>27</v>
      </c>
      <c r="E460" t="s">
        <v>17</v>
      </c>
      <c r="F460" t="s">
        <v>32</v>
      </c>
    </row>
    <row r="461" spans="1:6" x14ac:dyDescent="0.25">
      <c r="A461" s="4">
        <v>43452</v>
      </c>
      <c r="B461" t="s">
        <v>26</v>
      </c>
      <c r="C461" s="5">
        <v>-49.99</v>
      </c>
      <c r="D461" t="s">
        <v>27</v>
      </c>
      <c r="E461" t="s">
        <v>18</v>
      </c>
      <c r="F461" t="s">
        <v>28</v>
      </c>
    </row>
    <row r="462" spans="1:6" x14ac:dyDescent="0.25">
      <c r="A462" s="4">
        <v>43452</v>
      </c>
      <c r="B462" t="s">
        <v>26</v>
      </c>
      <c r="C462" s="5">
        <v>-41.72</v>
      </c>
      <c r="D462" t="s">
        <v>27</v>
      </c>
      <c r="E462" t="s">
        <v>18</v>
      </c>
      <c r="F462" t="s">
        <v>28</v>
      </c>
    </row>
    <row r="463" spans="1:6" x14ac:dyDescent="0.25">
      <c r="A463" s="4">
        <v>43452</v>
      </c>
      <c r="B463" t="s">
        <v>26</v>
      </c>
      <c r="C463" s="5">
        <v>-24.3</v>
      </c>
      <c r="D463" t="s">
        <v>27</v>
      </c>
      <c r="E463" t="s">
        <v>18</v>
      </c>
      <c r="F463" t="s">
        <v>28</v>
      </c>
    </row>
    <row r="464" spans="1:6" x14ac:dyDescent="0.25">
      <c r="A464" s="4">
        <v>43452</v>
      </c>
      <c r="B464" t="s">
        <v>48</v>
      </c>
      <c r="C464" s="5">
        <v>-3</v>
      </c>
      <c r="D464" t="s">
        <v>27</v>
      </c>
      <c r="E464" t="s">
        <v>4</v>
      </c>
      <c r="F464" t="s">
        <v>32</v>
      </c>
    </row>
    <row r="465" spans="1:6" x14ac:dyDescent="0.25">
      <c r="A465" s="4">
        <v>43453</v>
      </c>
      <c r="B465" t="s">
        <v>70</v>
      </c>
      <c r="C465" s="5">
        <v>-75</v>
      </c>
      <c r="D465" t="s">
        <v>27</v>
      </c>
      <c r="E465" t="s">
        <v>3</v>
      </c>
      <c r="F465" t="s">
        <v>30</v>
      </c>
    </row>
    <row r="466" spans="1:6" x14ac:dyDescent="0.25">
      <c r="A466" s="4">
        <v>43453</v>
      </c>
      <c r="B466" t="s">
        <v>26</v>
      </c>
      <c r="C466" s="5">
        <v>-43.01</v>
      </c>
      <c r="D466" t="s">
        <v>27</v>
      </c>
      <c r="E466" t="s">
        <v>18</v>
      </c>
      <c r="F466" t="s">
        <v>28</v>
      </c>
    </row>
    <row r="467" spans="1:6" x14ac:dyDescent="0.25">
      <c r="A467" s="4">
        <v>43454</v>
      </c>
      <c r="B467" t="s">
        <v>33</v>
      </c>
      <c r="C467" s="5">
        <v>-464.03</v>
      </c>
      <c r="D467" t="s">
        <v>27</v>
      </c>
      <c r="E467" t="s">
        <v>33</v>
      </c>
      <c r="F467" t="s">
        <v>32</v>
      </c>
    </row>
    <row r="468" spans="1:6" x14ac:dyDescent="0.25">
      <c r="A468" s="4">
        <v>43454</v>
      </c>
      <c r="B468" t="s">
        <v>41</v>
      </c>
      <c r="C468" s="5">
        <v>-30.38</v>
      </c>
      <c r="D468" t="s">
        <v>27</v>
      </c>
      <c r="E468" t="s">
        <v>8</v>
      </c>
      <c r="F468" t="s">
        <v>32</v>
      </c>
    </row>
    <row r="469" spans="1:6" x14ac:dyDescent="0.25">
      <c r="A469" s="4">
        <v>43455</v>
      </c>
      <c r="B469" t="s">
        <v>43</v>
      </c>
      <c r="C469" s="5">
        <v>2000</v>
      </c>
      <c r="D469" t="s">
        <v>34</v>
      </c>
      <c r="E469" t="s">
        <v>44</v>
      </c>
      <c r="F469" t="s">
        <v>30</v>
      </c>
    </row>
    <row r="470" spans="1:6" x14ac:dyDescent="0.25">
      <c r="A470" s="4">
        <v>43455</v>
      </c>
      <c r="B470" t="s">
        <v>33</v>
      </c>
      <c r="C470" s="5">
        <v>464.03</v>
      </c>
      <c r="D470" t="s">
        <v>27</v>
      </c>
      <c r="E470" t="s">
        <v>33</v>
      </c>
      <c r="F470" t="s">
        <v>30</v>
      </c>
    </row>
    <row r="471" spans="1:6" x14ac:dyDescent="0.25">
      <c r="A471" s="4">
        <v>43456</v>
      </c>
      <c r="B471" t="s">
        <v>37</v>
      </c>
      <c r="C471" s="5">
        <v>-22.14</v>
      </c>
      <c r="D471" t="s">
        <v>27</v>
      </c>
      <c r="E471" t="s">
        <v>11</v>
      </c>
      <c r="F471" t="s">
        <v>28</v>
      </c>
    </row>
    <row r="472" spans="1:6" x14ac:dyDescent="0.25">
      <c r="A472" s="4">
        <v>43456</v>
      </c>
      <c r="B472" t="s">
        <v>90</v>
      </c>
      <c r="C472" s="5">
        <v>-21.38</v>
      </c>
      <c r="D472" t="s">
        <v>27</v>
      </c>
      <c r="E472" t="s">
        <v>7</v>
      </c>
      <c r="F472" t="s">
        <v>28</v>
      </c>
    </row>
    <row r="473" spans="1:6" x14ac:dyDescent="0.25">
      <c r="A473" s="4">
        <v>43457</v>
      </c>
      <c r="B473" t="s">
        <v>37</v>
      </c>
      <c r="C473" s="5">
        <v>-28</v>
      </c>
      <c r="D473" t="s">
        <v>27</v>
      </c>
      <c r="E473" t="s">
        <v>11</v>
      </c>
      <c r="F473" t="s">
        <v>28</v>
      </c>
    </row>
    <row r="474" spans="1:6" x14ac:dyDescent="0.25">
      <c r="A474" s="4">
        <v>43458</v>
      </c>
      <c r="B474" t="s">
        <v>37</v>
      </c>
      <c r="C474" s="5">
        <v>-38.4</v>
      </c>
      <c r="D474" t="s">
        <v>27</v>
      </c>
      <c r="E474" t="s">
        <v>11</v>
      </c>
      <c r="F474" t="s">
        <v>28</v>
      </c>
    </row>
    <row r="475" spans="1:6" x14ac:dyDescent="0.25">
      <c r="A475" s="4">
        <v>43460</v>
      </c>
      <c r="B475" t="s">
        <v>49</v>
      </c>
      <c r="C475" s="5">
        <v>-75.989999999999995</v>
      </c>
      <c r="D475" t="s">
        <v>27</v>
      </c>
      <c r="E475" t="s">
        <v>12</v>
      </c>
      <c r="F475" t="s">
        <v>30</v>
      </c>
    </row>
    <row r="476" spans="1:6" x14ac:dyDescent="0.25">
      <c r="A476" s="4">
        <v>43460</v>
      </c>
      <c r="B476" t="s">
        <v>76</v>
      </c>
      <c r="C476" s="5">
        <v>-56.07</v>
      </c>
      <c r="D476" t="s">
        <v>27</v>
      </c>
      <c r="E476" t="s">
        <v>7</v>
      </c>
      <c r="F476" t="s">
        <v>28</v>
      </c>
    </row>
    <row r="477" spans="1:6" x14ac:dyDescent="0.25">
      <c r="A477" s="4">
        <v>43460</v>
      </c>
      <c r="B477" t="s">
        <v>26</v>
      </c>
      <c r="C477" s="5">
        <v>-44.99</v>
      </c>
      <c r="D477" t="s">
        <v>27</v>
      </c>
      <c r="E477" t="s">
        <v>18</v>
      </c>
      <c r="F477" t="s">
        <v>28</v>
      </c>
    </row>
    <row r="478" spans="1:6" x14ac:dyDescent="0.25">
      <c r="A478" s="4">
        <v>43460</v>
      </c>
      <c r="B478" t="s">
        <v>41</v>
      </c>
      <c r="C478" s="5">
        <v>-32.47</v>
      </c>
      <c r="D478" t="s">
        <v>27</v>
      </c>
      <c r="E478" t="s">
        <v>8</v>
      </c>
      <c r="F478" t="s">
        <v>28</v>
      </c>
    </row>
    <row r="479" spans="1:6" x14ac:dyDescent="0.25">
      <c r="A479" s="4">
        <v>43460</v>
      </c>
      <c r="B479" t="s">
        <v>41</v>
      </c>
      <c r="C479" s="5">
        <v>-7.48</v>
      </c>
      <c r="D479" t="s">
        <v>27</v>
      </c>
      <c r="E479" t="s">
        <v>8</v>
      </c>
      <c r="F479" t="s">
        <v>28</v>
      </c>
    </row>
    <row r="480" spans="1:6" x14ac:dyDescent="0.25">
      <c r="A480" s="4">
        <v>43462</v>
      </c>
      <c r="B480" t="s">
        <v>55</v>
      </c>
      <c r="C480" s="5">
        <v>-12</v>
      </c>
      <c r="D480" t="s">
        <v>27</v>
      </c>
      <c r="E480" t="s">
        <v>2</v>
      </c>
      <c r="F480" t="s">
        <v>32</v>
      </c>
    </row>
    <row r="481" spans="1:6" x14ac:dyDescent="0.25">
      <c r="A481" s="4">
        <v>43463</v>
      </c>
      <c r="B481" t="s">
        <v>33</v>
      </c>
      <c r="C481" s="5">
        <v>-860.05</v>
      </c>
      <c r="D481" t="s">
        <v>27</v>
      </c>
      <c r="E481" t="s">
        <v>33</v>
      </c>
      <c r="F481" t="s">
        <v>28</v>
      </c>
    </row>
    <row r="482" spans="1:6" x14ac:dyDescent="0.25">
      <c r="A482" s="4">
        <v>43463</v>
      </c>
      <c r="B482" t="s">
        <v>42</v>
      </c>
      <c r="C482" s="5">
        <v>-55.04</v>
      </c>
      <c r="D482" t="s">
        <v>27</v>
      </c>
      <c r="E482" t="s">
        <v>9</v>
      </c>
      <c r="F482" t="s">
        <v>32</v>
      </c>
    </row>
    <row r="483" spans="1:6" x14ac:dyDescent="0.25">
      <c r="A483" s="4">
        <v>43463</v>
      </c>
      <c r="B483" t="s">
        <v>55</v>
      </c>
      <c r="C483" s="5">
        <v>-14</v>
      </c>
      <c r="D483" t="s">
        <v>27</v>
      </c>
      <c r="E483" t="s">
        <v>2</v>
      </c>
      <c r="F483" t="s">
        <v>32</v>
      </c>
    </row>
    <row r="484" spans="1:6" x14ac:dyDescent="0.25">
      <c r="A484" s="4">
        <v>43466</v>
      </c>
      <c r="B484" t="s">
        <v>26</v>
      </c>
      <c r="C484" s="5">
        <v>-13.09</v>
      </c>
      <c r="D484" t="s">
        <v>27</v>
      </c>
      <c r="E484" t="s">
        <v>18</v>
      </c>
      <c r="F484" t="s">
        <v>28</v>
      </c>
    </row>
    <row r="485" spans="1:6" x14ac:dyDescent="0.25">
      <c r="A485" s="4">
        <v>43467</v>
      </c>
      <c r="B485" t="s">
        <v>33</v>
      </c>
      <c r="C485" s="5">
        <v>499.6</v>
      </c>
      <c r="D485" t="s">
        <v>27</v>
      </c>
      <c r="E485" t="s">
        <v>33</v>
      </c>
      <c r="F485" t="s">
        <v>30</v>
      </c>
    </row>
    <row r="486" spans="1:6" x14ac:dyDescent="0.25">
      <c r="A486" s="4">
        <v>43468</v>
      </c>
      <c r="B486" t="s">
        <v>29</v>
      </c>
      <c r="C486" s="5">
        <v>-1100</v>
      </c>
      <c r="D486" t="s">
        <v>27</v>
      </c>
      <c r="E486" t="s">
        <v>14</v>
      </c>
      <c r="F486" t="s">
        <v>30</v>
      </c>
    </row>
    <row r="487" spans="1:6" x14ac:dyDescent="0.25">
      <c r="A487" s="4">
        <v>43468</v>
      </c>
      <c r="B487" t="s">
        <v>26</v>
      </c>
      <c r="C487" s="5">
        <v>-42.1</v>
      </c>
      <c r="D487" t="s">
        <v>27</v>
      </c>
      <c r="E487" t="s">
        <v>18</v>
      </c>
      <c r="F487" t="s">
        <v>28</v>
      </c>
    </row>
    <row r="488" spans="1:6" x14ac:dyDescent="0.25">
      <c r="A488" s="4">
        <v>43469</v>
      </c>
      <c r="B488" t="s">
        <v>43</v>
      </c>
      <c r="C488" s="5">
        <v>2000</v>
      </c>
      <c r="D488" t="s">
        <v>34</v>
      </c>
      <c r="E488" t="s">
        <v>44</v>
      </c>
      <c r="F488" t="s">
        <v>30</v>
      </c>
    </row>
    <row r="489" spans="1:6" x14ac:dyDescent="0.25">
      <c r="A489" s="4">
        <v>43470</v>
      </c>
      <c r="B489" t="s">
        <v>36</v>
      </c>
      <c r="C489" s="5">
        <v>-23.49</v>
      </c>
      <c r="D489" t="s">
        <v>27</v>
      </c>
      <c r="E489" t="s">
        <v>17</v>
      </c>
      <c r="F489" t="s">
        <v>28</v>
      </c>
    </row>
    <row r="490" spans="1:6" x14ac:dyDescent="0.25">
      <c r="A490" s="4">
        <v>43473</v>
      </c>
      <c r="B490" t="s">
        <v>38</v>
      </c>
      <c r="C490" s="5">
        <v>-45</v>
      </c>
      <c r="D490" t="s">
        <v>27</v>
      </c>
      <c r="E490" t="s">
        <v>20</v>
      </c>
      <c r="F490" t="s">
        <v>30</v>
      </c>
    </row>
    <row r="491" spans="1:6" x14ac:dyDescent="0.25">
      <c r="A491" s="4">
        <v>43474</v>
      </c>
      <c r="B491" t="s">
        <v>33</v>
      </c>
      <c r="C491" s="5">
        <v>-491.45</v>
      </c>
      <c r="D491" t="s">
        <v>27</v>
      </c>
      <c r="E491" t="s">
        <v>33</v>
      </c>
      <c r="F491" t="s">
        <v>28</v>
      </c>
    </row>
    <row r="492" spans="1:6" x14ac:dyDescent="0.25">
      <c r="A492" s="4">
        <v>43474</v>
      </c>
      <c r="B492" t="s">
        <v>33</v>
      </c>
      <c r="C492" s="5">
        <v>491.45</v>
      </c>
      <c r="D492" t="s">
        <v>27</v>
      </c>
      <c r="E492" t="s">
        <v>33</v>
      </c>
      <c r="F492" t="s">
        <v>30</v>
      </c>
    </row>
    <row r="493" spans="1:6" x14ac:dyDescent="0.25">
      <c r="A493" s="4">
        <v>43474</v>
      </c>
      <c r="B493" t="s">
        <v>33</v>
      </c>
      <c r="C493" s="5">
        <v>281.83999999999997</v>
      </c>
      <c r="D493" t="s">
        <v>27</v>
      </c>
      <c r="E493" t="s">
        <v>33</v>
      </c>
      <c r="F493" t="s">
        <v>30</v>
      </c>
    </row>
    <row r="494" spans="1:6" x14ac:dyDescent="0.25">
      <c r="A494" s="4">
        <v>43474</v>
      </c>
      <c r="B494" t="s">
        <v>39</v>
      </c>
      <c r="C494" s="5">
        <v>-10.69</v>
      </c>
      <c r="D494" t="s">
        <v>27</v>
      </c>
      <c r="E494" t="s">
        <v>16</v>
      </c>
      <c r="F494" t="s">
        <v>28</v>
      </c>
    </row>
    <row r="495" spans="1:6" x14ac:dyDescent="0.25">
      <c r="A495" s="4">
        <v>43475</v>
      </c>
      <c r="B495" t="s">
        <v>40</v>
      </c>
      <c r="C495" s="5">
        <v>-65</v>
      </c>
      <c r="D495" t="s">
        <v>27</v>
      </c>
      <c r="E495" t="s">
        <v>13</v>
      </c>
      <c r="F495" t="s">
        <v>30</v>
      </c>
    </row>
    <row r="496" spans="1:6" x14ac:dyDescent="0.25">
      <c r="A496" s="4">
        <v>43475</v>
      </c>
      <c r="B496" t="s">
        <v>42</v>
      </c>
      <c r="C496" s="5">
        <v>-58.79</v>
      </c>
      <c r="D496" t="s">
        <v>27</v>
      </c>
      <c r="E496" t="s">
        <v>9</v>
      </c>
      <c r="F496" t="s">
        <v>32</v>
      </c>
    </row>
    <row r="497" spans="1:6" x14ac:dyDescent="0.25">
      <c r="A497" s="4">
        <v>43475</v>
      </c>
      <c r="B497" t="s">
        <v>52</v>
      </c>
      <c r="C497" s="5">
        <v>-30</v>
      </c>
      <c r="D497" t="s">
        <v>27</v>
      </c>
      <c r="E497" t="s">
        <v>10</v>
      </c>
      <c r="F497" t="s">
        <v>32</v>
      </c>
    </row>
    <row r="498" spans="1:6" x14ac:dyDescent="0.25">
      <c r="A498" s="4">
        <v>43479</v>
      </c>
      <c r="B498" t="s">
        <v>41</v>
      </c>
      <c r="C498" s="5">
        <v>-28.92</v>
      </c>
      <c r="D498" t="s">
        <v>27</v>
      </c>
      <c r="E498" t="s">
        <v>8</v>
      </c>
      <c r="F498" t="s">
        <v>32</v>
      </c>
    </row>
    <row r="499" spans="1:6" x14ac:dyDescent="0.25">
      <c r="A499" s="4">
        <v>43480</v>
      </c>
      <c r="B499" t="s">
        <v>42</v>
      </c>
      <c r="C499" s="5">
        <v>-6.06</v>
      </c>
      <c r="D499" t="s">
        <v>27</v>
      </c>
      <c r="E499" t="s">
        <v>9</v>
      </c>
      <c r="F499" t="s">
        <v>32</v>
      </c>
    </row>
    <row r="500" spans="1:6" x14ac:dyDescent="0.25">
      <c r="A500" s="4">
        <v>43481</v>
      </c>
      <c r="B500" t="s">
        <v>47</v>
      </c>
      <c r="C500" s="5">
        <v>-60</v>
      </c>
      <c r="D500" t="s">
        <v>27</v>
      </c>
      <c r="E500" t="s">
        <v>20</v>
      </c>
      <c r="F500" t="s">
        <v>30</v>
      </c>
    </row>
    <row r="501" spans="1:6" x14ac:dyDescent="0.25">
      <c r="A501" s="4">
        <v>43481</v>
      </c>
      <c r="B501" t="s">
        <v>46</v>
      </c>
      <c r="C501" s="5">
        <v>-35</v>
      </c>
      <c r="D501" t="s">
        <v>27</v>
      </c>
      <c r="E501" t="s">
        <v>20</v>
      </c>
      <c r="F501" t="s">
        <v>30</v>
      </c>
    </row>
    <row r="502" spans="1:6" x14ac:dyDescent="0.25">
      <c r="A502" s="4">
        <v>43483</v>
      </c>
      <c r="B502" t="s">
        <v>43</v>
      </c>
      <c r="C502" s="5">
        <v>2000</v>
      </c>
      <c r="D502" t="s">
        <v>34</v>
      </c>
      <c r="E502" t="s">
        <v>44</v>
      </c>
      <c r="F502" t="s">
        <v>30</v>
      </c>
    </row>
    <row r="503" spans="1:6" x14ac:dyDescent="0.25">
      <c r="A503" s="4">
        <v>43483</v>
      </c>
      <c r="B503" t="s">
        <v>70</v>
      </c>
      <c r="C503" s="5">
        <v>-75</v>
      </c>
      <c r="D503" t="s">
        <v>27</v>
      </c>
      <c r="E503" t="s">
        <v>3</v>
      </c>
      <c r="F503" t="s">
        <v>30</v>
      </c>
    </row>
    <row r="504" spans="1:6" x14ac:dyDescent="0.25">
      <c r="A504" s="4">
        <v>43486</v>
      </c>
      <c r="B504" t="s">
        <v>33</v>
      </c>
      <c r="C504" s="5">
        <v>-277.99</v>
      </c>
      <c r="D504" t="s">
        <v>27</v>
      </c>
      <c r="E504" t="s">
        <v>33</v>
      </c>
      <c r="F504" t="s">
        <v>32</v>
      </c>
    </row>
    <row r="505" spans="1:6" x14ac:dyDescent="0.25">
      <c r="A505" s="4">
        <v>43487</v>
      </c>
      <c r="B505" t="s">
        <v>33</v>
      </c>
      <c r="C505" s="5">
        <v>277.99</v>
      </c>
      <c r="D505" t="s">
        <v>27</v>
      </c>
      <c r="E505" t="s">
        <v>33</v>
      </c>
      <c r="F505" t="s">
        <v>30</v>
      </c>
    </row>
    <row r="506" spans="1:6" x14ac:dyDescent="0.25">
      <c r="A506" s="4">
        <v>43489</v>
      </c>
      <c r="B506" t="s">
        <v>42</v>
      </c>
      <c r="C506" s="5">
        <v>-21.06</v>
      </c>
      <c r="D506" t="s">
        <v>27</v>
      </c>
      <c r="E506" t="s">
        <v>9</v>
      </c>
      <c r="F506" t="s">
        <v>32</v>
      </c>
    </row>
    <row r="507" spans="1:6" x14ac:dyDescent="0.25">
      <c r="A507" s="4">
        <v>43489</v>
      </c>
      <c r="B507" t="s">
        <v>26</v>
      </c>
      <c r="C507" s="5">
        <v>-11.7</v>
      </c>
      <c r="D507" t="s">
        <v>27</v>
      </c>
      <c r="E507" t="s">
        <v>18</v>
      </c>
      <c r="F507" t="s">
        <v>28</v>
      </c>
    </row>
    <row r="508" spans="1:6" x14ac:dyDescent="0.25">
      <c r="A508" s="4">
        <v>43489</v>
      </c>
      <c r="B508" t="s">
        <v>26</v>
      </c>
      <c r="C508" s="5">
        <v>-4.21</v>
      </c>
      <c r="D508" t="s">
        <v>27</v>
      </c>
      <c r="E508" t="s">
        <v>18</v>
      </c>
      <c r="F508" t="s">
        <v>28</v>
      </c>
    </row>
    <row r="509" spans="1:6" x14ac:dyDescent="0.25">
      <c r="A509" s="4">
        <v>43490</v>
      </c>
      <c r="B509" t="s">
        <v>49</v>
      </c>
      <c r="C509" s="5">
        <v>-75</v>
      </c>
      <c r="D509" t="s">
        <v>27</v>
      </c>
      <c r="E509" t="s">
        <v>12</v>
      </c>
      <c r="F509" t="s">
        <v>30</v>
      </c>
    </row>
    <row r="510" spans="1:6" x14ac:dyDescent="0.25">
      <c r="A510" s="4">
        <v>43496</v>
      </c>
      <c r="B510" t="s">
        <v>33</v>
      </c>
      <c r="C510" s="5">
        <v>1900</v>
      </c>
      <c r="D510" t="s">
        <v>27</v>
      </c>
      <c r="E510" t="s">
        <v>33</v>
      </c>
      <c r="F510" t="s">
        <v>30</v>
      </c>
    </row>
    <row r="511" spans="1:6" x14ac:dyDescent="0.25">
      <c r="A511" s="4">
        <v>43496</v>
      </c>
      <c r="B511" t="s">
        <v>41</v>
      </c>
      <c r="C511" s="5">
        <v>-31.32</v>
      </c>
      <c r="D511" t="s">
        <v>27</v>
      </c>
      <c r="E511" t="s">
        <v>8</v>
      </c>
      <c r="F511" t="s">
        <v>32</v>
      </c>
    </row>
    <row r="512" spans="1:6" x14ac:dyDescent="0.25">
      <c r="A512" s="4">
        <v>43497</v>
      </c>
      <c r="B512" t="s">
        <v>43</v>
      </c>
      <c r="C512" s="5">
        <v>2000</v>
      </c>
      <c r="D512" t="s">
        <v>34</v>
      </c>
      <c r="E512" t="s">
        <v>44</v>
      </c>
      <c r="F512" t="s">
        <v>30</v>
      </c>
    </row>
    <row r="513" spans="1:6" x14ac:dyDescent="0.25">
      <c r="A513" s="4">
        <v>43497</v>
      </c>
      <c r="B513" t="s">
        <v>26</v>
      </c>
      <c r="C513" s="5">
        <v>-13.09</v>
      </c>
      <c r="D513" t="s">
        <v>27</v>
      </c>
      <c r="E513" t="s">
        <v>18</v>
      </c>
      <c r="F513" t="s">
        <v>28</v>
      </c>
    </row>
    <row r="514" spans="1:6" x14ac:dyDescent="0.25">
      <c r="A514" s="4">
        <v>43497</v>
      </c>
      <c r="B514" t="s">
        <v>91</v>
      </c>
      <c r="C514" s="5">
        <v>-9.4700000000000006</v>
      </c>
      <c r="D514" t="s">
        <v>27</v>
      </c>
      <c r="E514" t="s">
        <v>17</v>
      </c>
      <c r="F514" t="s">
        <v>32</v>
      </c>
    </row>
    <row r="515" spans="1:6" x14ac:dyDescent="0.25">
      <c r="A515" s="4">
        <v>43500</v>
      </c>
      <c r="B515" t="s">
        <v>37</v>
      </c>
      <c r="C515" s="5">
        <v>-86.97</v>
      </c>
      <c r="D515" t="s">
        <v>27</v>
      </c>
      <c r="E515" t="s">
        <v>11</v>
      </c>
      <c r="F515" t="s">
        <v>32</v>
      </c>
    </row>
    <row r="516" spans="1:6" x14ac:dyDescent="0.25">
      <c r="A516" s="4">
        <v>43500</v>
      </c>
      <c r="B516" t="s">
        <v>35</v>
      </c>
      <c r="C516" s="5">
        <v>-11.76</v>
      </c>
      <c r="D516" t="s">
        <v>27</v>
      </c>
      <c r="E516" t="s">
        <v>19</v>
      </c>
      <c r="F516" t="s">
        <v>28</v>
      </c>
    </row>
    <row r="517" spans="1:6" x14ac:dyDescent="0.25">
      <c r="A517" s="4">
        <v>43501</v>
      </c>
      <c r="B517" t="s">
        <v>29</v>
      </c>
      <c r="C517" s="5">
        <v>-1100</v>
      </c>
      <c r="D517" t="s">
        <v>27</v>
      </c>
      <c r="E517" t="s">
        <v>14</v>
      </c>
      <c r="F517" t="s">
        <v>30</v>
      </c>
    </row>
    <row r="518" spans="1:6" x14ac:dyDescent="0.25">
      <c r="A518" s="4">
        <v>43503</v>
      </c>
      <c r="B518" t="s">
        <v>38</v>
      </c>
      <c r="C518" s="5">
        <v>-65</v>
      </c>
      <c r="D518" t="s">
        <v>27</v>
      </c>
      <c r="E518" t="s">
        <v>20</v>
      </c>
      <c r="F518" t="s">
        <v>30</v>
      </c>
    </row>
    <row r="519" spans="1:6" x14ac:dyDescent="0.25">
      <c r="A519" s="4">
        <v>43504</v>
      </c>
      <c r="B519" t="s">
        <v>31</v>
      </c>
      <c r="C519" s="5">
        <v>-27.47</v>
      </c>
      <c r="D519" t="s">
        <v>27</v>
      </c>
      <c r="E519" t="s">
        <v>17</v>
      </c>
      <c r="F519" t="s">
        <v>28</v>
      </c>
    </row>
    <row r="520" spans="1:6" x14ac:dyDescent="0.25">
      <c r="A520" s="4">
        <v>43504</v>
      </c>
      <c r="B520" t="s">
        <v>48</v>
      </c>
      <c r="C520" s="5">
        <v>-3</v>
      </c>
      <c r="D520" t="s">
        <v>27</v>
      </c>
      <c r="E520" t="s">
        <v>4</v>
      </c>
      <c r="F520" t="s">
        <v>28</v>
      </c>
    </row>
    <row r="521" spans="1:6" x14ac:dyDescent="0.25">
      <c r="A521" s="4">
        <v>43505</v>
      </c>
      <c r="B521" t="s">
        <v>39</v>
      </c>
      <c r="C521" s="5">
        <v>-10.69</v>
      </c>
      <c r="D521" t="s">
        <v>27</v>
      </c>
      <c r="E521" t="s">
        <v>16</v>
      </c>
      <c r="F521" t="s">
        <v>28</v>
      </c>
    </row>
    <row r="522" spans="1:6" x14ac:dyDescent="0.25">
      <c r="A522" s="4">
        <v>43507</v>
      </c>
      <c r="B522" t="s">
        <v>33</v>
      </c>
      <c r="C522" s="5">
        <v>133.94999999999999</v>
      </c>
      <c r="D522" t="s">
        <v>27</v>
      </c>
      <c r="E522" t="s">
        <v>33</v>
      </c>
      <c r="F522" t="s">
        <v>30</v>
      </c>
    </row>
    <row r="523" spans="1:6" x14ac:dyDescent="0.25">
      <c r="A523" s="4">
        <v>43507</v>
      </c>
      <c r="B523" t="s">
        <v>59</v>
      </c>
      <c r="C523" s="5">
        <v>-24.01</v>
      </c>
      <c r="D523" t="s">
        <v>27</v>
      </c>
      <c r="E523" t="s">
        <v>8</v>
      </c>
      <c r="F523" t="s">
        <v>28</v>
      </c>
    </row>
    <row r="524" spans="1:6" x14ac:dyDescent="0.25">
      <c r="A524" s="4">
        <v>43507</v>
      </c>
      <c r="B524" t="s">
        <v>48</v>
      </c>
      <c r="C524" s="5">
        <v>-3</v>
      </c>
      <c r="D524" t="s">
        <v>27</v>
      </c>
      <c r="E524" t="s">
        <v>4</v>
      </c>
      <c r="F524" t="s">
        <v>28</v>
      </c>
    </row>
    <row r="525" spans="1:6" x14ac:dyDescent="0.25">
      <c r="A525" s="4">
        <v>43508</v>
      </c>
      <c r="B525" t="s">
        <v>40</v>
      </c>
      <c r="C525" s="5">
        <v>-65</v>
      </c>
      <c r="D525" t="s">
        <v>27</v>
      </c>
      <c r="E525" t="s">
        <v>13</v>
      </c>
      <c r="F525" t="s">
        <v>30</v>
      </c>
    </row>
    <row r="526" spans="1:6" x14ac:dyDescent="0.25">
      <c r="A526" s="4">
        <v>43508</v>
      </c>
      <c r="B526" t="s">
        <v>42</v>
      </c>
      <c r="C526" s="5">
        <v>-30.54</v>
      </c>
      <c r="D526" t="s">
        <v>27</v>
      </c>
      <c r="E526" t="s">
        <v>9</v>
      </c>
      <c r="F526" t="s">
        <v>28</v>
      </c>
    </row>
    <row r="527" spans="1:6" x14ac:dyDescent="0.25">
      <c r="A527" s="4">
        <v>43509</v>
      </c>
      <c r="B527" t="s">
        <v>42</v>
      </c>
      <c r="C527" s="5">
        <v>-8.2100000000000009</v>
      </c>
      <c r="D527" t="s">
        <v>27</v>
      </c>
      <c r="E527" t="s">
        <v>9</v>
      </c>
      <c r="F527" t="s">
        <v>28</v>
      </c>
    </row>
    <row r="528" spans="1:6" x14ac:dyDescent="0.25">
      <c r="A528" s="4">
        <v>43511</v>
      </c>
      <c r="B528" t="s">
        <v>43</v>
      </c>
      <c r="C528" s="5">
        <v>2000</v>
      </c>
      <c r="D528" t="s">
        <v>34</v>
      </c>
      <c r="E528" t="s">
        <v>44</v>
      </c>
      <c r="F528" t="s">
        <v>30</v>
      </c>
    </row>
    <row r="529" spans="1:6" x14ac:dyDescent="0.25">
      <c r="A529" s="4">
        <v>43511</v>
      </c>
      <c r="B529" t="s">
        <v>33</v>
      </c>
      <c r="C529" s="5">
        <v>-207.47</v>
      </c>
      <c r="D529" t="s">
        <v>27</v>
      </c>
      <c r="E529" t="s">
        <v>33</v>
      </c>
      <c r="F529" t="s">
        <v>28</v>
      </c>
    </row>
    <row r="530" spans="1:6" x14ac:dyDescent="0.25">
      <c r="A530" s="4">
        <v>43511</v>
      </c>
      <c r="B530" t="s">
        <v>33</v>
      </c>
      <c r="C530" s="5">
        <v>207.47</v>
      </c>
      <c r="D530" t="s">
        <v>27</v>
      </c>
      <c r="E530" t="s">
        <v>33</v>
      </c>
      <c r="F530" t="s">
        <v>30</v>
      </c>
    </row>
    <row r="531" spans="1:6" x14ac:dyDescent="0.25">
      <c r="A531" s="4">
        <v>43511</v>
      </c>
      <c r="B531" t="s">
        <v>47</v>
      </c>
      <c r="C531" s="5">
        <v>-60</v>
      </c>
      <c r="D531" t="s">
        <v>27</v>
      </c>
      <c r="E531" t="s">
        <v>20</v>
      </c>
      <c r="F531" t="s">
        <v>30</v>
      </c>
    </row>
    <row r="532" spans="1:6" x14ac:dyDescent="0.25">
      <c r="A532" s="4">
        <v>43511</v>
      </c>
      <c r="B532" t="s">
        <v>42</v>
      </c>
      <c r="C532" s="5">
        <v>-4.59</v>
      </c>
      <c r="D532" t="s">
        <v>27</v>
      </c>
      <c r="E532" t="s">
        <v>9</v>
      </c>
      <c r="F532" t="s">
        <v>28</v>
      </c>
    </row>
    <row r="533" spans="1:6" x14ac:dyDescent="0.25">
      <c r="A533" s="4">
        <v>43512</v>
      </c>
      <c r="B533" t="s">
        <v>26</v>
      </c>
      <c r="C533" s="5">
        <v>-37.450000000000003</v>
      </c>
      <c r="D533" t="s">
        <v>27</v>
      </c>
      <c r="E533" t="s">
        <v>18</v>
      </c>
      <c r="F533" t="s">
        <v>28</v>
      </c>
    </row>
    <row r="534" spans="1:6" x14ac:dyDescent="0.25">
      <c r="A534" s="4">
        <v>43512</v>
      </c>
      <c r="B534" t="s">
        <v>36</v>
      </c>
      <c r="C534" s="5">
        <v>-32.75</v>
      </c>
      <c r="D534" t="s">
        <v>27</v>
      </c>
      <c r="E534" t="s">
        <v>17</v>
      </c>
      <c r="F534" t="s">
        <v>28</v>
      </c>
    </row>
    <row r="535" spans="1:6" x14ac:dyDescent="0.25">
      <c r="A535" s="4">
        <v>43512</v>
      </c>
      <c r="B535" t="s">
        <v>55</v>
      </c>
      <c r="C535" s="5">
        <v>-8</v>
      </c>
      <c r="D535" t="s">
        <v>27</v>
      </c>
      <c r="E535" t="s">
        <v>2</v>
      </c>
      <c r="F535" t="s">
        <v>28</v>
      </c>
    </row>
    <row r="536" spans="1:6" x14ac:dyDescent="0.25">
      <c r="A536" s="4">
        <v>43515</v>
      </c>
      <c r="B536" t="s">
        <v>33</v>
      </c>
      <c r="C536" s="5">
        <v>574.84</v>
      </c>
      <c r="D536" t="s">
        <v>27</v>
      </c>
      <c r="E536" t="s">
        <v>33</v>
      </c>
      <c r="F536" t="s">
        <v>30</v>
      </c>
    </row>
    <row r="537" spans="1:6" x14ac:dyDescent="0.25">
      <c r="A537" s="4">
        <v>43515</v>
      </c>
      <c r="B537" t="s">
        <v>46</v>
      </c>
      <c r="C537" s="5">
        <v>-35</v>
      </c>
      <c r="D537" t="s">
        <v>27</v>
      </c>
      <c r="E537" t="s">
        <v>20</v>
      </c>
      <c r="F537" t="s">
        <v>30</v>
      </c>
    </row>
    <row r="538" spans="1:6" x14ac:dyDescent="0.25">
      <c r="A538" s="4">
        <v>43516</v>
      </c>
      <c r="B538" t="s">
        <v>33</v>
      </c>
      <c r="C538" s="5">
        <v>-292.54000000000002</v>
      </c>
      <c r="D538" t="s">
        <v>27</v>
      </c>
      <c r="E538" t="s">
        <v>33</v>
      </c>
      <c r="F538" t="s">
        <v>32</v>
      </c>
    </row>
    <row r="539" spans="1:6" x14ac:dyDescent="0.25">
      <c r="A539" s="4">
        <v>43516</v>
      </c>
      <c r="B539" t="s">
        <v>70</v>
      </c>
      <c r="C539" s="5">
        <v>-75</v>
      </c>
      <c r="D539" t="s">
        <v>27</v>
      </c>
      <c r="E539" t="s">
        <v>3</v>
      </c>
      <c r="F539" t="s">
        <v>30</v>
      </c>
    </row>
    <row r="540" spans="1:6" x14ac:dyDescent="0.25">
      <c r="A540" s="4">
        <v>43516</v>
      </c>
      <c r="B540" t="s">
        <v>52</v>
      </c>
      <c r="C540" s="5">
        <v>-30</v>
      </c>
      <c r="D540" t="s">
        <v>27</v>
      </c>
      <c r="E540" t="s">
        <v>10</v>
      </c>
      <c r="F540" t="s">
        <v>28</v>
      </c>
    </row>
    <row r="541" spans="1:6" x14ac:dyDescent="0.25">
      <c r="A541" s="4">
        <v>43517</v>
      </c>
      <c r="B541" t="s">
        <v>33</v>
      </c>
      <c r="C541" s="5">
        <v>292.54000000000002</v>
      </c>
      <c r="D541" t="s">
        <v>27</v>
      </c>
      <c r="E541" t="s">
        <v>33</v>
      </c>
      <c r="F541" t="s">
        <v>30</v>
      </c>
    </row>
    <row r="542" spans="1:6" x14ac:dyDescent="0.25">
      <c r="A542" s="4">
        <v>43517</v>
      </c>
      <c r="B542" t="s">
        <v>42</v>
      </c>
      <c r="C542" s="5">
        <v>-46.96</v>
      </c>
      <c r="D542" t="s">
        <v>27</v>
      </c>
      <c r="E542" t="s">
        <v>9</v>
      </c>
      <c r="F542" t="s">
        <v>32</v>
      </c>
    </row>
    <row r="543" spans="1:6" x14ac:dyDescent="0.25">
      <c r="A543" s="4">
        <v>43521</v>
      </c>
      <c r="B543" t="s">
        <v>49</v>
      </c>
      <c r="C543" s="5">
        <v>-75</v>
      </c>
      <c r="D543" t="s">
        <v>27</v>
      </c>
      <c r="E543" t="s">
        <v>12</v>
      </c>
      <c r="F543" t="s">
        <v>30</v>
      </c>
    </row>
    <row r="544" spans="1:6" x14ac:dyDescent="0.25">
      <c r="A544" s="4">
        <v>43521</v>
      </c>
      <c r="B544" t="s">
        <v>59</v>
      </c>
      <c r="C544" s="5">
        <v>-33.799999999999997</v>
      </c>
      <c r="D544" t="s">
        <v>27</v>
      </c>
      <c r="E544" t="s">
        <v>8</v>
      </c>
      <c r="F544" t="s">
        <v>32</v>
      </c>
    </row>
    <row r="545" spans="1:6" x14ac:dyDescent="0.25">
      <c r="A545" s="4">
        <v>43523</v>
      </c>
      <c r="B545" t="s">
        <v>91</v>
      </c>
      <c r="C545" s="5">
        <v>-25.77</v>
      </c>
      <c r="D545" t="s">
        <v>27</v>
      </c>
      <c r="E545" t="s">
        <v>17</v>
      </c>
      <c r="F545" t="s">
        <v>32</v>
      </c>
    </row>
    <row r="546" spans="1:6" x14ac:dyDescent="0.25">
      <c r="A546" s="4">
        <v>43524</v>
      </c>
      <c r="B546" t="s">
        <v>42</v>
      </c>
      <c r="C546" s="5">
        <v>-32.07</v>
      </c>
      <c r="D546" t="s">
        <v>27</v>
      </c>
      <c r="E546" t="s">
        <v>9</v>
      </c>
      <c r="F546" t="s">
        <v>32</v>
      </c>
    </row>
    <row r="547" spans="1:6" x14ac:dyDescent="0.25">
      <c r="A547" s="4">
        <v>43525</v>
      </c>
      <c r="B547" t="s">
        <v>43</v>
      </c>
      <c r="C547" s="5">
        <v>2000</v>
      </c>
      <c r="D547" t="s">
        <v>34</v>
      </c>
      <c r="E547" t="s">
        <v>44</v>
      </c>
      <c r="F547" t="s">
        <v>30</v>
      </c>
    </row>
    <row r="548" spans="1:6" x14ac:dyDescent="0.25">
      <c r="A548" s="4">
        <v>43525</v>
      </c>
      <c r="B548" t="s">
        <v>26</v>
      </c>
      <c r="C548" s="5">
        <v>-13.09</v>
      </c>
      <c r="D548" t="s">
        <v>27</v>
      </c>
      <c r="E548" t="s">
        <v>18</v>
      </c>
      <c r="F548" t="s">
        <v>28</v>
      </c>
    </row>
    <row r="549" spans="1:6" x14ac:dyDescent="0.25">
      <c r="A549" s="4">
        <v>43528</v>
      </c>
      <c r="B549" t="s">
        <v>29</v>
      </c>
      <c r="C549" s="5">
        <v>-1100</v>
      </c>
      <c r="D549" t="s">
        <v>27</v>
      </c>
      <c r="E549" t="s">
        <v>14</v>
      </c>
      <c r="F549" t="s">
        <v>30</v>
      </c>
    </row>
    <row r="550" spans="1:6" x14ac:dyDescent="0.25">
      <c r="A550" s="4">
        <v>43528</v>
      </c>
      <c r="B550" t="s">
        <v>42</v>
      </c>
      <c r="C550" s="5">
        <v>-92.04</v>
      </c>
      <c r="D550" t="s">
        <v>27</v>
      </c>
      <c r="E550" t="s">
        <v>9</v>
      </c>
      <c r="F550" t="s">
        <v>32</v>
      </c>
    </row>
    <row r="551" spans="1:6" x14ac:dyDescent="0.25">
      <c r="A551" s="4">
        <v>43528</v>
      </c>
      <c r="B551" t="s">
        <v>35</v>
      </c>
      <c r="C551" s="5">
        <v>-11.76</v>
      </c>
      <c r="D551" t="s">
        <v>27</v>
      </c>
      <c r="E551" t="s">
        <v>19</v>
      </c>
      <c r="F551" t="s">
        <v>28</v>
      </c>
    </row>
    <row r="552" spans="1:6" x14ac:dyDescent="0.25">
      <c r="A552" s="4">
        <v>43529</v>
      </c>
      <c r="B552" t="s">
        <v>54</v>
      </c>
      <c r="C552" s="5">
        <v>-7</v>
      </c>
      <c r="D552" t="s">
        <v>27</v>
      </c>
      <c r="E552" t="s">
        <v>17</v>
      </c>
      <c r="F552" t="s">
        <v>32</v>
      </c>
    </row>
    <row r="553" spans="1:6" x14ac:dyDescent="0.25">
      <c r="A553" s="4">
        <v>43530</v>
      </c>
      <c r="B553" t="s">
        <v>33</v>
      </c>
      <c r="C553" s="5">
        <v>491.86</v>
      </c>
      <c r="D553" t="s">
        <v>27</v>
      </c>
      <c r="E553" t="s">
        <v>33</v>
      </c>
      <c r="F553" t="s">
        <v>30</v>
      </c>
    </row>
    <row r="554" spans="1:6" x14ac:dyDescent="0.25">
      <c r="A554" s="4">
        <v>43532</v>
      </c>
      <c r="B554" t="s">
        <v>38</v>
      </c>
      <c r="C554" s="5">
        <v>-49</v>
      </c>
      <c r="D554" t="s">
        <v>27</v>
      </c>
      <c r="E554" t="s">
        <v>20</v>
      </c>
      <c r="F554" t="s">
        <v>30</v>
      </c>
    </row>
    <row r="555" spans="1:6" x14ac:dyDescent="0.25">
      <c r="A555" s="4">
        <v>43532</v>
      </c>
      <c r="B555" t="s">
        <v>59</v>
      </c>
      <c r="C555" s="5">
        <v>-34.08</v>
      </c>
      <c r="D555" t="s">
        <v>27</v>
      </c>
      <c r="E555" t="s">
        <v>8</v>
      </c>
      <c r="F555" t="s">
        <v>28</v>
      </c>
    </row>
    <row r="556" spans="1:6" x14ac:dyDescent="0.25">
      <c r="A556" s="4">
        <v>43532</v>
      </c>
      <c r="B556" t="s">
        <v>26</v>
      </c>
      <c r="C556" s="5">
        <v>-27.17</v>
      </c>
      <c r="D556" t="s">
        <v>27</v>
      </c>
      <c r="E556" t="s">
        <v>18</v>
      </c>
      <c r="F556" t="s">
        <v>28</v>
      </c>
    </row>
    <row r="557" spans="1:6" x14ac:dyDescent="0.25">
      <c r="A557" s="4">
        <v>43533</v>
      </c>
      <c r="B557" t="s">
        <v>39</v>
      </c>
      <c r="C557" s="5">
        <v>-10.69</v>
      </c>
      <c r="D557" t="s">
        <v>27</v>
      </c>
      <c r="E557" t="s">
        <v>16</v>
      </c>
      <c r="F557" t="s">
        <v>28</v>
      </c>
    </row>
    <row r="558" spans="1:6" x14ac:dyDescent="0.25">
      <c r="A558" s="4">
        <v>43536</v>
      </c>
      <c r="B558" t="s">
        <v>40</v>
      </c>
      <c r="C558" s="5">
        <v>-65</v>
      </c>
      <c r="D558" t="s">
        <v>27</v>
      </c>
      <c r="E558" t="s">
        <v>13</v>
      </c>
      <c r="F558" t="s">
        <v>30</v>
      </c>
    </row>
    <row r="559" spans="1:6" x14ac:dyDescent="0.25">
      <c r="A559" s="4">
        <v>43536</v>
      </c>
      <c r="B559" t="s">
        <v>92</v>
      </c>
      <c r="C559" s="5">
        <v>-3.02</v>
      </c>
      <c r="D559" t="s">
        <v>27</v>
      </c>
      <c r="E559" t="s">
        <v>17</v>
      </c>
      <c r="F559" t="s">
        <v>28</v>
      </c>
    </row>
    <row r="560" spans="1:6" x14ac:dyDescent="0.25">
      <c r="A560" s="4">
        <v>43537</v>
      </c>
      <c r="B560" t="s">
        <v>33</v>
      </c>
      <c r="C560" s="5">
        <v>-532.86</v>
      </c>
      <c r="D560" t="s">
        <v>27</v>
      </c>
      <c r="E560" t="s">
        <v>33</v>
      </c>
      <c r="F560" t="s">
        <v>28</v>
      </c>
    </row>
    <row r="561" spans="1:6" x14ac:dyDescent="0.25">
      <c r="A561" s="4">
        <v>43537</v>
      </c>
      <c r="B561" t="s">
        <v>33</v>
      </c>
      <c r="C561" s="5">
        <v>-301.79000000000002</v>
      </c>
      <c r="D561" t="s">
        <v>27</v>
      </c>
      <c r="E561" t="s">
        <v>33</v>
      </c>
      <c r="F561" t="s">
        <v>32</v>
      </c>
    </row>
    <row r="562" spans="1:6" x14ac:dyDescent="0.25">
      <c r="A562" s="4">
        <v>43538</v>
      </c>
      <c r="B562" t="s">
        <v>33</v>
      </c>
      <c r="C562" s="5">
        <v>305.27</v>
      </c>
      <c r="D562" t="s">
        <v>27</v>
      </c>
      <c r="E562" t="s">
        <v>33</v>
      </c>
      <c r="F562" t="s">
        <v>30</v>
      </c>
    </row>
    <row r="563" spans="1:6" x14ac:dyDescent="0.25">
      <c r="A563" s="4">
        <v>43538</v>
      </c>
      <c r="B563" t="s">
        <v>33</v>
      </c>
      <c r="C563" s="5">
        <v>301.79000000000002</v>
      </c>
      <c r="D563" t="s">
        <v>27</v>
      </c>
      <c r="E563" t="s">
        <v>33</v>
      </c>
      <c r="F563" t="s">
        <v>30</v>
      </c>
    </row>
    <row r="564" spans="1:6" x14ac:dyDescent="0.25">
      <c r="A564" s="4">
        <v>43538</v>
      </c>
      <c r="B564" t="s">
        <v>50</v>
      </c>
      <c r="C564" s="5">
        <v>-8</v>
      </c>
      <c r="D564" t="s">
        <v>27</v>
      </c>
      <c r="E564" t="s">
        <v>17</v>
      </c>
      <c r="F564" t="s">
        <v>28</v>
      </c>
    </row>
    <row r="565" spans="1:6" x14ac:dyDescent="0.25">
      <c r="A565" s="4">
        <v>43539</v>
      </c>
      <c r="B565" t="s">
        <v>43</v>
      </c>
      <c r="C565" s="5">
        <v>2000</v>
      </c>
      <c r="D565" t="s">
        <v>34</v>
      </c>
      <c r="E565" t="s">
        <v>44</v>
      </c>
      <c r="F565" t="s">
        <v>30</v>
      </c>
    </row>
    <row r="566" spans="1:6" x14ac:dyDescent="0.25">
      <c r="A566" s="4">
        <v>43539</v>
      </c>
      <c r="B566" t="s">
        <v>47</v>
      </c>
      <c r="C566" s="5">
        <v>-60</v>
      </c>
      <c r="D566" t="s">
        <v>27</v>
      </c>
      <c r="E566" t="s">
        <v>20</v>
      </c>
      <c r="F566" t="s">
        <v>30</v>
      </c>
    </row>
    <row r="567" spans="1:6" x14ac:dyDescent="0.25">
      <c r="A567" s="4">
        <v>43542</v>
      </c>
      <c r="B567" t="s">
        <v>93</v>
      </c>
      <c r="C567" s="5">
        <v>-320.99</v>
      </c>
      <c r="D567" t="s">
        <v>27</v>
      </c>
      <c r="E567" t="s">
        <v>5</v>
      </c>
      <c r="F567" t="s">
        <v>28</v>
      </c>
    </row>
    <row r="568" spans="1:6" x14ac:dyDescent="0.25">
      <c r="A568" s="4">
        <v>43542</v>
      </c>
      <c r="B568" t="s">
        <v>42</v>
      </c>
      <c r="C568" s="5">
        <v>-16.23</v>
      </c>
      <c r="D568" t="s">
        <v>27</v>
      </c>
      <c r="E568" t="s">
        <v>9</v>
      </c>
      <c r="F568" t="s">
        <v>28</v>
      </c>
    </row>
    <row r="569" spans="1:6" x14ac:dyDescent="0.25">
      <c r="A569" s="4">
        <v>43543</v>
      </c>
      <c r="B569" t="s">
        <v>46</v>
      </c>
      <c r="C569" s="5">
        <v>-35</v>
      </c>
      <c r="D569" t="s">
        <v>27</v>
      </c>
      <c r="E569" t="s">
        <v>20</v>
      </c>
      <c r="F569" t="s">
        <v>30</v>
      </c>
    </row>
    <row r="570" spans="1:6" x14ac:dyDescent="0.25">
      <c r="A570" s="4">
        <v>43543</v>
      </c>
      <c r="B570" t="s">
        <v>26</v>
      </c>
      <c r="C570" s="5">
        <v>-13.84</v>
      </c>
      <c r="D570" t="s">
        <v>27</v>
      </c>
      <c r="E570" t="s">
        <v>18</v>
      </c>
      <c r="F570" t="s">
        <v>28</v>
      </c>
    </row>
    <row r="571" spans="1:6" x14ac:dyDescent="0.25">
      <c r="A571" s="4">
        <v>43544</v>
      </c>
      <c r="B571" t="s">
        <v>70</v>
      </c>
      <c r="C571" s="5">
        <v>-75</v>
      </c>
      <c r="D571" t="s">
        <v>27</v>
      </c>
      <c r="E571" t="s">
        <v>3</v>
      </c>
      <c r="F571" t="s">
        <v>30</v>
      </c>
    </row>
    <row r="572" spans="1:6" x14ac:dyDescent="0.25">
      <c r="A572" s="4">
        <v>43546</v>
      </c>
      <c r="B572" t="s">
        <v>59</v>
      </c>
      <c r="C572" s="5">
        <v>-37.51</v>
      </c>
      <c r="D572" t="s">
        <v>27</v>
      </c>
      <c r="E572" t="s">
        <v>8</v>
      </c>
      <c r="F572" t="s">
        <v>28</v>
      </c>
    </row>
    <row r="573" spans="1:6" x14ac:dyDescent="0.25">
      <c r="A573" s="4">
        <v>43547</v>
      </c>
      <c r="B573" t="s">
        <v>48</v>
      </c>
      <c r="C573" s="5">
        <v>-5.2</v>
      </c>
      <c r="D573" t="s">
        <v>27</v>
      </c>
      <c r="E573" t="s">
        <v>4</v>
      </c>
      <c r="F573" t="s">
        <v>28</v>
      </c>
    </row>
    <row r="574" spans="1:6" x14ac:dyDescent="0.25">
      <c r="A574" s="4">
        <v>43549</v>
      </c>
      <c r="B574" t="s">
        <v>49</v>
      </c>
      <c r="C574" s="5">
        <v>-75</v>
      </c>
      <c r="D574" t="s">
        <v>27</v>
      </c>
      <c r="E574" t="s">
        <v>12</v>
      </c>
      <c r="F574" t="s">
        <v>30</v>
      </c>
    </row>
    <row r="575" spans="1:6" x14ac:dyDescent="0.25">
      <c r="A575" s="4">
        <v>43550</v>
      </c>
      <c r="B575" t="s">
        <v>26</v>
      </c>
      <c r="C575" s="5">
        <v>-16.04</v>
      </c>
      <c r="D575" t="s">
        <v>27</v>
      </c>
      <c r="E575" t="s">
        <v>18</v>
      </c>
      <c r="F575" t="s">
        <v>28</v>
      </c>
    </row>
    <row r="576" spans="1:6" x14ac:dyDescent="0.25">
      <c r="A576" s="4">
        <v>43551</v>
      </c>
      <c r="B576" t="s">
        <v>55</v>
      </c>
      <c r="C576" s="5">
        <v>-49.63</v>
      </c>
      <c r="D576" t="s">
        <v>27</v>
      </c>
      <c r="E576" t="s">
        <v>2</v>
      </c>
      <c r="F576" t="s">
        <v>28</v>
      </c>
    </row>
    <row r="577" spans="1:6" x14ac:dyDescent="0.25">
      <c r="A577" s="4">
        <v>43551</v>
      </c>
      <c r="B577" t="s">
        <v>42</v>
      </c>
      <c r="C577" s="5">
        <v>-4.46</v>
      </c>
      <c r="D577" t="s">
        <v>27</v>
      </c>
      <c r="E577" t="s">
        <v>9</v>
      </c>
      <c r="F577" t="s">
        <v>28</v>
      </c>
    </row>
    <row r="578" spans="1:6" x14ac:dyDescent="0.25">
      <c r="A578" s="4">
        <v>43553</v>
      </c>
      <c r="B578" t="s">
        <v>43</v>
      </c>
      <c r="C578" s="5">
        <v>2000</v>
      </c>
      <c r="D578" t="s">
        <v>34</v>
      </c>
      <c r="E578" t="s">
        <v>44</v>
      </c>
      <c r="F578" t="s">
        <v>30</v>
      </c>
    </row>
    <row r="579" spans="1:6" x14ac:dyDescent="0.25">
      <c r="A579" s="4">
        <v>43554</v>
      </c>
      <c r="B579" t="s">
        <v>48</v>
      </c>
      <c r="C579" s="5">
        <v>-12.84</v>
      </c>
      <c r="D579" t="s">
        <v>27</v>
      </c>
      <c r="E579" t="s">
        <v>4</v>
      </c>
      <c r="F579" t="s">
        <v>28</v>
      </c>
    </row>
    <row r="580" spans="1:6" x14ac:dyDescent="0.25">
      <c r="A580" s="4">
        <v>43555</v>
      </c>
      <c r="B580" t="s">
        <v>33</v>
      </c>
      <c r="C580" s="5">
        <v>-957.6</v>
      </c>
      <c r="D580" t="s">
        <v>27</v>
      </c>
      <c r="E580" t="s">
        <v>33</v>
      </c>
      <c r="F580" t="s">
        <v>28</v>
      </c>
    </row>
    <row r="581" spans="1:6" x14ac:dyDescent="0.25">
      <c r="A581" s="4">
        <v>43556</v>
      </c>
      <c r="B581" t="s">
        <v>33</v>
      </c>
      <c r="C581" s="5">
        <v>1552.65</v>
      </c>
      <c r="D581" t="s">
        <v>27</v>
      </c>
      <c r="E581" t="s">
        <v>33</v>
      </c>
      <c r="F581" t="s">
        <v>30</v>
      </c>
    </row>
    <row r="582" spans="1:6" x14ac:dyDescent="0.25">
      <c r="A582" s="4">
        <v>43556</v>
      </c>
      <c r="B582" t="s">
        <v>33</v>
      </c>
      <c r="C582" s="5">
        <v>-600.51</v>
      </c>
      <c r="D582" t="s">
        <v>27</v>
      </c>
      <c r="E582" t="s">
        <v>33</v>
      </c>
      <c r="F582" t="s">
        <v>28</v>
      </c>
    </row>
    <row r="583" spans="1:6" x14ac:dyDescent="0.25">
      <c r="A583" s="4">
        <v>43556</v>
      </c>
      <c r="B583" t="s">
        <v>26</v>
      </c>
      <c r="C583" s="5">
        <v>-13.09</v>
      </c>
      <c r="D583" t="s">
        <v>27</v>
      </c>
      <c r="E583" t="s">
        <v>18</v>
      </c>
      <c r="F583" t="s">
        <v>28</v>
      </c>
    </row>
    <row r="584" spans="1:6" x14ac:dyDescent="0.25">
      <c r="A584" s="4">
        <v>43557</v>
      </c>
      <c r="B584" t="s">
        <v>29</v>
      </c>
      <c r="C584" s="5">
        <v>-1100</v>
      </c>
      <c r="D584" t="s">
        <v>27</v>
      </c>
      <c r="E584" t="s">
        <v>14</v>
      </c>
      <c r="F584" t="s">
        <v>30</v>
      </c>
    </row>
    <row r="585" spans="1:6" x14ac:dyDescent="0.25">
      <c r="A585" s="4">
        <v>43559</v>
      </c>
      <c r="B585" t="s">
        <v>26</v>
      </c>
      <c r="C585" s="5">
        <v>-35.9</v>
      </c>
      <c r="D585" t="s">
        <v>27</v>
      </c>
      <c r="E585" t="s">
        <v>18</v>
      </c>
      <c r="F585" t="s">
        <v>28</v>
      </c>
    </row>
    <row r="586" spans="1:6" x14ac:dyDescent="0.25">
      <c r="A586" s="4">
        <v>43559</v>
      </c>
      <c r="B586" t="s">
        <v>35</v>
      </c>
      <c r="C586" s="5">
        <v>-11.76</v>
      </c>
      <c r="D586" t="s">
        <v>27</v>
      </c>
      <c r="E586" t="s">
        <v>19</v>
      </c>
      <c r="F586" t="s">
        <v>28</v>
      </c>
    </row>
    <row r="587" spans="1:6" x14ac:dyDescent="0.25">
      <c r="A587" s="4">
        <v>43559</v>
      </c>
      <c r="B587" t="s">
        <v>42</v>
      </c>
      <c r="C587" s="5">
        <v>-5.64</v>
      </c>
      <c r="D587" t="s">
        <v>27</v>
      </c>
      <c r="E587" t="s">
        <v>9</v>
      </c>
      <c r="F587" t="s">
        <v>28</v>
      </c>
    </row>
    <row r="588" spans="1:6" x14ac:dyDescent="0.25">
      <c r="A588" s="4">
        <v>43561</v>
      </c>
      <c r="B588" t="s">
        <v>26</v>
      </c>
      <c r="C588" s="5">
        <v>-27.54</v>
      </c>
      <c r="D588" t="s">
        <v>27</v>
      </c>
      <c r="E588" t="s">
        <v>18</v>
      </c>
      <c r="F588" t="s">
        <v>28</v>
      </c>
    </row>
    <row r="589" spans="1:6" x14ac:dyDescent="0.25">
      <c r="A589" s="4">
        <v>43563</v>
      </c>
      <c r="B589" t="s">
        <v>38</v>
      </c>
      <c r="C589" s="5">
        <v>-30</v>
      </c>
      <c r="D589" t="s">
        <v>27</v>
      </c>
      <c r="E589" t="s">
        <v>20</v>
      </c>
      <c r="F589" t="s">
        <v>30</v>
      </c>
    </row>
    <row r="590" spans="1:6" x14ac:dyDescent="0.25">
      <c r="A590" s="4">
        <v>43564</v>
      </c>
      <c r="B590" t="s">
        <v>33</v>
      </c>
      <c r="C590" s="5">
        <v>436.75</v>
      </c>
      <c r="D590" t="s">
        <v>27</v>
      </c>
      <c r="E590" t="s">
        <v>33</v>
      </c>
      <c r="F590" t="s">
        <v>30</v>
      </c>
    </row>
    <row r="591" spans="1:6" x14ac:dyDescent="0.25">
      <c r="A591" s="4">
        <v>43564</v>
      </c>
      <c r="B591" t="s">
        <v>52</v>
      </c>
      <c r="C591" s="5">
        <v>-30</v>
      </c>
      <c r="D591" t="s">
        <v>27</v>
      </c>
      <c r="E591" t="s">
        <v>10</v>
      </c>
      <c r="F591" t="s">
        <v>28</v>
      </c>
    </row>
    <row r="592" spans="1:6" x14ac:dyDescent="0.25">
      <c r="A592" s="4">
        <v>43564</v>
      </c>
      <c r="B592" t="s">
        <v>42</v>
      </c>
      <c r="C592" s="5">
        <v>-10.7</v>
      </c>
      <c r="D592" t="s">
        <v>27</v>
      </c>
      <c r="E592" t="s">
        <v>9</v>
      </c>
      <c r="F592" t="s">
        <v>28</v>
      </c>
    </row>
    <row r="593" spans="1:6" x14ac:dyDescent="0.25">
      <c r="A593" s="4">
        <v>43564</v>
      </c>
      <c r="B593" t="s">
        <v>39</v>
      </c>
      <c r="C593" s="5">
        <v>-10.69</v>
      </c>
      <c r="D593" t="s">
        <v>27</v>
      </c>
      <c r="E593" t="s">
        <v>16</v>
      </c>
      <c r="F593" t="s">
        <v>28</v>
      </c>
    </row>
    <row r="594" spans="1:6" x14ac:dyDescent="0.25">
      <c r="A594" s="4">
        <v>43565</v>
      </c>
      <c r="B594" t="s">
        <v>40</v>
      </c>
      <c r="C594" s="5">
        <v>-65</v>
      </c>
      <c r="D594" t="s">
        <v>27</v>
      </c>
      <c r="E594" t="s">
        <v>13</v>
      </c>
      <c r="F594" t="s">
        <v>30</v>
      </c>
    </row>
    <row r="595" spans="1:6" x14ac:dyDescent="0.25">
      <c r="A595" s="4">
        <v>43567</v>
      </c>
      <c r="B595" t="s">
        <v>43</v>
      </c>
      <c r="C595" s="5">
        <v>2000</v>
      </c>
      <c r="D595" t="s">
        <v>34</v>
      </c>
      <c r="E595" t="s">
        <v>44</v>
      </c>
      <c r="F595" t="s">
        <v>30</v>
      </c>
    </row>
    <row r="596" spans="1:6" x14ac:dyDescent="0.25">
      <c r="A596" s="4">
        <v>43567</v>
      </c>
      <c r="B596" t="s">
        <v>93</v>
      </c>
      <c r="C596" s="5">
        <v>-44.93</v>
      </c>
      <c r="D596" t="s">
        <v>27</v>
      </c>
      <c r="E596" t="s">
        <v>5</v>
      </c>
      <c r="F596" t="s">
        <v>32</v>
      </c>
    </row>
    <row r="597" spans="1:6" x14ac:dyDescent="0.25">
      <c r="A597" s="4">
        <v>43567</v>
      </c>
      <c r="B597" t="s">
        <v>42</v>
      </c>
      <c r="C597" s="5">
        <v>-41.34</v>
      </c>
      <c r="D597" t="s">
        <v>27</v>
      </c>
      <c r="E597" t="s">
        <v>9</v>
      </c>
      <c r="F597" t="s">
        <v>28</v>
      </c>
    </row>
    <row r="598" spans="1:6" x14ac:dyDescent="0.25">
      <c r="A598" s="4">
        <v>43568</v>
      </c>
      <c r="B598" t="s">
        <v>71</v>
      </c>
      <c r="C598" s="5">
        <v>-38.94</v>
      </c>
      <c r="D598" t="s">
        <v>27</v>
      </c>
      <c r="E598" t="s">
        <v>8</v>
      </c>
      <c r="F598" t="s">
        <v>28</v>
      </c>
    </row>
    <row r="599" spans="1:6" x14ac:dyDescent="0.25">
      <c r="A599" s="4">
        <v>43568</v>
      </c>
      <c r="B599" t="s">
        <v>94</v>
      </c>
      <c r="C599" s="5">
        <v>-20.64</v>
      </c>
      <c r="D599" t="s">
        <v>27</v>
      </c>
      <c r="E599" t="s">
        <v>17</v>
      </c>
      <c r="F599" t="s">
        <v>28</v>
      </c>
    </row>
    <row r="600" spans="1:6" x14ac:dyDescent="0.25">
      <c r="A600" s="4">
        <v>43568</v>
      </c>
      <c r="B600" t="s">
        <v>42</v>
      </c>
      <c r="C600" s="5">
        <v>-16.87</v>
      </c>
      <c r="D600" t="s">
        <v>27</v>
      </c>
      <c r="E600" t="s">
        <v>9</v>
      </c>
      <c r="F600" t="s">
        <v>28</v>
      </c>
    </row>
    <row r="601" spans="1:6" x14ac:dyDescent="0.25">
      <c r="A601" s="4">
        <v>43570</v>
      </c>
      <c r="B601" t="s">
        <v>47</v>
      </c>
      <c r="C601" s="5">
        <v>-60</v>
      </c>
      <c r="D601" t="s">
        <v>27</v>
      </c>
      <c r="E601" t="s">
        <v>20</v>
      </c>
      <c r="F601" t="s">
        <v>30</v>
      </c>
    </row>
    <row r="602" spans="1:6" x14ac:dyDescent="0.25">
      <c r="A602" s="4">
        <v>43571</v>
      </c>
      <c r="B602" t="s">
        <v>46</v>
      </c>
      <c r="C602" s="5">
        <v>-35</v>
      </c>
      <c r="D602" t="s">
        <v>27</v>
      </c>
      <c r="E602" t="s">
        <v>20</v>
      </c>
      <c r="F602" t="s">
        <v>30</v>
      </c>
    </row>
    <row r="603" spans="1:6" x14ac:dyDescent="0.25">
      <c r="A603" s="4">
        <v>43573</v>
      </c>
      <c r="B603" t="s">
        <v>33</v>
      </c>
      <c r="C603" s="5">
        <v>-604.32000000000005</v>
      </c>
      <c r="D603" t="s">
        <v>27</v>
      </c>
      <c r="E603" t="s">
        <v>33</v>
      </c>
      <c r="F603" t="s">
        <v>32</v>
      </c>
    </row>
    <row r="604" spans="1:6" x14ac:dyDescent="0.25">
      <c r="A604" s="4">
        <v>43573</v>
      </c>
      <c r="B604" t="s">
        <v>33</v>
      </c>
      <c r="C604" s="5">
        <v>-458.1</v>
      </c>
      <c r="D604" t="s">
        <v>27</v>
      </c>
      <c r="E604" t="s">
        <v>33</v>
      </c>
      <c r="F604" t="s">
        <v>28</v>
      </c>
    </row>
    <row r="605" spans="1:6" x14ac:dyDescent="0.25">
      <c r="A605" s="4">
        <v>43573</v>
      </c>
      <c r="B605" t="s">
        <v>70</v>
      </c>
      <c r="C605" s="5">
        <v>-75</v>
      </c>
      <c r="D605" t="s">
        <v>27</v>
      </c>
      <c r="E605" t="s">
        <v>3</v>
      </c>
      <c r="F605" t="s">
        <v>30</v>
      </c>
    </row>
    <row r="606" spans="1:6" x14ac:dyDescent="0.25">
      <c r="A606" s="4">
        <v>43574</v>
      </c>
      <c r="B606" t="s">
        <v>33</v>
      </c>
      <c r="C606" s="5">
        <v>604.32000000000005</v>
      </c>
      <c r="D606" t="s">
        <v>27</v>
      </c>
      <c r="E606" t="s">
        <v>33</v>
      </c>
      <c r="F606" t="s">
        <v>30</v>
      </c>
    </row>
    <row r="607" spans="1:6" x14ac:dyDescent="0.25">
      <c r="A607" s="4">
        <v>43574</v>
      </c>
      <c r="B607" t="s">
        <v>42</v>
      </c>
      <c r="C607" s="5">
        <v>-10.89</v>
      </c>
      <c r="D607" t="s">
        <v>27</v>
      </c>
      <c r="E607" t="s">
        <v>9</v>
      </c>
      <c r="F607" t="s">
        <v>28</v>
      </c>
    </row>
    <row r="608" spans="1:6" x14ac:dyDescent="0.25">
      <c r="A608" s="4">
        <v>43577</v>
      </c>
      <c r="B608" t="s">
        <v>64</v>
      </c>
      <c r="C608" s="5">
        <v>-64.52</v>
      </c>
      <c r="D608" t="s">
        <v>27</v>
      </c>
      <c r="E608" t="s">
        <v>17</v>
      </c>
      <c r="F608" t="s">
        <v>32</v>
      </c>
    </row>
    <row r="609" spans="1:6" x14ac:dyDescent="0.25">
      <c r="A609" s="4">
        <v>43577</v>
      </c>
      <c r="B609" t="s">
        <v>55</v>
      </c>
      <c r="C609" s="5">
        <v>-14.4</v>
      </c>
      <c r="D609" t="s">
        <v>27</v>
      </c>
      <c r="E609" t="s">
        <v>2</v>
      </c>
      <c r="F609" t="s">
        <v>32</v>
      </c>
    </row>
    <row r="610" spans="1:6" x14ac:dyDescent="0.25">
      <c r="A610" s="4">
        <v>43578</v>
      </c>
      <c r="B610" t="s">
        <v>37</v>
      </c>
      <c r="C610" s="5">
        <v>-29.56</v>
      </c>
      <c r="D610" t="s">
        <v>27</v>
      </c>
      <c r="E610" t="s">
        <v>11</v>
      </c>
      <c r="F610" t="s">
        <v>32</v>
      </c>
    </row>
    <row r="611" spans="1:6" x14ac:dyDescent="0.25">
      <c r="A611" s="4">
        <v>43580</v>
      </c>
      <c r="B611" t="s">
        <v>49</v>
      </c>
      <c r="C611" s="5">
        <v>-75</v>
      </c>
      <c r="D611" t="s">
        <v>27</v>
      </c>
      <c r="E611" t="s">
        <v>12</v>
      </c>
      <c r="F611" t="s">
        <v>30</v>
      </c>
    </row>
    <row r="612" spans="1:6" x14ac:dyDescent="0.25">
      <c r="A612" s="4">
        <v>43581</v>
      </c>
      <c r="B612" t="s">
        <v>43</v>
      </c>
      <c r="C612" s="5">
        <v>2000</v>
      </c>
      <c r="D612" t="s">
        <v>34</v>
      </c>
      <c r="E612" t="s">
        <v>44</v>
      </c>
      <c r="F612" t="s">
        <v>30</v>
      </c>
    </row>
    <row r="613" spans="1:6" x14ac:dyDescent="0.25">
      <c r="A613" s="4">
        <v>43582</v>
      </c>
      <c r="B613" t="s">
        <v>33</v>
      </c>
      <c r="C613" s="5">
        <v>-268.95999999999998</v>
      </c>
      <c r="D613" t="s">
        <v>27</v>
      </c>
      <c r="E613" t="s">
        <v>33</v>
      </c>
      <c r="F613" t="s">
        <v>32</v>
      </c>
    </row>
    <row r="614" spans="1:6" x14ac:dyDescent="0.25">
      <c r="A614" s="4">
        <v>43582</v>
      </c>
      <c r="B614" t="s">
        <v>55</v>
      </c>
      <c r="C614" s="5">
        <v>-40</v>
      </c>
      <c r="D614" t="s">
        <v>27</v>
      </c>
      <c r="E614" t="s">
        <v>2</v>
      </c>
      <c r="F614" t="s">
        <v>28</v>
      </c>
    </row>
    <row r="615" spans="1:6" x14ac:dyDescent="0.25">
      <c r="A615" s="4">
        <v>43582</v>
      </c>
      <c r="B615" t="s">
        <v>36</v>
      </c>
      <c r="C615" s="5">
        <v>-14.74</v>
      </c>
      <c r="D615" t="s">
        <v>27</v>
      </c>
      <c r="E615" t="s">
        <v>17</v>
      </c>
      <c r="F615" t="s">
        <v>32</v>
      </c>
    </row>
    <row r="616" spans="1:6" x14ac:dyDescent="0.25">
      <c r="A616" s="4">
        <v>43584</v>
      </c>
      <c r="B616" t="s">
        <v>33</v>
      </c>
      <c r="C616" s="5">
        <v>268.95999999999998</v>
      </c>
      <c r="D616" t="s">
        <v>27</v>
      </c>
      <c r="E616" t="s">
        <v>33</v>
      </c>
      <c r="F616" t="s">
        <v>30</v>
      </c>
    </row>
    <row r="617" spans="1:6" x14ac:dyDescent="0.25">
      <c r="A617" s="4">
        <v>43584</v>
      </c>
      <c r="B617" t="s">
        <v>42</v>
      </c>
      <c r="C617" s="5">
        <v>-5.64</v>
      </c>
      <c r="D617" t="s">
        <v>27</v>
      </c>
      <c r="E617" t="s">
        <v>9</v>
      </c>
      <c r="F617" t="s">
        <v>28</v>
      </c>
    </row>
    <row r="618" spans="1:6" x14ac:dyDescent="0.25">
      <c r="A618" s="4">
        <v>43585</v>
      </c>
      <c r="B618" t="s">
        <v>59</v>
      </c>
      <c r="C618" s="5">
        <v>-39.08</v>
      </c>
      <c r="D618" t="s">
        <v>27</v>
      </c>
      <c r="E618" t="s">
        <v>8</v>
      </c>
      <c r="F618" t="s">
        <v>28</v>
      </c>
    </row>
    <row r="619" spans="1:6" x14ac:dyDescent="0.25">
      <c r="A619" s="4">
        <v>43586</v>
      </c>
      <c r="B619" t="s">
        <v>26</v>
      </c>
      <c r="C619" s="5">
        <v>-13.09</v>
      </c>
      <c r="D619" t="s">
        <v>27</v>
      </c>
      <c r="E619" t="s">
        <v>18</v>
      </c>
      <c r="F619" t="s">
        <v>28</v>
      </c>
    </row>
    <row r="620" spans="1:6" x14ac:dyDescent="0.25">
      <c r="A620" s="4">
        <v>43587</v>
      </c>
      <c r="B620" t="s">
        <v>29</v>
      </c>
      <c r="C620" s="5">
        <v>-1100</v>
      </c>
      <c r="D620" t="s">
        <v>27</v>
      </c>
      <c r="E620" t="s">
        <v>14</v>
      </c>
      <c r="F620" t="s">
        <v>30</v>
      </c>
    </row>
    <row r="621" spans="1:6" x14ac:dyDescent="0.25">
      <c r="A621" s="4">
        <v>43588</v>
      </c>
      <c r="B621" t="s">
        <v>33</v>
      </c>
      <c r="C621" s="5">
        <v>758.07</v>
      </c>
      <c r="D621" t="s">
        <v>27</v>
      </c>
      <c r="E621" t="s">
        <v>33</v>
      </c>
      <c r="F621" t="s">
        <v>30</v>
      </c>
    </row>
    <row r="622" spans="1:6" x14ac:dyDescent="0.25">
      <c r="A622" s="4">
        <v>43589</v>
      </c>
      <c r="B622" t="s">
        <v>35</v>
      </c>
      <c r="C622" s="5">
        <v>-13.9</v>
      </c>
      <c r="D622" t="s">
        <v>27</v>
      </c>
      <c r="E622" t="s">
        <v>19</v>
      </c>
      <c r="F622" t="s">
        <v>28</v>
      </c>
    </row>
    <row r="623" spans="1:6" x14ac:dyDescent="0.25">
      <c r="A623" s="4">
        <v>43591</v>
      </c>
      <c r="B623" t="s">
        <v>26</v>
      </c>
      <c r="C623" s="5">
        <v>-16.940000000000001</v>
      </c>
      <c r="D623" t="s">
        <v>27</v>
      </c>
      <c r="E623" t="s">
        <v>18</v>
      </c>
      <c r="F623" t="s">
        <v>28</v>
      </c>
    </row>
    <row r="624" spans="1:6" x14ac:dyDescent="0.25">
      <c r="A624" s="4">
        <v>43592</v>
      </c>
      <c r="B624" t="s">
        <v>26</v>
      </c>
      <c r="C624" s="5">
        <v>-38.56</v>
      </c>
      <c r="D624" t="s">
        <v>27</v>
      </c>
      <c r="E624" t="s">
        <v>18</v>
      </c>
      <c r="F624" t="s">
        <v>28</v>
      </c>
    </row>
    <row r="625" spans="1:6" x14ac:dyDescent="0.25">
      <c r="A625" s="4">
        <v>43594</v>
      </c>
      <c r="B625" t="s">
        <v>93</v>
      </c>
      <c r="C625" s="5">
        <v>-331.69</v>
      </c>
      <c r="D625" t="s">
        <v>27</v>
      </c>
      <c r="E625" t="s">
        <v>5</v>
      </c>
      <c r="F625" t="s">
        <v>28</v>
      </c>
    </row>
    <row r="626" spans="1:6" x14ac:dyDescent="0.25">
      <c r="A626" s="4">
        <v>43594</v>
      </c>
      <c r="B626" t="s">
        <v>38</v>
      </c>
      <c r="C626" s="5">
        <v>-30</v>
      </c>
      <c r="D626" t="s">
        <v>27</v>
      </c>
      <c r="E626" t="s">
        <v>20</v>
      </c>
      <c r="F626" t="s">
        <v>30</v>
      </c>
    </row>
    <row r="627" spans="1:6" x14ac:dyDescent="0.25">
      <c r="A627" s="4">
        <v>43594</v>
      </c>
      <c r="B627" t="s">
        <v>39</v>
      </c>
      <c r="C627" s="5">
        <v>-10.69</v>
      </c>
      <c r="D627" t="s">
        <v>27</v>
      </c>
      <c r="E627" t="s">
        <v>16</v>
      </c>
      <c r="F627" t="s">
        <v>28</v>
      </c>
    </row>
    <row r="628" spans="1:6" x14ac:dyDescent="0.25">
      <c r="A628" s="4">
        <v>43594</v>
      </c>
      <c r="B628" t="s">
        <v>95</v>
      </c>
      <c r="C628" s="5">
        <v>-3.2</v>
      </c>
      <c r="D628" t="s">
        <v>27</v>
      </c>
      <c r="E628" t="s">
        <v>18</v>
      </c>
      <c r="F628" t="s">
        <v>28</v>
      </c>
    </row>
    <row r="629" spans="1:6" x14ac:dyDescent="0.25">
      <c r="A629" s="4">
        <v>43595</v>
      </c>
      <c r="B629" t="s">
        <v>43</v>
      </c>
      <c r="C629" s="5">
        <v>2000</v>
      </c>
      <c r="D629" t="s">
        <v>34</v>
      </c>
      <c r="E629" t="s">
        <v>44</v>
      </c>
      <c r="F629" t="s">
        <v>30</v>
      </c>
    </row>
    <row r="630" spans="1:6" x14ac:dyDescent="0.25">
      <c r="A630" s="4">
        <v>43595</v>
      </c>
      <c r="B630" t="s">
        <v>40</v>
      </c>
      <c r="C630" s="5">
        <v>-65</v>
      </c>
      <c r="D630" t="s">
        <v>27</v>
      </c>
      <c r="E630" t="s">
        <v>13</v>
      </c>
      <c r="F630" t="s">
        <v>30</v>
      </c>
    </row>
    <row r="631" spans="1:6" x14ac:dyDescent="0.25">
      <c r="A631" s="4">
        <v>43595</v>
      </c>
      <c r="B631" t="s">
        <v>93</v>
      </c>
      <c r="C631" s="5">
        <v>-21.39</v>
      </c>
      <c r="D631" t="s">
        <v>27</v>
      </c>
      <c r="E631" t="s">
        <v>5</v>
      </c>
      <c r="F631" t="s">
        <v>32</v>
      </c>
    </row>
    <row r="632" spans="1:6" x14ac:dyDescent="0.25">
      <c r="A632" s="4">
        <v>43598</v>
      </c>
      <c r="B632" t="s">
        <v>33</v>
      </c>
      <c r="C632" s="5">
        <v>480.88</v>
      </c>
      <c r="D632" t="s">
        <v>27</v>
      </c>
      <c r="E632" t="s">
        <v>33</v>
      </c>
      <c r="F632" t="s">
        <v>30</v>
      </c>
    </row>
    <row r="633" spans="1:6" x14ac:dyDescent="0.25">
      <c r="A633" s="4">
        <v>43598</v>
      </c>
      <c r="B633" t="s">
        <v>54</v>
      </c>
      <c r="C633" s="5">
        <v>-98.19</v>
      </c>
      <c r="D633" t="s">
        <v>27</v>
      </c>
      <c r="E633" t="s">
        <v>17</v>
      </c>
      <c r="F633" t="s">
        <v>32</v>
      </c>
    </row>
    <row r="634" spans="1:6" x14ac:dyDescent="0.25">
      <c r="A634" s="4">
        <v>43598</v>
      </c>
      <c r="B634" t="s">
        <v>71</v>
      </c>
      <c r="C634" s="5">
        <v>-35.24</v>
      </c>
      <c r="D634" t="s">
        <v>27</v>
      </c>
      <c r="E634" t="s">
        <v>8</v>
      </c>
      <c r="F634" t="s">
        <v>32</v>
      </c>
    </row>
    <row r="635" spans="1:6" x14ac:dyDescent="0.25">
      <c r="A635" s="4">
        <v>43598</v>
      </c>
      <c r="B635" t="s">
        <v>64</v>
      </c>
      <c r="C635" s="5">
        <v>-23.11</v>
      </c>
      <c r="D635" t="s">
        <v>27</v>
      </c>
      <c r="E635" t="s">
        <v>17</v>
      </c>
      <c r="F635" t="s">
        <v>32</v>
      </c>
    </row>
    <row r="636" spans="1:6" x14ac:dyDescent="0.25">
      <c r="A636" s="4">
        <v>43599</v>
      </c>
      <c r="B636" t="s">
        <v>42</v>
      </c>
      <c r="C636" s="5">
        <v>-2.02</v>
      </c>
      <c r="D636" t="s">
        <v>27</v>
      </c>
      <c r="E636" t="s">
        <v>9</v>
      </c>
      <c r="F636" t="s">
        <v>32</v>
      </c>
    </row>
    <row r="637" spans="1:6" x14ac:dyDescent="0.25">
      <c r="A637" s="4">
        <v>43600</v>
      </c>
      <c r="B637" t="s">
        <v>47</v>
      </c>
      <c r="C637" s="5">
        <v>-60</v>
      </c>
      <c r="D637" t="s">
        <v>27</v>
      </c>
      <c r="E637" t="s">
        <v>20</v>
      </c>
      <c r="F637" t="s">
        <v>30</v>
      </c>
    </row>
    <row r="638" spans="1:6" x14ac:dyDescent="0.25">
      <c r="A638" s="4">
        <v>43602</v>
      </c>
      <c r="B638" t="s">
        <v>33</v>
      </c>
      <c r="C638" s="5">
        <v>-575.33000000000004</v>
      </c>
      <c r="D638" t="s">
        <v>27</v>
      </c>
      <c r="E638" t="s">
        <v>33</v>
      </c>
      <c r="F638" t="s">
        <v>28</v>
      </c>
    </row>
    <row r="639" spans="1:6" x14ac:dyDescent="0.25">
      <c r="A639" s="4">
        <v>43602</v>
      </c>
      <c r="B639" t="s">
        <v>46</v>
      </c>
      <c r="C639" s="5">
        <v>-35</v>
      </c>
      <c r="D639" t="s">
        <v>27</v>
      </c>
      <c r="E639" t="s">
        <v>20</v>
      </c>
      <c r="F639" t="s">
        <v>30</v>
      </c>
    </row>
    <row r="640" spans="1:6" x14ac:dyDescent="0.25">
      <c r="A640" s="4">
        <v>43605</v>
      </c>
      <c r="B640" t="s">
        <v>33</v>
      </c>
      <c r="C640" s="5">
        <v>415.47</v>
      </c>
      <c r="D640" t="s">
        <v>27</v>
      </c>
      <c r="E640" t="s">
        <v>33</v>
      </c>
      <c r="F640" t="s">
        <v>30</v>
      </c>
    </row>
    <row r="641" spans="1:6" x14ac:dyDescent="0.25">
      <c r="A641" s="4">
        <v>43605</v>
      </c>
      <c r="B641" t="s">
        <v>70</v>
      </c>
      <c r="C641" s="5">
        <v>-75</v>
      </c>
      <c r="D641" t="s">
        <v>27</v>
      </c>
      <c r="E641" t="s">
        <v>3</v>
      </c>
      <c r="F641" t="s">
        <v>30</v>
      </c>
    </row>
    <row r="642" spans="1:6" x14ac:dyDescent="0.25">
      <c r="A642" s="4">
        <v>43605</v>
      </c>
      <c r="B642" t="s">
        <v>36</v>
      </c>
      <c r="C642" s="5">
        <v>-32.53</v>
      </c>
      <c r="D642" t="s">
        <v>27</v>
      </c>
      <c r="E642" t="s">
        <v>17</v>
      </c>
      <c r="F642" t="s">
        <v>32</v>
      </c>
    </row>
    <row r="643" spans="1:6" x14ac:dyDescent="0.25">
      <c r="A643" s="4">
        <v>43609</v>
      </c>
      <c r="B643" t="s">
        <v>43</v>
      </c>
      <c r="C643" s="5">
        <v>2000</v>
      </c>
      <c r="D643" t="s">
        <v>34</v>
      </c>
      <c r="E643" t="s">
        <v>44</v>
      </c>
      <c r="F643" t="s">
        <v>30</v>
      </c>
    </row>
    <row r="644" spans="1:6" x14ac:dyDescent="0.25">
      <c r="A644" s="4">
        <v>43609</v>
      </c>
      <c r="B644" t="s">
        <v>33</v>
      </c>
      <c r="C644" s="5">
        <v>-765.68</v>
      </c>
      <c r="D644" t="s">
        <v>27</v>
      </c>
      <c r="E644" t="s">
        <v>33</v>
      </c>
      <c r="F644" t="s">
        <v>32</v>
      </c>
    </row>
    <row r="645" spans="1:6" x14ac:dyDescent="0.25">
      <c r="A645" s="4">
        <v>43609</v>
      </c>
      <c r="B645" t="s">
        <v>37</v>
      </c>
      <c r="C645" s="5">
        <v>-27.96</v>
      </c>
      <c r="D645" t="s">
        <v>27</v>
      </c>
      <c r="E645" t="s">
        <v>11</v>
      </c>
      <c r="F645" t="s">
        <v>28</v>
      </c>
    </row>
    <row r="646" spans="1:6" x14ac:dyDescent="0.25">
      <c r="A646" s="4">
        <v>43609</v>
      </c>
      <c r="B646" t="s">
        <v>50</v>
      </c>
      <c r="C646" s="5">
        <v>-8</v>
      </c>
      <c r="D646" t="s">
        <v>27</v>
      </c>
      <c r="E646" t="s">
        <v>17</v>
      </c>
      <c r="F646" t="s">
        <v>28</v>
      </c>
    </row>
    <row r="647" spans="1:6" x14ac:dyDescent="0.25">
      <c r="A647" s="4">
        <v>43610</v>
      </c>
      <c r="B647" t="s">
        <v>71</v>
      </c>
      <c r="C647" s="5">
        <v>-36.76</v>
      </c>
      <c r="D647" t="s">
        <v>27</v>
      </c>
      <c r="E647" t="s">
        <v>8</v>
      </c>
      <c r="F647" t="s">
        <v>28</v>
      </c>
    </row>
    <row r="648" spans="1:6" x14ac:dyDescent="0.25">
      <c r="A648" s="4">
        <v>43610</v>
      </c>
      <c r="B648" t="s">
        <v>37</v>
      </c>
      <c r="C648" s="5">
        <v>-30.99</v>
      </c>
      <c r="D648" t="s">
        <v>27</v>
      </c>
      <c r="E648" t="s">
        <v>11</v>
      </c>
      <c r="F648" t="s">
        <v>28</v>
      </c>
    </row>
    <row r="649" spans="1:6" x14ac:dyDescent="0.25">
      <c r="A649" s="4">
        <v>43612</v>
      </c>
      <c r="B649" t="s">
        <v>56</v>
      </c>
      <c r="C649" s="5">
        <v>-34.33</v>
      </c>
      <c r="D649" t="s">
        <v>27</v>
      </c>
      <c r="E649" t="s">
        <v>17</v>
      </c>
      <c r="F649" t="s">
        <v>28</v>
      </c>
    </row>
    <row r="650" spans="1:6" x14ac:dyDescent="0.25">
      <c r="A650" s="4">
        <v>43613</v>
      </c>
      <c r="B650" t="s">
        <v>33</v>
      </c>
      <c r="C650" s="5">
        <v>765.68</v>
      </c>
      <c r="D650" t="s">
        <v>27</v>
      </c>
      <c r="E650" t="s">
        <v>33</v>
      </c>
      <c r="F650" t="s">
        <v>30</v>
      </c>
    </row>
    <row r="651" spans="1:6" x14ac:dyDescent="0.25">
      <c r="A651" s="4">
        <v>43615</v>
      </c>
      <c r="B651" t="s">
        <v>49</v>
      </c>
      <c r="C651" s="5">
        <v>-75</v>
      </c>
      <c r="D651" t="s">
        <v>27</v>
      </c>
      <c r="E651" t="s">
        <v>12</v>
      </c>
      <c r="F651" t="s">
        <v>30</v>
      </c>
    </row>
    <row r="652" spans="1:6" x14ac:dyDescent="0.25">
      <c r="A652" s="4">
        <v>43615</v>
      </c>
      <c r="B652" t="s">
        <v>36</v>
      </c>
      <c r="C652" s="5">
        <v>-34.82</v>
      </c>
      <c r="D652" t="s">
        <v>27</v>
      </c>
      <c r="E652" t="s">
        <v>17</v>
      </c>
      <c r="F652" t="s">
        <v>28</v>
      </c>
    </row>
    <row r="653" spans="1:6" x14ac:dyDescent="0.25">
      <c r="A653" s="4">
        <v>43617</v>
      </c>
      <c r="B653" t="s">
        <v>26</v>
      </c>
      <c r="C653" s="5">
        <v>-13.09</v>
      </c>
      <c r="D653" t="s">
        <v>27</v>
      </c>
      <c r="E653" t="s">
        <v>18</v>
      </c>
      <c r="F653" t="s">
        <v>28</v>
      </c>
    </row>
    <row r="654" spans="1:6" x14ac:dyDescent="0.25">
      <c r="A654" s="4">
        <v>43619</v>
      </c>
      <c r="B654" t="s">
        <v>29</v>
      </c>
      <c r="C654" s="5">
        <v>-1100</v>
      </c>
      <c r="D654" t="s">
        <v>27</v>
      </c>
      <c r="E654" t="s">
        <v>14</v>
      </c>
      <c r="F654" t="s">
        <v>30</v>
      </c>
    </row>
    <row r="655" spans="1:6" x14ac:dyDescent="0.25">
      <c r="A655" s="4">
        <v>43619</v>
      </c>
      <c r="B655" t="s">
        <v>33</v>
      </c>
      <c r="C655" s="5">
        <v>-260.95</v>
      </c>
      <c r="D655" t="s">
        <v>27</v>
      </c>
      <c r="E655" t="s">
        <v>33</v>
      </c>
      <c r="F655" t="s">
        <v>28</v>
      </c>
    </row>
    <row r="656" spans="1:6" x14ac:dyDescent="0.25">
      <c r="A656" s="4">
        <v>43619</v>
      </c>
      <c r="B656" t="s">
        <v>48</v>
      </c>
      <c r="C656" s="5">
        <v>-2.75</v>
      </c>
      <c r="D656" t="s">
        <v>27</v>
      </c>
      <c r="E656" t="s">
        <v>4</v>
      </c>
      <c r="F656" t="s">
        <v>28</v>
      </c>
    </row>
    <row r="657" spans="1:6" x14ac:dyDescent="0.25">
      <c r="A657" s="4">
        <v>43620</v>
      </c>
      <c r="B657" t="s">
        <v>52</v>
      </c>
      <c r="C657" s="5">
        <v>-30</v>
      </c>
      <c r="D657" t="s">
        <v>27</v>
      </c>
      <c r="E657" t="s">
        <v>10</v>
      </c>
      <c r="F657" t="s">
        <v>28</v>
      </c>
    </row>
    <row r="658" spans="1:6" x14ac:dyDescent="0.25">
      <c r="A658" s="4">
        <v>43620</v>
      </c>
      <c r="B658" t="s">
        <v>35</v>
      </c>
      <c r="C658" s="5">
        <v>-13.9</v>
      </c>
      <c r="D658" t="s">
        <v>27</v>
      </c>
      <c r="E658" t="s">
        <v>19</v>
      </c>
      <c r="F658" t="s">
        <v>28</v>
      </c>
    </row>
    <row r="659" spans="1:6" x14ac:dyDescent="0.25">
      <c r="A659" s="4">
        <v>43621</v>
      </c>
      <c r="B659" t="s">
        <v>56</v>
      </c>
      <c r="C659" s="5">
        <v>-23.24</v>
      </c>
      <c r="D659" t="s">
        <v>27</v>
      </c>
      <c r="E659" t="s">
        <v>17</v>
      </c>
      <c r="F659" t="s">
        <v>28</v>
      </c>
    </row>
    <row r="660" spans="1:6" x14ac:dyDescent="0.25">
      <c r="A660" s="4">
        <v>43621</v>
      </c>
      <c r="B660" t="s">
        <v>42</v>
      </c>
      <c r="C660" s="5">
        <v>-23</v>
      </c>
      <c r="D660" t="s">
        <v>27</v>
      </c>
      <c r="E660" t="s">
        <v>9</v>
      </c>
      <c r="F660" t="s">
        <v>28</v>
      </c>
    </row>
    <row r="661" spans="1:6" x14ac:dyDescent="0.25">
      <c r="A661" s="4">
        <v>43622</v>
      </c>
      <c r="B661" t="s">
        <v>42</v>
      </c>
      <c r="C661" s="5">
        <v>-5.64</v>
      </c>
      <c r="D661" t="s">
        <v>27</v>
      </c>
      <c r="E661" t="s">
        <v>9</v>
      </c>
      <c r="F661" t="s">
        <v>28</v>
      </c>
    </row>
    <row r="662" spans="1:6" x14ac:dyDescent="0.25">
      <c r="A662" s="4">
        <v>43622</v>
      </c>
      <c r="B662" t="s">
        <v>48</v>
      </c>
      <c r="C662" s="5">
        <v>-3.75</v>
      </c>
      <c r="D662" t="s">
        <v>27</v>
      </c>
      <c r="E662" t="s">
        <v>4</v>
      </c>
      <c r="F662" t="s">
        <v>28</v>
      </c>
    </row>
    <row r="663" spans="1:6" x14ac:dyDescent="0.25">
      <c r="A663" s="4">
        <v>43623</v>
      </c>
      <c r="B663" t="s">
        <v>43</v>
      </c>
      <c r="C663" s="5">
        <v>2000</v>
      </c>
      <c r="D663" t="s">
        <v>34</v>
      </c>
      <c r="E663" t="s">
        <v>44</v>
      </c>
      <c r="F663" t="s">
        <v>30</v>
      </c>
    </row>
    <row r="664" spans="1:6" x14ac:dyDescent="0.25">
      <c r="A664" s="4">
        <v>43623</v>
      </c>
      <c r="B664" t="s">
        <v>33</v>
      </c>
      <c r="C664" s="5">
        <v>458.56</v>
      </c>
      <c r="D664" t="s">
        <v>27</v>
      </c>
      <c r="E664" t="s">
        <v>33</v>
      </c>
      <c r="F664" t="s">
        <v>30</v>
      </c>
    </row>
    <row r="665" spans="1:6" x14ac:dyDescent="0.25">
      <c r="A665" s="4">
        <v>43623</v>
      </c>
      <c r="B665" t="s">
        <v>38</v>
      </c>
      <c r="C665" s="5">
        <v>-30</v>
      </c>
      <c r="D665" t="s">
        <v>27</v>
      </c>
      <c r="E665" t="s">
        <v>20</v>
      </c>
      <c r="F665" t="s">
        <v>30</v>
      </c>
    </row>
    <row r="666" spans="1:6" x14ac:dyDescent="0.25">
      <c r="A666" s="4">
        <v>43625</v>
      </c>
      <c r="B666" t="s">
        <v>39</v>
      </c>
      <c r="C666" s="5">
        <v>-10.69</v>
      </c>
      <c r="D666" t="s">
        <v>27</v>
      </c>
      <c r="E666" t="s">
        <v>16</v>
      </c>
      <c r="F666" t="s">
        <v>28</v>
      </c>
    </row>
    <row r="667" spans="1:6" x14ac:dyDescent="0.25">
      <c r="A667" s="4">
        <v>43628</v>
      </c>
      <c r="B667" t="s">
        <v>40</v>
      </c>
      <c r="C667" s="5">
        <v>-65</v>
      </c>
      <c r="D667" t="s">
        <v>27</v>
      </c>
      <c r="E667" t="s">
        <v>13</v>
      </c>
      <c r="F667" t="s">
        <v>30</v>
      </c>
    </row>
    <row r="668" spans="1:6" x14ac:dyDescent="0.25">
      <c r="A668" s="4">
        <v>43629</v>
      </c>
      <c r="B668" t="s">
        <v>33</v>
      </c>
      <c r="C668" s="5">
        <v>-152.72</v>
      </c>
      <c r="D668" t="s">
        <v>27</v>
      </c>
      <c r="E668" t="s">
        <v>33</v>
      </c>
      <c r="F668" t="s">
        <v>28</v>
      </c>
    </row>
    <row r="669" spans="1:6" x14ac:dyDescent="0.25">
      <c r="A669" s="4">
        <v>43629</v>
      </c>
      <c r="B669" t="s">
        <v>33</v>
      </c>
      <c r="C669" s="5">
        <v>152.72</v>
      </c>
      <c r="D669" t="s">
        <v>27</v>
      </c>
      <c r="E669" t="s">
        <v>33</v>
      </c>
      <c r="F669" t="s">
        <v>30</v>
      </c>
    </row>
    <row r="670" spans="1:6" x14ac:dyDescent="0.25">
      <c r="A670" s="4">
        <v>43630</v>
      </c>
      <c r="B670" t="s">
        <v>42</v>
      </c>
      <c r="C670" s="5">
        <v>-10.69</v>
      </c>
      <c r="D670" t="s">
        <v>27</v>
      </c>
      <c r="E670" t="s">
        <v>9</v>
      </c>
      <c r="F670" t="s">
        <v>32</v>
      </c>
    </row>
    <row r="671" spans="1:6" x14ac:dyDescent="0.25">
      <c r="A671" s="4">
        <v>43631</v>
      </c>
      <c r="B671" t="s">
        <v>59</v>
      </c>
      <c r="C671" s="5">
        <v>-33.159999999999997</v>
      </c>
      <c r="D671" t="s">
        <v>27</v>
      </c>
      <c r="E671" t="s">
        <v>8</v>
      </c>
      <c r="F671" t="s">
        <v>32</v>
      </c>
    </row>
    <row r="672" spans="1:6" x14ac:dyDescent="0.25">
      <c r="A672" s="4">
        <v>43633</v>
      </c>
      <c r="B672" t="s">
        <v>47</v>
      </c>
      <c r="C672" s="5">
        <v>-60</v>
      </c>
      <c r="D672" t="s">
        <v>27</v>
      </c>
      <c r="E672" t="s">
        <v>20</v>
      </c>
      <c r="F672" t="s">
        <v>30</v>
      </c>
    </row>
    <row r="673" spans="1:6" x14ac:dyDescent="0.25">
      <c r="A673" s="4">
        <v>43633</v>
      </c>
      <c r="B673" t="s">
        <v>46</v>
      </c>
      <c r="C673" s="5">
        <v>-35</v>
      </c>
      <c r="D673" t="s">
        <v>27</v>
      </c>
      <c r="E673" t="s">
        <v>20</v>
      </c>
      <c r="F673" t="s">
        <v>30</v>
      </c>
    </row>
    <row r="674" spans="1:6" x14ac:dyDescent="0.25">
      <c r="A674" s="4">
        <v>43634</v>
      </c>
      <c r="B674" t="s">
        <v>41</v>
      </c>
      <c r="C674" s="5">
        <v>-41.83</v>
      </c>
      <c r="D674" t="s">
        <v>27</v>
      </c>
      <c r="E674" t="s">
        <v>8</v>
      </c>
      <c r="F674" t="s">
        <v>32</v>
      </c>
    </row>
    <row r="675" spans="1:6" x14ac:dyDescent="0.25">
      <c r="A675" s="4">
        <v>43634</v>
      </c>
      <c r="B675" t="s">
        <v>55</v>
      </c>
      <c r="C675" s="5">
        <v>-15</v>
      </c>
      <c r="D675" t="s">
        <v>27</v>
      </c>
      <c r="E675" t="s">
        <v>2</v>
      </c>
      <c r="F675" t="s">
        <v>32</v>
      </c>
    </row>
    <row r="676" spans="1:6" x14ac:dyDescent="0.25">
      <c r="A676" s="4">
        <v>43635</v>
      </c>
      <c r="B676" t="s">
        <v>70</v>
      </c>
      <c r="C676" s="5">
        <v>-75</v>
      </c>
      <c r="D676" t="s">
        <v>27</v>
      </c>
      <c r="E676" t="s">
        <v>3</v>
      </c>
      <c r="F676" t="s">
        <v>30</v>
      </c>
    </row>
    <row r="677" spans="1:6" x14ac:dyDescent="0.25">
      <c r="A677" s="4">
        <v>43636</v>
      </c>
      <c r="B677" t="s">
        <v>72</v>
      </c>
      <c r="C677" s="5">
        <v>-9200</v>
      </c>
      <c r="D677" t="s">
        <v>27</v>
      </c>
      <c r="E677" t="s">
        <v>11</v>
      </c>
      <c r="F677" t="s">
        <v>30</v>
      </c>
    </row>
    <row r="678" spans="1:6" x14ac:dyDescent="0.25">
      <c r="A678" s="4">
        <v>43636</v>
      </c>
      <c r="B678" t="s">
        <v>33</v>
      </c>
      <c r="C678" s="5">
        <v>375.26</v>
      </c>
      <c r="D678" t="s">
        <v>27</v>
      </c>
      <c r="E678" t="s">
        <v>33</v>
      </c>
      <c r="F678" t="s">
        <v>30</v>
      </c>
    </row>
    <row r="679" spans="1:6" x14ac:dyDescent="0.25">
      <c r="A679" s="4">
        <v>43636</v>
      </c>
      <c r="B679" t="s">
        <v>33</v>
      </c>
      <c r="C679" s="5">
        <v>-100.68</v>
      </c>
      <c r="D679" t="s">
        <v>27</v>
      </c>
      <c r="E679" t="s">
        <v>33</v>
      </c>
      <c r="F679" t="s">
        <v>32</v>
      </c>
    </row>
    <row r="680" spans="1:6" x14ac:dyDescent="0.25">
      <c r="A680" s="4">
        <v>43637</v>
      </c>
      <c r="B680" t="s">
        <v>43</v>
      </c>
      <c r="C680" s="5">
        <v>2000</v>
      </c>
      <c r="D680" t="s">
        <v>34</v>
      </c>
      <c r="E680" t="s">
        <v>44</v>
      </c>
      <c r="F680" t="s">
        <v>30</v>
      </c>
    </row>
    <row r="681" spans="1:6" x14ac:dyDescent="0.25">
      <c r="A681" s="4">
        <v>43637</v>
      </c>
      <c r="B681" t="s">
        <v>33</v>
      </c>
      <c r="C681" s="5">
        <v>100.68</v>
      </c>
      <c r="D681" t="s">
        <v>27</v>
      </c>
      <c r="E681" t="s">
        <v>33</v>
      </c>
      <c r="F681" t="s">
        <v>30</v>
      </c>
    </row>
    <row r="682" spans="1:6" x14ac:dyDescent="0.25">
      <c r="A682" s="4">
        <v>43640</v>
      </c>
      <c r="B682" t="s">
        <v>55</v>
      </c>
      <c r="C682" s="5">
        <v>-15</v>
      </c>
      <c r="D682" t="s">
        <v>27</v>
      </c>
      <c r="E682" t="s">
        <v>2</v>
      </c>
      <c r="F682" t="s">
        <v>32</v>
      </c>
    </row>
    <row r="683" spans="1:6" x14ac:dyDescent="0.25">
      <c r="A683" s="4">
        <v>43644</v>
      </c>
      <c r="B683" t="s">
        <v>59</v>
      </c>
      <c r="C683" s="5">
        <v>-30.64</v>
      </c>
      <c r="D683" t="s">
        <v>27</v>
      </c>
      <c r="E683" t="s">
        <v>8</v>
      </c>
      <c r="F683" t="s">
        <v>32</v>
      </c>
    </row>
    <row r="684" spans="1:6" x14ac:dyDescent="0.25">
      <c r="A684" s="4">
        <v>43646</v>
      </c>
      <c r="B684" t="s">
        <v>49</v>
      </c>
      <c r="C684" s="5">
        <v>-75</v>
      </c>
      <c r="D684" t="s">
        <v>27</v>
      </c>
      <c r="E684" t="s">
        <v>12</v>
      </c>
      <c r="F684" t="s">
        <v>30</v>
      </c>
    </row>
    <row r="685" spans="1:6" x14ac:dyDescent="0.25">
      <c r="A685" s="4">
        <v>43647</v>
      </c>
      <c r="B685" t="s">
        <v>42</v>
      </c>
      <c r="C685" s="5">
        <v>-99.47</v>
      </c>
      <c r="D685" t="s">
        <v>27</v>
      </c>
      <c r="E685" t="s">
        <v>9</v>
      </c>
      <c r="F685" t="s">
        <v>32</v>
      </c>
    </row>
    <row r="686" spans="1:6" x14ac:dyDescent="0.25">
      <c r="A686" s="4">
        <v>43647</v>
      </c>
      <c r="B686" t="s">
        <v>96</v>
      </c>
      <c r="C686" s="5">
        <v>-24.97</v>
      </c>
      <c r="D686" t="s">
        <v>27</v>
      </c>
      <c r="E686" t="s">
        <v>17</v>
      </c>
      <c r="F686" t="s">
        <v>32</v>
      </c>
    </row>
    <row r="687" spans="1:6" x14ac:dyDescent="0.25">
      <c r="A687" s="4">
        <v>43647</v>
      </c>
      <c r="B687" t="s">
        <v>31</v>
      </c>
      <c r="C687" s="5">
        <v>-24</v>
      </c>
      <c r="D687" t="s">
        <v>27</v>
      </c>
      <c r="E687" t="s">
        <v>17</v>
      </c>
      <c r="F687" t="s">
        <v>32</v>
      </c>
    </row>
    <row r="688" spans="1:6" x14ac:dyDescent="0.25">
      <c r="A688" s="4">
        <v>43647</v>
      </c>
      <c r="B688" t="s">
        <v>26</v>
      </c>
      <c r="C688" s="5">
        <v>-13.09</v>
      </c>
      <c r="D688" t="s">
        <v>27</v>
      </c>
      <c r="E688" t="s">
        <v>18</v>
      </c>
      <c r="F688" t="s">
        <v>28</v>
      </c>
    </row>
    <row r="689" spans="1:6" x14ac:dyDescent="0.25">
      <c r="A689" s="4">
        <v>43647</v>
      </c>
      <c r="B689" t="s">
        <v>48</v>
      </c>
      <c r="C689" s="5">
        <v>-7</v>
      </c>
      <c r="D689" t="s">
        <v>27</v>
      </c>
      <c r="E689" t="s">
        <v>4</v>
      </c>
      <c r="F689" t="s">
        <v>32</v>
      </c>
    </row>
    <row r="690" spans="1:6" x14ac:dyDescent="0.25">
      <c r="A690" s="4">
        <v>43648</v>
      </c>
      <c r="B690" t="s">
        <v>29</v>
      </c>
      <c r="C690" s="5">
        <v>-1100</v>
      </c>
      <c r="D690" t="s">
        <v>27</v>
      </c>
      <c r="E690" t="s">
        <v>14</v>
      </c>
      <c r="F690" t="s">
        <v>30</v>
      </c>
    </row>
    <row r="691" spans="1:6" x14ac:dyDescent="0.25">
      <c r="A691" s="4">
        <v>43648</v>
      </c>
      <c r="B691" t="s">
        <v>37</v>
      </c>
      <c r="C691" s="5">
        <v>-229.9</v>
      </c>
      <c r="D691" t="s">
        <v>27</v>
      </c>
      <c r="E691" t="s">
        <v>11</v>
      </c>
      <c r="F691" t="s">
        <v>28</v>
      </c>
    </row>
    <row r="692" spans="1:6" x14ac:dyDescent="0.25">
      <c r="A692" s="4">
        <v>43650</v>
      </c>
      <c r="B692" t="s">
        <v>35</v>
      </c>
      <c r="C692" s="5">
        <v>-13.9</v>
      </c>
      <c r="D692" t="s">
        <v>27</v>
      </c>
      <c r="E692" t="s">
        <v>19</v>
      </c>
      <c r="F692" t="s">
        <v>28</v>
      </c>
    </row>
    <row r="693" spans="1:6" x14ac:dyDescent="0.25">
      <c r="A693" s="4">
        <v>43651</v>
      </c>
      <c r="B693" t="s">
        <v>43</v>
      </c>
      <c r="C693" s="5">
        <v>2250</v>
      </c>
      <c r="D693" t="s">
        <v>34</v>
      </c>
      <c r="E693" t="s">
        <v>44</v>
      </c>
      <c r="F693" t="s">
        <v>30</v>
      </c>
    </row>
    <row r="694" spans="1:6" x14ac:dyDescent="0.25">
      <c r="A694" s="4">
        <v>43651</v>
      </c>
      <c r="B694" t="s">
        <v>55</v>
      </c>
      <c r="C694" s="5">
        <v>-19</v>
      </c>
      <c r="D694" t="s">
        <v>27</v>
      </c>
      <c r="E694" t="s">
        <v>2</v>
      </c>
      <c r="F694" t="s">
        <v>32</v>
      </c>
    </row>
    <row r="695" spans="1:6" x14ac:dyDescent="0.25">
      <c r="A695" s="4">
        <v>43652</v>
      </c>
      <c r="B695" t="s">
        <v>33</v>
      </c>
      <c r="C695" s="5">
        <v>-220.08</v>
      </c>
      <c r="D695" t="s">
        <v>27</v>
      </c>
      <c r="E695" t="s">
        <v>33</v>
      </c>
      <c r="F695" t="s">
        <v>32</v>
      </c>
    </row>
    <row r="696" spans="1:6" x14ac:dyDescent="0.25">
      <c r="A696" s="4">
        <v>43652</v>
      </c>
      <c r="B696" t="s">
        <v>42</v>
      </c>
      <c r="C696" s="5">
        <v>-92.98</v>
      </c>
      <c r="D696" t="s">
        <v>27</v>
      </c>
      <c r="E696" t="s">
        <v>9</v>
      </c>
      <c r="F696" t="s">
        <v>28</v>
      </c>
    </row>
    <row r="697" spans="1:6" x14ac:dyDescent="0.25">
      <c r="A697" s="4">
        <v>43652</v>
      </c>
      <c r="B697" t="s">
        <v>64</v>
      </c>
      <c r="C697" s="5">
        <v>-23.26</v>
      </c>
      <c r="D697" t="s">
        <v>27</v>
      </c>
      <c r="E697" t="s">
        <v>17</v>
      </c>
      <c r="F697" t="s">
        <v>28</v>
      </c>
    </row>
    <row r="698" spans="1:6" x14ac:dyDescent="0.25">
      <c r="A698" s="4">
        <v>43653</v>
      </c>
      <c r="B698" t="s">
        <v>37</v>
      </c>
      <c r="C698" s="5">
        <v>-103.14</v>
      </c>
      <c r="D698" t="s">
        <v>27</v>
      </c>
      <c r="E698" t="s">
        <v>11</v>
      </c>
      <c r="F698" t="s">
        <v>28</v>
      </c>
    </row>
    <row r="699" spans="1:6" x14ac:dyDescent="0.25">
      <c r="A699" s="4">
        <v>43654</v>
      </c>
      <c r="B699" t="s">
        <v>33</v>
      </c>
      <c r="C699" s="5">
        <v>305.27999999999997</v>
      </c>
      <c r="D699" t="s">
        <v>27</v>
      </c>
      <c r="E699" t="s">
        <v>33</v>
      </c>
      <c r="F699" t="s">
        <v>30</v>
      </c>
    </row>
    <row r="700" spans="1:6" x14ac:dyDescent="0.25">
      <c r="A700" s="4">
        <v>43654</v>
      </c>
      <c r="B700" t="s">
        <v>33</v>
      </c>
      <c r="C700" s="5">
        <v>220.08</v>
      </c>
      <c r="D700" t="s">
        <v>27</v>
      </c>
      <c r="E700" t="s">
        <v>33</v>
      </c>
      <c r="F700" t="s">
        <v>30</v>
      </c>
    </row>
    <row r="701" spans="1:6" x14ac:dyDescent="0.25">
      <c r="A701" s="4">
        <v>43655</v>
      </c>
      <c r="B701" t="s">
        <v>33</v>
      </c>
      <c r="C701" s="5">
        <v>-549.72</v>
      </c>
      <c r="D701" t="s">
        <v>27</v>
      </c>
      <c r="E701" t="s">
        <v>33</v>
      </c>
      <c r="F701" t="s">
        <v>28</v>
      </c>
    </row>
    <row r="702" spans="1:6" x14ac:dyDescent="0.25">
      <c r="A702" s="4">
        <v>43655</v>
      </c>
      <c r="B702" t="s">
        <v>39</v>
      </c>
      <c r="C702" s="5">
        <v>-10.69</v>
      </c>
      <c r="D702" t="s">
        <v>27</v>
      </c>
      <c r="E702" t="s">
        <v>16</v>
      </c>
      <c r="F702" t="s">
        <v>28</v>
      </c>
    </row>
    <row r="703" spans="1:6" x14ac:dyDescent="0.25">
      <c r="A703" s="4">
        <v>43656</v>
      </c>
      <c r="B703" t="s">
        <v>40</v>
      </c>
      <c r="C703" s="5">
        <v>-65</v>
      </c>
      <c r="D703" t="s">
        <v>27</v>
      </c>
      <c r="E703" t="s">
        <v>13</v>
      </c>
      <c r="F703" t="s">
        <v>30</v>
      </c>
    </row>
    <row r="704" spans="1:6" x14ac:dyDescent="0.25">
      <c r="A704" s="4">
        <v>43656</v>
      </c>
      <c r="B704" t="s">
        <v>38</v>
      </c>
      <c r="C704" s="5">
        <v>-30</v>
      </c>
      <c r="D704" t="s">
        <v>27</v>
      </c>
      <c r="E704" t="s">
        <v>20</v>
      </c>
      <c r="F704" t="s">
        <v>30</v>
      </c>
    </row>
    <row r="705" spans="1:6" x14ac:dyDescent="0.25">
      <c r="A705" s="4">
        <v>43661</v>
      </c>
      <c r="B705" t="s">
        <v>42</v>
      </c>
      <c r="C705" s="5">
        <v>-87.14</v>
      </c>
      <c r="D705" t="s">
        <v>27</v>
      </c>
      <c r="E705" t="s">
        <v>9</v>
      </c>
      <c r="F705" t="s">
        <v>32</v>
      </c>
    </row>
    <row r="706" spans="1:6" x14ac:dyDescent="0.25">
      <c r="A706" s="4">
        <v>43662</v>
      </c>
      <c r="B706" t="s">
        <v>26</v>
      </c>
      <c r="C706" s="5">
        <v>-89.99</v>
      </c>
      <c r="D706" t="s">
        <v>27</v>
      </c>
      <c r="E706" t="s">
        <v>18</v>
      </c>
      <c r="F706" t="s">
        <v>28</v>
      </c>
    </row>
    <row r="707" spans="1:6" x14ac:dyDescent="0.25">
      <c r="A707" s="4">
        <v>43662</v>
      </c>
      <c r="B707" t="s">
        <v>47</v>
      </c>
      <c r="C707" s="5">
        <v>-60</v>
      </c>
      <c r="D707" t="s">
        <v>27</v>
      </c>
      <c r="E707" t="s">
        <v>20</v>
      </c>
      <c r="F707" t="s">
        <v>30</v>
      </c>
    </row>
    <row r="708" spans="1:6" x14ac:dyDescent="0.25">
      <c r="A708" s="4">
        <v>43663</v>
      </c>
      <c r="B708" t="s">
        <v>46</v>
      </c>
      <c r="C708" s="5">
        <v>-35</v>
      </c>
      <c r="D708" t="s">
        <v>27</v>
      </c>
      <c r="E708" t="s">
        <v>20</v>
      </c>
      <c r="F708" t="s">
        <v>30</v>
      </c>
    </row>
    <row r="709" spans="1:6" x14ac:dyDescent="0.25">
      <c r="A709" s="4">
        <v>43664</v>
      </c>
      <c r="B709" t="s">
        <v>33</v>
      </c>
      <c r="C709" s="5">
        <v>814.5</v>
      </c>
      <c r="D709" t="s">
        <v>27</v>
      </c>
      <c r="E709" t="s">
        <v>33</v>
      </c>
      <c r="F709" t="s">
        <v>30</v>
      </c>
    </row>
    <row r="710" spans="1:6" x14ac:dyDescent="0.25">
      <c r="A710" s="4">
        <v>43664</v>
      </c>
      <c r="B710" t="s">
        <v>70</v>
      </c>
      <c r="C710" s="5">
        <v>-75</v>
      </c>
      <c r="D710" t="s">
        <v>27</v>
      </c>
      <c r="E710" t="s">
        <v>3</v>
      </c>
      <c r="F710" t="s">
        <v>30</v>
      </c>
    </row>
    <row r="711" spans="1:6" x14ac:dyDescent="0.25">
      <c r="A711" s="4">
        <v>43664</v>
      </c>
      <c r="B711" t="s">
        <v>59</v>
      </c>
      <c r="C711" s="5">
        <v>-36.42</v>
      </c>
      <c r="D711" t="s">
        <v>27</v>
      </c>
      <c r="E711" t="s">
        <v>8</v>
      </c>
      <c r="F711" t="s">
        <v>32</v>
      </c>
    </row>
    <row r="712" spans="1:6" x14ac:dyDescent="0.25">
      <c r="A712" s="4">
        <v>43664</v>
      </c>
      <c r="B712" t="s">
        <v>42</v>
      </c>
      <c r="C712" s="5">
        <v>-29.83</v>
      </c>
      <c r="D712" t="s">
        <v>27</v>
      </c>
      <c r="E712" t="s">
        <v>9</v>
      </c>
      <c r="F712" t="s">
        <v>28</v>
      </c>
    </row>
    <row r="713" spans="1:6" x14ac:dyDescent="0.25">
      <c r="A713" s="4">
        <v>43664</v>
      </c>
      <c r="B713" t="s">
        <v>50</v>
      </c>
      <c r="C713" s="5">
        <v>-8.82</v>
      </c>
      <c r="D713" t="s">
        <v>27</v>
      </c>
      <c r="E713" t="s">
        <v>17</v>
      </c>
      <c r="F713" t="s">
        <v>28</v>
      </c>
    </row>
    <row r="714" spans="1:6" x14ac:dyDescent="0.25">
      <c r="A714" s="4">
        <v>43665</v>
      </c>
      <c r="B714" t="s">
        <v>43</v>
      </c>
      <c r="C714" s="5">
        <v>2250</v>
      </c>
      <c r="D714" t="s">
        <v>34</v>
      </c>
      <c r="E714" t="s">
        <v>44</v>
      </c>
      <c r="F714" t="s">
        <v>30</v>
      </c>
    </row>
    <row r="715" spans="1:6" x14ac:dyDescent="0.25">
      <c r="A715" s="4">
        <v>43665</v>
      </c>
      <c r="B715" t="s">
        <v>33</v>
      </c>
      <c r="C715" s="5">
        <v>-115.52</v>
      </c>
      <c r="D715" t="s">
        <v>27</v>
      </c>
      <c r="E715" t="s">
        <v>33</v>
      </c>
      <c r="F715" t="s">
        <v>28</v>
      </c>
    </row>
    <row r="716" spans="1:6" x14ac:dyDescent="0.25">
      <c r="A716" s="4">
        <v>43665</v>
      </c>
      <c r="B716" t="s">
        <v>56</v>
      </c>
      <c r="C716" s="5">
        <v>-28</v>
      </c>
      <c r="D716" t="s">
        <v>27</v>
      </c>
      <c r="E716" t="s">
        <v>17</v>
      </c>
      <c r="F716" t="s">
        <v>28</v>
      </c>
    </row>
    <row r="717" spans="1:6" x14ac:dyDescent="0.25">
      <c r="A717" s="4">
        <v>43668</v>
      </c>
      <c r="B717" t="s">
        <v>33</v>
      </c>
      <c r="C717" s="5">
        <v>-257.08</v>
      </c>
      <c r="D717" t="s">
        <v>27</v>
      </c>
      <c r="E717" t="s">
        <v>33</v>
      </c>
      <c r="F717" t="s">
        <v>32</v>
      </c>
    </row>
    <row r="718" spans="1:6" x14ac:dyDescent="0.25">
      <c r="A718" s="4">
        <v>43668</v>
      </c>
      <c r="B718" t="s">
        <v>31</v>
      </c>
      <c r="C718" s="5">
        <v>-26.67</v>
      </c>
      <c r="D718" t="s">
        <v>27</v>
      </c>
      <c r="E718" t="s">
        <v>17</v>
      </c>
      <c r="F718" t="s">
        <v>32</v>
      </c>
    </row>
    <row r="719" spans="1:6" x14ac:dyDescent="0.25">
      <c r="A719" s="4">
        <v>43669</v>
      </c>
      <c r="B719" t="s">
        <v>33</v>
      </c>
      <c r="C719" s="5">
        <v>257.08</v>
      </c>
      <c r="D719" t="s">
        <v>27</v>
      </c>
      <c r="E719" t="s">
        <v>33</v>
      </c>
      <c r="F719" t="s">
        <v>30</v>
      </c>
    </row>
    <row r="720" spans="1:6" x14ac:dyDescent="0.25">
      <c r="A720" s="4">
        <v>43670</v>
      </c>
      <c r="B720" t="s">
        <v>48</v>
      </c>
      <c r="C720" s="5">
        <v>-2.5</v>
      </c>
      <c r="D720" t="s">
        <v>27</v>
      </c>
      <c r="E720" t="s">
        <v>4</v>
      </c>
      <c r="F720" t="s">
        <v>32</v>
      </c>
    </row>
    <row r="721" spans="1:6" x14ac:dyDescent="0.25">
      <c r="A721" s="4">
        <v>43673</v>
      </c>
      <c r="B721" t="s">
        <v>52</v>
      </c>
      <c r="C721" s="5">
        <v>-30</v>
      </c>
      <c r="D721" t="s">
        <v>27</v>
      </c>
      <c r="E721" t="s">
        <v>10</v>
      </c>
      <c r="F721" t="s">
        <v>32</v>
      </c>
    </row>
    <row r="722" spans="1:6" x14ac:dyDescent="0.25">
      <c r="A722" s="4">
        <v>43674</v>
      </c>
      <c r="B722" t="s">
        <v>37</v>
      </c>
      <c r="C722" s="5">
        <v>-44.31</v>
      </c>
      <c r="D722" t="s">
        <v>27</v>
      </c>
      <c r="E722" t="s">
        <v>11</v>
      </c>
      <c r="F722" t="s">
        <v>28</v>
      </c>
    </row>
    <row r="723" spans="1:6" x14ac:dyDescent="0.25">
      <c r="A723" s="4">
        <v>43675</v>
      </c>
      <c r="B723" t="s">
        <v>54</v>
      </c>
      <c r="C723" s="5">
        <v>-44.92</v>
      </c>
      <c r="D723" t="s">
        <v>27</v>
      </c>
      <c r="E723" t="s">
        <v>17</v>
      </c>
      <c r="F723" t="s">
        <v>32</v>
      </c>
    </row>
    <row r="724" spans="1:6" x14ac:dyDescent="0.25">
      <c r="A724" s="4">
        <v>43675</v>
      </c>
      <c r="B724" t="s">
        <v>42</v>
      </c>
      <c r="C724" s="5">
        <v>-5.35</v>
      </c>
      <c r="D724" t="s">
        <v>27</v>
      </c>
      <c r="E724" t="s">
        <v>9</v>
      </c>
      <c r="F724" t="s">
        <v>28</v>
      </c>
    </row>
    <row r="725" spans="1:6" x14ac:dyDescent="0.25">
      <c r="A725" s="4">
        <v>43676</v>
      </c>
      <c r="B725" t="s">
        <v>49</v>
      </c>
      <c r="C725" s="5">
        <v>-75</v>
      </c>
      <c r="D725" t="s">
        <v>27</v>
      </c>
      <c r="E725" t="s">
        <v>12</v>
      </c>
      <c r="F725" t="s">
        <v>30</v>
      </c>
    </row>
    <row r="726" spans="1:6" x14ac:dyDescent="0.25">
      <c r="A726" s="4">
        <v>43676</v>
      </c>
      <c r="B726" t="s">
        <v>42</v>
      </c>
      <c r="C726" s="5">
        <v>-15.77</v>
      </c>
      <c r="D726" t="s">
        <v>27</v>
      </c>
      <c r="E726" t="s">
        <v>9</v>
      </c>
      <c r="F726" t="s">
        <v>28</v>
      </c>
    </row>
    <row r="727" spans="1:6" x14ac:dyDescent="0.25">
      <c r="A727" s="4">
        <v>43678</v>
      </c>
      <c r="B727" t="s">
        <v>26</v>
      </c>
      <c r="C727" s="5">
        <v>-13.09</v>
      </c>
      <c r="D727" t="s">
        <v>27</v>
      </c>
      <c r="E727" t="s">
        <v>18</v>
      </c>
      <c r="F727" t="s">
        <v>28</v>
      </c>
    </row>
    <row r="728" spans="1:6" x14ac:dyDescent="0.25">
      <c r="A728" s="4">
        <v>43679</v>
      </c>
      <c r="B728" t="s">
        <v>43</v>
      </c>
      <c r="C728" s="5">
        <v>2250</v>
      </c>
      <c r="D728" t="s">
        <v>34</v>
      </c>
      <c r="E728" t="s">
        <v>44</v>
      </c>
      <c r="F728" t="s">
        <v>30</v>
      </c>
    </row>
    <row r="729" spans="1:6" x14ac:dyDescent="0.25">
      <c r="A729" s="4">
        <v>43679</v>
      </c>
      <c r="B729" t="s">
        <v>29</v>
      </c>
      <c r="C729" s="5">
        <v>-1100</v>
      </c>
      <c r="D729" t="s">
        <v>27</v>
      </c>
      <c r="E729" t="s">
        <v>14</v>
      </c>
      <c r="F729" t="s">
        <v>30</v>
      </c>
    </row>
    <row r="730" spans="1:6" x14ac:dyDescent="0.25">
      <c r="A730" s="4">
        <v>43680</v>
      </c>
      <c r="B730" t="s">
        <v>59</v>
      </c>
      <c r="C730" s="5">
        <v>-36.36</v>
      </c>
      <c r="D730" t="s">
        <v>27</v>
      </c>
      <c r="E730" t="s">
        <v>8</v>
      </c>
      <c r="F730" t="s">
        <v>28</v>
      </c>
    </row>
    <row r="731" spans="1:6" x14ac:dyDescent="0.25">
      <c r="A731" s="4">
        <v>43680</v>
      </c>
      <c r="B731" t="s">
        <v>36</v>
      </c>
      <c r="C731" s="5">
        <v>-23.47</v>
      </c>
      <c r="D731" t="s">
        <v>27</v>
      </c>
      <c r="E731" t="s">
        <v>17</v>
      </c>
      <c r="F731" t="s">
        <v>28</v>
      </c>
    </row>
    <row r="732" spans="1:6" x14ac:dyDescent="0.25">
      <c r="A732" s="4">
        <v>43680</v>
      </c>
      <c r="B732" t="s">
        <v>42</v>
      </c>
      <c r="C732" s="5">
        <v>-3.96</v>
      </c>
      <c r="D732" t="s">
        <v>27</v>
      </c>
      <c r="E732" t="s">
        <v>9</v>
      </c>
      <c r="F732" t="s">
        <v>28</v>
      </c>
    </row>
    <row r="733" spans="1:6" x14ac:dyDescent="0.25">
      <c r="A733" s="4">
        <v>43681</v>
      </c>
      <c r="B733" t="s">
        <v>35</v>
      </c>
      <c r="C733" s="5">
        <v>-13.9</v>
      </c>
      <c r="D733" t="s">
        <v>27</v>
      </c>
      <c r="E733" t="s">
        <v>19</v>
      </c>
      <c r="F733" t="s">
        <v>28</v>
      </c>
    </row>
    <row r="734" spans="1:6" x14ac:dyDescent="0.25">
      <c r="A734" s="4">
        <v>43682</v>
      </c>
      <c r="B734" t="s">
        <v>33</v>
      </c>
      <c r="C734" s="5">
        <v>-349.28</v>
      </c>
      <c r="D734" t="s">
        <v>27</v>
      </c>
      <c r="E734" t="s">
        <v>33</v>
      </c>
      <c r="F734" t="s">
        <v>28</v>
      </c>
    </row>
    <row r="735" spans="1:6" x14ac:dyDescent="0.25">
      <c r="A735" s="4">
        <v>43682</v>
      </c>
      <c r="B735" t="s">
        <v>33</v>
      </c>
      <c r="C735" s="5">
        <v>-117.65</v>
      </c>
      <c r="D735" t="s">
        <v>27</v>
      </c>
      <c r="E735" t="s">
        <v>33</v>
      </c>
      <c r="F735" t="s">
        <v>32</v>
      </c>
    </row>
    <row r="736" spans="1:6" x14ac:dyDescent="0.25">
      <c r="A736" s="4">
        <v>43682</v>
      </c>
      <c r="B736" t="s">
        <v>55</v>
      </c>
      <c r="C736" s="5">
        <v>-18</v>
      </c>
      <c r="D736" t="s">
        <v>27</v>
      </c>
      <c r="E736" t="s">
        <v>2</v>
      </c>
      <c r="F736" t="s">
        <v>32</v>
      </c>
    </row>
    <row r="737" spans="1:6" x14ac:dyDescent="0.25">
      <c r="A737" s="4">
        <v>43683</v>
      </c>
      <c r="B737" t="s">
        <v>33</v>
      </c>
      <c r="C737" s="5">
        <v>521.16999999999996</v>
      </c>
      <c r="D737" t="s">
        <v>27</v>
      </c>
      <c r="E737" t="s">
        <v>33</v>
      </c>
      <c r="F737" t="s">
        <v>30</v>
      </c>
    </row>
    <row r="738" spans="1:6" x14ac:dyDescent="0.25">
      <c r="A738" s="4">
        <v>43683</v>
      </c>
      <c r="B738" t="s">
        <v>37</v>
      </c>
      <c r="C738" s="5">
        <v>-125</v>
      </c>
      <c r="D738" t="s">
        <v>27</v>
      </c>
      <c r="E738" t="s">
        <v>11</v>
      </c>
      <c r="F738" t="s">
        <v>30</v>
      </c>
    </row>
    <row r="739" spans="1:6" x14ac:dyDescent="0.25">
      <c r="A739" s="4">
        <v>43683</v>
      </c>
      <c r="B739" t="s">
        <v>33</v>
      </c>
      <c r="C739" s="5">
        <v>117.65</v>
      </c>
      <c r="D739" t="s">
        <v>27</v>
      </c>
      <c r="E739" t="s">
        <v>33</v>
      </c>
      <c r="F739" t="s">
        <v>30</v>
      </c>
    </row>
    <row r="740" spans="1:6" x14ac:dyDescent="0.25">
      <c r="A740" s="4">
        <v>43685</v>
      </c>
      <c r="B740" t="s">
        <v>42</v>
      </c>
      <c r="C740" s="5">
        <v>-11.72</v>
      </c>
      <c r="D740" t="s">
        <v>27</v>
      </c>
      <c r="E740" t="s">
        <v>9</v>
      </c>
      <c r="F740" t="s">
        <v>32</v>
      </c>
    </row>
    <row r="741" spans="1:6" x14ac:dyDescent="0.25">
      <c r="A741" s="4">
        <v>43686</v>
      </c>
      <c r="B741" t="s">
        <v>38</v>
      </c>
      <c r="C741" s="5">
        <v>-30</v>
      </c>
      <c r="D741" t="s">
        <v>27</v>
      </c>
      <c r="E741" t="s">
        <v>20</v>
      </c>
      <c r="F741" t="s">
        <v>30</v>
      </c>
    </row>
    <row r="742" spans="1:6" x14ac:dyDescent="0.25">
      <c r="A742" s="4">
        <v>43686</v>
      </c>
      <c r="B742" t="s">
        <v>39</v>
      </c>
      <c r="C742" s="5">
        <v>-10.69</v>
      </c>
      <c r="D742" t="s">
        <v>27</v>
      </c>
      <c r="E742" t="s">
        <v>16</v>
      </c>
      <c r="F742" t="s">
        <v>28</v>
      </c>
    </row>
    <row r="743" spans="1:6" x14ac:dyDescent="0.25">
      <c r="A743" s="4">
        <v>43689</v>
      </c>
      <c r="B743" t="s">
        <v>40</v>
      </c>
      <c r="C743" s="5">
        <v>-65</v>
      </c>
      <c r="D743" t="s">
        <v>27</v>
      </c>
      <c r="E743" t="s">
        <v>13</v>
      </c>
      <c r="F743" t="s">
        <v>30</v>
      </c>
    </row>
    <row r="744" spans="1:6" x14ac:dyDescent="0.25">
      <c r="A744" s="4">
        <v>43689</v>
      </c>
      <c r="B744" t="s">
        <v>31</v>
      </c>
      <c r="C744" s="5">
        <v>-26.67</v>
      </c>
      <c r="D744" t="s">
        <v>27</v>
      </c>
      <c r="E744" t="s">
        <v>17</v>
      </c>
      <c r="F744" t="s">
        <v>32</v>
      </c>
    </row>
    <row r="745" spans="1:6" x14ac:dyDescent="0.25">
      <c r="A745" s="4">
        <v>43691</v>
      </c>
      <c r="B745" t="s">
        <v>48</v>
      </c>
      <c r="C745" s="5">
        <v>-2.75</v>
      </c>
      <c r="D745" t="s">
        <v>27</v>
      </c>
      <c r="E745" t="s">
        <v>4</v>
      </c>
      <c r="F745" t="s">
        <v>28</v>
      </c>
    </row>
    <row r="746" spans="1:6" x14ac:dyDescent="0.25">
      <c r="A746" s="4">
        <v>43692</v>
      </c>
      <c r="B746" t="s">
        <v>33</v>
      </c>
      <c r="C746" s="5">
        <v>335.2</v>
      </c>
      <c r="D746" t="s">
        <v>27</v>
      </c>
      <c r="E746" t="s">
        <v>33</v>
      </c>
      <c r="F746" t="s">
        <v>30</v>
      </c>
    </row>
    <row r="747" spans="1:6" x14ac:dyDescent="0.25">
      <c r="A747" s="4">
        <v>43692</v>
      </c>
      <c r="B747" t="s">
        <v>47</v>
      </c>
      <c r="C747" s="5">
        <v>-60</v>
      </c>
      <c r="D747" t="s">
        <v>27</v>
      </c>
      <c r="E747" t="s">
        <v>20</v>
      </c>
      <c r="F747" t="s">
        <v>30</v>
      </c>
    </row>
    <row r="748" spans="1:6" x14ac:dyDescent="0.25">
      <c r="A748" s="4">
        <v>43693</v>
      </c>
      <c r="B748" t="s">
        <v>43</v>
      </c>
      <c r="C748" s="5">
        <v>2250</v>
      </c>
      <c r="D748" t="s">
        <v>34</v>
      </c>
      <c r="E748" t="s">
        <v>44</v>
      </c>
      <c r="F748" t="s">
        <v>30</v>
      </c>
    </row>
    <row r="749" spans="1:6" x14ac:dyDescent="0.25">
      <c r="A749" s="4">
        <v>43693</v>
      </c>
      <c r="B749" t="s">
        <v>46</v>
      </c>
      <c r="C749" s="5">
        <v>-35</v>
      </c>
      <c r="D749" t="s">
        <v>27</v>
      </c>
      <c r="E749" t="s">
        <v>20</v>
      </c>
      <c r="F749" t="s">
        <v>30</v>
      </c>
    </row>
    <row r="750" spans="1:6" x14ac:dyDescent="0.25">
      <c r="A750" s="4">
        <v>43694</v>
      </c>
      <c r="B750" t="s">
        <v>33</v>
      </c>
      <c r="C750" s="5">
        <v>-87.17</v>
      </c>
      <c r="D750" t="s">
        <v>27</v>
      </c>
      <c r="E750" t="s">
        <v>33</v>
      </c>
      <c r="F750" t="s">
        <v>28</v>
      </c>
    </row>
    <row r="751" spans="1:6" x14ac:dyDescent="0.25">
      <c r="A751" s="4">
        <v>43694</v>
      </c>
      <c r="B751" t="s">
        <v>42</v>
      </c>
      <c r="C751" s="5">
        <v>-33.15</v>
      </c>
      <c r="D751" t="s">
        <v>27</v>
      </c>
      <c r="E751" t="s">
        <v>9</v>
      </c>
      <c r="F751" t="s">
        <v>28</v>
      </c>
    </row>
    <row r="752" spans="1:6" x14ac:dyDescent="0.25">
      <c r="A752" s="4">
        <v>43694</v>
      </c>
      <c r="B752" t="s">
        <v>52</v>
      </c>
      <c r="C752" s="5">
        <v>-19</v>
      </c>
      <c r="D752" t="s">
        <v>27</v>
      </c>
      <c r="E752" t="s">
        <v>10</v>
      </c>
      <c r="F752" t="s">
        <v>28</v>
      </c>
    </row>
    <row r="753" spans="1:6" x14ac:dyDescent="0.25">
      <c r="A753" s="4">
        <v>43694</v>
      </c>
      <c r="B753" t="s">
        <v>36</v>
      </c>
      <c r="C753" s="5">
        <v>-3.5</v>
      </c>
      <c r="D753" t="s">
        <v>27</v>
      </c>
      <c r="E753" t="s">
        <v>17</v>
      </c>
      <c r="F753" t="s">
        <v>28</v>
      </c>
    </row>
    <row r="754" spans="1:6" x14ac:dyDescent="0.25">
      <c r="A754" s="4">
        <v>43696</v>
      </c>
      <c r="B754" t="s">
        <v>33</v>
      </c>
      <c r="C754" s="5">
        <v>1248.95</v>
      </c>
      <c r="D754" t="s">
        <v>27</v>
      </c>
      <c r="E754" t="s">
        <v>33</v>
      </c>
      <c r="F754" t="s">
        <v>30</v>
      </c>
    </row>
    <row r="755" spans="1:6" x14ac:dyDescent="0.25">
      <c r="A755" s="4">
        <v>43697</v>
      </c>
      <c r="B755" t="s">
        <v>70</v>
      </c>
      <c r="C755" s="5">
        <v>-75</v>
      </c>
      <c r="D755" t="s">
        <v>27</v>
      </c>
      <c r="E755" t="s">
        <v>3</v>
      </c>
      <c r="F755" t="s">
        <v>30</v>
      </c>
    </row>
    <row r="756" spans="1:6" x14ac:dyDescent="0.25">
      <c r="A756" s="4">
        <v>43697</v>
      </c>
      <c r="B756" t="s">
        <v>48</v>
      </c>
      <c r="C756" s="5">
        <v>-2.75</v>
      </c>
      <c r="D756" t="s">
        <v>27</v>
      </c>
      <c r="E756" t="s">
        <v>4</v>
      </c>
      <c r="F756" t="s">
        <v>28</v>
      </c>
    </row>
    <row r="757" spans="1:6" x14ac:dyDescent="0.25">
      <c r="A757" s="4">
        <v>43698</v>
      </c>
      <c r="B757" t="s">
        <v>41</v>
      </c>
      <c r="C757" s="5">
        <v>-34.69</v>
      </c>
      <c r="D757" t="s">
        <v>27</v>
      </c>
      <c r="E757" t="s">
        <v>8</v>
      </c>
      <c r="F757" t="s">
        <v>28</v>
      </c>
    </row>
    <row r="758" spans="1:6" x14ac:dyDescent="0.25">
      <c r="A758" s="4">
        <v>43700</v>
      </c>
      <c r="B758" t="s">
        <v>48</v>
      </c>
      <c r="C758" s="5">
        <v>-2.75</v>
      </c>
      <c r="D758" t="s">
        <v>27</v>
      </c>
      <c r="E758" t="s">
        <v>4</v>
      </c>
      <c r="F758" t="s">
        <v>28</v>
      </c>
    </row>
    <row r="759" spans="1:6" x14ac:dyDescent="0.25">
      <c r="A759" s="4">
        <v>43702</v>
      </c>
      <c r="B759" t="s">
        <v>50</v>
      </c>
      <c r="C759" s="5">
        <v>-39.43</v>
      </c>
      <c r="D759" t="s">
        <v>27</v>
      </c>
      <c r="E759" t="s">
        <v>17</v>
      </c>
      <c r="F759" t="s">
        <v>28</v>
      </c>
    </row>
    <row r="760" spans="1:6" x14ac:dyDescent="0.25">
      <c r="A760" s="4">
        <v>43703</v>
      </c>
      <c r="B760" t="s">
        <v>37</v>
      </c>
      <c r="C760" s="5">
        <v>-66.75</v>
      </c>
      <c r="D760" t="s">
        <v>27</v>
      </c>
      <c r="E760" t="s">
        <v>11</v>
      </c>
      <c r="F760" t="s">
        <v>32</v>
      </c>
    </row>
    <row r="761" spans="1:6" x14ac:dyDescent="0.25">
      <c r="A761" s="4">
        <v>43706</v>
      </c>
      <c r="B761" t="s">
        <v>48</v>
      </c>
      <c r="C761" s="5">
        <v>-3</v>
      </c>
      <c r="D761" t="s">
        <v>27</v>
      </c>
      <c r="E761" t="s">
        <v>4</v>
      </c>
      <c r="F761" t="s">
        <v>28</v>
      </c>
    </row>
    <row r="762" spans="1:6" x14ac:dyDescent="0.25">
      <c r="A762" s="4">
        <v>43707</v>
      </c>
      <c r="B762" t="s">
        <v>43</v>
      </c>
      <c r="C762" s="5">
        <v>2250</v>
      </c>
      <c r="D762" t="s">
        <v>34</v>
      </c>
      <c r="E762" t="s">
        <v>44</v>
      </c>
      <c r="F762" t="s">
        <v>30</v>
      </c>
    </row>
    <row r="763" spans="1:6" x14ac:dyDescent="0.25">
      <c r="A763" s="4">
        <v>43707</v>
      </c>
      <c r="B763" t="s">
        <v>49</v>
      </c>
      <c r="C763" s="5">
        <v>-75</v>
      </c>
      <c r="D763" t="s">
        <v>27</v>
      </c>
      <c r="E763" t="s">
        <v>12</v>
      </c>
      <c r="F763" t="s">
        <v>30</v>
      </c>
    </row>
    <row r="764" spans="1:6" x14ac:dyDescent="0.25">
      <c r="A764" s="4">
        <v>43707</v>
      </c>
      <c r="B764" t="s">
        <v>48</v>
      </c>
      <c r="C764" s="5">
        <v>-2.75</v>
      </c>
      <c r="D764" t="s">
        <v>27</v>
      </c>
      <c r="E764" t="s">
        <v>4</v>
      </c>
      <c r="F764" t="s">
        <v>28</v>
      </c>
    </row>
    <row r="765" spans="1:6" x14ac:dyDescent="0.25">
      <c r="A765" s="4">
        <v>43708</v>
      </c>
      <c r="B765" t="s">
        <v>37</v>
      </c>
      <c r="C765" s="5">
        <v>-68.040000000000006</v>
      </c>
      <c r="D765" t="s">
        <v>27</v>
      </c>
      <c r="E765" t="s">
        <v>11</v>
      </c>
      <c r="F765" t="s">
        <v>28</v>
      </c>
    </row>
    <row r="766" spans="1:6" x14ac:dyDescent="0.25">
      <c r="A766" s="4">
        <v>43708</v>
      </c>
      <c r="B766" t="s">
        <v>58</v>
      </c>
      <c r="C766" s="5">
        <v>-41.78</v>
      </c>
      <c r="D766" t="s">
        <v>27</v>
      </c>
      <c r="E766" t="s">
        <v>17</v>
      </c>
      <c r="F766" t="s">
        <v>32</v>
      </c>
    </row>
    <row r="767" spans="1:6" x14ac:dyDescent="0.25">
      <c r="A767" s="4">
        <v>43709</v>
      </c>
      <c r="B767" t="s">
        <v>26</v>
      </c>
      <c r="C767" s="5">
        <v>-13.09</v>
      </c>
      <c r="D767" t="s">
        <v>27</v>
      </c>
      <c r="E767" t="s">
        <v>18</v>
      </c>
      <c r="F767" t="s">
        <v>28</v>
      </c>
    </row>
    <row r="768" spans="1:6" x14ac:dyDescent="0.25">
      <c r="A768" s="4">
        <v>43711</v>
      </c>
      <c r="B768" t="s">
        <v>29</v>
      </c>
      <c r="C768" s="5">
        <v>-1100</v>
      </c>
      <c r="D768" t="s">
        <v>27</v>
      </c>
      <c r="E768" t="s">
        <v>14</v>
      </c>
      <c r="F768" t="s">
        <v>30</v>
      </c>
    </row>
    <row r="769" spans="1:6" x14ac:dyDescent="0.25">
      <c r="A769" s="4">
        <v>43711</v>
      </c>
      <c r="B769" t="s">
        <v>54</v>
      </c>
      <c r="C769" s="5">
        <v>-41.24</v>
      </c>
      <c r="D769" t="s">
        <v>27</v>
      </c>
      <c r="E769" t="s">
        <v>17</v>
      </c>
      <c r="F769" t="s">
        <v>32</v>
      </c>
    </row>
    <row r="770" spans="1:6" x14ac:dyDescent="0.25">
      <c r="A770" s="4">
        <v>43712</v>
      </c>
      <c r="B770" t="s">
        <v>35</v>
      </c>
      <c r="C770" s="5">
        <v>-13.9</v>
      </c>
      <c r="D770" t="s">
        <v>27</v>
      </c>
      <c r="E770" t="s">
        <v>19</v>
      </c>
      <c r="F770" t="s">
        <v>28</v>
      </c>
    </row>
    <row r="771" spans="1:6" x14ac:dyDescent="0.25">
      <c r="A771" s="4">
        <v>43713</v>
      </c>
      <c r="B771" t="s">
        <v>48</v>
      </c>
      <c r="C771" s="5">
        <v>-3.75</v>
      </c>
      <c r="D771" t="s">
        <v>27</v>
      </c>
      <c r="E771" t="s">
        <v>4</v>
      </c>
      <c r="F771" t="s">
        <v>28</v>
      </c>
    </row>
    <row r="772" spans="1:6" x14ac:dyDescent="0.25">
      <c r="A772" s="4">
        <v>43714</v>
      </c>
      <c r="B772" t="s">
        <v>33</v>
      </c>
      <c r="C772" s="5">
        <v>-1390.37</v>
      </c>
      <c r="D772" t="s">
        <v>27</v>
      </c>
      <c r="E772" t="s">
        <v>33</v>
      </c>
      <c r="F772" t="s">
        <v>28</v>
      </c>
    </row>
    <row r="773" spans="1:6" x14ac:dyDescent="0.25">
      <c r="A773" s="4">
        <v>43714</v>
      </c>
      <c r="B773" t="s">
        <v>33</v>
      </c>
      <c r="C773" s="5">
        <v>1390.37</v>
      </c>
      <c r="D773" t="s">
        <v>27</v>
      </c>
      <c r="E773" t="s">
        <v>33</v>
      </c>
      <c r="F773" t="s">
        <v>30</v>
      </c>
    </row>
    <row r="774" spans="1:6" x14ac:dyDescent="0.25">
      <c r="A774" s="4">
        <v>43714</v>
      </c>
      <c r="B774" t="s">
        <v>33</v>
      </c>
      <c r="C774" s="5">
        <v>502.75</v>
      </c>
      <c r="D774" t="s">
        <v>27</v>
      </c>
      <c r="E774" t="s">
        <v>33</v>
      </c>
      <c r="F774" t="s">
        <v>30</v>
      </c>
    </row>
    <row r="775" spans="1:6" x14ac:dyDescent="0.25">
      <c r="A775" s="4">
        <v>43715</v>
      </c>
      <c r="B775" t="s">
        <v>55</v>
      </c>
      <c r="C775" s="5">
        <v>-12.87</v>
      </c>
      <c r="D775" t="s">
        <v>27</v>
      </c>
      <c r="E775" t="s">
        <v>2</v>
      </c>
      <c r="F775" t="s">
        <v>28</v>
      </c>
    </row>
    <row r="776" spans="1:6" x14ac:dyDescent="0.25">
      <c r="A776" s="4">
        <v>43716</v>
      </c>
      <c r="B776" t="s">
        <v>55</v>
      </c>
      <c r="C776" s="5">
        <v>-19.3</v>
      </c>
      <c r="D776" t="s">
        <v>27</v>
      </c>
      <c r="E776" t="s">
        <v>2</v>
      </c>
      <c r="F776" t="s">
        <v>28</v>
      </c>
    </row>
    <row r="777" spans="1:6" x14ac:dyDescent="0.25">
      <c r="A777" s="4">
        <v>43717</v>
      </c>
      <c r="B777" t="s">
        <v>42</v>
      </c>
      <c r="C777" s="5">
        <v>-65.09</v>
      </c>
      <c r="D777" t="s">
        <v>27</v>
      </c>
      <c r="E777" t="s">
        <v>9</v>
      </c>
      <c r="F777" t="s">
        <v>32</v>
      </c>
    </row>
    <row r="778" spans="1:6" x14ac:dyDescent="0.25">
      <c r="A778" s="4">
        <v>43717</v>
      </c>
      <c r="B778" t="s">
        <v>38</v>
      </c>
      <c r="C778" s="5">
        <v>-30</v>
      </c>
      <c r="D778" t="s">
        <v>27</v>
      </c>
      <c r="E778" t="s">
        <v>20</v>
      </c>
      <c r="F778" t="s">
        <v>30</v>
      </c>
    </row>
    <row r="779" spans="1:6" x14ac:dyDescent="0.25">
      <c r="A779" s="4">
        <v>43717</v>
      </c>
      <c r="B779" t="s">
        <v>41</v>
      </c>
      <c r="C779" s="5">
        <v>-28.77</v>
      </c>
      <c r="D779" t="s">
        <v>27</v>
      </c>
      <c r="E779" t="s">
        <v>8</v>
      </c>
      <c r="F779" t="s">
        <v>28</v>
      </c>
    </row>
    <row r="780" spans="1:6" x14ac:dyDescent="0.25">
      <c r="A780" s="4">
        <v>43717</v>
      </c>
      <c r="B780" t="s">
        <v>37</v>
      </c>
      <c r="C780" s="5">
        <v>-26.25</v>
      </c>
      <c r="D780" t="s">
        <v>27</v>
      </c>
      <c r="E780" t="s">
        <v>11</v>
      </c>
      <c r="F780" t="s">
        <v>32</v>
      </c>
    </row>
    <row r="781" spans="1:6" x14ac:dyDescent="0.25">
      <c r="A781" s="4">
        <v>43717</v>
      </c>
      <c r="B781" t="s">
        <v>39</v>
      </c>
      <c r="C781" s="5">
        <v>-10.69</v>
      </c>
      <c r="D781" t="s">
        <v>27</v>
      </c>
      <c r="E781" t="s">
        <v>16</v>
      </c>
      <c r="F781" t="s">
        <v>28</v>
      </c>
    </row>
    <row r="782" spans="1:6" x14ac:dyDescent="0.25">
      <c r="A782" s="4">
        <v>43719</v>
      </c>
      <c r="B782" t="s">
        <v>33</v>
      </c>
      <c r="C782" s="5">
        <v>-360.56</v>
      </c>
      <c r="D782" t="s">
        <v>27</v>
      </c>
      <c r="E782" t="s">
        <v>33</v>
      </c>
      <c r="F782" t="s">
        <v>32</v>
      </c>
    </row>
    <row r="783" spans="1:6" x14ac:dyDescent="0.25">
      <c r="A783" s="4">
        <v>43719</v>
      </c>
      <c r="B783" t="s">
        <v>40</v>
      </c>
      <c r="C783" s="5">
        <v>-65</v>
      </c>
      <c r="D783" t="s">
        <v>27</v>
      </c>
      <c r="E783" t="s">
        <v>13</v>
      </c>
      <c r="F783" t="s">
        <v>30</v>
      </c>
    </row>
    <row r="784" spans="1:6" x14ac:dyDescent="0.25">
      <c r="A784" s="4">
        <v>43720</v>
      </c>
      <c r="B784" t="s">
        <v>33</v>
      </c>
      <c r="C784" s="5">
        <v>360.56</v>
      </c>
      <c r="D784" t="s">
        <v>27</v>
      </c>
      <c r="E784" t="s">
        <v>33</v>
      </c>
      <c r="F784" t="s">
        <v>30</v>
      </c>
    </row>
    <row r="785" spans="1:6" x14ac:dyDescent="0.25">
      <c r="A785" s="4">
        <v>43721</v>
      </c>
      <c r="B785" t="s">
        <v>43</v>
      </c>
      <c r="C785" s="5">
        <v>2250</v>
      </c>
      <c r="D785" t="s">
        <v>34</v>
      </c>
      <c r="E785" t="s">
        <v>44</v>
      </c>
      <c r="F785" t="s">
        <v>30</v>
      </c>
    </row>
    <row r="786" spans="1:6" x14ac:dyDescent="0.25">
      <c r="A786" s="4">
        <v>43721</v>
      </c>
      <c r="B786" t="s">
        <v>48</v>
      </c>
      <c r="C786" s="5">
        <v>-2.75</v>
      </c>
      <c r="D786" t="s">
        <v>27</v>
      </c>
      <c r="E786" t="s">
        <v>4</v>
      </c>
      <c r="F786" t="s">
        <v>28</v>
      </c>
    </row>
    <row r="787" spans="1:6" x14ac:dyDescent="0.25">
      <c r="A787" s="4">
        <v>43722</v>
      </c>
      <c r="B787" t="s">
        <v>42</v>
      </c>
      <c r="C787" s="5">
        <v>-46.44</v>
      </c>
      <c r="D787" t="s">
        <v>27</v>
      </c>
      <c r="E787" t="s">
        <v>9</v>
      </c>
      <c r="F787" t="s">
        <v>28</v>
      </c>
    </row>
    <row r="788" spans="1:6" x14ac:dyDescent="0.25">
      <c r="A788" s="4">
        <v>43723</v>
      </c>
      <c r="B788" t="s">
        <v>26</v>
      </c>
      <c r="C788" s="5">
        <v>-47.66</v>
      </c>
      <c r="D788" t="s">
        <v>27</v>
      </c>
      <c r="E788" t="s">
        <v>18</v>
      </c>
      <c r="F788" t="s">
        <v>28</v>
      </c>
    </row>
    <row r="789" spans="1:6" x14ac:dyDescent="0.25">
      <c r="A789" s="4">
        <v>43724</v>
      </c>
      <c r="B789" t="s">
        <v>33</v>
      </c>
      <c r="C789" s="5">
        <v>90.57</v>
      </c>
      <c r="D789" t="s">
        <v>27</v>
      </c>
      <c r="E789" t="s">
        <v>33</v>
      </c>
      <c r="F789" t="s">
        <v>30</v>
      </c>
    </row>
    <row r="790" spans="1:6" x14ac:dyDescent="0.25">
      <c r="A790" s="4">
        <v>43724</v>
      </c>
      <c r="B790" t="s">
        <v>33</v>
      </c>
      <c r="C790" s="5">
        <v>-90.57</v>
      </c>
      <c r="D790" t="s">
        <v>27</v>
      </c>
      <c r="E790" t="s">
        <v>33</v>
      </c>
      <c r="F790" t="s">
        <v>32</v>
      </c>
    </row>
    <row r="791" spans="1:6" x14ac:dyDescent="0.25">
      <c r="A791" s="4">
        <v>43724</v>
      </c>
      <c r="B791" t="s">
        <v>46</v>
      </c>
      <c r="C791" s="5">
        <v>-35</v>
      </c>
      <c r="D791" t="s">
        <v>27</v>
      </c>
      <c r="E791" t="s">
        <v>20</v>
      </c>
      <c r="F791" t="s">
        <v>30</v>
      </c>
    </row>
    <row r="792" spans="1:6" x14ac:dyDescent="0.25">
      <c r="A792" s="4">
        <v>43725</v>
      </c>
      <c r="B792" t="s">
        <v>33</v>
      </c>
      <c r="C792" s="5">
        <v>-186.13</v>
      </c>
      <c r="D792" t="s">
        <v>27</v>
      </c>
      <c r="E792" t="s">
        <v>33</v>
      </c>
      <c r="F792" t="s">
        <v>28</v>
      </c>
    </row>
    <row r="793" spans="1:6" x14ac:dyDescent="0.25">
      <c r="A793" s="4">
        <v>43725</v>
      </c>
      <c r="B793" t="s">
        <v>47</v>
      </c>
      <c r="C793" s="5">
        <v>-60</v>
      </c>
      <c r="D793" t="s">
        <v>27</v>
      </c>
      <c r="E793" t="s">
        <v>20</v>
      </c>
      <c r="F793" t="s">
        <v>30</v>
      </c>
    </row>
    <row r="794" spans="1:6" x14ac:dyDescent="0.25">
      <c r="A794" s="4">
        <v>43726</v>
      </c>
      <c r="B794" t="s">
        <v>33</v>
      </c>
      <c r="C794" s="5">
        <v>1606.46</v>
      </c>
      <c r="D794" t="s">
        <v>27</v>
      </c>
      <c r="E794" t="s">
        <v>33</v>
      </c>
      <c r="F794" t="s">
        <v>30</v>
      </c>
    </row>
    <row r="795" spans="1:6" x14ac:dyDescent="0.25">
      <c r="A795" s="4">
        <v>43726</v>
      </c>
      <c r="B795" t="s">
        <v>70</v>
      </c>
      <c r="C795" s="5">
        <v>-75</v>
      </c>
      <c r="D795" t="s">
        <v>27</v>
      </c>
      <c r="E795" t="s">
        <v>3</v>
      </c>
      <c r="F795" t="s">
        <v>30</v>
      </c>
    </row>
    <row r="796" spans="1:6" x14ac:dyDescent="0.25">
      <c r="A796" s="4">
        <v>43727</v>
      </c>
      <c r="B796" t="s">
        <v>55</v>
      </c>
      <c r="C796" s="5">
        <v>-40.81</v>
      </c>
      <c r="D796" t="s">
        <v>27</v>
      </c>
      <c r="E796" t="s">
        <v>2</v>
      </c>
      <c r="F796" t="s">
        <v>28</v>
      </c>
    </row>
    <row r="797" spans="1:6" x14ac:dyDescent="0.25">
      <c r="A797" s="4">
        <v>43727</v>
      </c>
      <c r="B797" t="s">
        <v>48</v>
      </c>
      <c r="C797" s="5">
        <v>-2.75</v>
      </c>
      <c r="D797" t="s">
        <v>27</v>
      </c>
      <c r="E797" t="s">
        <v>4</v>
      </c>
      <c r="F797" t="s">
        <v>28</v>
      </c>
    </row>
    <row r="798" spans="1:6" x14ac:dyDescent="0.25">
      <c r="A798" s="4">
        <v>43728</v>
      </c>
      <c r="B798" t="s">
        <v>33</v>
      </c>
      <c r="C798" s="5">
        <v>-9.43</v>
      </c>
      <c r="D798" t="s">
        <v>27</v>
      </c>
      <c r="E798" t="s">
        <v>33</v>
      </c>
      <c r="F798" t="s">
        <v>32</v>
      </c>
    </row>
    <row r="799" spans="1:6" x14ac:dyDescent="0.25">
      <c r="A799" s="4">
        <v>43730</v>
      </c>
      <c r="B799" t="s">
        <v>86</v>
      </c>
      <c r="C799" s="5">
        <v>-131.1</v>
      </c>
      <c r="D799" t="s">
        <v>27</v>
      </c>
      <c r="E799" t="s">
        <v>17</v>
      </c>
      <c r="F799" t="s">
        <v>28</v>
      </c>
    </row>
    <row r="800" spans="1:6" x14ac:dyDescent="0.25">
      <c r="A800" s="4">
        <v>43731</v>
      </c>
      <c r="B800" t="s">
        <v>42</v>
      </c>
      <c r="C800" s="5">
        <v>-27.71</v>
      </c>
      <c r="D800" t="s">
        <v>27</v>
      </c>
      <c r="E800" t="s">
        <v>9</v>
      </c>
      <c r="F800" t="s">
        <v>28</v>
      </c>
    </row>
    <row r="801" spans="1:6" x14ac:dyDescent="0.25">
      <c r="A801" s="4">
        <v>43731</v>
      </c>
      <c r="B801" t="s">
        <v>26</v>
      </c>
      <c r="C801" s="5">
        <v>-24.63</v>
      </c>
      <c r="D801" t="s">
        <v>27</v>
      </c>
      <c r="E801" t="s">
        <v>18</v>
      </c>
      <c r="F801" t="s">
        <v>28</v>
      </c>
    </row>
    <row r="802" spans="1:6" x14ac:dyDescent="0.25">
      <c r="A802" s="4">
        <v>43731</v>
      </c>
      <c r="B802" t="s">
        <v>33</v>
      </c>
      <c r="C802" s="5">
        <v>9.43</v>
      </c>
      <c r="D802" t="s">
        <v>27</v>
      </c>
      <c r="E802" t="s">
        <v>33</v>
      </c>
      <c r="F802" t="s">
        <v>30</v>
      </c>
    </row>
    <row r="803" spans="1:6" x14ac:dyDescent="0.25">
      <c r="A803" s="4">
        <v>43735</v>
      </c>
      <c r="B803" t="s">
        <v>43</v>
      </c>
      <c r="C803" s="5">
        <v>2250</v>
      </c>
      <c r="D803" t="s">
        <v>34</v>
      </c>
      <c r="E803" t="s">
        <v>44</v>
      </c>
      <c r="F803" t="s">
        <v>30</v>
      </c>
    </row>
    <row r="804" spans="1:6" x14ac:dyDescent="0.25">
      <c r="A804" s="4">
        <v>43736</v>
      </c>
      <c r="B804" t="s">
        <v>59</v>
      </c>
      <c r="C804" s="5">
        <v>-33.46</v>
      </c>
      <c r="D804" t="s">
        <v>27</v>
      </c>
      <c r="E804" t="s">
        <v>8</v>
      </c>
      <c r="F804" t="s">
        <v>28</v>
      </c>
    </row>
    <row r="805" spans="1:6" x14ac:dyDescent="0.25">
      <c r="A805" s="4">
        <v>43736</v>
      </c>
      <c r="B805" t="s">
        <v>97</v>
      </c>
      <c r="C805" s="5">
        <v>-4.2699999999999996</v>
      </c>
      <c r="D805" t="s">
        <v>27</v>
      </c>
      <c r="E805" t="s">
        <v>8</v>
      </c>
      <c r="F805" t="s">
        <v>28</v>
      </c>
    </row>
    <row r="806" spans="1:6" x14ac:dyDescent="0.25">
      <c r="A806" s="4">
        <v>43738</v>
      </c>
      <c r="B806" t="s">
        <v>49</v>
      </c>
      <c r="C806" s="5">
        <v>-75</v>
      </c>
      <c r="D806" t="s">
        <v>27</v>
      </c>
      <c r="E806" t="s">
        <v>12</v>
      </c>
      <c r="F806" t="s">
        <v>30</v>
      </c>
    </row>
    <row r="807" spans="1:6" x14ac:dyDescent="0.25">
      <c r="A807" s="4">
        <v>43738</v>
      </c>
      <c r="B807" t="s">
        <v>48</v>
      </c>
      <c r="C807" s="5">
        <v>-1.75</v>
      </c>
      <c r="D807" t="s">
        <v>27</v>
      </c>
      <c r="E807" t="s">
        <v>4</v>
      </c>
      <c r="F807" t="s">
        <v>28</v>
      </c>
    </row>
  </sheetData>
  <autoFilter ref="A1:F807" xr:uid="{C311BFFD-BF5D-4243-B712-9DB6619AE007}">
    <sortState xmlns:xlrd2="http://schemas.microsoft.com/office/spreadsheetml/2017/richdata2" ref="A2:F807">
      <sortCondition ref="A1:A80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Pay Summary</vt:lpstr>
      <vt:lpstr>Budget</vt:lpstr>
      <vt:lpstr>Pay Info</vt:lpstr>
      <vt:lpstr>Spending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Ozgo</dc:creator>
  <cp:lastModifiedBy>Noah Ozgo</cp:lastModifiedBy>
  <dcterms:created xsi:type="dcterms:W3CDTF">2023-05-10T23:10:58Z</dcterms:created>
  <dcterms:modified xsi:type="dcterms:W3CDTF">2023-05-11T02:03:47Z</dcterms:modified>
</cp:coreProperties>
</file>