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57405" windowHeight="12600"/>
  </bookViews>
  <sheets>
    <sheet name="Мультфильм" sheetId="1" r:id="rId1"/>
    <sheet name="Типы препятствий" sheetId="2" r:id="rId2"/>
    <sheet name="Лист3" sheetId="3" r:id="rId3"/>
  </sheets>
  <calcPr calcId="125725"/>
  <fileRecoveryPr repairLoad="1"/>
</workbook>
</file>

<file path=xl/calcChain.xml><?xml version="1.0" encoding="utf-8"?>
<calcChain xmlns="http://schemas.openxmlformats.org/spreadsheetml/2006/main">
  <c r="BF373" i="1"/>
  <c r="BJ373"/>
  <c r="BK373" s="1"/>
  <c r="BK374" s="1"/>
  <c r="BK375" s="1"/>
  <c r="BK376" s="1"/>
  <c r="BK377" s="1"/>
  <c r="BK378" s="1"/>
  <c r="BK379" s="1"/>
  <c r="BK380" s="1"/>
  <c r="BK381" s="1"/>
  <c r="BK382" s="1"/>
  <c r="BK383" s="1"/>
  <c r="BL373"/>
  <c r="BM373"/>
  <c r="BN373"/>
  <c r="BO373"/>
  <c r="BP373"/>
  <c r="BQ373"/>
  <c r="BR373"/>
  <c r="BU373"/>
  <c r="BV373"/>
  <c r="BW373"/>
  <c r="BX373"/>
  <c r="BY373"/>
  <c r="CA373"/>
  <c r="CC373"/>
  <c r="BF374"/>
  <c r="BJ374"/>
  <c r="BL374"/>
  <c r="BM374"/>
  <c r="BN374"/>
  <c r="BO374"/>
  <c r="BP374"/>
  <c r="BQ374"/>
  <c r="BR374"/>
  <c r="BU374"/>
  <c r="BV374"/>
  <c r="BW374"/>
  <c r="BX374"/>
  <c r="BY374"/>
  <c r="CA374"/>
  <c r="CC374"/>
  <c r="BF375"/>
  <c r="BJ375"/>
  <c r="BL375"/>
  <c r="BM375"/>
  <c r="BN375"/>
  <c r="BO375"/>
  <c r="BP375"/>
  <c r="BQ375"/>
  <c r="BR375"/>
  <c r="BU375"/>
  <c r="BV375"/>
  <c r="BW375"/>
  <c r="BX375"/>
  <c r="BY375"/>
  <c r="CA375"/>
  <c r="CC375"/>
  <c r="BF376"/>
  <c r="BJ376"/>
  <c r="BL376"/>
  <c r="BM376"/>
  <c r="BN376"/>
  <c r="BO376"/>
  <c r="BP376"/>
  <c r="BQ376"/>
  <c r="BR376"/>
  <c r="BU376"/>
  <c r="BV376"/>
  <c r="BW376"/>
  <c r="BX376"/>
  <c r="BY376"/>
  <c r="CA376"/>
  <c r="CC376"/>
  <c r="BF377"/>
  <c r="BJ377"/>
  <c r="BL377"/>
  <c r="BM377"/>
  <c r="BN377"/>
  <c r="BO377"/>
  <c r="BP377"/>
  <c r="BQ377"/>
  <c r="BR377"/>
  <c r="BU377"/>
  <c r="BV377"/>
  <c r="BW377"/>
  <c r="BX377"/>
  <c r="BY377"/>
  <c r="CA377"/>
  <c r="CC377"/>
  <c r="BF378"/>
  <c r="BJ378"/>
  <c r="BL378"/>
  <c r="BM378"/>
  <c r="BN378"/>
  <c r="BO378"/>
  <c r="BP378"/>
  <c r="BQ378"/>
  <c r="BR378"/>
  <c r="BU378"/>
  <c r="BV378"/>
  <c r="BW378"/>
  <c r="BX378"/>
  <c r="BY378"/>
  <c r="CA378"/>
  <c r="CC378"/>
  <c r="BF379"/>
  <c r="BJ379"/>
  <c r="BL379"/>
  <c r="BM379"/>
  <c r="BN379"/>
  <c r="BO379"/>
  <c r="BP379"/>
  <c r="BQ379"/>
  <c r="BR379"/>
  <c r="BU379"/>
  <c r="BV379"/>
  <c r="BW379"/>
  <c r="BX379"/>
  <c r="BY379"/>
  <c r="CA379"/>
  <c r="CC379"/>
  <c r="BF380"/>
  <c r="BJ380"/>
  <c r="BL380"/>
  <c r="BM380"/>
  <c r="BN380"/>
  <c r="BO380"/>
  <c r="BP380"/>
  <c r="BQ380"/>
  <c r="BR380"/>
  <c r="BU380"/>
  <c r="BV380"/>
  <c r="BW380"/>
  <c r="BX380"/>
  <c r="BY380"/>
  <c r="CA380"/>
  <c r="CC380"/>
  <c r="BF381"/>
  <c r="BJ381"/>
  <c r="BL381"/>
  <c r="BM381"/>
  <c r="BN381"/>
  <c r="BO381"/>
  <c r="BP381"/>
  <c r="BQ381"/>
  <c r="BR381"/>
  <c r="BU381"/>
  <c r="BV381"/>
  <c r="BW381"/>
  <c r="BX381"/>
  <c r="BY381"/>
  <c r="CA381"/>
  <c r="CC381"/>
  <c r="BF382"/>
  <c r="BJ382"/>
  <c r="BL382"/>
  <c r="BM382"/>
  <c r="BN382"/>
  <c r="BO382"/>
  <c r="BP382"/>
  <c r="BQ382"/>
  <c r="BR382"/>
  <c r="BU382"/>
  <c r="BV382"/>
  <c r="BW382"/>
  <c r="BX382"/>
  <c r="BY382"/>
  <c r="CA382"/>
  <c r="CC382"/>
  <c r="BF383"/>
  <c r="BJ383"/>
  <c r="BL383"/>
  <c r="BM383"/>
  <c r="BN383"/>
  <c r="BO383"/>
  <c r="BP383"/>
  <c r="BQ383"/>
  <c r="BR383"/>
  <c r="BU383"/>
  <c r="BV383"/>
  <c r="BW383"/>
  <c r="BX383"/>
  <c r="BY383"/>
  <c r="CA383"/>
  <c r="CC383"/>
  <c r="BF363"/>
  <c r="BG363"/>
  <c r="BT363" s="1"/>
  <c r="BH363"/>
  <c r="BI363"/>
  <c r="BJ363"/>
  <c r="BK363"/>
  <c r="BL363"/>
  <c r="BM363"/>
  <c r="BN363"/>
  <c r="BO363"/>
  <c r="BP363"/>
  <c r="BQ363"/>
  <c r="BR363"/>
  <c r="BS363"/>
  <c r="BU363"/>
  <c r="BV363"/>
  <c r="BW363"/>
  <c r="BX363"/>
  <c r="BY363"/>
  <c r="CA363"/>
  <c r="CB363" s="1"/>
  <c r="CC363"/>
  <c r="BF364"/>
  <c r="BG364"/>
  <c r="BT364" s="1"/>
  <c r="BH364"/>
  <c r="BJ364"/>
  <c r="BK364"/>
  <c r="BL364"/>
  <c r="BM364"/>
  <c r="BN364"/>
  <c r="BO364"/>
  <c r="BP364"/>
  <c r="BQ364"/>
  <c r="BR364"/>
  <c r="BS364"/>
  <c r="BU364"/>
  <c r="BV364"/>
  <c r="BW364"/>
  <c r="BX364"/>
  <c r="BY364"/>
  <c r="BZ364" s="1"/>
  <c r="CA364"/>
  <c r="CC364"/>
  <c r="BF365"/>
  <c r="BG365"/>
  <c r="BT365" s="1"/>
  <c r="BH365"/>
  <c r="BJ365"/>
  <c r="BK365"/>
  <c r="BL365"/>
  <c r="BM365"/>
  <c r="BN365"/>
  <c r="BO365"/>
  <c r="BP365"/>
  <c r="BQ365"/>
  <c r="BR365"/>
  <c r="BS365"/>
  <c r="BU365"/>
  <c r="BV365"/>
  <c r="BW365"/>
  <c r="BX365"/>
  <c r="BY365"/>
  <c r="CA365"/>
  <c r="CC365"/>
  <c r="BF366"/>
  <c r="BH366"/>
  <c r="BS366" s="1"/>
  <c r="BJ366"/>
  <c r="BK366"/>
  <c r="BL366"/>
  <c r="BM366"/>
  <c r="BN366"/>
  <c r="BO366"/>
  <c r="BP366"/>
  <c r="BQ366"/>
  <c r="BR366"/>
  <c r="BU366"/>
  <c r="BV366"/>
  <c r="BW366"/>
  <c r="BX366"/>
  <c r="BY366"/>
  <c r="CA366"/>
  <c r="CC366"/>
  <c r="BF367"/>
  <c r="BJ367"/>
  <c r="BK367"/>
  <c r="BL367"/>
  <c r="BM367"/>
  <c r="BN367"/>
  <c r="BO367"/>
  <c r="BP367"/>
  <c r="BQ367"/>
  <c r="BR367"/>
  <c r="BU367"/>
  <c r="BV367"/>
  <c r="BW367"/>
  <c r="BX367"/>
  <c r="BY367"/>
  <c r="CA367"/>
  <c r="CC367"/>
  <c r="BF368"/>
  <c r="BJ368"/>
  <c r="BK368"/>
  <c r="BL368"/>
  <c r="BM368"/>
  <c r="BN368"/>
  <c r="BO368"/>
  <c r="BP368"/>
  <c r="BQ368"/>
  <c r="BR368"/>
  <c r="BU368"/>
  <c r="BV368"/>
  <c r="BW368"/>
  <c r="BX368"/>
  <c r="BY368"/>
  <c r="CA368"/>
  <c r="CC368"/>
  <c r="BF369"/>
  <c r="BJ369"/>
  <c r="BK369"/>
  <c r="BL369"/>
  <c r="BM369"/>
  <c r="BN369"/>
  <c r="BO369"/>
  <c r="BP369"/>
  <c r="BQ369"/>
  <c r="BR369"/>
  <c r="BU369"/>
  <c r="BV369"/>
  <c r="BW369"/>
  <c r="BX369"/>
  <c r="BY369"/>
  <c r="CA369"/>
  <c r="CC369"/>
  <c r="BF370"/>
  <c r="BJ370"/>
  <c r="BK370"/>
  <c r="BL370"/>
  <c r="BM370"/>
  <c r="BN370"/>
  <c r="BO370"/>
  <c r="BP370"/>
  <c r="BQ370"/>
  <c r="BR370"/>
  <c r="BU370"/>
  <c r="BV370"/>
  <c r="BW370"/>
  <c r="BX370"/>
  <c r="BY370"/>
  <c r="CA370"/>
  <c r="CC370"/>
  <c r="BF371"/>
  <c r="BJ371"/>
  <c r="BK371"/>
  <c r="BL371"/>
  <c r="BM371"/>
  <c r="BN371"/>
  <c r="BO371"/>
  <c r="BP371"/>
  <c r="BQ371"/>
  <c r="BR371"/>
  <c r="BU371"/>
  <c r="BV371"/>
  <c r="BW371"/>
  <c r="BX371"/>
  <c r="BY371"/>
  <c r="CA371"/>
  <c r="CC371"/>
  <c r="BF372"/>
  <c r="BJ372"/>
  <c r="BK372"/>
  <c r="BL372"/>
  <c r="BM372"/>
  <c r="BN372"/>
  <c r="BO372"/>
  <c r="BP372"/>
  <c r="BQ372"/>
  <c r="BR372"/>
  <c r="BU372"/>
  <c r="BV372"/>
  <c r="BW372"/>
  <c r="BX372"/>
  <c r="BY372"/>
  <c r="CA372"/>
  <c r="CC372"/>
  <c r="BI338"/>
  <c r="BI316"/>
  <c r="BI305"/>
  <c r="BI294"/>
  <c r="BI283"/>
  <c r="BI12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47" s="1"/>
  <c r="BI50" s="1"/>
  <c r="BI51" s="1"/>
  <c r="BI62" s="1"/>
  <c r="BI63" s="1"/>
  <c r="BI64" s="1"/>
  <c r="BI104" s="1"/>
  <c r="BI105" s="1"/>
  <c r="BI106" s="1"/>
  <c r="BI107" s="1"/>
  <c r="BI108" s="1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BI127" s="1"/>
  <c r="BI128" s="1"/>
  <c r="BI130" s="1"/>
  <c r="BI131" s="1"/>
  <c r="BI134" s="1"/>
  <c r="BI135" s="1"/>
  <c r="BI141" s="1"/>
  <c r="BI142" s="1"/>
  <c r="BI143" s="1"/>
  <c r="BI145" s="1"/>
  <c r="BI148" s="1"/>
  <c r="BI150" s="1"/>
  <c r="BI152" s="1"/>
  <c r="BI153" s="1"/>
  <c r="BI154" s="1"/>
  <c r="BI176" s="1"/>
  <c r="BI177" s="1"/>
  <c r="BI178" s="1"/>
  <c r="BI179" s="1"/>
  <c r="BI180" s="1"/>
  <c r="BI189" s="1"/>
  <c r="BI190" s="1"/>
  <c r="BI191" s="1"/>
  <c r="BI192" s="1"/>
  <c r="BI198" s="1"/>
  <c r="BI199" s="1"/>
  <c r="BI200" s="1"/>
  <c r="BI201" s="1"/>
  <c r="BI215" s="1"/>
  <c r="BI216" s="1"/>
  <c r="BI217" s="1"/>
  <c r="BI218" s="1"/>
  <c r="BI219" s="1"/>
  <c r="BI220" s="1"/>
  <c r="BI221" s="1"/>
  <c r="BI225" s="1"/>
  <c r="BI226" s="1"/>
  <c r="BI227" s="1"/>
  <c r="BI228" s="1"/>
  <c r="BI229" s="1"/>
  <c r="BI230" s="1"/>
  <c r="BI231" s="1"/>
  <c r="BI232" s="1"/>
  <c r="BI233" s="1"/>
  <c r="BI234" s="1"/>
  <c r="BI235" s="1"/>
  <c r="BI236" s="1"/>
  <c r="BI237" s="1"/>
  <c r="BI238" s="1"/>
  <c r="BI239" s="1"/>
  <c r="BI240" s="1"/>
  <c r="BI241" s="1"/>
  <c r="BI242" s="1"/>
  <c r="BI244" s="1"/>
  <c r="BI245" s="1"/>
  <c r="BI272" s="1"/>
  <c r="BF319"/>
  <c r="BJ319"/>
  <c r="BK319" s="1"/>
  <c r="BK320" s="1"/>
  <c r="BK321" s="1"/>
  <c r="BK322" s="1"/>
  <c r="BK323" s="1"/>
  <c r="BK324" s="1"/>
  <c r="BK325" s="1"/>
  <c r="BK326" s="1"/>
  <c r="BK327" s="1"/>
  <c r="BK328" s="1"/>
  <c r="BK329" s="1"/>
  <c r="BK330" s="1"/>
  <c r="BK331" s="1"/>
  <c r="BK332" s="1"/>
  <c r="BK333" s="1"/>
  <c r="BK334" s="1"/>
  <c r="BK335" s="1"/>
  <c r="BK336" s="1"/>
  <c r="BK337" s="1"/>
  <c r="BK338" s="1"/>
  <c r="BK339" s="1"/>
  <c r="BK340" s="1"/>
  <c r="BK341" s="1"/>
  <c r="BK342" s="1"/>
  <c r="BK343" s="1"/>
  <c r="BK344" s="1"/>
  <c r="BK345" s="1"/>
  <c r="BK346" s="1"/>
  <c r="BK347" s="1"/>
  <c r="BK348" s="1"/>
  <c r="BK349" s="1"/>
  <c r="BK350" s="1"/>
  <c r="BK351" s="1"/>
  <c r="BK352" s="1"/>
  <c r="BK353" s="1"/>
  <c r="BK354" s="1"/>
  <c r="BK355" s="1"/>
  <c r="BK356" s="1"/>
  <c r="BK357" s="1"/>
  <c r="BK358" s="1"/>
  <c r="BK359" s="1"/>
  <c r="BK360" s="1"/>
  <c r="BK361" s="1"/>
  <c r="BK362" s="1"/>
  <c r="BL319"/>
  <c r="BM319"/>
  <c r="BN319"/>
  <c r="BO319"/>
  <c r="BP319"/>
  <c r="BQ319"/>
  <c r="BR319"/>
  <c r="BU319"/>
  <c r="BV319"/>
  <c r="BW319" s="1"/>
  <c r="BX319"/>
  <c r="BY319"/>
  <c r="CA319"/>
  <c r="CC319"/>
  <c r="BF320"/>
  <c r="BJ320"/>
  <c r="BL320"/>
  <c r="BM320"/>
  <c r="BN320"/>
  <c r="BO320"/>
  <c r="BP320"/>
  <c r="BQ320"/>
  <c r="BR320"/>
  <c r="BU320"/>
  <c r="BV320"/>
  <c r="BW320" s="1"/>
  <c r="BX320"/>
  <c r="BY320"/>
  <c r="CA320"/>
  <c r="CC320"/>
  <c r="BF321"/>
  <c r="BJ321"/>
  <c r="BL321"/>
  <c r="BM321"/>
  <c r="BN321"/>
  <c r="BO321"/>
  <c r="BP321"/>
  <c r="BQ321"/>
  <c r="BR321"/>
  <c r="BU321"/>
  <c r="BV321"/>
  <c r="BW321" s="1"/>
  <c r="BX321"/>
  <c r="BY321"/>
  <c r="CA321"/>
  <c r="CC321"/>
  <c r="BF322"/>
  <c r="BJ322"/>
  <c r="BL322"/>
  <c r="BM322"/>
  <c r="BN322"/>
  <c r="BO322"/>
  <c r="BP322"/>
  <c r="BQ322"/>
  <c r="BR322"/>
  <c r="BU322"/>
  <c r="BV322"/>
  <c r="BW322" s="1"/>
  <c r="BX322"/>
  <c r="BY322"/>
  <c r="CA322"/>
  <c r="CC322"/>
  <c r="BF323"/>
  <c r="BJ323"/>
  <c r="BL323"/>
  <c r="BM323"/>
  <c r="BN323"/>
  <c r="BO323"/>
  <c r="BP323"/>
  <c r="BQ323"/>
  <c r="BR323"/>
  <c r="BU323"/>
  <c r="BV323"/>
  <c r="BW323" s="1"/>
  <c r="BX323"/>
  <c r="BY323"/>
  <c r="CA323"/>
  <c r="CC323"/>
  <c r="BF324"/>
  <c r="BJ324"/>
  <c r="BL324"/>
  <c r="BM324"/>
  <c r="BN324"/>
  <c r="BO324"/>
  <c r="BP324"/>
  <c r="BQ324"/>
  <c r="BR324"/>
  <c r="BU324"/>
  <c r="BV324"/>
  <c r="BW324" s="1"/>
  <c r="BX324"/>
  <c r="BY324"/>
  <c r="CA324"/>
  <c r="CC324"/>
  <c r="BF325"/>
  <c r="BJ325"/>
  <c r="BL325"/>
  <c r="BM325"/>
  <c r="BN325"/>
  <c r="BO325"/>
  <c r="BP325"/>
  <c r="BQ325"/>
  <c r="BR325"/>
  <c r="BU325"/>
  <c r="BV325"/>
  <c r="BW325" s="1"/>
  <c r="BX325"/>
  <c r="BY325"/>
  <c r="CA325"/>
  <c r="CC325"/>
  <c r="BF326"/>
  <c r="BJ326"/>
  <c r="BL326"/>
  <c r="BM326"/>
  <c r="BN326"/>
  <c r="BO326"/>
  <c r="BP326"/>
  <c r="BQ326"/>
  <c r="BR326"/>
  <c r="BU326"/>
  <c r="BV326"/>
  <c r="BW326" s="1"/>
  <c r="BX326"/>
  <c r="BY326"/>
  <c r="CA326"/>
  <c r="CC326"/>
  <c r="BF327"/>
  <c r="BJ327"/>
  <c r="BL327"/>
  <c r="BM327"/>
  <c r="BN327"/>
  <c r="BO327"/>
  <c r="BP327"/>
  <c r="BQ327"/>
  <c r="BR327"/>
  <c r="BU327"/>
  <c r="BV327"/>
  <c r="BW327" s="1"/>
  <c r="BX327"/>
  <c r="BY327"/>
  <c r="CA327"/>
  <c r="CC327"/>
  <c r="BF328"/>
  <c r="BJ328"/>
  <c r="BL328"/>
  <c r="BM328"/>
  <c r="BN328"/>
  <c r="BO328"/>
  <c r="BP328"/>
  <c r="BQ328"/>
  <c r="BR328"/>
  <c r="BU328"/>
  <c r="BV328"/>
  <c r="BW328" s="1"/>
  <c r="BX328"/>
  <c r="BY328"/>
  <c r="CA328"/>
  <c r="CC328"/>
  <c r="BF329"/>
  <c r="BJ329"/>
  <c r="BL329"/>
  <c r="BM329"/>
  <c r="BN329"/>
  <c r="BO329"/>
  <c r="BP329"/>
  <c r="BQ329"/>
  <c r="BR329"/>
  <c r="BU329"/>
  <c r="BV329"/>
  <c r="BW329" s="1"/>
  <c r="BX329"/>
  <c r="BY329"/>
  <c r="CA329"/>
  <c r="CC329"/>
  <c r="BF330"/>
  <c r="BJ330"/>
  <c r="BL330"/>
  <c r="BM330"/>
  <c r="BN330"/>
  <c r="BO330"/>
  <c r="BP330"/>
  <c r="BQ330"/>
  <c r="BR330"/>
  <c r="BU330"/>
  <c r="BV330"/>
  <c r="BW330" s="1"/>
  <c r="BX330"/>
  <c r="BY330"/>
  <c r="CA330"/>
  <c r="CC330"/>
  <c r="BF331"/>
  <c r="BJ331"/>
  <c r="BL331"/>
  <c r="BM331"/>
  <c r="BN331"/>
  <c r="BO331"/>
  <c r="BP331"/>
  <c r="BQ331"/>
  <c r="BR331"/>
  <c r="BU331"/>
  <c r="BV331"/>
  <c r="BW331" s="1"/>
  <c r="BX331"/>
  <c r="BY331"/>
  <c r="CA331"/>
  <c r="CC331"/>
  <c r="BF332"/>
  <c r="BJ332"/>
  <c r="BL332"/>
  <c r="BM332"/>
  <c r="BN332"/>
  <c r="BO332"/>
  <c r="BP332"/>
  <c r="BQ332"/>
  <c r="BR332"/>
  <c r="BU332"/>
  <c r="BV332"/>
  <c r="BW332" s="1"/>
  <c r="BX332"/>
  <c r="BY332"/>
  <c r="CA332"/>
  <c r="CC332"/>
  <c r="BF333"/>
  <c r="BJ333"/>
  <c r="BL333"/>
  <c r="BM333"/>
  <c r="BN333"/>
  <c r="BO333"/>
  <c r="BP333"/>
  <c r="BQ333"/>
  <c r="BR333"/>
  <c r="BU333"/>
  <c r="BV333"/>
  <c r="BW333" s="1"/>
  <c r="BX333"/>
  <c r="BY333"/>
  <c r="CA333"/>
  <c r="CC333"/>
  <c r="BF334"/>
  <c r="BJ334"/>
  <c r="BL334"/>
  <c r="BM334"/>
  <c r="BN334"/>
  <c r="BO334"/>
  <c r="BP334"/>
  <c r="BQ334"/>
  <c r="BR334"/>
  <c r="BU334"/>
  <c r="BV334"/>
  <c r="BW334" s="1"/>
  <c r="BX334"/>
  <c r="BY334"/>
  <c r="CA334"/>
  <c r="CC334"/>
  <c r="BF335"/>
  <c r="BJ335"/>
  <c r="BL335"/>
  <c r="BM335"/>
  <c r="BN335"/>
  <c r="BO335"/>
  <c r="BP335"/>
  <c r="BQ335"/>
  <c r="BR335"/>
  <c r="BU335"/>
  <c r="BV335"/>
  <c r="BW335" s="1"/>
  <c r="BX335"/>
  <c r="BY335"/>
  <c r="CA335"/>
  <c r="CC335"/>
  <c r="BF336"/>
  <c r="BJ336"/>
  <c r="BL336"/>
  <c r="BM336"/>
  <c r="BN336"/>
  <c r="BO336"/>
  <c r="BP336"/>
  <c r="BQ336"/>
  <c r="BR336"/>
  <c r="BU336"/>
  <c r="BV336"/>
  <c r="BW336" s="1"/>
  <c r="BX336"/>
  <c r="BY336"/>
  <c r="CA336"/>
  <c r="CC336"/>
  <c r="BF337"/>
  <c r="BJ337"/>
  <c r="BL337"/>
  <c r="BM337"/>
  <c r="BN337"/>
  <c r="BO337"/>
  <c r="BP337"/>
  <c r="BQ337"/>
  <c r="BR337"/>
  <c r="BU337"/>
  <c r="BV337"/>
  <c r="BW337" s="1"/>
  <c r="BX337"/>
  <c r="BY337"/>
  <c r="CA337"/>
  <c r="CC337"/>
  <c r="BF338"/>
  <c r="BJ338"/>
  <c r="BL338"/>
  <c r="BM338"/>
  <c r="BN338"/>
  <c r="BO338"/>
  <c r="BP338"/>
  <c r="BQ338"/>
  <c r="BR338"/>
  <c r="BU338"/>
  <c r="BV338"/>
  <c r="BW338" s="1"/>
  <c r="BX338"/>
  <c r="BY338"/>
  <c r="CA338"/>
  <c r="CC338"/>
  <c r="BF339"/>
  <c r="BJ339"/>
  <c r="BL339"/>
  <c r="BM339"/>
  <c r="BN339"/>
  <c r="BO339"/>
  <c r="BP339"/>
  <c r="BQ339"/>
  <c r="BR339"/>
  <c r="BU339"/>
  <c r="BV339"/>
  <c r="BW339" s="1"/>
  <c r="BX339"/>
  <c r="BY339"/>
  <c r="CA339"/>
  <c r="CC339"/>
  <c r="BF340"/>
  <c r="BJ340"/>
  <c r="BL340"/>
  <c r="BM340"/>
  <c r="BN340"/>
  <c r="BO340"/>
  <c r="BP340"/>
  <c r="BQ340"/>
  <c r="BR340"/>
  <c r="BU340"/>
  <c r="BV340"/>
  <c r="BW340" s="1"/>
  <c r="BX340"/>
  <c r="BY340"/>
  <c r="CA340"/>
  <c r="CC340"/>
  <c r="BF341"/>
  <c r="BJ341"/>
  <c r="BL341"/>
  <c r="BM341"/>
  <c r="BN341"/>
  <c r="BO341"/>
  <c r="BP341"/>
  <c r="BQ341"/>
  <c r="BR341"/>
  <c r="BU341"/>
  <c r="BV341"/>
  <c r="BW341" s="1"/>
  <c r="BX341"/>
  <c r="BY341"/>
  <c r="CA341"/>
  <c r="CC341"/>
  <c r="BF342"/>
  <c r="BJ342"/>
  <c r="BL342"/>
  <c r="BM342"/>
  <c r="BN342"/>
  <c r="BO342"/>
  <c r="BP342"/>
  <c r="BQ342"/>
  <c r="BR342"/>
  <c r="BU342"/>
  <c r="BV342"/>
  <c r="BW342" s="1"/>
  <c r="BX342"/>
  <c r="BY342"/>
  <c r="CA342"/>
  <c r="CC342"/>
  <c r="BF343"/>
  <c r="BJ343"/>
  <c r="BL343"/>
  <c r="BM343"/>
  <c r="BN343"/>
  <c r="BO343"/>
  <c r="BP343"/>
  <c r="BQ343"/>
  <c r="BR343"/>
  <c r="BU343"/>
  <c r="BV343"/>
  <c r="BW343" s="1"/>
  <c r="BX343"/>
  <c r="BY343"/>
  <c r="CA343"/>
  <c r="CC343"/>
  <c r="BF344"/>
  <c r="BJ344"/>
  <c r="BL344"/>
  <c r="BM344"/>
  <c r="BN344"/>
  <c r="BO344"/>
  <c r="BP344"/>
  <c r="BQ344"/>
  <c r="BR344"/>
  <c r="BU344"/>
  <c r="BV344"/>
  <c r="BW344" s="1"/>
  <c r="BX344"/>
  <c r="BY344"/>
  <c r="CA344"/>
  <c r="CC344"/>
  <c r="BF345"/>
  <c r="BJ345"/>
  <c r="BL345"/>
  <c r="BM345"/>
  <c r="BN345"/>
  <c r="BO345"/>
  <c r="BP345"/>
  <c r="BQ345"/>
  <c r="BR345"/>
  <c r="BU345"/>
  <c r="BV345"/>
  <c r="BW345" s="1"/>
  <c r="BX345"/>
  <c r="BY345"/>
  <c r="CA345"/>
  <c r="CC345"/>
  <c r="BF346"/>
  <c r="BJ346"/>
  <c r="BL346"/>
  <c r="BM346"/>
  <c r="BN346"/>
  <c r="BO346"/>
  <c r="BP346"/>
  <c r="BQ346"/>
  <c r="BR346"/>
  <c r="BU346"/>
  <c r="BV346"/>
  <c r="BW346" s="1"/>
  <c r="BX346"/>
  <c r="BY346"/>
  <c r="CA346"/>
  <c r="CC346"/>
  <c r="BF347"/>
  <c r="BJ347"/>
  <c r="BL347"/>
  <c r="BM347"/>
  <c r="BN347"/>
  <c r="BO347"/>
  <c r="BP347"/>
  <c r="BQ347"/>
  <c r="BR347"/>
  <c r="BU347"/>
  <c r="BV347"/>
  <c r="BW347" s="1"/>
  <c r="BX347"/>
  <c r="BY347"/>
  <c r="CA347"/>
  <c r="CC347"/>
  <c r="BF348"/>
  <c r="BJ348"/>
  <c r="BL348"/>
  <c r="BM348"/>
  <c r="BN348"/>
  <c r="BO348"/>
  <c r="BP348"/>
  <c r="BQ348"/>
  <c r="BR348"/>
  <c r="BU348"/>
  <c r="BV348"/>
  <c r="BW348" s="1"/>
  <c r="BX348"/>
  <c r="BY348"/>
  <c r="CA348"/>
  <c r="CC348"/>
  <c r="BF349"/>
  <c r="BJ349"/>
  <c r="BL349"/>
  <c r="BM349"/>
  <c r="BN349"/>
  <c r="BO349"/>
  <c r="BP349"/>
  <c r="BQ349"/>
  <c r="BR349"/>
  <c r="BU349"/>
  <c r="BV349"/>
  <c r="BW349" s="1"/>
  <c r="BX349"/>
  <c r="BY349"/>
  <c r="CA349"/>
  <c r="CC349"/>
  <c r="BF350"/>
  <c r="BJ350"/>
  <c r="BL350"/>
  <c r="BM350"/>
  <c r="BN350"/>
  <c r="BO350"/>
  <c r="BP350"/>
  <c r="BQ350"/>
  <c r="BR350"/>
  <c r="BU350"/>
  <c r="BV350"/>
  <c r="BW350" s="1"/>
  <c r="BX350"/>
  <c r="BY350"/>
  <c r="CA350"/>
  <c r="CC350"/>
  <c r="BF351"/>
  <c r="BJ351"/>
  <c r="BL351"/>
  <c r="BM351"/>
  <c r="BN351"/>
  <c r="BO351"/>
  <c r="BP351"/>
  <c r="BQ351"/>
  <c r="BR351"/>
  <c r="BU351"/>
  <c r="BV351"/>
  <c r="BW351" s="1"/>
  <c r="BX351"/>
  <c r="BY351"/>
  <c r="CA351"/>
  <c r="CC351"/>
  <c r="BF352"/>
  <c r="BJ352"/>
  <c r="BL352"/>
  <c r="BM352"/>
  <c r="BN352"/>
  <c r="BO352"/>
  <c r="BP352"/>
  <c r="BQ352"/>
  <c r="BR352"/>
  <c r="BU352"/>
  <c r="BV352"/>
  <c r="BW352" s="1"/>
  <c r="BX352"/>
  <c r="BY352"/>
  <c r="CA352"/>
  <c r="CC352"/>
  <c r="BF353"/>
  <c r="BJ353"/>
  <c r="BL353"/>
  <c r="BM353"/>
  <c r="BN353"/>
  <c r="BO353"/>
  <c r="BP353"/>
  <c r="BQ353"/>
  <c r="BR353"/>
  <c r="BU353"/>
  <c r="BV353"/>
  <c r="BW353" s="1"/>
  <c r="BX353"/>
  <c r="BY353"/>
  <c r="CA353"/>
  <c r="CC353"/>
  <c r="BF354"/>
  <c r="BJ354"/>
  <c r="BL354"/>
  <c r="BM354"/>
  <c r="BN354"/>
  <c r="BO354"/>
  <c r="BP354"/>
  <c r="BQ354"/>
  <c r="BR354"/>
  <c r="BU354"/>
  <c r="BV354"/>
  <c r="BW354" s="1"/>
  <c r="BX354"/>
  <c r="BY354"/>
  <c r="CA354"/>
  <c r="CC354"/>
  <c r="BF355"/>
  <c r="BJ355"/>
  <c r="BL355"/>
  <c r="BM355"/>
  <c r="BN355"/>
  <c r="BO355"/>
  <c r="BP355"/>
  <c r="BQ355"/>
  <c r="BR355"/>
  <c r="BU355"/>
  <c r="BV355"/>
  <c r="BW355"/>
  <c r="BX355"/>
  <c r="BY355"/>
  <c r="CA355"/>
  <c r="CC355"/>
  <c r="BF356"/>
  <c r="BJ356"/>
  <c r="BL356"/>
  <c r="BM356"/>
  <c r="BN356"/>
  <c r="BO356"/>
  <c r="BP356"/>
  <c r="BQ356"/>
  <c r="BR356"/>
  <c r="BU356"/>
  <c r="BV356"/>
  <c r="BW356"/>
  <c r="BX356"/>
  <c r="BY356"/>
  <c r="CA356"/>
  <c r="CC356"/>
  <c r="BF357"/>
  <c r="BJ357"/>
  <c r="BL357"/>
  <c r="BM357"/>
  <c r="BN357"/>
  <c r="BO357"/>
  <c r="BP357"/>
  <c r="BQ357"/>
  <c r="BR357"/>
  <c r="BU357"/>
  <c r="BV357"/>
  <c r="BW357"/>
  <c r="BX357"/>
  <c r="BY357"/>
  <c r="CA357"/>
  <c r="CC357"/>
  <c r="BF358"/>
  <c r="BJ358"/>
  <c r="BL358"/>
  <c r="BM358"/>
  <c r="BN358"/>
  <c r="BO358"/>
  <c r="BP358"/>
  <c r="BQ358"/>
  <c r="BR358"/>
  <c r="BU358"/>
  <c r="BV358"/>
  <c r="BW358"/>
  <c r="BX358"/>
  <c r="BY358"/>
  <c r="CA358"/>
  <c r="CC358"/>
  <c r="BF359"/>
  <c r="BJ359"/>
  <c r="BL359"/>
  <c r="BM359"/>
  <c r="BN359"/>
  <c r="BO359"/>
  <c r="BP359"/>
  <c r="BQ359"/>
  <c r="BR359"/>
  <c r="BU359"/>
  <c r="BV359"/>
  <c r="BW359"/>
  <c r="BX359"/>
  <c r="BY359"/>
  <c r="CA359"/>
  <c r="CC359"/>
  <c r="BF360"/>
  <c r="BJ360"/>
  <c r="BL360"/>
  <c r="BM360"/>
  <c r="BN360"/>
  <c r="BO360"/>
  <c r="BP360"/>
  <c r="BQ360"/>
  <c r="BR360"/>
  <c r="BU360"/>
  <c r="BV360"/>
  <c r="BW360"/>
  <c r="BX360"/>
  <c r="BY360"/>
  <c r="CA360"/>
  <c r="CC360"/>
  <c r="BF361"/>
  <c r="BJ361"/>
  <c r="BL361"/>
  <c r="BM361"/>
  <c r="BN361"/>
  <c r="BO361"/>
  <c r="BP361"/>
  <c r="BQ361"/>
  <c r="BR361"/>
  <c r="BU361"/>
  <c r="BV361"/>
  <c r="BW361"/>
  <c r="BX361"/>
  <c r="BY361"/>
  <c r="CA361"/>
  <c r="CC361"/>
  <c r="BF362"/>
  <c r="BJ362"/>
  <c r="BL362"/>
  <c r="BM362"/>
  <c r="BN362"/>
  <c r="BO362"/>
  <c r="BP362"/>
  <c r="BQ362"/>
  <c r="BR362"/>
  <c r="BU362"/>
  <c r="BV362"/>
  <c r="BW362"/>
  <c r="BX362"/>
  <c r="BY362"/>
  <c r="CA362"/>
  <c r="CC362"/>
  <c r="BF270"/>
  <c r="BJ270"/>
  <c r="BK270"/>
  <c r="BL270"/>
  <c r="BM270"/>
  <c r="BN270"/>
  <c r="BO270"/>
  <c r="BP270"/>
  <c r="BQ270"/>
  <c r="BR270"/>
  <c r="BU270"/>
  <c r="BV270"/>
  <c r="BW270"/>
  <c r="BX270"/>
  <c r="BY270"/>
  <c r="CA270"/>
  <c r="CC270"/>
  <c r="BF271"/>
  <c r="BJ271"/>
  <c r="BK271"/>
  <c r="BL271"/>
  <c r="BM271"/>
  <c r="BN271"/>
  <c r="BO271"/>
  <c r="BP271"/>
  <c r="BQ271"/>
  <c r="BR271"/>
  <c r="BU271"/>
  <c r="BV271"/>
  <c r="BW271"/>
  <c r="BX271"/>
  <c r="BY271"/>
  <c r="CA271"/>
  <c r="CC271"/>
  <c r="BF272"/>
  <c r="BJ272"/>
  <c r="BK272"/>
  <c r="BL272"/>
  <c r="BM272"/>
  <c r="BN272"/>
  <c r="BO272"/>
  <c r="BP272"/>
  <c r="BQ272"/>
  <c r="BR272"/>
  <c r="BU272"/>
  <c r="BV272"/>
  <c r="BW272"/>
  <c r="BX272"/>
  <c r="BY272"/>
  <c r="CA272"/>
  <c r="CC272"/>
  <c r="BF273"/>
  <c r="BJ273"/>
  <c r="BK273"/>
  <c r="BL273"/>
  <c r="BM273"/>
  <c r="BN273"/>
  <c r="BO273"/>
  <c r="BP273"/>
  <c r="BQ273"/>
  <c r="BR273"/>
  <c r="BU273"/>
  <c r="BV273"/>
  <c r="BW273"/>
  <c r="BX273"/>
  <c r="BY273"/>
  <c r="CA273"/>
  <c r="CC273"/>
  <c r="BF274"/>
  <c r="BJ274"/>
  <c r="BK274"/>
  <c r="BL274"/>
  <c r="BM274"/>
  <c r="BN274"/>
  <c r="BO274"/>
  <c r="BP274"/>
  <c r="BQ274"/>
  <c r="BR274"/>
  <c r="BU274"/>
  <c r="BV274"/>
  <c r="BW274"/>
  <c r="BX274"/>
  <c r="BY274"/>
  <c r="CA274"/>
  <c r="CC274"/>
  <c r="BF275"/>
  <c r="BJ275"/>
  <c r="BK275"/>
  <c r="BL275"/>
  <c r="BM275"/>
  <c r="BN275"/>
  <c r="BO275"/>
  <c r="BP275"/>
  <c r="BQ275"/>
  <c r="BR275"/>
  <c r="BU275"/>
  <c r="BV275"/>
  <c r="BW275"/>
  <c r="BX275"/>
  <c r="BY275"/>
  <c r="CA275"/>
  <c r="CC275"/>
  <c r="BF276"/>
  <c r="BJ276"/>
  <c r="BK276"/>
  <c r="BL276"/>
  <c r="BM276"/>
  <c r="BN276"/>
  <c r="BO276"/>
  <c r="BP276"/>
  <c r="BQ276"/>
  <c r="BR276"/>
  <c r="BU276"/>
  <c r="BV276"/>
  <c r="BW276"/>
  <c r="BX276"/>
  <c r="BY276"/>
  <c r="CA276"/>
  <c r="CC276"/>
  <c r="BF277"/>
  <c r="BJ277"/>
  <c r="BK277"/>
  <c r="BL277"/>
  <c r="BM277"/>
  <c r="BN277"/>
  <c r="BO277"/>
  <c r="BP277"/>
  <c r="BQ277"/>
  <c r="BR277"/>
  <c r="BU277"/>
  <c r="BV277"/>
  <c r="BW277"/>
  <c r="BX277"/>
  <c r="BY277"/>
  <c r="CA277"/>
  <c r="CC277"/>
  <c r="BF278"/>
  <c r="BJ278"/>
  <c r="BK278"/>
  <c r="BL278"/>
  <c r="BM278"/>
  <c r="BN278"/>
  <c r="BO278"/>
  <c r="BP278"/>
  <c r="BQ278"/>
  <c r="BR278"/>
  <c r="BU278"/>
  <c r="BV278"/>
  <c r="BW278"/>
  <c r="BX278"/>
  <c r="BY278"/>
  <c r="CA278"/>
  <c r="CC278"/>
  <c r="BF279"/>
  <c r="BJ279"/>
  <c r="BK279"/>
  <c r="BL279"/>
  <c r="BM279"/>
  <c r="BN279"/>
  <c r="BO279"/>
  <c r="BP279"/>
  <c r="BQ279"/>
  <c r="BR279"/>
  <c r="BU279"/>
  <c r="BV279"/>
  <c r="BW279"/>
  <c r="BX279"/>
  <c r="BY279"/>
  <c r="CA279"/>
  <c r="CC279"/>
  <c r="BF280"/>
  <c r="BJ280"/>
  <c r="BK280"/>
  <c r="BL280"/>
  <c r="BM280"/>
  <c r="BN280"/>
  <c r="BO280"/>
  <c r="BP280"/>
  <c r="BQ280"/>
  <c r="BR280"/>
  <c r="BU280"/>
  <c r="BV280"/>
  <c r="BW280"/>
  <c r="BX280"/>
  <c r="BX281" s="1"/>
  <c r="BX282" s="1"/>
  <c r="BX283" s="1"/>
  <c r="BX284" s="1"/>
  <c r="BX285" s="1"/>
  <c r="BX286" s="1"/>
  <c r="BX287" s="1"/>
  <c r="BX288" s="1"/>
  <c r="BX289" s="1"/>
  <c r="BX290" s="1"/>
  <c r="BX291" s="1"/>
  <c r="BX292" s="1"/>
  <c r="BX293" s="1"/>
  <c r="BX294" s="1"/>
  <c r="BX295" s="1"/>
  <c r="BX296" s="1"/>
  <c r="BX297" s="1"/>
  <c r="BX298" s="1"/>
  <c r="BX299" s="1"/>
  <c r="BX300" s="1"/>
  <c r="BX301" s="1"/>
  <c r="BX302" s="1"/>
  <c r="BX303" s="1"/>
  <c r="BX304" s="1"/>
  <c r="BX305" s="1"/>
  <c r="BX306" s="1"/>
  <c r="BX307" s="1"/>
  <c r="BX308" s="1"/>
  <c r="BX309" s="1"/>
  <c r="BX310" s="1"/>
  <c r="BX311" s="1"/>
  <c r="BX312" s="1"/>
  <c r="BX313" s="1"/>
  <c r="BX314" s="1"/>
  <c r="BX315" s="1"/>
  <c r="BX316" s="1"/>
  <c r="BX317" s="1"/>
  <c r="BX318" s="1"/>
  <c r="BY280"/>
  <c r="CA280"/>
  <c r="CC280"/>
  <c r="BF281"/>
  <c r="BJ281"/>
  <c r="BK281"/>
  <c r="BL281"/>
  <c r="BM281"/>
  <c r="BN281"/>
  <c r="BO281"/>
  <c r="BP281"/>
  <c r="BQ281"/>
  <c r="BR281"/>
  <c r="BU281"/>
  <c r="BV281"/>
  <c r="BW281"/>
  <c r="BY281"/>
  <c r="CA281"/>
  <c r="CC281"/>
  <c r="BF282"/>
  <c r="BJ282"/>
  <c r="BK282"/>
  <c r="BL282"/>
  <c r="BM282"/>
  <c r="BN282"/>
  <c r="BO282"/>
  <c r="BP282"/>
  <c r="BQ282"/>
  <c r="BR282"/>
  <c r="BU282"/>
  <c r="BV282"/>
  <c r="BW282"/>
  <c r="BY282"/>
  <c r="CA282"/>
  <c r="CC282"/>
  <c r="BF283"/>
  <c r="BJ283"/>
  <c r="BK283"/>
  <c r="BL283"/>
  <c r="BM283"/>
  <c r="BN283"/>
  <c r="BO283"/>
  <c r="BP283"/>
  <c r="BQ283"/>
  <c r="BR283"/>
  <c r="BU283"/>
  <c r="BV283"/>
  <c r="BW283"/>
  <c r="BY283"/>
  <c r="CA283"/>
  <c r="CC283"/>
  <c r="BF284"/>
  <c r="BJ284"/>
  <c r="BK284"/>
  <c r="BL284"/>
  <c r="BM284"/>
  <c r="BN284"/>
  <c r="BO284"/>
  <c r="BP284"/>
  <c r="BQ284"/>
  <c r="BR284"/>
  <c r="BU284"/>
  <c r="BV284"/>
  <c r="BW284"/>
  <c r="BY284"/>
  <c r="CA284"/>
  <c r="CC284"/>
  <c r="BF285"/>
  <c r="BJ285"/>
  <c r="BK285"/>
  <c r="BL285"/>
  <c r="BM285"/>
  <c r="BN285"/>
  <c r="BO285"/>
  <c r="BP285"/>
  <c r="BQ285"/>
  <c r="BR285"/>
  <c r="BU285"/>
  <c r="BV285"/>
  <c r="BW285"/>
  <c r="BY285"/>
  <c r="CA285"/>
  <c r="CC285"/>
  <c r="BF286"/>
  <c r="BJ286"/>
  <c r="BK286"/>
  <c r="BL286"/>
  <c r="BM286"/>
  <c r="BN286"/>
  <c r="BO286"/>
  <c r="BP286"/>
  <c r="BQ286"/>
  <c r="BR286"/>
  <c r="BU286"/>
  <c r="BV286"/>
  <c r="BW286"/>
  <c r="BY286"/>
  <c r="CA286"/>
  <c r="CC286"/>
  <c r="BF287"/>
  <c r="BJ287"/>
  <c r="BK287"/>
  <c r="BL287"/>
  <c r="BM287"/>
  <c r="BN287"/>
  <c r="BO287"/>
  <c r="BP287"/>
  <c r="BQ287"/>
  <c r="BR287"/>
  <c r="BU287"/>
  <c r="BV287"/>
  <c r="BW287"/>
  <c r="BY287"/>
  <c r="CA287"/>
  <c r="CC287"/>
  <c r="BF288"/>
  <c r="BJ288"/>
  <c r="BK288"/>
  <c r="BL288"/>
  <c r="BM288"/>
  <c r="BN288"/>
  <c r="BO288"/>
  <c r="BP288"/>
  <c r="BQ288"/>
  <c r="BR288"/>
  <c r="BU288"/>
  <c r="BV288"/>
  <c r="BW288"/>
  <c r="BY288"/>
  <c r="CA288"/>
  <c r="CC288"/>
  <c r="BF289"/>
  <c r="BJ289"/>
  <c r="BK289"/>
  <c r="BL289"/>
  <c r="BM289"/>
  <c r="BN289"/>
  <c r="BO289"/>
  <c r="BP289"/>
  <c r="BQ289"/>
  <c r="BR289"/>
  <c r="BU289"/>
  <c r="BV289"/>
  <c r="BW289"/>
  <c r="BY289"/>
  <c r="CA289"/>
  <c r="CC289"/>
  <c r="BF290"/>
  <c r="BJ290"/>
  <c r="BK290"/>
  <c r="BL290"/>
  <c r="BM290"/>
  <c r="BN290"/>
  <c r="BO290"/>
  <c r="BP290"/>
  <c r="BQ290"/>
  <c r="BR290"/>
  <c r="BU290"/>
  <c r="BV290"/>
  <c r="BW290"/>
  <c r="BY290"/>
  <c r="CA290"/>
  <c r="CC290"/>
  <c r="BF291"/>
  <c r="BJ291"/>
  <c r="BK291"/>
  <c r="BL291"/>
  <c r="BM291"/>
  <c r="BN291"/>
  <c r="BO291"/>
  <c r="BP291"/>
  <c r="BQ291"/>
  <c r="BR291"/>
  <c r="BU291"/>
  <c r="BV291"/>
  <c r="BW291"/>
  <c r="BY291"/>
  <c r="CA291"/>
  <c r="CC291"/>
  <c r="BF292"/>
  <c r="BJ292"/>
  <c r="BK292"/>
  <c r="BL292"/>
  <c r="BM292"/>
  <c r="BN292"/>
  <c r="BO292"/>
  <c r="BP292"/>
  <c r="BQ292"/>
  <c r="BR292"/>
  <c r="BU292"/>
  <c r="BV292"/>
  <c r="BW292"/>
  <c r="BY292"/>
  <c r="CA292"/>
  <c r="CC292"/>
  <c r="BF293"/>
  <c r="BJ293"/>
  <c r="BK293"/>
  <c r="BL293"/>
  <c r="BM293"/>
  <c r="BN293"/>
  <c r="BO293"/>
  <c r="BP293"/>
  <c r="BQ293"/>
  <c r="BR293"/>
  <c r="BU293"/>
  <c r="BV293"/>
  <c r="BW293"/>
  <c r="BY293"/>
  <c r="CA293"/>
  <c r="CC293"/>
  <c r="BF294"/>
  <c r="BJ294"/>
  <c r="BK294"/>
  <c r="BL294"/>
  <c r="BM294"/>
  <c r="BN294"/>
  <c r="BO294"/>
  <c r="BP294"/>
  <c r="BQ294"/>
  <c r="BR294"/>
  <c r="BU294"/>
  <c r="BV294"/>
  <c r="BW294"/>
  <c r="BY294"/>
  <c r="CA294"/>
  <c r="CC294"/>
  <c r="BF295"/>
  <c r="BJ295"/>
  <c r="BK295"/>
  <c r="BL295"/>
  <c r="BM295"/>
  <c r="BN295"/>
  <c r="BO295"/>
  <c r="BP295"/>
  <c r="BQ295"/>
  <c r="BR295"/>
  <c r="BU295"/>
  <c r="BV295"/>
  <c r="BW295"/>
  <c r="BY295"/>
  <c r="CA295"/>
  <c r="CC295"/>
  <c r="BF296"/>
  <c r="BJ296"/>
  <c r="BK296"/>
  <c r="BL296"/>
  <c r="BM296"/>
  <c r="BN296"/>
  <c r="BO296"/>
  <c r="BP296"/>
  <c r="BQ296"/>
  <c r="BR296"/>
  <c r="BU296"/>
  <c r="BV296"/>
  <c r="BW296"/>
  <c r="BY296"/>
  <c r="CA296"/>
  <c r="CC296"/>
  <c r="BF297"/>
  <c r="BJ297"/>
  <c r="BK297"/>
  <c r="BL297"/>
  <c r="BM297"/>
  <c r="BN297"/>
  <c r="BO297"/>
  <c r="BP297"/>
  <c r="BQ297"/>
  <c r="BR297"/>
  <c r="BU297"/>
  <c r="BV297"/>
  <c r="BW297"/>
  <c r="BY297"/>
  <c r="CA297"/>
  <c r="CC297"/>
  <c r="BF298"/>
  <c r="BJ298"/>
  <c r="BK298"/>
  <c r="BL298"/>
  <c r="BM298"/>
  <c r="BN298"/>
  <c r="BO298"/>
  <c r="BP298"/>
  <c r="BQ298"/>
  <c r="BR298"/>
  <c r="BU298"/>
  <c r="BV298"/>
  <c r="BW298"/>
  <c r="BY298"/>
  <c r="CA298"/>
  <c r="CC298"/>
  <c r="BF299"/>
  <c r="BJ299"/>
  <c r="BK299"/>
  <c r="BL299"/>
  <c r="BM299"/>
  <c r="BN299"/>
  <c r="BO299"/>
  <c r="BP299"/>
  <c r="BQ299"/>
  <c r="BR299"/>
  <c r="BU299"/>
  <c r="BV299"/>
  <c r="BW299"/>
  <c r="BY299"/>
  <c r="CA299"/>
  <c r="CC299"/>
  <c r="BF300"/>
  <c r="BJ300"/>
  <c r="BK300"/>
  <c r="BL300"/>
  <c r="BM300"/>
  <c r="BN300"/>
  <c r="BO300"/>
  <c r="BP300"/>
  <c r="BQ300"/>
  <c r="BR300"/>
  <c r="BU300"/>
  <c r="BV300"/>
  <c r="BW300"/>
  <c r="BY300"/>
  <c r="CA300"/>
  <c r="CC300"/>
  <c r="BF301"/>
  <c r="BJ301"/>
  <c r="BK301"/>
  <c r="BL301"/>
  <c r="BM301"/>
  <c r="BN301"/>
  <c r="BO301"/>
  <c r="BP301"/>
  <c r="BQ301"/>
  <c r="BR301"/>
  <c r="BU301"/>
  <c r="BV301"/>
  <c r="BW301"/>
  <c r="BY301"/>
  <c r="CA301"/>
  <c r="CC301"/>
  <c r="BF302"/>
  <c r="BJ302"/>
  <c r="BK302"/>
  <c r="BL302"/>
  <c r="BM302"/>
  <c r="BN302"/>
  <c r="BO302"/>
  <c r="BP302"/>
  <c r="BQ302"/>
  <c r="BR302"/>
  <c r="BU302"/>
  <c r="BV302"/>
  <c r="BW302"/>
  <c r="BY302"/>
  <c r="CA302"/>
  <c r="CC302"/>
  <c r="BF303"/>
  <c r="BJ303"/>
  <c r="BK303"/>
  <c r="BL303"/>
  <c r="BM303"/>
  <c r="BN303"/>
  <c r="BO303"/>
  <c r="BP303"/>
  <c r="BQ303"/>
  <c r="BR303"/>
  <c r="BU303"/>
  <c r="BV303"/>
  <c r="BW303"/>
  <c r="BY303"/>
  <c r="CA303"/>
  <c r="CC303"/>
  <c r="BF304"/>
  <c r="BJ304"/>
  <c r="BK304"/>
  <c r="BL304"/>
  <c r="BM304"/>
  <c r="BN304"/>
  <c r="BO304"/>
  <c r="BP304"/>
  <c r="BQ304"/>
  <c r="BR304"/>
  <c r="BU304"/>
  <c r="BV304"/>
  <c r="BW304"/>
  <c r="BY304"/>
  <c r="CA304"/>
  <c r="CC304"/>
  <c r="BF305"/>
  <c r="BJ305"/>
  <c r="BK305"/>
  <c r="BL305"/>
  <c r="BM305"/>
  <c r="BN305"/>
  <c r="BO305"/>
  <c r="BP305"/>
  <c r="BQ305"/>
  <c r="BR305"/>
  <c r="BU305"/>
  <c r="BV305"/>
  <c r="BW305"/>
  <c r="BY305"/>
  <c r="CA305"/>
  <c r="CC305"/>
  <c r="BF306"/>
  <c r="BJ306"/>
  <c r="BK306"/>
  <c r="BL306"/>
  <c r="BM306"/>
  <c r="BN306"/>
  <c r="BO306"/>
  <c r="BP306"/>
  <c r="BQ306"/>
  <c r="BR306"/>
  <c r="BU306"/>
  <c r="BV306"/>
  <c r="BW306"/>
  <c r="BY306"/>
  <c r="CA306"/>
  <c r="CC306"/>
  <c r="BF307"/>
  <c r="BJ307"/>
  <c r="BK307"/>
  <c r="BL307"/>
  <c r="BM307"/>
  <c r="BN307"/>
  <c r="BO307"/>
  <c r="BP307"/>
  <c r="BQ307"/>
  <c r="BR307"/>
  <c r="BU307"/>
  <c r="BV307"/>
  <c r="BW307"/>
  <c r="BY307"/>
  <c r="CA307"/>
  <c r="CC307"/>
  <c r="BF308"/>
  <c r="BJ308"/>
  <c r="BK308"/>
  <c r="BL308"/>
  <c r="BM308"/>
  <c r="BN308"/>
  <c r="BO308"/>
  <c r="BP308"/>
  <c r="BQ308"/>
  <c r="BR308"/>
  <c r="BU308"/>
  <c r="BV308"/>
  <c r="BW308"/>
  <c r="BY308"/>
  <c r="CA308"/>
  <c r="CC308"/>
  <c r="BF309"/>
  <c r="BJ309"/>
  <c r="BK309"/>
  <c r="BL309"/>
  <c r="BM309"/>
  <c r="BN309"/>
  <c r="BO309"/>
  <c r="BP309"/>
  <c r="BQ309"/>
  <c r="BR309"/>
  <c r="BU309"/>
  <c r="BV309"/>
  <c r="BW309"/>
  <c r="BY309"/>
  <c r="CA309"/>
  <c r="CC309"/>
  <c r="BF310"/>
  <c r="BJ310"/>
  <c r="BK310"/>
  <c r="BL310"/>
  <c r="BM310"/>
  <c r="BN310"/>
  <c r="BO310"/>
  <c r="BP310"/>
  <c r="BQ310"/>
  <c r="BR310"/>
  <c r="BU310"/>
  <c r="BV310"/>
  <c r="BW310"/>
  <c r="BY310"/>
  <c r="CA310"/>
  <c r="CC310"/>
  <c r="BF311"/>
  <c r="BJ311"/>
  <c r="BK311"/>
  <c r="BL311"/>
  <c r="BM311"/>
  <c r="BN311"/>
  <c r="BO311"/>
  <c r="BP311"/>
  <c r="BQ311"/>
  <c r="BR311"/>
  <c r="BU311"/>
  <c r="BV311"/>
  <c r="BW311"/>
  <c r="BY311"/>
  <c r="CA311"/>
  <c r="CC311"/>
  <c r="BF312"/>
  <c r="BJ312"/>
  <c r="BK312"/>
  <c r="BL312"/>
  <c r="BM312"/>
  <c r="BN312"/>
  <c r="BO312"/>
  <c r="BP312"/>
  <c r="BQ312"/>
  <c r="BR312"/>
  <c r="BU312"/>
  <c r="BV312"/>
  <c r="BW312"/>
  <c r="BY312"/>
  <c r="CA312"/>
  <c r="CC312"/>
  <c r="BF313"/>
  <c r="BJ313"/>
  <c r="BK313"/>
  <c r="BL313"/>
  <c r="BM313"/>
  <c r="BN313"/>
  <c r="BO313"/>
  <c r="BP313"/>
  <c r="BQ313"/>
  <c r="BR313"/>
  <c r="BU313"/>
  <c r="BV313"/>
  <c r="BW313"/>
  <c r="BY313"/>
  <c r="CA313"/>
  <c r="CC313"/>
  <c r="BF314"/>
  <c r="BJ314"/>
  <c r="BK314"/>
  <c r="BL314"/>
  <c r="BM314"/>
  <c r="BN314"/>
  <c r="BO314"/>
  <c r="BP314"/>
  <c r="BQ314"/>
  <c r="BR314"/>
  <c r="BU314"/>
  <c r="BV314"/>
  <c r="BW314"/>
  <c r="BY314"/>
  <c r="CA314"/>
  <c r="CC314"/>
  <c r="BF315"/>
  <c r="BJ315"/>
  <c r="BK315"/>
  <c r="BL315"/>
  <c r="BM315"/>
  <c r="BN315"/>
  <c r="BO315"/>
  <c r="BP315"/>
  <c r="BQ315"/>
  <c r="BR315"/>
  <c r="BU315"/>
  <c r="BV315"/>
  <c r="BW315"/>
  <c r="BY315"/>
  <c r="CA315"/>
  <c r="CC315"/>
  <c r="BF316"/>
  <c r="BJ316"/>
  <c r="BK316"/>
  <c r="BL316"/>
  <c r="BM316"/>
  <c r="BN316"/>
  <c r="BO316"/>
  <c r="BP316"/>
  <c r="BQ316"/>
  <c r="BR316"/>
  <c r="BU316"/>
  <c r="BV316"/>
  <c r="BW316"/>
  <c r="BY316"/>
  <c r="CA316"/>
  <c r="CC316"/>
  <c r="BF317"/>
  <c r="BJ317"/>
  <c r="BK317"/>
  <c r="BL317"/>
  <c r="BM317"/>
  <c r="BN317"/>
  <c r="BO317"/>
  <c r="BP317"/>
  <c r="BQ317"/>
  <c r="BR317"/>
  <c r="BU317"/>
  <c r="BV317"/>
  <c r="BW317"/>
  <c r="BY317"/>
  <c r="CA317"/>
  <c r="CC317"/>
  <c r="BF318"/>
  <c r="BJ318"/>
  <c r="BK318"/>
  <c r="BL318"/>
  <c r="BM318"/>
  <c r="BN318"/>
  <c r="BO318"/>
  <c r="BP318"/>
  <c r="BQ318"/>
  <c r="BR318"/>
  <c r="BU318"/>
  <c r="BV318"/>
  <c r="BW318"/>
  <c r="BY318"/>
  <c r="CA318"/>
  <c r="CC318"/>
  <c r="BV3"/>
  <c r="BX3"/>
  <c r="BX4"/>
  <c r="BX5" s="1"/>
  <c r="BX6" s="1"/>
  <c r="BX7" s="1"/>
  <c r="BX8" s="1"/>
  <c r="BF7"/>
  <c r="BH7"/>
  <c r="BG7" s="1"/>
  <c r="BI7"/>
  <c r="BH8" s="1"/>
  <c r="BJ7"/>
  <c r="BK7" s="1"/>
  <c r="BK8" s="1"/>
  <c r="BK9" s="1"/>
  <c r="BK10" s="1"/>
  <c r="BK11" s="1"/>
  <c r="BK12" s="1"/>
  <c r="BK13" s="1"/>
  <c r="BK14" s="1"/>
  <c r="BN7"/>
  <c r="BO7"/>
  <c r="BP7"/>
  <c r="BQ7"/>
  <c r="BR7"/>
  <c r="BS7"/>
  <c r="CA7"/>
  <c r="BF8"/>
  <c r="BI8"/>
  <c r="BJ8"/>
  <c r="BN8"/>
  <c r="BO8"/>
  <c r="BP8"/>
  <c r="BQ8"/>
  <c r="BR8"/>
  <c r="CA8"/>
  <c r="BF9"/>
  <c r="BI9"/>
  <c r="BJ9"/>
  <c r="BN9"/>
  <c r="BO9"/>
  <c r="BP9"/>
  <c r="BQ9"/>
  <c r="BR9"/>
  <c r="CA9"/>
  <c r="BF10"/>
  <c r="BI10"/>
  <c r="BJ10"/>
  <c r="BN10"/>
  <c r="BO10"/>
  <c r="BP10"/>
  <c r="BQ10"/>
  <c r="BR10"/>
  <c r="CA10"/>
  <c r="BF11"/>
  <c r="BI11"/>
  <c r="BJ11"/>
  <c r="BN11"/>
  <c r="BO11"/>
  <c r="BP11"/>
  <c r="BQ11"/>
  <c r="BR11"/>
  <c r="CA11"/>
  <c r="BF12"/>
  <c r="BJ12"/>
  <c r="BN12"/>
  <c r="BO12"/>
  <c r="BP12"/>
  <c r="BQ12"/>
  <c r="BR12"/>
  <c r="CA12"/>
  <c r="BF13"/>
  <c r="BJ13"/>
  <c r="BN13"/>
  <c r="BN14" s="1"/>
  <c r="BO13"/>
  <c r="BP13"/>
  <c r="BQ13"/>
  <c r="BR13"/>
  <c r="BR14" s="1"/>
  <c r="CA13"/>
  <c r="BF14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F33" s="1"/>
  <c r="BF34" s="1"/>
  <c r="BF35" s="1"/>
  <c r="BF36" s="1"/>
  <c r="BF37" s="1"/>
  <c r="BF38" s="1"/>
  <c r="BF39" s="1"/>
  <c r="BF40" s="1"/>
  <c r="BF41" s="1"/>
  <c r="BF42" s="1"/>
  <c r="BF43" s="1"/>
  <c r="BF44" s="1"/>
  <c r="BF45" s="1"/>
  <c r="BF46" s="1"/>
  <c r="BF47" s="1"/>
  <c r="BF48" s="1"/>
  <c r="BF49" s="1"/>
  <c r="BF50" s="1"/>
  <c r="BF51" s="1"/>
  <c r="BF52" s="1"/>
  <c r="BF53" s="1"/>
  <c r="BF54" s="1"/>
  <c r="BF55" s="1"/>
  <c r="BF56" s="1"/>
  <c r="BF57" s="1"/>
  <c r="BF58" s="1"/>
  <c r="BF59" s="1"/>
  <c r="BF60" s="1"/>
  <c r="BF61" s="1"/>
  <c r="BF62" s="1"/>
  <c r="BF63" s="1"/>
  <c r="BF64" s="1"/>
  <c r="BF65" s="1"/>
  <c r="BF66" s="1"/>
  <c r="BF67" s="1"/>
  <c r="BF68" s="1"/>
  <c r="BF69" s="1"/>
  <c r="BF70" s="1"/>
  <c r="BF71" s="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J14"/>
  <c r="BO14"/>
  <c r="BP14"/>
  <c r="BQ14"/>
  <c r="CA14"/>
  <c r="BJ15"/>
  <c r="BN15"/>
  <c r="BO15"/>
  <c r="BP15"/>
  <c r="BQ15"/>
  <c r="BR15"/>
  <c r="CA15"/>
  <c r="BJ16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J44" s="1"/>
  <c r="BJ45" s="1"/>
  <c r="BJ46" s="1"/>
  <c r="BJ47" s="1"/>
  <c r="BJ48" s="1"/>
  <c r="BJ49" s="1"/>
  <c r="BJ50" s="1"/>
  <c r="BJ51" s="1"/>
  <c r="BJ52" s="1"/>
  <c r="BJ53" s="1"/>
  <c r="BJ54" s="1"/>
  <c r="BJ55" s="1"/>
  <c r="BJ56" s="1"/>
  <c r="BJ57" s="1"/>
  <c r="BJ58" s="1"/>
  <c r="BJ59" s="1"/>
  <c r="BJ60" s="1"/>
  <c r="BJ61" s="1"/>
  <c r="BJ62" s="1"/>
  <c r="BJ63" s="1"/>
  <c r="BJ64" s="1"/>
  <c r="BJ65" s="1"/>
  <c r="BJ66" s="1"/>
  <c r="BJ67" s="1"/>
  <c r="BJ68" s="1"/>
  <c r="BJ69" s="1"/>
  <c r="BJ70" s="1"/>
  <c r="BJ71" s="1"/>
  <c r="BJ72" s="1"/>
  <c r="BJ73" s="1"/>
  <c r="BJ74" s="1"/>
  <c r="BJ75" s="1"/>
  <c r="BJ76" s="1"/>
  <c r="BJ77" s="1"/>
  <c r="BJ78" s="1"/>
  <c r="BJ79" s="1"/>
  <c r="BJ80" s="1"/>
  <c r="BJ81" s="1"/>
  <c r="BJ82" s="1"/>
  <c r="BJ83" s="1"/>
  <c r="BJ84" s="1"/>
  <c r="BJ85" s="1"/>
  <c r="BJ86" s="1"/>
  <c r="BJ87" s="1"/>
  <c r="BJ88" s="1"/>
  <c r="BJ89" s="1"/>
  <c r="BJ90" s="1"/>
  <c r="BJ91" s="1"/>
  <c r="BJ92" s="1"/>
  <c r="BJ93" s="1"/>
  <c r="BJ94" s="1"/>
  <c r="BJ95" s="1"/>
  <c r="BJ96" s="1"/>
  <c r="BJ97" s="1"/>
  <c r="BJ98" s="1"/>
  <c r="BJ99" s="1"/>
  <c r="BJ100" s="1"/>
  <c r="BJ101" s="1"/>
  <c r="BN16"/>
  <c r="BN17" s="1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N33" s="1"/>
  <c r="BN34" s="1"/>
  <c r="BN35" s="1"/>
  <c r="BN36" s="1"/>
  <c r="BN37" s="1"/>
  <c r="BN38" s="1"/>
  <c r="BN39" s="1"/>
  <c r="BN40" s="1"/>
  <c r="BN41" s="1"/>
  <c r="BN42" s="1"/>
  <c r="BN43" s="1"/>
  <c r="BN44" s="1"/>
  <c r="BN45" s="1"/>
  <c r="BN46" s="1"/>
  <c r="BN47" s="1"/>
  <c r="BN48" s="1"/>
  <c r="BN49" s="1"/>
  <c r="BN50" s="1"/>
  <c r="BN51" s="1"/>
  <c r="BN52" s="1"/>
  <c r="BN53" s="1"/>
  <c r="BN54" s="1"/>
  <c r="BN55" s="1"/>
  <c r="BN56" s="1"/>
  <c r="BN57" s="1"/>
  <c r="BN58" s="1"/>
  <c r="BN59" s="1"/>
  <c r="BN60" s="1"/>
  <c r="BN61" s="1"/>
  <c r="BN62" s="1"/>
  <c r="BN63" s="1"/>
  <c r="BN64" s="1"/>
  <c r="BN65" s="1"/>
  <c r="BN66" s="1"/>
  <c r="BN67" s="1"/>
  <c r="BN68" s="1"/>
  <c r="BN69" s="1"/>
  <c r="BN70" s="1"/>
  <c r="BN71" s="1"/>
  <c r="BN72" s="1"/>
  <c r="BN73" s="1"/>
  <c r="BN74" s="1"/>
  <c r="BN75" s="1"/>
  <c r="BN76" s="1"/>
  <c r="BN77" s="1"/>
  <c r="BN78" s="1"/>
  <c r="BN79" s="1"/>
  <c r="BN80" s="1"/>
  <c r="BN81" s="1"/>
  <c r="BN82" s="1"/>
  <c r="BN83" s="1"/>
  <c r="BN84" s="1"/>
  <c r="BN85" s="1"/>
  <c r="BN86" s="1"/>
  <c r="BN87" s="1"/>
  <c r="BN88" s="1"/>
  <c r="BN89" s="1"/>
  <c r="BN90" s="1"/>
  <c r="BN91" s="1"/>
  <c r="BN92" s="1"/>
  <c r="BN93" s="1"/>
  <c r="BN94" s="1"/>
  <c r="BN95" s="1"/>
  <c r="BN96" s="1"/>
  <c r="BN97" s="1"/>
  <c r="BN98" s="1"/>
  <c r="BN99" s="1"/>
  <c r="BN100" s="1"/>
  <c r="BN101" s="1"/>
  <c r="BN102" s="1"/>
  <c r="BO16"/>
  <c r="BP16"/>
  <c r="BQ16"/>
  <c r="BR16"/>
  <c r="BR17" s="1"/>
  <c r="BR18" s="1"/>
  <c r="BR19" s="1"/>
  <c r="BR20" s="1"/>
  <c r="BR21" s="1"/>
  <c r="BR22" s="1"/>
  <c r="BR23" s="1"/>
  <c r="BR24" s="1"/>
  <c r="BR25" s="1"/>
  <c r="BR26" s="1"/>
  <c r="BR27" s="1"/>
  <c r="BR28" s="1"/>
  <c r="BR29" s="1"/>
  <c r="BR30" s="1"/>
  <c r="BR31" s="1"/>
  <c r="BR32" s="1"/>
  <c r="BR33" s="1"/>
  <c r="BR34" s="1"/>
  <c r="BR35" s="1"/>
  <c r="BR36" s="1"/>
  <c r="BR37" s="1"/>
  <c r="BR38" s="1"/>
  <c r="BR39" s="1"/>
  <c r="BR40" s="1"/>
  <c r="BR41" s="1"/>
  <c r="BR42" s="1"/>
  <c r="BR43" s="1"/>
  <c r="BR44" s="1"/>
  <c r="BR45" s="1"/>
  <c r="BR46" s="1"/>
  <c r="BR47" s="1"/>
  <c r="BR48" s="1"/>
  <c r="BR49" s="1"/>
  <c r="BR50" s="1"/>
  <c r="BR51" s="1"/>
  <c r="BR52" s="1"/>
  <c r="BR53" s="1"/>
  <c r="BR54" s="1"/>
  <c r="BR55" s="1"/>
  <c r="BR56" s="1"/>
  <c r="BR57" s="1"/>
  <c r="BR58" s="1"/>
  <c r="BR59" s="1"/>
  <c r="BR60" s="1"/>
  <c r="BR61" s="1"/>
  <c r="BR62" s="1"/>
  <c r="BR63" s="1"/>
  <c r="BR64" s="1"/>
  <c r="BR65" s="1"/>
  <c r="BR66" s="1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CA16"/>
  <c r="BO17"/>
  <c r="BP17"/>
  <c r="BQ17"/>
  <c r="CA17"/>
  <c r="BO18"/>
  <c r="BP18"/>
  <c r="BQ18"/>
  <c r="CA18"/>
  <c r="BO19"/>
  <c r="BP19"/>
  <c r="BQ19"/>
  <c r="CA19"/>
  <c r="BO20"/>
  <c r="BP20"/>
  <c r="BQ20"/>
  <c r="CA20"/>
  <c r="BO21"/>
  <c r="BP21"/>
  <c r="BQ21"/>
  <c r="CA21"/>
  <c r="BO22"/>
  <c r="BP22"/>
  <c r="BQ22"/>
  <c r="CA22"/>
  <c r="BO23"/>
  <c r="BP23"/>
  <c r="BQ23"/>
  <c r="CA23"/>
  <c r="BO24"/>
  <c r="BP24"/>
  <c r="BQ24"/>
  <c r="CA24"/>
  <c r="BO25"/>
  <c r="BP25"/>
  <c r="BQ25"/>
  <c r="CA25"/>
  <c r="BO26"/>
  <c r="BP26"/>
  <c r="BQ26"/>
  <c r="CA26"/>
  <c r="BO27"/>
  <c r="BP27"/>
  <c r="BQ27"/>
  <c r="CA27"/>
  <c r="BO28"/>
  <c r="BP28"/>
  <c r="BQ28"/>
  <c r="CA28"/>
  <c r="BO29"/>
  <c r="BP29"/>
  <c r="BQ29"/>
  <c r="CA29"/>
  <c r="BO30"/>
  <c r="BP30"/>
  <c r="BQ30"/>
  <c r="CA30"/>
  <c r="BO31"/>
  <c r="BP31"/>
  <c r="BQ31"/>
  <c r="CA31"/>
  <c r="BO32"/>
  <c r="BP32"/>
  <c r="BQ32"/>
  <c r="CA32"/>
  <c r="BO33"/>
  <c r="BP33"/>
  <c r="BQ33"/>
  <c r="CA33"/>
  <c r="BO34"/>
  <c r="BP34"/>
  <c r="BQ34"/>
  <c r="CA34"/>
  <c r="BO35"/>
  <c r="BP35"/>
  <c r="BQ35"/>
  <c r="CA35"/>
  <c r="BO36"/>
  <c r="BP36"/>
  <c r="BQ36"/>
  <c r="CA36"/>
  <c r="BO37"/>
  <c r="BP37"/>
  <c r="BQ37"/>
  <c r="CA37"/>
  <c r="BO38"/>
  <c r="BP38"/>
  <c r="BQ38"/>
  <c r="CA38"/>
  <c r="BO39"/>
  <c r="BP39"/>
  <c r="BQ39"/>
  <c r="CA39"/>
  <c r="BO40"/>
  <c r="BP40"/>
  <c r="BQ40"/>
  <c r="CA40"/>
  <c r="BO41"/>
  <c r="BP41"/>
  <c r="BQ41"/>
  <c r="CA41"/>
  <c r="BO42"/>
  <c r="BP42"/>
  <c r="BQ42"/>
  <c r="BQ43" s="1"/>
  <c r="CA42"/>
  <c r="BO43"/>
  <c r="BP43"/>
  <c r="CA43"/>
  <c r="BO44"/>
  <c r="BP44"/>
  <c r="BQ44"/>
  <c r="BQ45" s="1"/>
  <c r="BQ46" s="1"/>
  <c r="BQ47" s="1"/>
  <c r="BQ48" s="1"/>
  <c r="BQ49" s="1"/>
  <c r="BQ50" s="1"/>
  <c r="BQ51" s="1"/>
  <c r="BQ52" s="1"/>
  <c r="BQ53" s="1"/>
  <c r="BQ54" s="1"/>
  <c r="BQ55" s="1"/>
  <c r="BQ56" s="1"/>
  <c r="BQ57" s="1"/>
  <c r="BQ58" s="1"/>
  <c r="BQ59" s="1"/>
  <c r="BQ60" s="1"/>
  <c r="BQ61" s="1"/>
  <c r="BQ62" s="1"/>
  <c r="BQ63" s="1"/>
  <c r="BQ64" s="1"/>
  <c r="BQ65" s="1"/>
  <c r="BQ66" s="1"/>
  <c r="BQ67" s="1"/>
  <c r="BQ68" s="1"/>
  <c r="BQ69" s="1"/>
  <c r="BQ70" s="1"/>
  <c r="BQ71" s="1"/>
  <c r="BQ72" s="1"/>
  <c r="BQ73" s="1"/>
  <c r="BQ74" s="1"/>
  <c r="BQ75" s="1"/>
  <c r="BQ76" s="1"/>
  <c r="BQ77" s="1"/>
  <c r="BQ78" s="1"/>
  <c r="BQ79" s="1"/>
  <c r="BQ80" s="1"/>
  <c r="BQ81" s="1"/>
  <c r="BQ82" s="1"/>
  <c r="BQ83" s="1"/>
  <c r="BQ84" s="1"/>
  <c r="BQ85" s="1"/>
  <c r="BQ86" s="1"/>
  <c r="BQ87" s="1"/>
  <c r="BQ88" s="1"/>
  <c r="BQ89" s="1"/>
  <c r="BQ90" s="1"/>
  <c r="BQ91" s="1"/>
  <c r="BQ92" s="1"/>
  <c r="BQ93" s="1"/>
  <c r="BQ94" s="1"/>
  <c r="CA44"/>
  <c r="BO45"/>
  <c r="BP45"/>
  <c r="CA45"/>
  <c r="BO46"/>
  <c r="BP46"/>
  <c r="CA46"/>
  <c r="BO47"/>
  <c r="BP47"/>
  <c r="CA47"/>
  <c r="BO48"/>
  <c r="BP48"/>
  <c r="CA48"/>
  <c r="BO49"/>
  <c r="BP49"/>
  <c r="CA49"/>
  <c r="BO50"/>
  <c r="BP50"/>
  <c r="CA50"/>
  <c r="BO51"/>
  <c r="BP51"/>
  <c r="CA51"/>
  <c r="BO52"/>
  <c r="BP52"/>
  <c r="CA52"/>
  <c r="BO53"/>
  <c r="BP53"/>
  <c r="CA53"/>
  <c r="BO54"/>
  <c r="BP54"/>
  <c r="CA54"/>
  <c r="BO55"/>
  <c r="BP55"/>
  <c r="CA55"/>
  <c r="BO56"/>
  <c r="BP56"/>
  <c r="CA56"/>
  <c r="BO57"/>
  <c r="BP57"/>
  <c r="CA57"/>
  <c r="BO58"/>
  <c r="BP58"/>
  <c r="CA58"/>
  <c r="BO59"/>
  <c r="BP59"/>
  <c r="CA59"/>
  <c r="BO60"/>
  <c r="BP60"/>
  <c r="CA60"/>
  <c r="BO61"/>
  <c r="BP61"/>
  <c r="CA61"/>
  <c r="BO62"/>
  <c r="BP62"/>
  <c r="CA62"/>
  <c r="BO63"/>
  <c r="BP63"/>
  <c r="CA63"/>
  <c r="BO64"/>
  <c r="BP64"/>
  <c r="CA64"/>
  <c r="BO65"/>
  <c r="BP65"/>
  <c r="CA65"/>
  <c r="BO66"/>
  <c r="BP66"/>
  <c r="CA66"/>
  <c r="BO67"/>
  <c r="BP67"/>
  <c r="CA67"/>
  <c r="BO68"/>
  <c r="BP68"/>
  <c r="CA68"/>
  <c r="BO69"/>
  <c r="BP69"/>
  <c r="CA69"/>
  <c r="BO70"/>
  <c r="BP70"/>
  <c r="CA70"/>
  <c r="BO71"/>
  <c r="BO72" s="1"/>
  <c r="BO73" s="1"/>
  <c r="BO74" s="1"/>
  <c r="BO75" s="1"/>
  <c r="BO76" s="1"/>
  <c r="BO77" s="1"/>
  <c r="BO78" s="1"/>
  <c r="BO79" s="1"/>
  <c r="BO80" s="1"/>
  <c r="BO81" s="1"/>
  <c r="BO82" s="1"/>
  <c r="BO83" s="1"/>
  <c r="BO84" s="1"/>
  <c r="BO85" s="1"/>
  <c r="BO86" s="1"/>
  <c r="BO87" s="1"/>
  <c r="BO88" s="1"/>
  <c r="BO89" s="1"/>
  <c r="BO90" s="1"/>
  <c r="BO91" s="1"/>
  <c r="BO92" s="1"/>
  <c r="BO93" s="1"/>
  <c r="BO94" s="1"/>
  <c r="BO95" s="1"/>
  <c r="BO96" s="1"/>
  <c r="BO97" s="1"/>
  <c r="BP71"/>
  <c r="CA71"/>
  <c r="CA72" s="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Q95"/>
  <c r="BQ96" s="1"/>
  <c r="BP96"/>
  <c r="BP97"/>
  <c r="BQ97"/>
  <c r="BQ98" s="1"/>
  <c r="BQ99" s="1"/>
  <c r="BQ100" s="1"/>
  <c r="BQ101" s="1"/>
  <c r="BQ102" s="1"/>
  <c r="BQ103" s="1"/>
  <c r="BQ104" s="1"/>
  <c r="BQ105" s="1"/>
  <c r="BQ106" s="1"/>
  <c r="BQ107" s="1"/>
  <c r="BQ108" s="1"/>
  <c r="BQ109" s="1"/>
  <c r="BQ110" s="1"/>
  <c r="BQ111" s="1"/>
  <c r="BQ112" s="1"/>
  <c r="BQ113" s="1"/>
  <c r="BQ114" s="1"/>
  <c r="BQ115" s="1"/>
  <c r="BQ116" s="1"/>
  <c r="BQ117" s="1"/>
  <c r="BQ118" s="1"/>
  <c r="BQ119" s="1"/>
  <c r="BQ120" s="1"/>
  <c r="BQ121" s="1"/>
  <c r="BQ122" s="1"/>
  <c r="BQ123" s="1"/>
  <c r="BQ124" s="1"/>
  <c r="BQ125" s="1"/>
  <c r="BQ126" s="1"/>
  <c r="BQ127" s="1"/>
  <c r="BQ128" s="1"/>
  <c r="BQ129" s="1"/>
  <c r="BQ130" s="1"/>
  <c r="BQ131" s="1"/>
  <c r="BQ132" s="1"/>
  <c r="BQ133" s="1"/>
  <c r="BQ134" s="1"/>
  <c r="BQ135" s="1"/>
  <c r="BQ136" s="1"/>
  <c r="BQ137" s="1"/>
  <c r="BQ138" s="1"/>
  <c r="BQ139" s="1"/>
  <c r="BQ140" s="1"/>
  <c r="BQ141" s="1"/>
  <c r="BQ142" s="1"/>
  <c r="BQ143" s="1"/>
  <c r="BQ144" s="1"/>
  <c r="BQ145" s="1"/>
  <c r="BQ146" s="1"/>
  <c r="BQ147" s="1"/>
  <c r="BQ148" s="1"/>
  <c r="BQ149" s="1"/>
  <c r="BQ150" s="1"/>
  <c r="BQ151" s="1"/>
  <c r="BQ152" s="1"/>
  <c r="BQ153" s="1"/>
  <c r="BQ154" s="1"/>
  <c r="BQ155" s="1"/>
  <c r="BQ156" s="1"/>
  <c r="BQ157" s="1"/>
  <c r="BQ158" s="1"/>
  <c r="BQ159" s="1"/>
  <c r="BQ160" s="1"/>
  <c r="BQ161" s="1"/>
  <c r="BQ162" s="1"/>
  <c r="BQ163" s="1"/>
  <c r="BQ164" s="1"/>
  <c r="BQ165" s="1"/>
  <c r="BQ166" s="1"/>
  <c r="BQ167" s="1"/>
  <c r="BQ168" s="1"/>
  <c r="BQ169" s="1"/>
  <c r="BQ170" s="1"/>
  <c r="BQ171" s="1"/>
  <c r="BQ172" s="1"/>
  <c r="BQ173" s="1"/>
  <c r="BQ174" s="1"/>
  <c r="BQ175" s="1"/>
  <c r="BQ176" s="1"/>
  <c r="BO98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BO127" s="1"/>
  <c r="BO128" s="1"/>
  <c r="BO129" s="1"/>
  <c r="BO130" s="1"/>
  <c r="BO131" s="1"/>
  <c r="BO132" s="1"/>
  <c r="BO133" s="1"/>
  <c r="BO134" s="1"/>
  <c r="BO135" s="1"/>
  <c r="BO136" s="1"/>
  <c r="BO137" s="1"/>
  <c r="BO138" s="1"/>
  <c r="BO139" s="1"/>
  <c r="BO140" s="1"/>
  <c r="BO141" s="1"/>
  <c r="BO142" s="1"/>
  <c r="BO143" s="1"/>
  <c r="BO144" s="1"/>
  <c r="BO145" s="1"/>
  <c r="BO146" s="1"/>
  <c r="BO147" s="1"/>
  <c r="BO148" s="1"/>
  <c r="BO149" s="1"/>
  <c r="BO150" s="1"/>
  <c r="BO151" s="1"/>
  <c r="BO152" s="1"/>
  <c r="BO153" s="1"/>
  <c r="BO154" s="1"/>
  <c r="BO155" s="1"/>
  <c r="BO156" s="1"/>
  <c r="BO157" s="1"/>
  <c r="BO158" s="1"/>
  <c r="BO159" s="1"/>
  <c r="BO160" s="1"/>
  <c r="BO161" s="1"/>
  <c r="BO162" s="1"/>
  <c r="BO163" s="1"/>
  <c r="BO164" s="1"/>
  <c r="BO165" s="1"/>
  <c r="BO166" s="1"/>
  <c r="BO167" s="1"/>
  <c r="BO168" s="1"/>
  <c r="BO169" s="1"/>
  <c r="BO170" s="1"/>
  <c r="BO171" s="1"/>
  <c r="BO172" s="1"/>
  <c r="BO173" s="1"/>
  <c r="BO174" s="1"/>
  <c r="BO175" s="1"/>
  <c r="BO176" s="1"/>
  <c r="BO177" s="1"/>
  <c r="BO178" s="1"/>
  <c r="BO179" s="1"/>
  <c r="BO180" s="1"/>
  <c r="BO181" s="1"/>
  <c r="BO182" s="1"/>
  <c r="BO183" s="1"/>
  <c r="BO184" s="1"/>
  <c r="BO185" s="1"/>
  <c r="BO186" s="1"/>
  <c r="BO187" s="1"/>
  <c r="BO188" s="1"/>
  <c r="BO189" s="1"/>
  <c r="BO190" s="1"/>
  <c r="BO191" s="1"/>
  <c r="BO192" s="1"/>
  <c r="BO193" s="1"/>
  <c r="BO194" s="1"/>
  <c r="BO195" s="1"/>
  <c r="BO196" s="1"/>
  <c r="BO197" s="1"/>
  <c r="BO198" s="1"/>
  <c r="BO199" s="1"/>
  <c r="BO200" s="1"/>
  <c r="BO201" s="1"/>
  <c r="BO202" s="1"/>
  <c r="BO203" s="1"/>
  <c r="BO204" s="1"/>
  <c r="BO205" s="1"/>
  <c r="BO206" s="1"/>
  <c r="BO207" s="1"/>
  <c r="BO208" s="1"/>
  <c r="BO209" s="1"/>
  <c r="BO210" s="1"/>
  <c r="BO211" s="1"/>
  <c r="BO212" s="1"/>
  <c r="BO213" s="1"/>
  <c r="BO214" s="1"/>
  <c r="BO215" s="1"/>
  <c r="BO216" s="1"/>
  <c r="BO217" s="1"/>
  <c r="BO218" s="1"/>
  <c r="BO219" s="1"/>
  <c r="BO220" s="1"/>
  <c r="BO221" s="1"/>
  <c r="BO222" s="1"/>
  <c r="BO223" s="1"/>
  <c r="BO224" s="1"/>
  <c r="BO225" s="1"/>
  <c r="BO226" s="1"/>
  <c r="BO227" s="1"/>
  <c r="BO228" s="1"/>
  <c r="BO229" s="1"/>
  <c r="BO230" s="1"/>
  <c r="BO231" s="1"/>
  <c r="BO232" s="1"/>
  <c r="BO233" s="1"/>
  <c r="BO234" s="1"/>
  <c r="BO235" s="1"/>
  <c r="BO236" s="1"/>
  <c r="BO237" s="1"/>
  <c r="BO238" s="1"/>
  <c r="BO239" s="1"/>
  <c r="BO240" s="1"/>
  <c r="BO241" s="1"/>
  <c r="BO242" s="1"/>
  <c r="BO243" s="1"/>
  <c r="BO244" s="1"/>
  <c r="BO245" s="1"/>
  <c r="BO246" s="1"/>
  <c r="BO247" s="1"/>
  <c r="BO248" s="1"/>
  <c r="BO249" s="1"/>
  <c r="BO250" s="1"/>
  <c r="BO251" s="1"/>
  <c r="BO252" s="1"/>
  <c r="BO253" s="1"/>
  <c r="BO254" s="1"/>
  <c r="BO255" s="1"/>
  <c r="BO256" s="1"/>
  <c r="BO257" s="1"/>
  <c r="BO258" s="1"/>
  <c r="BO259" s="1"/>
  <c r="BO260" s="1"/>
  <c r="BO261" s="1"/>
  <c r="BO262" s="1"/>
  <c r="BO263" s="1"/>
  <c r="BO264" s="1"/>
  <c r="BO265" s="1"/>
  <c r="BO266" s="1"/>
  <c r="BO267" s="1"/>
  <c r="BO268" s="1"/>
  <c r="BO269" s="1"/>
  <c r="BP98"/>
  <c r="BP99"/>
  <c r="BP100"/>
  <c r="BP101"/>
  <c r="BF102"/>
  <c r="BJ102"/>
  <c r="BJ103" s="1"/>
  <c r="BP102"/>
  <c r="BF103"/>
  <c r="BF104" s="1"/>
  <c r="BN103"/>
  <c r="BN104" s="1"/>
  <c r="BP103"/>
  <c r="BR103"/>
  <c r="BR104" s="1"/>
  <c r="BJ104"/>
  <c r="BJ105" s="1"/>
  <c r="BP104"/>
  <c r="BF105"/>
  <c r="BF106" s="1"/>
  <c r="BN105"/>
  <c r="BN106" s="1"/>
  <c r="BP105"/>
  <c r="BR105"/>
  <c r="BR106" s="1"/>
  <c r="BJ106"/>
  <c r="BJ107" s="1"/>
  <c r="BP106"/>
  <c r="BF107"/>
  <c r="BF108" s="1"/>
  <c r="BN107"/>
  <c r="BN108" s="1"/>
  <c r="BP107"/>
  <c r="BR107"/>
  <c r="BR108" s="1"/>
  <c r="BJ108"/>
  <c r="BJ109" s="1"/>
  <c r="BP108"/>
  <c r="BF109"/>
  <c r="BF110" s="1"/>
  <c r="BN109"/>
  <c r="BN110" s="1"/>
  <c r="BP109"/>
  <c r="BR109"/>
  <c r="BR110" s="1"/>
  <c r="BJ110"/>
  <c r="BJ111" s="1"/>
  <c r="BP110"/>
  <c r="BF111"/>
  <c r="BF112" s="1"/>
  <c r="BN111"/>
  <c r="BN112" s="1"/>
  <c r="BP111"/>
  <c r="BR111"/>
  <c r="BR112" s="1"/>
  <c r="BJ112"/>
  <c r="BJ113" s="1"/>
  <c r="BJ114" s="1"/>
  <c r="BJ115" s="1"/>
  <c r="BJ116" s="1"/>
  <c r="BJ117" s="1"/>
  <c r="BJ118" s="1"/>
  <c r="BJ119" s="1"/>
  <c r="BJ120" s="1"/>
  <c r="BJ121" s="1"/>
  <c r="BJ122" s="1"/>
  <c r="BJ123" s="1"/>
  <c r="BJ124" s="1"/>
  <c r="BJ125" s="1"/>
  <c r="BJ126" s="1"/>
  <c r="BJ127" s="1"/>
  <c r="BJ128" s="1"/>
  <c r="BJ129" s="1"/>
  <c r="BJ130" s="1"/>
  <c r="BJ131" s="1"/>
  <c r="BJ132" s="1"/>
  <c r="BJ133" s="1"/>
  <c r="BJ134" s="1"/>
  <c r="BJ135" s="1"/>
  <c r="BJ136" s="1"/>
  <c r="BJ137" s="1"/>
  <c r="BJ138" s="1"/>
  <c r="BJ139" s="1"/>
  <c r="BJ140" s="1"/>
  <c r="BJ141" s="1"/>
  <c r="BJ142" s="1"/>
  <c r="BJ143" s="1"/>
  <c r="BJ144" s="1"/>
  <c r="BJ145" s="1"/>
  <c r="BJ146" s="1"/>
  <c r="BJ147" s="1"/>
  <c r="BJ148" s="1"/>
  <c r="BJ149" s="1"/>
  <c r="BJ150" s="1"/>
  <c r="BJ151" s="1"/>
  <c r="BJ152" s="1"/>
  <c r="BJ153" s="1"/>
  <c r="BJ154" s="1"/>
  <c r="BJ155" s="1"/>
  <c r="BJ156" s="1"/>
  <c r="BJ157" s="1"/>
  <c r="BJ158" s="1"/>
  <c r="BJ159" s="1"/>
  <c r="BJ160" s="1"/>
  <c r="BJ161" s="1"/>
  <c r="BJ162" s="1"/>
  <c r="BJ163" s="1"/>
  <c r="BJ164" s="1"/>
  <c r="BJ165" s="1"/>
  <c r="BJ166" s="1"/>
  <c r="BJ167" s="1"/>
  <c r="BJ168" s="1"/>
  <c r="BJ169" s="1"/>
  <c r="BJ170" s="1"/>
  <c r="BJ171" s="1"/>
  <c r="BJ172" s="1"/>
  <c r="BJ173" s="1"/>
  <c r="BJ174" s="1"/>
  <c r="BJ175" s="1"/>
  <c r="BJ176" s="1"/>
  <c r="BJ177" s="1"/>
  <c r="BJ178" s="1"/>
  <c r="BJ179" s="1"/>
  <c r="BJ180" s="1"/>
  <c r="BJ181" s="1"/>
  <c r="BJ182" s="1"/>
  <c r="BJ183" s="1"/>
  <c r="BJ184" s="1"/>
  <c r="BJ185" s="1"/>
  <c r="BJ186" s="1"/>
  <c r="BJ187" s="1"/>
  <c r="BJ188" s="1"/>
  <c r="BJ189" s="1"/>
  <c r="BJ190" s="1"/>
  <c r="BJ191" s="1"/>
  <c r="BJ192" s="1"/>
  <c r="BJ193" s="1"/>
  <c r="BJ194" s="1"/>
  <c r="BJ195" s="1"/>
  <c r="BJ196" s="1"/>
  <c r="BJ197" s="1"/>
  <c r="BJ198" s="1"/>
  <c r="BP112"/>
  <c r="BF113"/>
  <c r="BN113"/>
  <c r="BN114" s="1"/>
  <c r="BP113"/>
  <c r="BR113"/>
  <c r="BR114" s="1"/>
  <c r="BF114"/>
  <c r="BP114"/>
  <c r="BF115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N115"/>
  <c r="BN116" s="1"/>
  <c r="BN117" s="1"/>
  <c r="BN118" s="1"/>
  <c r="BN119" s="1"/>
  <c r="BN120" s="1"/>
  <c r="BN121" s="1"/>
  <c r="BN122" s="1"/>
  <c r="BN123" s="1"/>
  <c r="BN124" s="1"/>
  <c r="BN125" s="1"/>
  <c r="BN126" s="1"/>
  <c r="BN127" s="1"/>
  <c r="BN128" s="1"/>
  <c r="BN129" s="1"/>
  <c r="BN130" s="1"/>
  <c r="BN131" s="1"/>
  <c r="BN132" s="1"/>
  <c r="BN133" s="1"/>
  <c r="BN134" s="1"/>
  <c r="BN135" s="1"/>
  <c r="BN136" s="1"/>
  <c r="BN137" s="1"/>
  <c r="BN138" s="1"/>
  <c r="BN139" s="1"/>
  <c r="BN140" s="1"/>
  <c r="BN141" s="1"/>
  <c r="BN142" s="1"/>
  <c r="BN143" s="1"/>
  <c r="BN144" s="1"/>
  <c r="BN145" s="1"/>
  <c r="BN146" s="1"/>
  <c r="BN147" s="1"/>
  <c r="BN148" s="1"/>
  <c r="BN149" s="1"/>
  <c r="BN150" s="1"/>
  <c r="BN151" s="1"/>
  <c r="BN152" s="1"/>
  <c r="BN153" s="1"/>
  <c r="BN154" s="1"/>
  <c r="BN155" s="1"/>
  <c r="BN156" s="1"/>
  <c r="BN157" s="1"/>
  <c r="BN158" s="1"/>
  <c r="BN159" s="1"/>
  <c r="BN160" s="1"/>
  <c r="BN161" s="1"/>
  <c r="BN162" s="1"/>
  <c r="BN163" s="1"/>
  <c r="BN164" s="1"/>
  <c r="BN165" s="1"/>
  <c r="BN166" s="1"/>
  <c r="BN167" s="1"/>
  <c r="BN168" s="1"/>
  <c r="BN169" s="1"/>
  <c r="BN170" s="1"/>
  <c r="BN171" s="1"/>
  <c r="BN172" s="1"/>
  <c r="BN173" s="1"/>
  <c r="BN174" s="1"/>
  <c r="BN175" s="1"/>
  <c r="BN176" s="1"/>
  <c r="BN177" s="1"/>
  <c r="BN178" s="1"/>
  <c r="BN179" s="1"/>
  <c r="BN180" s="1"/>
  <c r="BN181" s="1"/>
  <c r="BN182" s="1"/>
  <c r="BN183" s="1"/>
  <c r="BN184" s="1"/>
  <c r="BN185" s="1"/>
  <c r="BN186" s="1"/>
  <c r="BN187" s="1"/>
  <c r="BN188" s="1"/>
  <c r="BN189" s="1"/>
  <c r="BN190" s="1"/>
  <c r="BN191" s="1"/>
  <c r="BN192" s="1"/>
  <c r="BN193" s="1"/>
  <c r="BN194" s="1"/>
  <c r="BN195" s="1"/>
  <c r="BN196" s="1"/>
  <c r="BN197" s="1"/>
  <c r="BN198" s="1"/>
  <c r="BP115"/>
  <c r="BR115"/>
  <c r="BR116" s="1"/>
  <c r="BR117" s="1"/>
  <c r="BR118" s="1"/>
  <c r="BR119" s="1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50" s="1"/>
  <c r="BR151" s="1"/>
  <c r="BR152" s="1"/>
  <c r="BR153" s="1"/>
  <c r="BR154" s="1"/>
  <c r="BR155" s="1"/>
  <c r="BR156" s="1"/>
  <c r="BR157" s="1"/>
  <c r="BR158" s="1"/>
  <c r="BR159" s="1"/>
  <c r="BR160" s="1"/>
  <c r="BR161" s="1"/>
  <c r="BR162" s="1"/>
  <c r="BR163" s="1"/>
  <c r="BR164" s="1"/>
  <c r="BR165" s="1"/>
  <c r="BR166" s="1"/>
  <c r="BR167" s="1"/>
  <c r="BR168" s="1"/>
  <c r="BR169" s="1"/>
  <c r="BR170" s="1"/>
  <c r="BR171" s="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R186" s="1"/>
  <c r="BR187" s="1"/>
  <c r="BR188" s="1"/>
  <c r="BR189" s="1"/>
  <c r="BR190" s="1"/>
  <c r="BR191" s="1"/>
  <c r="BR192" s="1"/>
  <c r="BR193" s="1"/>
  <c r="BR194" s="1"/>
  <c r="BR195" s="1"/>
  <c r="BR196" s="1"/>
  <c r="BR197" s="1"/>
  <c r="BP116"/>
  <c r="BP117"/>
  <c r="BP118"/>
  <c r="BP119"/>
  <c r="BP120"/>
  <c r="BP121"/>
  <c r="BP122"/>
  <c r="BP123"/>
  <c r="BP124"/>
  <c r="BP125"/>
  <c r="BP126"/>
  <c r="BP127"/>
  <c r="BP128"/>
  <c r="BP129"/>
  <c r="BP130"/>
  <c r="BP131"/>
  <c r="BP132"/>
  <c r="BP133"/>
  <c r="BP134"/>
  <c r="BP135"/>
  <c r="BP136"/>
  <c r="BP137"/>
  <c r="BP138"/>
  <c r="BP139"/>
  <c r="BP140"/>
  <c r="BP141"/>
  <c r="BP142"/>
  <c r="BP143"/>
  <c r="BP144"/>
  <c r="BP145"/>
  <c r="BP146"/>
  <c r="BP147"/>
  <c r="BP148"/>
  <c r="BP149"/>
  <c r="BP150"/>
  <c r="BP151"/>
  <c r="BP152"/>
  <c r="BP153"/>
  <c r="BP154"/>
  <c r="BP155"/>
  <c r="BP156"/>
  <c r="BP157"/>
  <c r="BP158"/>
  <c r="BP159"/>
  <c r="BP160"/>
  <c r="BP161"/>
  <c r="BP162"/>
  <c r="BP163"/>
  <c r="BP164"/>
  <c r="BP165"/>
  <c r="BP166"/>
  <c r="BP167"/>
  <c r="BP168"/>
  <c r="BP169"/>
  <c r="BP170"/>
  <c r="BP171"/>
  <c r="BP172"/>
  <c r="BP173"/>
  <c r="BP174"/>
  <c r="BP175"/>
  <c r="BP176"/>
  <c r="BP177"/>
  <c r="BQ177"/>
  <c r="BQ178" s="1"/>
  <c r="BP178"/>
  <c r="BP179"/>
  <c r="BQ179"/>
  <c r="BQ180" s="1"/>
  <c r="BQ181" s="1"/>
  <c r="BQ182" s="1"/>
  <c r="BQ183" s="1"/>
  <c r="BQ184" s="1"/>
  <c r="BQ185" s="1"/>
  <c r="BQ186" s="1"/>
  <c r="BQ187" s="1"/>
  <c r="BQ188" s="1"/>
  <c r="BQ189" s="1"/>
  <c r="BQ190" s="1"/>
  <c r="BQ191" s="1"/>
  <c r="BQ192" s="1"/>
  <c r="BQ193" s="1"/>
  <c r="BQ194" s="1"/>
  <c r="BQ195" s="1"/>
  <c r="BQ196" s="1"/>
  <c r="BQ197" s="1"/>
  <c r="BQ198" s="1"/>
  <c r="BQ199" s="1"/>
  <c r="BQ200" s="1"/>
  <c r="BQ201" s="1"/>
  <c r="BQ202" s="1"/>
  <c r="BQ203" s="1"/>
  <c r="BQ204" s="1"/>
  <c r="BQ205" s="1"/>
  <c r="BQ206" s="1"/>
  <c r="BQ207" s="1"/>
  <c r="BQ208" s="1"/>
  <c r="BQ209" s="1"/>
  <c r="BQ210" s="1"/>
  <c r="BQ211" s="1"/>
  <c r="BQ212" s="1"/>
  <c r="BQ213" s="1"/>
  <c r="BQ214" s="1"/>
  <c r="BQ215" s="1"/>
  <c r="BQ216" s="1"/>
  <c r="BQ217" s="1"/>
  <c r="BQ218" s="1"/>
  <c r="BQ219" s="1"/>
  <c r="BQ220" s="1"/>
  <c r="BQ221" s="1"/>
  <c r="BQ222" s="1"/>
  <c r="BQ223" s="1"/>
  <c r="BQ224" s="1"/>
  <c r="BQ225" s="1"/>
  <c r="BQ226" s="1"/>
  <c r="BQ227" s="1"/>
  <c r="BQ228" s="1"/>
  <c r="BQ229" s="1"/>
  <c r="BQ230" s="1"/>
  <c r="BQ231" s="1"/>
  <c r="BQ232" s="1"/>
  <c r="BQ233" s="1"/>
  <c r="BQ234" s="1"/>
  <c r="BQ235" s="1"/>
  <c r="BQ236" s="1"/>
  <c r="BQ237" s="1"/>
  <c r="BQ238" s="1"/>
  <c r="BQ239" s="1"/>
  <c r="BQ240" s="1"/>
  <c r="BQ241" s="1"/>
  <c r="BQ242" s="1"/>
  <c r="BQ243" s="1"/>
  <c r="BQ244" s="1"/>
  <c r="BQ245" s="1"/>
  <c r="BQ246" s="1"/>
  <c r="BQ247" s="1"/>
  <c r="BQ248" s="1"/>
  <c r="BQ249" s="1"/>
  <c r="BQ250" s="1"/>
  <c r="BQ251" s="1"/>
  <c r="BQ252" s="1"/>
  <c r="BQ253" s="1"/>
  <c r="BQ254" s="1"/>
  <c r="BQ255" s="1"/>
  <c r="BQ256" s="1"/>
  <c r="BQ257" s="1"/>
  <c r="BQ258" s="1"/>
  <c r="BQ259" s="1"/>
  <c r="BQ260" s="1"/>
  <c r="BQ261" s="1"/>
  <c r="BQ262" s="1"/>
  <c r="BQ263" s="1"/>
  <c r="BQ264" s="1"/>
  <c r="BQ265" s="1"/>
  <c r="BQ266" s="1"/>
  <c r="BQ267" s="1"/>
  <c r="BQ268" s="1"/>
  <c r="BQ269" s="1"/>
  <c r="BP180"/>
  <c r="BP181"/>
  <c r="BP182"/>
  <c r="BP183"/>
  <c r="BP184"/>
  <c r="BP185"/>
  <c r="BP186"/>
  <c r="BP187"/>
  <c r="BP188"/>
  <c r="BP189"/>
  <c r="BP190"/>
  <c r="BP191"/>
  <c r="BP192"/>
  <c r="BP193"/>
  <c r="BP194"/>
  <c r="BP195"/>
  <c r="BP196"/>
  <c r="BP197"/>
  <c r="BP198"/>
  <c r="BR198"/>
  <c r="BR199" s="1"/>
  <c r="BR200" s="1"/>
  <c r="BR201" s="1"/>
  <c r="BR202" s="1"/>
  <c r="BR203" s="1"/>
  <c r="BR204" s="1"/>
  <c r="BR205" s="1"/>
  <c r="BR206" s="1"/>
  <c r="BR207" s="1"/>
  <c r="BR208" s="1"/>
  <c r="BR209" s="1"/>
  <c r="BR210" s="1"/>
  <c r="BR211" s="1"/>
  <c r="BR212" s="1"/>
  <c r="BR213" s="1"/>
  <c r="BR214" s="1"/>
  <c r="BR215" s="1"/>
  <c r="BR216" s="1"/>
  <c r="BR217" s="1"/>
  <c r="BR218" s="1"/>
  <c r="BR219" s="1"/>
  <c r="BR220" s="1"/>
  <c r="BR221" s="1"/>
  <c r="BR222" s="1"/>
  <c r="BR223" s="1"/>
  <c r="BR224" s="1"/>
  <c r="BR225" s="1"/>
  <c r="BR226" s="1"/>
  <c r="BR227" s="1"/>
  <c r="BR228" s="1"/>
  <c r="BR229" s="1"/>
  <c r="BR230" s="1"/>
  <c r="BR231" s="1"/>
  <c r="BR232" s="1"/>
  <c r="BR233" s="1"/>
  <c r="BR234" s="1"/>
  <c r="BR235" s="1"/>
  <c r="BR236" s="1"/>
  <c r="BR237" s="1"/>
  <c r="BR238" s="1"/>
  <c r="BR239" s="1"/>
  <c r="BR240" s="1"/>
  <c r="BR241" s="1"/>
  <c r="BR242" s="1"/>
  <c r="BR243" s="1"/>
  <c r="BR244" s="1"/>
  <c r="BR245" s="1"/>
  <c r="BR246" s="1"/>
  <c r="BR247" s="1"/>
  <c r="BR248" s="1"/>
  <c r="BR249" s="1"/>
  <c r="BR250" s="1"/>
  <c r="BR251" s="1"/>
  <c r="BR252" s="1"/>
  <c r="BR253" s="1"/>
  <c r="BR254" s="1"/>
  <c r="BR255" s="1"/>
  <c r="BR256" s="1"/>
  <c r="BR257" s="1"/>
  <c r="BR258" s="1"/>
  <c r="BR259" s="1"/>
  <c r="BR260" s="1"/>
  <c r="BR261" s="1"/>
  <c r="BR262" s="1"/>
  <c r="BR263" s="1"/>
  <c r="BR264" s="1"/>
  <c r="BR265" s="1"/>
  <c r="BR266" s="1"/>
  <c r="BR267" s="1"/>
  <c r="BR268" s="1"/>
  <c r="BR269" s="1"/>
  <c r="BF199"/>
  <c r="BJ199"/>
  <c r="BJ200" s="1"/>
  <c r="BJ201" s="1"/>
  <c r="BJ202" s="1"/>
  <c r="BJ203" s="1"/>
  <c r="BJ204" s="1"/>
  <c r="BJ205" s="1"/>
  <c r="BJ206" s="1"/>
  <c r="BJ207" s="1"/>
  <c r="BJ208" s="1"/>
  <c r="BJ209" s="1"/>
  <c r="BJ210" s="1"/>
  <c r="BJ211" s="1"/>
  <c r="BJ212" s="1"/>
  <c r="BJ213" s="1"/>
  <c r="BJ214" s="1"/>
  <c r="BJ215" s="1"/>
  <c r="BJ216" s="1"/>
  <c r="BJ217" s="1"/>
  <c r="BJ218" s="1"/>
  <c r="BJ219" s="1"/>
  <c r="BJ220" s="1"/>
  <c r="BJ221" s="1"/>
  <c r="BJ222" s="1"/>
  <c r="BJ223" s="1"/>
  <c r="BJ224" s="1"/>
  <c r="BJ225" s="1"/>
  <c r="BJ226" s="1"/>
  <c r="BJ227" s="1"/>
  <c r="BJ228" s="1"/>
  <c r="BJ229" s="1"/>
  <c r="BJ230" s="1"/>
  <c r="BJ231" s="1"/>
  <c r="BJ232" s="1"/>
  <c r="BJ233" s="1"/>
  <c r="BJ234" s="1"/>
  <c r="BJ235" s="1"/>
  <c r="BJ236" s="1"/>
  <c r="BJ237" s="1"/>
  <c r="BJ238" s="1"/>
  <c r="BJ239" s="1"/>
  <c r="BJ240" s="1"/>
  <c r="BJ241" s="1"/>
  <c r="BJ242" s="1"/>
  <c r="BJ243" s="1"/>
  <c r="BJ244" s="1"/>
  <c r="BJ245" s="1"/>
  <c r="BJ246" s="1"/>
  <c r="BJ247" s="1"/>
  <c r="BJ248" s="1"/>
  <c r="BJ249" s="1"/>
  <c r="BJ250" s="1"/>
  <c r="BJ251" s="1"/>
  <c r="BJ252" s="1"/>
  <c r="BJ253" s="1"/>
  <c r="BJ254" s="1"/>
  <c r="BJ255" s="1"/>
  <c r="BJ256" s="1"/>
  <c r="BJ257" s="1"/>
  <c r="BJ258" s="1"/>
  <c r="BJ259" s="1"/>
  <c r="BJ260" s="1"/>
  <c r="BJ261" s="1"/>
  <c r="BJ262" s="1"/>
  <c r="BJ263" s="1"/>
  <c r="BJ264" s="1"/>
  <c r="BJ265" s="1"/>
  <c r="BJ266" s="1"/>
  <c r="BJ267" s="1"/>
  <c r="BJ268" s="1"/>
  <c r="BJ269" s="1"/>
  <c r="BN199"/>
  <c r="BN200" s="1"/>
  <c r="BN201" s="1"/>
  <c r="BN202" s="1"/>
  <c r="BN203" s="1"/>
  <c r="BN204" s="1"/>
  <c r="BN205" s="1"/>
  <c r="BN206" s="1"/>
  <c r="BN207" s="1"/>
  <c r="BN208" s="1"/>
  <c r="BN209" s="1"/>
  <c r="BN210" s="1"/>
  <c r="BN211" s="1"/>
  <c r="BN212" s="1"/>
  <c r="BN213" s="1"/>
  <c r="BN214" s="1"/>
  <c r="BN215" s="1"/>
  <c r="BN216" s="1"/>
  <c r="BN217" s="1"/>
  <c r="BN218" s="1"/>
  <c r="BN219" s="1"/>
  <c r="BN220" s="1"/>
  <c r="BN221" s="1"/>
  <c r="BN222" s="1"/>
  <c r="BN223" s="1"/>
  <c r="BN224" s="1"/>
  <c r="BN225" s="1"/>
  <c r="BN226" s="1"/>
  <c r="BN227" s="1"/>
  <c r="BN228" s="1"/>
  <c r="BN229" s="1"/>
  <c r="BN230" s="1"/>
  <c r="BN231" s="1"/>
  <c r="BN232" s="1"/>
  <c r="BN233" s="1"/>
  <c r="BN234" s="1"/>
  <c r="BN235" s="1"/>
  <c r="BN236" s="1"/>
  <c r="BN237" s="1"/>
  <c r="BN238" s="1"/>
  <c r="BN239" s="1"/>
  <c r="BN240" s="1"/>
  <c r="BN241" s="1"/>
  <c r="BN242" s="1"/>
  <c r="BN243" s="1"/>
  <c r="BN244" s="1"/>
  <c r="BN245" s="1"/>
  <c r="BN246" s="1"/>
  <c r="BN247" s="1"/>
  <c r="BN248" s="1"/>
  <c r="BN249" s="1"/>
  <c r="BN250" s="1"/>
  <c r="BN251" s="1"/>
  <c r="BN252" s="1"/>
  <c r="BN253" s="1"/>
  <c r="BN254" s="1"/>
  <c r="BN255" s="1"/>
  <c r="BN256" s="1"/>
  <c r="BN257" s="1"/>
  <c r="BN258" s="1"/>
  <c r="BN259" s="1"/>
  <c r="BN260" s="1"/>
  <c r="BN261" s="1"/>
  <c r="BN262" s="1"/>
  <c r="BN263" s="1"/>
  <c r="BN264" s="1"/>
  <c r="BN265" s="1"/>
  <c r="BN266" s="1"/>
  <c r="BN267" s="1"/>
  <c r="BN268" s="1"/>
  <c r="BN269" s="1"/>
  <c r="BP199"/>
  <c r="BF200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BP200"/>
  <c r="BP201"/>
  <c r="BP202"/>
  <c r="BP203"/>
  <c r="BP204"/>
  <c r="BP205"/>
  <c r="BP206"/>
  <c r="BP207"/>
  <c r="BP208"/>
  <c r="BP209"/>
  <c r="BP210"/>
  <c r="BP211"/>
  <c r="BP212"/>
  <c r="BP213"/>
  <c r="BP214"/>
  <c r="BP215"/>
  <c r="BP216"/>
  <c r="BP217"/>
  <c r="BP218"/>
  <c r="BP219"/>
  <c r="BP220"/>
  <c r="BP221"/>
  <c r="BP222"/>
  <c r="BP223"/>
  <c r="BP224"/>
  <c r="BP225"/>
  <c r="BP226"/>
  <c r="BP227"/>
  <c r="BP228"/>
  <c r="BP229"/>
  <c r="BP230"/>
  <c r="BP231"/>
  <c r="BP232"/>
  <c r="BP233"/>
  <c r="BP234"/>
  <c r="BP235"/>
  <c r="BP236"/>
  <c r="BP237"/>
  <c r="BP238"/>
  <c r="BP239"/>
  <c r="BP240"/>
  <c r="BP241"/>
  <c r="BP242"/>
  <c r="BP243"/>
  <c r="BP244"/>
  <c r="BP245"/>
  <c r="BP246"/>
  <c r="BP247"/>
  <c r="BP248"/>
  <c r="BP249"/>
  <c r="BP250"/>
  <c r="BP251"/>
  <c r="BP252"/>
  <c r="BP253"/>
  <c r="BP254"/>
  <c r="BP255"/>
  <c r="BP256"/>
  <c r="BP257"/>
  <c r="BP258"/>
  <c r="BP259"/>
  <c r="BP260"/>
  <c r="BP261"/>
  <c r="BP262"/>
  <c r="BP263"/>
  <c r="BP264"/>
  <c r="BP265"/>
  <c r="BP266"/>
  <c r="BP267"/>
  <c r="BP268"/>
  <c r="BP269"/>
  <c r="E3"/>
  <c r="F3"/>
  <c r="H3"/>
  <c r="L3"/>
  <c r="AA3"/>
  <c r="AB3"/>
  <c r="AE3"/>
  <c r="AF3"/>
  <c r="AH3"/>
  <c r="AI3"/>
  <c r="AN3"/>
  <c r="E4"/>
  <c r="F4"/>
  <c r="H4"/>
  <c r="L4"/>
  <c r="X4"/>
  <c r="Y4"/>
  <c r="AB4"/>
  <c r="AE4"/>
  <c r="AF4"/>
  <c r="AH4"/>
  <c r="AI4"/>
  <c r="E5"/>
  <c r="F5"/>
  <c r="H5"/>
  <c r="L5"/>
  <c r="X5"/>
  <c r="Y5"/>
  <c r="AA5"/>
  <c r="AB5"/>
  <c r="AE5"/>
  <c r="AF5"/>
  <c r="AH5"/>
  <c r="AI5"/>
  <c r="E6"/>
  <c r="F6"/>
  <c r="H6"/>
  <c r="L6"/>
  <c r="X6"/>
  <c r="AB6"/>
  <c r="AE6"/>
  <c r="AF6"/>
  <c r="AH6"/>
  <c r="AI6"/>
  <c r="AR2"/>
  <c r="CC4"/>
  <c r="AR4" s="1"/>
  <c r="CC3"/>
  <c r="AR3" s="1"/>
  <c r="CA3"/>
  <c r="CA4" s="1"/>
  <c r="AN2"/>
  <c r="AO2"/>
  <c r="BY3"/>
  <c r="BY4" s="1"/>
  <c r="BY5" s="1"/>
  <c r="BV4"/>
  <c r="BV5" s="1"/>
  <c r="AM5" s="1"/>
  <c r="BW2"/>
  <c r="AM2"/>
  <c r="AL2"/>
  <c r="BU3"/>
  <c r="AL3" s="1"/>
  <c r="A2"/>
  <c r="D2" s="1"/>
  <c r="BT3"/>
  <c r="AK3" s="1"/>
  <c r="BT2"/>
  <c r="AP2" s="1"/>
  <c r="BS2"/>
  <c r="AJ2" s="1"/>
  <c r="AI2"/>
  <c r="BR4"/>
  <c r="BR5" s="1"/>
  <c r="BR6" s="1"/>
  <c r="BR3"/>
  <c r="BQ4"/>
  <c r="BQ5" s="1"/>
  <c r="BQ6" s="1"/>
  <c r="AH2"/>
  <c r="BQ3"/>
  <c r="BP3"/>
  <c r="BP4"/>
  <c r="BP5"/>
  <c r="BP6"/>
  <c r="AF2"/>
  <c r="AE2"/>
  <c r="BP2"/>
  <c r="CO7"/>
  <c r="AC2" s="1"/>
  <c r="BO2"/>
  <c r="AB2" s="1"/>
  <c r="BL4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47" s="1"/>
  <c r="BL48" s="1"/>
  <c r="BL49" s="1"/>
  <c r="BL50" s="1"/>
  <c r="BL51" s="1"/>
  <c r="BL52" s="1"/>
  <c r="BL53" s="1"/>
  <c r="BL54" s="1"/>
  <c r="BL55" s="1"/>
  <c r="BL56" s="1"/>
  <c r="BL57" s="1"/>
  <c r="BL58" s="1"/>
  <c r="BL59" s="1"/>
  <c r="BL60" s="1"/>
  <c r="BL61" s="1"/>
  <c r="BL62" s="1"/>
  <c r="BL63" s="1"/>
  <c r="BL64" s="1"/>
  <c r="BL65" s="1"/>
  <c r="BL66" s="1"/>
  <c r="BL67" s="1"/>
  <c r="BL68" s="1"/>
  <c r="BL69" s="1"/>
  <c r="BL70" s="1"/>
  <c r="BL71" s="1"/>
  <c r="BL72" s="1"/>
  <c r="BL73" s="1"/>
  <c r="BL74" s="1"/>
  <c r="BL75" s="1"/>
  <c r="BL76" s="1"/>
  <c r="BL77" s="1"/>
  <c r="BL78" s="1"/>
  <c r="BL79" s="1"/>
  <c r="BL80" s="1"/>
  <c r="BL81" s="1"/>
  <c r="BL82" s="1"/>
  <c r="BL83" s="1"/>
  <c r="BL84" s="1"/>
  <c r="BL85" s="1"/>
  <c r="BL86" s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BL127" s="1"/>
  <c r="BL128" s="1"/>
  <c r="BL129" s="1"/>
  <c r="BL130" s="1"/>
  <c r="BL131" s="1"/>
  <c r="BL132" s="1"/>
  <c r="BL133" s="1"/>
  <c r="BL134" s="1"/>
  <c r="BL135" s="1"/>
  <c r="BL136" s="1"/>
  <c r="BL137" s="1"/>
  <c r="BL138" s="1"/>
  <c r="BL139" s="1"/>
  <c r="BL140" s="1"/>
  <c r="BL141" s="1"/>
  <c r="BL142" s="1"/>
  <c r="BL143" s="1"/>
  <c r="BL144" s="1"/>
  <c r="BL145" s="1"/>
  <c r="BL146" s="1"/>
  <c r="BL147" s="1"/>
  <c r="BL148" s="1"/>
  <c r="BL149" s="1"/>
  <c r="BL150" s="1"/>
  <c r="BL151" s="1"/>
  <c r="BL152" s="1"/>
  <c r="BL153" s="1"/>
  <c r="BL154" s="1"/>
  <c r="BL155" s="1"/>
  <c r="BL156" s="1"/>
  <c r="BL157" s="1"/>
  <c r="BL158" s="1"/>
  <c r="BL159" s="1"/>
  <c r="BL160" s="1"/>
  <c r="BL161" s="1"/>
  <c r="BL162" s="1"/>
  <c r="BL163" s="1"/>
  <c r="BL164" s="1"/>
  <c r="BL165" s="1"/>
  <c r="BL166" s="1"/>
  <c r="BL167" s="1"/>
  <c r="BL168" s="1"/>
  <c r="BL169" s="1"/>
  <c r="BL170" s="1"/>
  <c r="BL171" s="1"/>
  <c r="BL172" s="1"/>
  <c r="BL173" s="1"/>
  <c r="BL174" s="1"/>
  <c r="BL175" s="1"/>
  <c r="BL176" s="1"/>
  <c r="BL177" s="1"/>
  <c r="BL178" s="1"/>
  <c r="BL179" s="1"/>
  <c r="BL180" s="1"/>
  <c r="BL181" s="1"/>
  <c r="BL182" s="1"/>
  <c r="BL183" s="1"/>
  <c r="BL184" s="1"/>
  <c r="BL185" s="1"/>
  <c r="BL186" s="1"/>
  <c r="BL187" s="1"/>
  <c r="BL188" s="1"/>
  <c r="BL189" s="1"/>
  <c r="BL190" s="1"/>
  <c r="BL191" s="1"/>
  <c r="BL192" s="1"/>
  <c r="BL193" s="1"/>
  <c r="BL194" s="1"/>
  <c r="BL195" s="1"/>
  <c r="BL196" s="1"/>
  <c r="BL197" s="1"/>
  <c r="BL198" s="1"/>
  <c r="BL199" s="1"/>
  <c r="BL200" s="1"/>
  <c r="BL201" s="1"/>
  <c r="BL202" s="1"/>
  <c r="BL203" s="1"/>
  <c r="BL204" s="1"/>
  <c r="BL205" s="1"/>
  <c r="BL206" s="1"/>
  <c r="BL207" s="1"/>
  <c r="BL208" s="1"/>
  <c r="BL209" s="1"/>
  <c r="BL210" s="1"/>
  <c r="BL211" s="1"/>
  <c r="BL212" s="1"/>
  <c r="BL213" s="1"/>
  <c r="BL214" s="1"/>
  <c r="BL215" s="1"/>
  <c r="BL216" s="1"/>
  <c r="BL217" s="1"/>
  <c r="BL218" s="1"/>
  <c r="BL219" s="1"/>
  <c r="BL220" s="1"/>
  <c r="BL221" s="1"/>
  <c r="BL222" s="1"/>
  <c r="BL223" s="1"/>
  <c r="BL224" s="1"/>
  <c r="BL225" s="1"/>
  <c r="BL226" s="1"/>
  <c r="BL227" s="1"/>
  <c r="BL228" s="1"/>
  <c r="BL229" s="1"/>
  <c r="BL230" s="1"/>
  <c r="BL231" s="1"/>
  <c r="BL232" s="1"/>
  <c r="BL233" s="1"/>
  <c r="BL234" s="1"/>
  <c r="BL235" s="1"/>
  <c r="BL236" s="1"/>
  <c r="BL237" s="1"/>
  <c r="BL238" s="1"/>
  <c r="BL239" s="1"/>
  <c r="BL240" s="1"/>
  <c r="BL241" s="1"/>
  <c r="BL242" s="1"/>
  <c r="BL243" s="1"/>
  <c r="BL244" s="1"/>
  <c r="BL245" s="1"/>
  <c r="BL246" s="1"/>
  <c r="BL247" s="1"/>
  <c r="BL248" s="1"/>
  <c r="BL249" s="1"/>
  <c r="BL250" s="1"/>
  <c r="BL251" s="1"/>
  <c r="BL252" s="1"/>
  <c r="BL253" s="1"/>
  <c r="BL254" s="1"/>
  <c r="BL255" s="1"/>
  <c r="BL256" s="1"/>
  <c r="BL257" s="1"/>
  <c r="BL258" s="1"/>
  <c r="BL259" s="1"/>
  <c r="BL260" s="1"/>
  <c r="BL261" s="1"/>
  <c r="BL262" s="1"/>
  <c r="BL263" s="1"/>
  <c r="BL264" s="1"/>
  <c r="BL265" s="1"/>
  <c r="BL266" s="1"/>
  <c r="BL267" s="1"/>
  <c r="BL268" s="1"/>
  <c r="BL269" s="1"/>
  <c r="BH3"/>
  <c r="BG3" s="1"/>
  <c r="V3" s="1"/>
  <c r="BF4"/>
  <c r="BF5" s="1"/>
  <c r="BF6" s="1"/>
  <c r="BF3"/>
  <c r="AA2"/>
  <c r="Z2"/>
  <c r="BN3"/>
  <c r="BN4" s="1"/>
  <c r="BN5" s="1"/>
  <c r="BN6" s="1"/>
  <c r="AA6" s="1"/>
  <c r="Y2"/>
  <c r="X2"/>
  <c r="BM3"/>
  <c r="BM4" s="1"/>
  <c r="BM5" s="1"/>
  <c r="BM6" s="1"/>
  <c r="BM7" s="1"/>
  <c r="BM8" s="1"/>
  <c r="BM9" s="1"/>
  <c r="BM10" s="1"/>
  <c r="BM11" s="1"/>
  <c r="BM12" s="1"/>
  <c r="BM13" s="1"/>
  <c r="BM14" s="1"/>
  <c r="BM15" s="1"/>
  <c r="BM16" s="1"/>
  <c r="BM17" s="1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M33" s="1"/>
  <c r="BM34" s="1"/>
  <c r="BM35" s="1"/>
  <c r="BM36" s="1"/>
  <c r="BM37" s="1"/>
  <c r="BM38" s="1"/>
  <c r="BM39" s="1"/>
  <c r="BM40" s="1"/>
  <c r="BM41" s="1"/>
  <c r="BM42" s="1"/>
  <c r="BM43" s="1"/>
  <c r="BM44" s="1"/>
  <c r="BM45" s="1"/>
  <c r="BM46" s="1"/>
  <c r="BM47" s="1"/>
  <c r="BM48" s="1"/>
  <c r="BM49" s="1"/>
  <c r="BM50" s="1"/>
  <c r="BM51" s="1"/>
  <c r="BM52" s="1"/>
  <c r="BM53" s="1"/>
  <c r="BM54" s="1"/>
  <c r="BM55" s="1"/>
  <c r="BM56" s="1"/>
  <c r="BM57" s="1"/>
  <c r="BM58" s="1"/>
  <c r="BM59" s="1"/>
  <c r="BM60" s="1"/>
  <c r="BM61" s="1"/>
  <c r="BM62" s="1"/>
  <c r="BM63" s="1"/>
  <c r="BM64" s="1"/>
  <c r="BM65" s="1"/>
  <c r="BM66" s="1"/>
  <c r="BM67" s="1"/>
  <c r="BM68" s="1"/>
  <c r="BM69" s="1"/>
  <c r="BM70" s="1"/>
  <c r="BM71" s="1"/>
  <c r="BM72" s="1"/>
  <c r="BM73" s="1"/>
  <c r="BM74" s="1"/>
  <c r="BM75" s="1"/>
  <c r="BM76" s="1"/>
  <c r="BM77" s="1"/>
  <c r="BM78" s="1"/>
  <c r="BM79" s="1"/>
  <c r="BM80" s="1"/>
  <c r="BM81" s="1"/>
  <c r="BM82" s="1"/>
  <c r="BM83" s="1"/>
  <c r="BM84" s="1"/>
  <c r="BM85" s="1"/>
  <c r="BM86" s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BM127" s="1"/>
  <c r="BM128" s="1"/>
  <c r="BM129" s="1"/>
  <c r="BM130" s="1"/>
  <c r="BM131" s="1"/>
  <c r="BM132" s="1"/>
  <c r="BM133" s="1"/>
  <c r="BM134" s="1"/>
  <c r="BM135" s="1"/>
  <c r="BM136" s="1"/>
  <c r="BM137" s="1"/>
  <c r="BM138" s="1"/>
  <c r="BM139" s="1"/>
  <c r="BM140" s="1"/>
  <c r="BM141" s="1"/>
  <c r="BM142" s="1"/>
  <c r="BM143" s="1"/>
  <c r="BM144" s="1"/>
  <c r="BM145" s="1"/>
  <c r="BM146" s="1"/>
  <c r="BM147" s="1"/>
  <c r="BM148" s="1"/>
  <c r="BM149" s="1"/>
  <c r="BM150" s="1"/>
  <c r="BM151" s="1"/>
  <c r="BM152" s="1"/>
  <c r="BM153" s="1"/>
  <c r="BM154" s="1"/>
  <c r="BM155" s="1"/>
  <c r="BM156" s="1"/>
  <c r="BM157" s="1"/>
  <c r="BM158" s="1"/>
  <c r="BM159" s="1"/>
  <c r="BM160" s="1"/>
  <c r="BM161" s="1"/>
  <c r="BM162" s="1"/>
  <c r="BM163" s="1"/>
  <c r="BM164" s="1"/>
  <c r="BM165" s="1"/>
  <c r="BM166" s="1"/>
  <c r="BM167" s="1"/>
  <c r="BM168" s="1"/>
  <c r="BM169" s="1"/>
  <c r="BM170" s="1"/>
  <c r="BM171" s="1"/>
  <c r="BM172" s="1"/>
  <c r="BM173" s="1"/>
  <c r="BM174" s="1"/>
  <c r="BM175" s="1"/>
  <c r="BM176" s="1"/>
  <c r="BM177" s="1"/>
  <c r="BM178" s="1"/>
  <c r="BM179" s="1"/>
  <c r="BM180" s="1"/>
  <c r="BM181" s="1"/>
  <c r="BM182" s="1"/>
  <c r="BM183" s="1"/>
  <c r="BM184" s="1"/>
  <c r="BM185" s="1"/>
  <c r="BM186" s="1"/>
  <c r="BM187" s="1"/>
  <c r="BM188" s="1"/>
  <c r="BM189" s="1"/>
  <c r="BM190" s="1"/>
  <c r="BM191" s="1"/>
  <c r="BM192" s="1"/>
  <c r="BM193" s="1"/>
  <c r="BM194" s="1"/>
  <c r="BM195" s="1"/>
  <c r="BM196" s="1"/>
  <c r="BM197" s="1"/>
  <c r="BM198" s="1"/>
  <c r="BM199" s="1"/>
  <c r="BM200" s="1"/>
  <c r="BM201" s="1"/>
  <c r="BM202" s="1"/>
  <c r="BM203" s="1"/>
  <c r="BM204" s="1"/>
  <c r="BM205" s="1"/>
  <c r="BM206" s="1"/>
  <c r="BM207" s="1"/>
  <c r="BM208" s="1"/>
  <c r="BM209" s="1"/>
  <c r="BM210" s="1"/>
  <c r="BM211" s="1"/>
  <c r="BM212" s="1"/>
  <c r="BM213" s="1"/>
  <c r="BM214" s="1"/>
  <c r="BM215" s="1"/>
  <c r="BM216" s="1"/>
  <c r="BM217" s="1"/>
  <c r="BM218" s="1"/>
  <c r="BM219" s="1"/>
  <c r="BM220" s="1"/>
  <c r="BM221" s="1"/>
  <c r="BM222" s="1"/>
  <c r="BM223" s="1"/>
  <c r="BM224" s="1"/>
  <c r="BM225" s="1"/>
  <c r="BM226" s="1"/>
  <c r="BM227" s="1"/>
  <c r="BM228" s="1"/>
  <c r="BM229" s="1"/>
  <c r="BM230" s="1"/>
  <c r="BM231" s="1"/>
  <c r="BM232" s="1"/>
  <c r="BM233" s="1"/>
  <c r="BM234" s="1"/>
  <c r="BM235" s="1"/>
  <c r="BM236" s="1"/>
  <c r="BM237" s="1"/>
  <c r="BM238" s="1"/>
  <c r="BM239" s="1"/>
  <c r="BM240" s="1"/>
  <c r="BM241" s="1"/>
  <c r="BM242" s="1"/>
  <c r="BM243" s="1"/>
  <c r="BM244" s="1"/>
  <c r="BM245" s="1"/>
  <c r="BM246" s="1"/>
  <c r="BM247" s="1"/>
  <c r="BM248" s="1"/>
  <c r="BM249" s="1"/>
  <c r="BM250" s="1"/>
  <c r="BM251" s="1"/>
  <c r="BM252" s="1"/>
  <c r="BM253" s="1"/>
  <c r="BM254" s="1"/>
  <c r="BM255" s="1"/>
  <c r="BM256" s="1"/>
  <c r="BM257" s="1"/>
  <c r="BM258" s="1"/>
  <c r="BM259" s="1"/>
  <c r="BM260" s="1"/>
  <c r="BM261" s="1"/>
  <c r="BM262" s="1"/>
  <c r="BM263" s="1"/>
  <c r="BM264" s="1"/>
  <c r="BM265" s="1"/>
  <c r="BM266" s="1"/>
  <c r="BM267" s="1"/>
  <c r="BM268" s="1"/>
  <c r="BM269" s="1"/>
  <c r="W2"/>
  <c r="BL3"/>
  <c r="W3" s="1"/>
  <c r="V2"/>
  <c r="L2"/>
  <c r="H2"/>
  <c r="G2"/>
  <c r="F2"/>
  <c r="E2"/>
  <c r="BJ3"/>
  <c r="BJ4" s="1"/>
  <c r="BJ5" s="1"/>
  <c r="BJ6" s="1"/>
  <c r="BI3"/>
  <c r="BI4" s="1"/>
  <c r="G4" s="1"/>
  <c r="BI368" l="1"/>
  <c r="BI369" s="1"/>
  <c r="BI376" s="1"/>
  <c r="BI378" s="1"/>
  <c r="BI380" s="1"/>
  <c r="BI382" s="1"/>
  <c r="BI383" s="1"/>
  <c r="BH367"/>
  <c r="BG366"/>
  <c r="BZ365"/>
  <c r="CB364"/>
  <c r="CB365"/>
  <c r="BZ363"/>
  <c r="BI342"/>
  <c r="BI343" s="1"/>
  <c r="BI345" s="1"/>
  <c r="BI346" s="1"/>
  <c r="BI359" s="1"/>
  <c r="BI361" s="1"/>
  <c r="BI362" s="1"/>
  <c r="AK2"/>
  <c r="W5"/>
  <c r="W4"/>
  <c r="W6"/>
  <c r="Y6"/>
  <c r="X3"/>
  <c r="Y3"/>
  <c r="BU4"/>
  <c r="AM4"/>
  <c r="AM3"/>
  <c r="BW3"/>
  <c r="BX9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X44" s="1"/>
  <c r="BX45" s="1"/>
  <c r="BX46" s="1"/>
  <c r="BX47" s="1"/>
  <c r="BX48" s="1"/>
  <c r="BX49" s="1"/>
  <c r="BX50" s="1"/>
  <c r="BX51" s="1"/>
  <c r="BX52" s="1"/>
  <c r="BX53" s="1"/>
  <c r="BX54" s="1"/>
  <c r="BX55" s="1"/>
  <c r="BX56" s="1"/>
  <c r="BX57" s="1"/>
  <c r="BX58" s="1"/>
  <c r="BX59" s="1"/>
  <c r="BX60" s="1"/>
  <c r="BX61" s="1"/>
  <c r="BX62" s="1"/>
  <c r="BX63" s="1"/>
  <c r="BX64" s="1"/>
  <c r="BX65" s="1"/>
  <c r="BX66" s="1"/>
  <c r="BX67" s="1"/>
  <c r="BX68" s="1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6" s="1"/>
  <c r="BX87" s="1"/>
  <c r="BX88" s="1"/>
  <c r="BX89" s="1"/>
  <c r="BX90" s="1"/>
  <c r="BX91" s="1"/>
  <c r="BX92" s="1"/>
  <c r="BX93" s="1"/>
  <c r="BX94" s="1"/>
  <c r="BX95" s="1"/>
  <c r="BX96" s="1"/>
  <c r="BX97" s="1"/>
  <c r="BX98" s="1"/>
  <c r="BX99" s="1"/>
  <c r="BX100" s="1"/>
  <c r="BX101" s="1"/>
  <c r="BX102" s="1"/>
  <c r="BX103" s="1"/>
  <c r="BX104" s="1"/>
  <c r="BX105" s="1"/>
  <c r="BX106" s="1"/>
  <c r="BX107" s="1"/>
  <c r="BX108" s="1"/>
  <c r="BX109" s="1"/>
  <c r="BX110" s="1"/>
  <c r="BX111" s="1"/>
  <c r="BX112" s="1"/>
  <c r="BX113" s="1"/>
  <c r="BX114" s="1"/>
  <c r="BX115" s="1"/>
  <c r="BX116" s="1"/>
  <c r="BX117" s="1"/>
  <c r="BX118" s="1"/>
  <c r="BX119" s="1"/>
  <c r="BX120" s="1"/>
  <c r="BX121" s="1"/>
  <c r="BX122" s="1"/>
  <c r="BX123" s="1"/>
  <c r="BX124" s="1"/>
  <c r="BX125" s="1"/>
  <c r="BX126" s="1"/>
  <c r="BX127" s="1"/>
  <c r="BX128" s="1"/>
  <c r="BX129" s="1"/>
  <c r="BX130" s="1"/>
  <c r="BX131" s="1"/>
  <c r="BX132" s="1"/>
  <c r="BX133" s="1"/>
  <c r="BX134" s="1"/>
  <c r="BX135" s="1"/>
  <c r="BX136" s="1"/>
  <c r="BX137" s="1"/>
  <c r="BX138" s="1"/>
  <c r="BX139" s="1"/>
  <c r="BX140" s="1"/>
  <c r="BX141" s="1"/>
  <c r="BX142" s="1"/>
  <c r="BX143" s="1"/>
  <c r="BX144" s="1"/>
  <c r="BX145" s="1"/>
  <c r="BX146" s="1"/>
  <c r="BX147" s="1"/>
  <c r="BX148" s="1"/>
  <c r="BX149" s="1"/>
  <c r="BX150" s="1"/>
  <c r="BX151" s="1"/>
  <c r="BX152" s="1"/>
  <c r="BX153" s="1"/>
  <c r="BX154" s="1"/>
  <c r="BX155" s="1"/>
  <c r="BX156" s="1"/>
  <c r="BX157" s="1"/>
  <c r="BX158" s="1"/>
  <c r="BX159" s="1"/>
  <c r="BX160" s="1"/>
  <c r="BX161" s="1"/>
  <c r="BX162" s="1"/>
  <c r="BX163" s="1"/>
  <c r="BX164" s="1"/>
  <c r="BX165" s="1"/>
  <c r="BX166" s="1"/>
  <c r="BX167" s="1"/>
  <c r="BX168" s="1"/>
  <c r="BX169" s="1"/>
  <c r="BX170" s="1"/>
  <c r="BX171" s="1"/>
  <c r="BX172" s="1"/>
  <c r="BX173" s="1"/>
  <c r="BX174" s="1"/>
  <c r="BX175" s="1"/>
  <c r="BX176" s="1"/>
  <c r="BX177" s="1"/>
  <c r="BX178" s="1"/>
  <c r="BX179" s="1"/>
  <c r="BX180" s="1"/>
  <c r="BX181" s="1"/>
  <c r="BX182" s="1"/>
  <c r="BX183" s="1"/>
  <c r="BX184" s="1"/>
  <c r="BX185" s="1"/>
  <c r="BX186" s="1"/>
  <c r="BX187" s="1"/>
  <c r="BX188" s="1"/>
  <c r="BX189" s="1"/>
  <c r="BX190" s="1"/>
  <c r="BX191" s="1"/>
  <c r="BX192" s="1"/>
  <c r="BX193" s="1"/>
  <c r="BX194" s="1"/>
  <c r="BX195" s="1"/>
  <c r="BX196" s="1"/>
  <c r="BX197" s="1"/>
  <c r="BX198" s="1"/>
  <c r="BX199" s="1"/>
  <c r="BX200" s="1"/>
  <c r="BX201" s="1"/>
  <c r="BX202" s="1"/>
  <c r="BX203" s="1"/>
  <c r="BX204" s="1"/>
  <c r="BX205" s="1"/>
  <c r="BX206" s="1"/>
  <c r="BX207" s="1"/>
  <c r="BX208" s="1"/>
  <c r="BX209" s="1"/>
  <c r="BX210" s="1"/>
  <c r="BX211" s="1"/>
  <c r="BX212" s="1"/>
  <c r="BX213" s="1"/>
  <c r="BX214" s="1"/>
  <c r="BX215" s="1"/>
  <c r="BX216" s="1"/>
  <c r="BX217" s="1"/>
  <c r="BX218" s="1"/>
  <c r="BX219" s="1"/>
  <c r="BX220" s="1"/>
  <c r="BX221" s="1"/>
  <c r="BX222" s="1"/>
  <c r="BX223" s="1"/>
  <c r="BX224" s="1"/>
  <c r="BX225" s="1"/>
  <c r="BX226" s="1"/>
  <c r="BX227" s="1"/>
  <c r="BX228" s="1"/>
  <c r="BX229" s="1"/>
  <c r="BX230" s="1"/>
  <c r="BX231" s="1"/>
  <c r="BX232" s="1"/>
  <c r="BX233" s="1"/>
  <c r="BX234" s="1"/>
  <c r="BX235" s="1"/>
  <c r="BX236" s="1"/>
  <c r="BX237" s="1"/>
  <c r="BX238" s="1"/>
  <c r="BX239" s="1"/>
  <c r="BX240" s="1"/>
  <c r="BX241" s="1"/>
  <c r="BX242" s="1"/>
  <c r="BX243" s="1"/>
  <c r="BX244" s="1"/>
  <c r="BX245" s="1"/>
  <c r="BX246" s="1"/>
  <c r="BX247" s="1"/>
  <c r="BX248" s="1"/>
  <c r="BX249" s="1"/>
  <c r="BX250" s="1"/>
  <c r="BX251" s="1"/>
  <c r="BX252" s="1"/>
  <c r="BX253" s="1"/>
  <c r="BX254" s="1"/>
  <c r="BX255" s="1"/>
  <c r="BX256" s="1"/>
  <c r="BX257" s="1"/>
  <c r="BX258" s="1"/>
  <c r="BX259" s="1"/>
  <c r="BX260" s="1"/>
  <c r="BX261" s="1"/>
  <c r="BX262" s="1"/>
  <c r="BX263" s="1"/>
  <c r="BX264" s="1"/>
  <c r="BX265" s="1"/>
  <c r="BX266" s="1"/>
  <c r="BX267" s="1"/>
  <c r="BX268" s="1"/>
  <c r="BX269" s="1"/>
  <c r="AN6"/>
  <c r="AN5"/>
  <c r="AN4"/>
  <c r="CC5"/>
  <c r="CA73"/>
  <c r="BH9"/>
  <c r="BS8"/>
  <c r="BK15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K33" s="1"/>
  <c r="BK34" s="1"/>
  <c r="BK35" s="1"/>
  <c r="BK36" s="1"/>
  <c r="BK37" s="1"/>
  <c r="BK38" s="1"/>
  <c r="BK39" s="1"/>
  <c r="BK40" s="1"/>
  <c r="BK41" s="1"/>
  <c r="BK42" s="1"/>
  <c r="BK43" s="1"/>
  <c r="BK44" s="1"/>
  <c r="BK45" s="1"/>
  <c r="BK46" s="1"/>
  <c r="BK47" s="1"/>
  <c r="BK48" s="1"/>
  <c r="BK49" s="1"/>
  <c r="BK50" s="1"/>
  <c r="BK51" s="1"/>
  <c r="BK52" s="1"/>
  <c r="BK53" s="1"/>
  <c r="BK54" s="1"/>
  <c r="BK55" s="1"/>
  <c r="BK56" s="1"/>
  <c r="BK57" s="1"/>
  <c r="BK58" s="1"/>
  <c r="BK59" s="1"/>
  <c r="BK60" s="1"/>
  <c r="BK61" s="1"/>
  <c r="BK62" s="1"/>
  <c r="BK63" s="1"/>
  <c r="BK64" s="1"/>
  <c r="BK65" s="1"/>
  <c r="BK66" s="1"/>
  <c r="BK67" s="1"/>
  <c r="BK68" s="1"/>
  <c r="BK69" s="1"/>
  <c r="BK70" s="1"/>
  <c r="BK71" s="1"/>
  <c r="BK72" s="1"/>
  <c r="BK73" s="1"/>
  <c r="BK74" s="1"/>
  <c r="BK75" s="1"/>
  <c r="BK76" s="1"/>
  <c r="BK77" s="1"/>
  <c r="BK78" s="1"/>
  <c r="BK79" s="1"/>
  <c r="BK80" s="1"/>
  <c r="BK81" s="1"/>
  <c r="BK82" s="1"/>
  <c r="BK83" s="1"/>
  <c r="BK84" s="1"/>
  <c r="BK85" s="1"/>
  <c r="BK86" s="1"/>
  <c r="BK87" s="1"/>
  <c r="BK88" s="1"/>
  <c r="BK89" s="1"/>
  <c r="BK90" s="1"/>
  <c r="BK91" s="1"/>
  <c r="BK92" s="1"/>
  <c r="BK93" s="1"/>
  <c r="BK94" s="1"/>
  <c r="BK95" s="1"/>
  <c r="BK96" s="1"/>
  <c r="BK97" s="1"/>
  <c r="BK98" s="1"/>
  <c r="BK99" s="1"/>
  <c r="BK100" s="1"/>
  <c r="BK101" s="1"/>
  <c r="BK102" s="1"/>
  <c r="BK103" s="1"/>
  <c r="BK104" s="1"/>
  <c r="BK105" s="1"/>
  <c r="BK106" s="1"/>
  <c r="BK107" s="1"/>
  <c r="BK108" s="1"/>
  <c r="BK109" s="1"/>
  <c r="BK110" s="1"/>
  <c r="BK111" s="1"/>
  <c r="BK112" s="1"/>
  <c r="BK113" s="1"/>
  <c r="BK114" s="1"/>
  <c r="BK115" s="1"/>
  <c r="BK116" s="1"/>
  <c r="BK117" s="1"/>
  <c r="BK118" s="1"/>
  <c r="BK119" s="1"/>
  <c r="BK120" s="1"/>
  <c r="BK121" s="1"/>
  <c r="BK122" s="1"/>
  <c r="BK123" s="1"/>
  <c r="BK124" s="1"/>
  <c r="BK125" s="1"/>
  <c r="BK126" s="1"/>
  <c r="BK127" s="1"/>
  <c r="BK128" s="1"/>
  <c r="BK129" s="1"/>
  <c r="BK130" s="1"/>
  <c r="BK131" s="1"/>
  <c r="BK132" s="1"/>
  <c r="BK133" s="1"/>
  <c r="BK134" s="1"/>
  <c r="BK135" s="1"/>
  <c r="BK136" s="1"/>
  <c r="BK137" s="1"/>
  <c r="BK138" s="1"/>
  <c r="BK139" s="1"/>
  <c r="BK140" s="1"/>
  <c r="BK141" s="1"/>
  <c r="BK142" s="1"/>
  <c r="BK143" s="1"/>
  <c r="BK144" s="1"/>
  <c r="BK145" s="1"/>
  <c r="BK146" s="1"/>
  <c r="BK147" s="1"/>
  <c r="BK148" s="1"/>
  <c r="BK149" s="1"/>
  <c r="BK150" s="1"/>
  <c r="BK151" s="1"/>
  <c r="BK152" s="1"/>
  <c r="BK153" s="1"/>
  <c r="BK154" s="1"/>
  <c r="BK155" s="1"/>
  <c r="BK156" s="1"/>
  <c r="BK157" s="1"/>
  <c r="BK158" s="1"/>
  <c r="BK159" s="1"/>
  <c r="BK160" s="1"/>
  <c r="BK161" s="1"/>
  <c r="BK162" s="1"/>
  <c r="BK163" s="1"/>
  <c r="BK164" s="1"/>
  <c r="BK165" s="1"/>
  <c r="BK166" s="1"/>
  <c r="BK167" s="1"/>
  <c r="BK168" s="1"/>
  <c r="BK169" s="1"/>
  <c r="BK170" s="1"/>
  <c r="BK171" s="1"/>
  <c r="BK172" s="1"/>
  <c r="BK173" s="1"/>
  <c r="BK174" s="1"/>
  <c r="BK175" s="1"/>
  <c r="BK176" s="1"/>
  <c r="BK177" s="1"/>
  <c r="BK178" s="1"/>
  <c r="BK179" s="1"/>
  <c r="BK180" s="1"/>
  <c r="BK181" s="1"/>
  <c r="BK182" s="1"/>
  <c r="BK183" s="1"/>
  <c r="BK184" s="1"/>
  <c r="BK185" s="1"/>
  <c r="BK186" s="1"/>
  <c r="BK187" s="1"/>
  <c r="BK188" s="1"/>
  <c r="BK189" s="1"/>
  <c r="BK190" s="1"/>
  <c r="BK191" s="1"/>
  <c r="BK192" s="1"/>
  <c r="BK193" s="1"/>
  <c r="BK194" s="1"/>
  <c r="BK195" s="1"/>
  <c r="BK196" s="1"/>
  <c r="BK197" s="1"/>
  <c r="BK198" s="1"/>
  <c r="BK199" s="1"/>
  <c r="BK200" s="1"/>
  <c r="BK201" s="1"/>
  <c r="BK202" s="1"/>
  <c r="BK203" s="1"/>
  <c r="BK204" s="1"/>
  <c r="BK205" s="1"/>
  <c r="BK206" s="1"/>
  <c r="BK207" s="1"/>
  <c r="BK208" s="1"/>
  <c r="BK209" s="1"/>
  <c r="BK210" s="1"/>
  <c r="BK211" s="1"/>
  <c r="BK212" s="1"/>
  <c r="BK213" s="1"/>
  <c r="BK214" s="1"/>
  <c r="BK215" s="1"/>
  <c r="BK216" s="1"/>
  <c r="BK217" s="1"/>
  <c r="BK218" s="1"/>
  <c r="BK219" s="1"/>
  <c r="BK220" s="1"/>
  <c r="BK221" s="1"/>
  <c r="BK222" s="1"/>
  <c r="BK223" s="1"/>
  <c r="BK224" s="1"/>
  <c r="BK225" s="1"/>
  <c r="BK226" s="1"/>
  <c r="BK227" s="1"/>
  <c r="BK228" s="1"/>
  <c r="BK229" s="1"/>
  <c r="BK230" s="1"/>
  <c r="BK231" s="1"/>
  <c r="BK232" s="1"/>
  <c r="BK233" s="1"/>
  <c r="BK234" s="1"/>
  <c r="BK235" s="1"/>
  <c r="BK236" s="1"/>
  <c r="BK237" s="1"/>
  <c r="BK238" s="1"/>
  <c r="BK239" s="1"/>
  <c r="BK240" s="1"/>
  <c r="BK241" s="1"/>
  <c r="BK242" s="1"/>
  <c r="BK243" s="1"/>
  <c r="BK244" s="1"/>
  <c r="BK245" s="1"/>
  <c r="BK246" s="1"/>
  <c r="BK247" s="1"/>
  <c r="BK248" s="1"/>
  <c r="BK249" s="1"/>
  <c r="BK250" s="1"/>
  <c r="BK251" s="1"/>
  <c r="BK252" s="1"/>
  <c r="BK253" s="1"/>
  <c r="BK254" s="1"/>
  <c r="BK255" s="1"/>
  <c r="BK256" s="1"/>
  <c r="BK257" s="1"/>
  <c r="BK258" s="1"/>
  <c r="BK259" s="1"/>
  <c r="BK260" s="1"/>
  <c r="BK261" s="1"/>
  <c r="BK262" s="1"/>
  <c r="BK263" s="1"/>
  <c r="BK264" s="1"/>
  <c r="BK265" s="1"/>
  <c r="BK266" s="1"/>
  <c r="BK267" s="1"/>
  <c r="BK268" s="1"/>
  <c r="BK269" s="1"/>
  <c r="BT7"/>
  <c r="BG8"/>
  <c r="AO3"/>
  <c r="G3"/>
  <c r="A3"/>
  <c r="BH4"/>
  <c r="AC6"/>
  <c r="Z6"/>
  <c r="Z4"/>
  <c r="AA4"/>
  <c r="Z5"/>
  <c r="Z3"/>
  <c r="AC5"/>
  <c r="AC4"/>
  <c r="AC3"/>
  <c r="BI5"/>
  <c r="BY6"/>
  <c r="BY7" s="1"/>
  <c r="BY8" s="1"/>
  <c r="BY9" s="1"/>
  <c r="BY10" s="1"/>
  <c r="BY11" s="1"/>
  <c r="BY12" s="1"/>
  <c r="BY13" s="1"/>
  <c r="BY14" s="1"/>
  <c r="BY15" s="1"/>
  <c r="BY16" s="1"/>
  <c r="BY17" s="1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Y33" s="1"/>
  <c r="BY34" s="1"/>
  <c r="BY35" s="1"/>
  <c r="BY36" s="1"/>
  <c r="BY37" s="1"/>
  <c r="BY38" s="1"/>
  <c r="BY39" s="1"/>
  <c r="BY40" s="1"/>
  <c r="BY41" s="1"/>
  <c r="BY42" s="1"/>
  <c r="CA5"/>
  <c r="AP3"/>
  <c r="BO3"/>
  <c r="BO4" s="1"/>
  <c r="BO5" s="1"/>
  <c r="BO6" s="1"/>
  <c r="BS3"/>
  <c r="AJ3" s="1"/>
  <c r="BW4"/>
  <c r="BV6"/>
  <c r="BW5"/>
  <c r="C2"/>
  <c r="BK3"/>
  <c r="BK4" s="1"/>
  <c r="BK5" s="1"/>
  <c r="BK6" s="1"/>
  <c r="BH368" l="1"/>
  <c r="BS367"/>
  <c r="BT366"/>
  <c r="BG367"/>
  <c r="BU5"/>
  <c r="AL4"/>
  <c r="BW6"/>
  <c r="BV7"/>
  <c r="AM6"/>
  <c r="CC6"/>
  <c r="AR5"/>
  <c r="CA74"/>
  <c r="BH10"/>
  <c r="BS9"/>
  <c r="BT8"/>
  <c r="BG9"/>
  <c r="BY43"/>
  <c r="BI6"/>
  <c r="G6" s="1"/>
  <c r="G5"/>
  <c r="C3"/>
  <c r="D3"/>
  <c r="BG4"/>
  <c r="A4"/>
  <c r="BS4"/>
  <c r="AJ4" s="1"/>
  <c r="BH5"/>
  <c r="A5" s="1"/>
  <c r="BS5"/>
  <c r="AJ5" s="1"/>
  <c r="CA6"/>
  <c r="BT367" l="1"/>
  <c r="BG368"/>
  <c r="BS368"/>
  <c r="BH369"/>
  <c r="CB366"/>
  <c r="BZ366"/>
  <c r="BU6"/>
  <c r="AL5"/>
  <c r="BW7"/>
  <c r="BV8"/>
  <c r="CC7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CC22" s="1"/>
  <c r="CC23" s="1"/>
  <c r="CC24" s="1"/>
  <c r="CC25" s="1"/>
  <c r="CC26" s="1"/>
  <c r="CC27" s="1"/>
  <c r="CC28" s="1"/>
  <c r="CC29" s="1"/>
  <c r="CC30" s="1"/>
  <c r="CC31" s="1"/>
  <c r="CC32" s="1"/>
  <c r="CC33" s="1"/>
  <c r="CC34" s="1"/>
  <c r="CC35" s="1"/>
  <c r="CC36" s="1"/>
  <c r="CC37" s="1"/>
  <c r="CC38" s="1"/>
  <c r="CC39" s="1"/>
  <c r="CC40" s="1"/>
  <c r="CC41" s="1"/>
  <c r="CC42" s="1"/>
  <c r="CC43" s="1"/>
  <c r="CC44" s="1"/>
  <c r="CC45" s="1"/>
  <c r="CC46" s="1"/>
  <c r="CC47" s="1"/>
  <c r="CC48" s="1"/>
  <c r="CC49" s="1"/>
  <c r="CC50" s="1"/>
  <c r="CC51" s="1"/>
  <c r="CC52" s="1"/>
  <c r="CC53" s="1"/>
  <c r="CC54" s="1"/>
  <c r="CC55" s="1"/>
  <c r="CC56" s="1"/>
  <c r="CC57" s="1"/>
  <c r="CC58" s="1"/>
  <c r="CC59" s="1"/>
  <c r="CC60" s="1"/>
  <c r="CC61" s="1"/>
  <c r="CC62" s="1"/>
  <c r="CC63" s="1"/>
  <c r="CC64" s="1"/>
  <c r="CC65" s="1"/>
  <c r="CC66" s="1"/>
  <c r="CC67" s="1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C102" s="1"/>
  <c r="CC103" s="1"/>
  <c r="CC104" s="1"/>
  <c r="CC105" s="1"/>
  <c r="CC106" s="1"/>
  <c r="CC107" s="1"/>
  <c r="CC108" s="1"/>
  <c r="CC109" s="1"/>
  <c r="CC110" s="1"/>
  <c r="CC111" s="1"/>
  <c r="CC112" s="1"/>
  <c r="CC113" s="1"/>
  <c r="CC114" s="1"/>
  <c r="CC115" s="1"/>
  <c r="CC116" s="1"/>
  <c r="CC117" s="1"/>
  <c r="CC118" s="1"/>
  <c r="CC119" s="1"/>
  <c r="CC120" s="1"/>
  <c r="CC121" s="1"/>
  <c r="CC122" s="1"/>
  <c r="CC123" s="1"/>
  <c r="CC124" s="1"/>
  <c r="CC125" s="1"/>
  <c r="CC126" s="1"/>
  <c r="CC127" s="1"/>
  <c r="CC128" s="1"/>
  <c r="CC129" s="1"/>
  <c r="CC130" s="1"/>
  <c r="CC131" s="1"/>
  <c r="CC132" s="1"/>
  <c r="CC133" s="1"/>
  <c r="CC134" s="1"/>
  <c r="CC135" s="1"/>
  <c r="CC136" s="1"/>
  <c r="CC137" s="1"/>
  <c r="CC138" s="1"/>
  <c r="CC139" s="1"/>
  <c r="CC140" s="1"/>
  <c r="CC141" s="1"/>
  <c r="CC142" s="1"/>
  <c r="CC143" s="1"/>
  <c r="CC144" s="1"/>
  <c r="CC145" s="1"/>
  <c r="CC146" s="1"/>
  <c r="CC147" s="1"/>
  <c r="CC148" s="1"/>
  <c r="CC149" s="1"/>
  <c r="CC150" s="1"/>
  <c r="CC151" s="1"/>
  <c r="CC152" s="1"/>
  <c r="CC153" s="1"/>
  <c r="CC154" s="1"/>
  <c r="CC155" s="1"/>
  <c r="CC156" s="1"/>
  <c r="CC157" s="1"/>
  <c r="CC158" s="1"/>
  <c r="CC159" s="1"/>
  <c r="CC160" s="1"/>
  <c r="CC161" s="1"/>
  <c r="CC162" s="1"/>
  <c r="CC163" s="1"/>
  <c r="CC164" s="1"/>
  <c r="CC165" s="1"/>
  <c r="CC166" s="1"/>
  <c r="CC167" s="1"/>
  <c r="CC168" s="1"/>
  <c r="CC169" s="1"/>
  <c r="CC170" s="1"/>
  <c r="CC171" s="1"/>
  <c r="CC172" s="1"/>
  <c r="CC173" s="1"/>
  <c r="CC174" s="1"/>
  <c r="CC175" s="1"/>
  <c r="CC176" s="1"/>
  <c r="CC177" s="1"/>
  <c r="CC178" s="1"/>
  <c r="CC179" s="1"/>
  <c r="CC180" s="1"/>
  <c r="CC181" s="1"/>
  <c r="CC182" s="1"/>
  <c r="CC183" s="1"/>
  <c r="CC184" s="1"/>
  <c r="CC185" s="1"/>
  <c r="CC186" s="1"/>
  <c r="CC187" s="1"/>
  <c r="CC188" s="1"/>
  <c r="CC189" s="1"/>
  <c r="CC190" s="1"/>
  <c r="CC191" s="1"/>
  <c r="CC192" s="1"/>
  <c r="CC193" s="1"/>
  <c r="CC194" s="1"/>
  <c r="CC195" s="1"/>
  <c r="CC196" s="1"/>
  <c r="CC197" s="1"/>
  <c r="CC198" s="1"/>
  <c r="CC199" s="1"/>
  <c r="CC200" s="1"/>
  <c r="CC201" s="1"/>
  <c r="CC202" s="1"/>
  <c r="CC203" s="1"/>
  <c r="CC204" s="1"/>
  <c r="CC205" s="1"/>
  <c r="CC206" s="1"/>
  <c r="CC207" s="1"/>
  <c r="CC208" s="1"/>
  <c r="CC209" s="1"/>
  <c r="CC210" s="1"/>
  <c r="CC211" s="1"/>
  <c r="CC212" s="1"/>
  <c r="CC213" s="1"/>
  <c r="CC214" s="1"/>
  <c r="CC215" s="1"/>
  <c r="CC216" s="1"/>
  <c r="CC217" s="1"/>
  <c r="CC218" s="1"/>
  <c r="CC219" s="1"/>
  <c r="CC220" s="1"/>
  <c r="CC221" s="1"/>
  <c r="CC222" s="1"/>
  <c r="CC223" s="1"/>
  <c r="CC224" s="1"/>
  <c r="CC225" s="1"/>
  <c r="CC226" s="1"/>
  <c r="CC227" s="1"/>
  <c r="CC228" s="1"/>
  <c r="CC229" s="1"/>
  <c r="CC230" s="1"/>
  <c r="CC231" s="1"/>
  <c r="CC232" s="1"/>
  <c r="CC233" s="1"/>
  <c r="CC234" s="1"/>
  <c r="CC235" s="1"/>
  <c r="CC236" s="1"/>
  <c r="CC237" s="1"/>
  <c r="CC238" s="1"/>
  <c r="CC239" s="1"/>
  <c r="CC240" s="1"/>
  <c r="CC241" s="1"/>
  <c r="CC242" s="1"/>
  <c r="CC243" s="1"/>
  <c r="CC244" s="1"/>
  <c r="CC245" s="1"/>
  <c r="CC246" s="1"/>
  <c r="CC247" s="1"/>
  <c r="CC248" s="1"/>
  <c r="CC249" s="1"/>
  <c r="CC250" s="1"/>
  <c r="CC251" s="1"/>
  <c r="CC252" s="1"/>
  <c r="CC253" s="1"/>
  <c r="CC254" s="1"/>
  <c r="CC255" s="1"/>
  <c r="CC256" s="1"/>
  <c r="CC257" s="1"/>
  <c r="CC258" s="1"/>
  <c r="CC259" s="1"/>
  <c r="CC260" s="1"/>
  <c r="CC261" s="1"/>
  <c r="CC262" s="1"/>
  <c r="CC263" s="1"/>
  <c r="CC264" s="1"/>
  <c r="CC265" s="1"/>
  <c r="CC266" s="1"/>
  <c r="CC267" s="1"/>
  <c r="CC268" s="1"/>
  <c r="CC269" s="1"/>
  <c r="AR6"/>
  <c r="BH11"/>
  <c r="BS10"/>
  <c r="CA75"/>
  <c r="BZ8"/>
  <c r="BY44"/>
  <c r="BT9"/>
  <c r="BG10"/>
  <c r="C5"/>
  <c r="D5"/>
  <c r="BT4"/>
  <c r="V4"/>
  <c r="BG5"/>
  <c r="C4"/>
  <c r="D4"/>
  <c r="BH6"/>
  <c r="BT368" l="1"/>
  <c r="BG369"/>
  <c r="CB367"/>
  <c r="BZ367"/>
  <c r="BS369"/>
  <c r="BH370"/>
  <c r="BU7"/>
  <c r="BU8" s="1"/>
  <c r="BU9" s="1"/>
  <c r="BU10" s="1"/>
  <c r="BU11" s="1"/>
  <c r="BU12" s="1"/>
  <c r="BU13" s="1"/>
  <c r="BU14" s="1"/>
  <c r="BU15" s="1"/>
  <c r="BU16" s="1"/>
  <c r="BU17" s="1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U33" s="1"/>
  <c r="BU34" s="1"/>
  <c r="BU35" s="1"/>
  <c r="BU36" s="1"/>
  <c r="BU37" s="1"/>
  <c r="BU38" s="1"/>
  <c r="BU39" s="1"/>
  <c r="BU40" s="1"/>
  <c r="BU41" s="1"/>
  <c r="BU42" s="1"/>
  <c r="BU43" s="1"/>
  <c r="BU44" s="1"/>
  <c r="BU45" s="1"/>
  <c r="BU46" s="1"/>
  <c r="BU47" s="1"/>
  <c r="BU48" s="1"/>
  <c r="BU49" s="1"/>
  <c r="BU50" s="1"/>
  <c r="BU51" s="1"/>
  <c r="BU52" s="1"/>
  <c r="BU53" s="1"/>
  <c r="BU54" s="1"/>
  <c r="BU55" s="1"/>
  <c r="BU56" s="1"/>
  <c r="BU57" s="1"/>
  <c r="BU58" s="1"/>
  <c r="BU59" s="1"/>
  <c r="BU60" s="1"/>
  <c r="BU61" s="1"/>
  <c r="BU62" s="1"/>
  <c r="BU63" s="1"/>
  <c r="BU64" s="1"/>
  <c r="BU65" s="1"/>
  <c r="BU66" s="1"/>
  <c r="BU67" s="1"/>
  <c r="BU68" s="1"/>
  <c r="BU69" s="1"/>
  <c r="BU70" s="1"/>
  <c r="BU71" s="1"/>
  <c r="BU72" s="1"/>
  <c r="BU73" s="1"/>
  <c r="BU74" s="1"/>
  <c r="BU75" s="1"/>
  <c r="BU76" s="1"/>
  <c r="BU77" s="1"/>
  <c r="BU78" s="1"/>
  <c r="BU79" s="1"/>
  <c r="BU80" s="1"/>
  <c r="BU81" s="1"/>
  <c r="BU82" s="1"/>
  <c r="BU83" s="1"/>
  <c r="BU84" s="1"/>
  <c r="BU85" s="1"/>
  <c r="BU86" s="1"/>
  <c r="BU87" s="1"/>
  <c r="BU88" s="1"/>
  <c r="BU89" s="1"/>
  <c r="BU90" s="1"/>
  <c r="BU91" s="1"/>
  <c r="BU92" s="1"/>
  <c r="BU93" s="1"/>
  <c r="BU94" s="1"/>
  <c r="BU95" s="1"/>
  <c r="BU96" s="1"/>
  <c r="BU97" s="1"/>
  <c r="BU98" s="1"/>
  <c r="BU99" s="1"/>
  <c r="BU100" s="1"/>
  <c r="BU101" s="1"/>
  <c r="BU102" s="1"/>
  <c r="BU103" s="1"/>
  <c r="BU104" s="1"/>
  <c r="BU105" s="1"/>
  <c r="BU106" s="1"/>
  <c r="BU107" s="1"/>
  <c r="BU108" s="1"/>
  <c r="BU109" s="1"/>
  <c r="BU110" s="1"/>
  <c r="BU111" s="1"/>
  <c r="BU112" s="1"/>
  <c r="BU113" s="1"/>
  <c r="BU114" s="1"/>
  <c r="BU115" s="1"/>
  <c r="BU116" s="1"/>
  <c r="BU117" s="1"/>
  <c r="BU118" s="1"/>
  <c r="BU119" s="1"/>
  <c r="BU120" s="1"/>
  <c r="BU121" s="1"/>
  <c r="BU122" s="1"/>
  <c r="BU123" s="1"/>
  <c r="BU124" s="1"/>
  <c r="BU125" s="1"/>
  <c r="BU126" s="1"/>
  <c r="BU127" s="1"/>
  <c r="BU128" s="1"/>
  <c r="BU129" s="1"/>
  <c r="BU130" s="1"/>
  <c r="BU131" s="1"/>
  <c r="BU132" s="1"/>
  <c r="BU133" s="1"/>
  <c r="BU134" s="1"/>
  <c r="BU135" s="1"/>
  <c r="BU136" s="1"/>
  <c r="BU137" s="1"/>
  <c r="BU138" s="1"/>
  <c r="BU139" s="1"/>
  <c r="BU140" s="1"/>
  <c r="BU141" s="1"/>
  <c r="BU142" s="1"/>
  <c r="BU143" s="1"/>
  <c r="BU144" s="1"/>
  <c r="BU145" s="1"/>
  <c r="BU146" s="1"/>
  <c r="BU147" s="1"/>
  <c r="BU148" s="1"/>
  <c r="BU149" s="1"/>
  <c r="BU150" s="1"/>
  <c r="BU151" s="1"/>
  <c r="BU152" s="1"/>
  <c r="BU153" s="1"/>
  <c r="BU154" s="1"/>
  <c r="BU155" s="1"/>
  <c r="BU156" s="1"/>
  <c r="BU157" s="1"/>
  <c r="BU158" s="1"/>
  <c r="BU159" s="1"/>
  <c r="BU160" s="1"/>
  <c r="BU161" s="1"/>
  <c r="BU162" s="1"/>
  <c r="BU163" s="1"/>
  <c r="BU164" s="1"/>
  <c r="BU165" s="1"/>
  <c r="BU166" s="1"/>
  <c r="BU167" s="1"/>
  <c r="BU168" s="1"/>
  <c r="BU169" s="1"/>
  <c r="BU170" s="1"/>
  <c r="BU171" s="1"/>
  <c r="BU172" s="1"/>
  <c r="BU173" s="1"/>
  <c r="BU174" s="1"/>
  <c r="BU175" s="1"/>
  <c r="BU176" s="1"/>
  <c r="BU177" s="1"/>
  <c r="BU178" s="1"/>
  <c r="BU179" s="1"/>
  <c r="BU180" s="1"/>
  <c r="BU181" s="1"/>
  <c r="BU182" s="1"/>
  <c r="BU183" s="1"/>
  <c r="BU184" s="1"/>
  <c r="BU185" s="1"/>
  <c r="BU186" s="1"/>
  <c r="BU187" s="1"/>
  <c r="BU188" s="1"/>
  <c r="BU189" s="1"/>
  <c r="BU190" s="1"/>
  <c r="BU191" s="1"/>
  <c r="BU192" s="1"/>
  <c r="BU193" s="1"/>
  <c r="BU194" s="1"/>
  <c r="BU195" s="1"/>
  <c r="BU196" s="1"/>
  <c r="BU197" s="1"/>
  <c r="BU198" s="1"/>
  <c r="BU199" s="1"/>
  <c r="BU200" s="1"/>
  <c r="BU201" s="1"/>
  <c r="BU202" s="1"/>
  <c r="BU203" s="1"/>
  <c r="BU204" s="1"/>
  <c r="BU205" s="1"/>
  <c r="BU206" s="1"/>
  <c r="BU207" s="1"/>
  <c r="BU208" s="1"/>
  <c r="BU209" s="1"/>
  <c r="BU210" s="1"/>
  <c r="BU211" s="1"/>
  <c r="BU212" s="1"/>
  <c r="BU213" s="1"/>
  <c r="BU214" s="1"/>
  <c r="BU215" s="1"/>
  <c r="BU216" s="1"/>
  <c r="BU217" s="1"/>
  <c r="BU218" s="1"/>
  <c r="BU219" s="1"/>
  <c r="BU220" s="1"/>
  <c r="BU221" s="1"/>
  <c r="BU222" s="1"/>
  <c r="BU223" s="1"/>
  <c r="BU224" s="1"/>
  <c r="BU225" s="1"/>
  <c r="BU226" s="1"/>
  <c r="BU227" s="1"/>
  <c r="BU228" s="1"/>
  <c r="BU229" s="1"/>
  <c r="BU230" s="1"/>
  <c r="BU231" s="1"/>
  <c r="BU232" s="1"/>
  <c r="BU233" s="1"/>
  <c r="BU234" s="1"/>
  <c r="BU235" s="1"/>
  <c r="BU236" s="1"/>
  <c r="BU237" s="1"/>
  <c r="BU238" s="1"/>
  <c r="BU239" s="1"/>
  <c r="BU240" s="1"/>
  <c r="BU241" s="1"/>
  <c r="BU242" s="1"/>
  <c r="BU243" s="1"/>
  <c r="BU244" s="1"/>
  <c r="BU245" s="1"/>
  <c r="BU246" s="1"/>
  <c r="BU247" s="1"/>
  <c r="BU248" s="1"/>
  <c r="BU249" s="1"/>
  <c r="BU250" s="1"/>
  <c r="BU251" s="1"/>
  <c r="BU252" s="1"/>
  <c r="BU253" s="1"/>
  <c r="BU254" s="1"/>
  <c r="BU255" s="1"/>
  <c r="BU256" s="1"/>
  <c r="BU257" s="1"/>
  <c r="BU258" s="1"/>
  <c r="BU259" s="1"/>
  <c r="BU260" s="1"/>
  <c r="BU261" s="1"/>
  <c r="BU262" s="1"/>
  <c r="BU263" s="1"/>
  <c r="BU264" s="1"/>
  <c r="BU265" s="1"/>
  <c r="BU266" s="1"/>
  <c r="BU267" s="1"/>
  <c r="BU268" s="1"/>
  <c r="BU269" s="1"/>
  <c r="AL6"/>
  <c r="BW8"/>
  <c r="BV9"/>
  <c r="CA76"/>
  <c r="CB9"/>
  <c r="BZ9"/>
  <c r="BT10"/>
  <c r="BG11"/>
  <c r="BY45"/>
  <c r="BH12"/>
  <c r="BS11"/>
  <c r="AK4"/>
  <c r="AP4"/>
  <c r="AO4"/>
  <c r="BS6"/>
  <c r="AJ6" s="1"/>
  <c r="A6"/>
  <c r="V5"/>
  <c r="BT5"/>
  <c r="BG6"/>
  <c r="CB368" l="1"/>
  <c r="BZ368"/>
  <c r="BH371"/>
  <c r="BS370"/>
  <c r="BT369"/>
  <c r="BG370"/>
  <c r="BW9"/>
  <c r="BV10"/>
  <c r="BY46"/>
  <c r="BT11"/>
  <c r="BG12"/>
  <c r="BH13"/>
  <c r="BS12"/>
  <c r="CB10"/>
  <c r="BZ10"/>
  <c r="CA77"/>
  <c r="C6"/>
  <c r="D6"/>
  <c r="BT6"/>
  <c r="V6"/>
  <c r="AO5"/>
  <c r="AK5"/>
  <c r="AP5"/>
  <c r="BT370" l="1"/>
  <c r="BG371"/>
  <c r="BH372"/>
  <c r="BS371"/>
  <c r="BZ369"/>
  <c r="CB369"/>
  <c r="BW10"/>
  <c r="BV11"/>
  <c r="CA78"/>
  <c r="BT12"/>
  <c r="BG13"/>
  <c r="BH14"/>
  <c r="BS13"/>
  <c r="BY47"/>
  <c r="CB11"/>
  <c r="BZ11"/>
  <c r="AO6"/>
  <c r="AK6"/>
  <c r="AP6"/>
  <c r="BS372" l="1"/>
  <c r="BH373"/>
  <c r="CB370"/>
  <c r="BZ370"/>
  <c r="BT371"/>
  <c r="BG372"/>
  <c r="BT372" s="1"/>
  <c r="BW11"/>
  <c r="BV12"/>
  <c r="BT13"/>
  <c r="BG14"/>
  <c r="BY48"/>
  <c r="CB12"/>
  <c r="BZ12"/>
  <c r="CA79"/>
  <c r="BH15"/>
  <c r="BS14"/>
  <c r="BZ371" l="1"/>
  <c r="CB371"/>
  <c r="CB372"/>
  <c r="BZ372"/>
  <c r="BG373"/>
  <c r="BS373"/>
  <c r="BH374"/>
  <c r="BW12"/>
  <c r="BV13"/>
  <c r="CA80"/>
  <c r="BT14"/>
  <c r="BG15"/>
  <c r="BH16"/>
  <c r="BS15"/>
  <c r="BY49"/>
  <c r="CB13"/>
  <c r="BZ13"/>
  <c r="BG374" l="1"/>
  <c r="BT373"/>
  <c r="BH375"/>
  <c r="BS374"/>
  <c r="BW13"/>
  <c r="BV14"/>
  <c r="BY50"/>
  <c r="BT15"/>
  <c r="BG16"/>
  <c r="BH17"/>
  <c r="BS16"/>
  <c r="CA81"/>
  <c r="CB14"/>
  <c r="BZ14"/>
  <c r="BH376" l="1"/>
  <c r="BS375"/>
  <c r="BG375"/>
  <c r="BT374"/>
  <c r="CB373"/>
  <c r="BZ373"/>
  <c r="BW14"/>
  <c r="BV15"/>
  <c r="CA82"/>
  <c r="BT16"/>
  <c r="BG17"/>
  <c r="CB15"/>
  <c r="BZ15"/>
  <c r="BY51"/>
  <c r="BH18"/>
  <c r="BS17"/>
  <c r="BG376" l="1"/>
  <c r="BT375"/>
  <c r="BH377"/>
  <c r="BS376"/>
  <c r="BZ374"/>
  <c r="CB374"/>
  <c r="BV16"/>
  <c r="BW15"/>
  <c r="CA83"/>
  <c r="BH19"/>
  <c r="BS18"/>
  <c r="BT17"/>
  <c r="BG18"/>
  <c r="BY52"/>
  <c r="CB16"/>
  <c r="BZ16"/>
  <c r="BS377" l="1"/>
  <c r="BH378"/>
  <c r="BG377"/>
  <c r="BT376"/>
  <c r="BZ375"/>
  <c r="CB375"/>
  <c r="BV17"/>
  <c r="BW16"/>
  <c r="BT18"/>
  <c r="BG19"/>
  <c r="CB17"/>
  <c r="BZ17"/>
  <c r="CA84"/>
  <c r="BY53"/>
  <c r="BH20"/>
  <c r="BS19"/>
  <c r="BG378" l="1"/>
  <c r="BT377"/>
  <c r="BZ376"/>
  <c r="CB376"/>
  <c r="BH379"/>
  <c r="BS378"/>
  <c r="BV18"/>
  <c r="BW17"/>
  <c r="CA85"/>
  <c r="CB18"/>
  <c r="BZ18"/>
  <c r="BY54"/>
  <c r="BT19"/>
  <c r="BG20"/>
  <c r="BH21"/>
  <c r="BS20"/>
  <c r="BH380" l="1"/>
  <c r="BS379"/>
  <c r="BG379"/>
  <c r="BT378"/>
  <c r="CB377"/>
  <c r="BZ377"/>
  <c r="BV19"/>
  <c r="BW18"/>
  <c r="CB19"/>
  <c r="BZ19"/>
  <c r="BT20"/>
  <c r="BG21"/>
  <c r="BY55"/>
  <c r="CA86"/>
  <c r="BH22"/>
  <c r="BS21"/>
  <c r="BH381" l="1"/>
  <c r="BS380"/>
  <c r="CB378"/>
  <c r="BZ378"/>
  <c r="BT379"/>
  <c r="BG380"/>
  <c r="BW19"/>
  <c r="BV20"/>
  <c r="BT21"/>
  <c r="BG22"/>
  <c r="CB20"/>
  <c r="BZ20"/>
  <c r="CA87"/>
  <c r="BH23"/>
  <c r="BS22"/>
  <c r="BY56"/>
  <c r="BS381" l="1"/>
  <c r="BH382"/>
  <c r="BZ379"/>
  <c r="CB379"/>
  <c r="BT380"/>
  <c r="BG381"/>
  <c r="BW20"/>
  <c r="BV21"/>
  <c r="BY57"/>
  <c r="BH24"/>
  <c r="BS23"/>
  <c r="CB21"/>
  <c r="BZ21"/>
  <c r="BT22"/>
  <c r="BG23"/>
  <c r="CA88"/>
  <c r="BG382" l="1"/>
  <c r="BT381"/>
  <c r="BZ380"/>
  <c r="CB380"/>
  <c r="BH383"/>
  <c r="BS383" s="1"/>
  <c r="BS382"/>
  <c r="BV22"/>
  <c r="BW21"/>
  <c r="BY58"/>
  <c r="CA89"/>
  <c r="CB22"/>
  <c r="BZ22"/>
  <c r="BH25"/>
  <c r="BS24"/>
  <c r="BT23"/>
  <c r="BG24"/>
  <c r="BG383" l="1"/>
  <c r="BT383" s="1"/>
  <c r="BT382"/>
  <c r="BZ381"/>
  <c r="CB381"/>
  <c r="BW22"/>
  <c r="BV23"/>
  <c r="BY59"/>
  <c r="BH26"/>
  <c r="BS25"/>
  <c r="CB23"/>
  <c r="BZ23"/>
  <c r="BT24"/>
  <c r="BG25"/>
  <c r="CA90"/>
  <c r="BZ383" l="1"/>
  <c r="CB383"/>
  <c r="CB382"/>
  <c r="BZ382"/>
  <c r="BW23"/>
  <c r="BV24"/>
  <c r="CB24"/>
  <c r="BZ24"/>
  <c r="BH27"/>
  <c r="BS26"/>
  <c r="BT25"/>
  <c r="BG26"/>
  <c r="BY60"/>
  <c r="CA91"/>
  <c r="BV25" l="1"/>
  <c r="BW24"/>
  <c r="CA92"/>
  <c r="CB25"/>
  <c r="BZ25"/>
  <c r="BH28"/>
  <c r="BS27"/>
  <c r="BT26"/>
  <c r="BG27"/>
  <c r="BY61"/>
  <c r="BV26" l="1"/>
  <c r="BW25"/>
  <c r="BH29"/>
  <c r="BS28"/>
  <c r="CA93"/>
  <c r="CB26"/>
  <c r="BZ26"/>
  <c r="BY62"/>
  <c r="BT27"/>
  <c r="BG28"/>
  <c r="BV27" l="1"/>
  <c r="BW26"/>
  <c r="BH30"/>
  <c r="BS29"/>
  <c r="BY63"/>
  <c r="CA94"/>
  <c r="CB27"/>
  <c r="BZ27"/>
  <c r="BT28"/>
  <c r="BG29"/>
  <c r="BV28" l="1"/>
  <c r="BW27"/>
  <c r="CB28"/>
  <c r="BZ28"/>
  <c r="CA95"/>
  <c r="BH31"/>
  <c r="BS30"/>
  <c r="BT29"/>
  <c r="BG30"/>
  <c r="BY64"/>
  <c r="BV29" l="1"/>
  <c r="BW28"/>
  <c r="BH32"/>
  <c r="BS31"/>
  <c r="CB29"/>
  <c r="BZ29"/>
  <c r="CA96"/>
  <c r="BY65"/>
  <c r="BT30"/>
  <c r="BG31"/>
  <c r="BV30" l="1"/>
  <c r="BW29"/>
  <c r="CA97"/>
  <c r="BH33"/>
  <c r="BS32"/>
  <c r="BY66"/>
  <c r="CB30"/>
  <c r="BZ30"/>
  <c r="BT31"/>
  <c r="BG32"/>
  <c r="BV31" l="1"/>
  <c r="BW30"/>
  <c r="CB31"/>
  <c r="BZ31"/>
  <c r="CA98"/>
  <c r="BT32"/>
  <c r="BG33"/>
  <c r="BY67"/>
  <c r="BH34"/>
  <c r="BS33"/>
  <c r="BV32" l="1"/>
  <c r="BW31"/>
  <c r="BH35"/>
  <c r="BS34"/>
  <c r="CB32"/>
  <c r="BZ32"/>
  <c r="BT33"/>
  <c r="BG34"/>
  <c r="BY68"/>
  <c r="CA99"/>
  <c r="BW32" l="1"/>
  <c r="BV33"/>
  <c r="BY69"/>
  <c r="CB33"/>
  <c r="BZ33"/>
  <c r="BH36"/>
  <c r="BS35"/>
  <c r="BT34"/>
  <c r="BG35"/>
  <c r="CA100"/>
  <c r="BV34" l="1"/>
  <c r="BW33"/>
  <c r="BH37"/>
  <c r="BS36"/>
  <c r="CA101"/>
  <c r="BY70"/>
  <c r="CB34"/>
  <c r="BZ34"/>
  <c r="BT35"/>
  <c r="BG36"/>
  <c r="BV35" l="1"/>
  <c r="BW34"/>
  <c r="BH38"/>
  <c r="BS37"/>
  <c r="BY71"/>
  <c r="CB35"/>
  <c r="BZ35"/>
  <c r="BT36"/>
  <c r="BG37"/>
  <c r="CA102"/>
  <c r="BV36" l="1"/>
  <c r="BW35"/>
  <c r="BH39"/>
  <c r="BS38"/>
  <c r="BT37"/>
  <c r="BG38"/>
  <c r="CB36"/>
  <c r="BZ36"/>
  <c r="CA103"/>
  <c r="BY72"/>
  <c r="BV37" l="1"/>
  <c r="BW36"/>
  <c r="BH40"/>
  <c r="BS39"/>
  <c r="CB37"/>
  <c r="BZ37"/>
  <c r="CA104"/>
  <c r="BY73"/>
  <c r="BT38"/>
  <c r="BG39"/>
  <c r="BV38" l="1"/>
  <c r="BW37"/>
  <c r="BH41"/>
  <c r="BS40"/>
  <c r="CA105"/>
  <c r="CB38"/>
  <c r="BZ38"/>
  <c r="BY74"/>
  <c r="BT39"/>
  <c r="BG40"/>
  <c r="BW38" l="1"/>
  <c r="BV39"/>
  <c r="BY75"/>
  <c r="BH42"/>
  <c r="BS41"/>
  <c r="CB39"/>
  <c r="BZ39"/>
  <c r="BT40"/>
  <c r="BG41"/>
  <c r="CA106"/>
  <c r="BV40" l="1"/>
  <c r="BW39"/>
  <c r="BY76"/>
  <c r="CB40"/>
  <c r="BZ40"/>
  <c r="BH43"/>
  <c r="BS42"/>
  <c r="BT41"/>
  <c r="BG42"/>
  <c r="CA107"/>
  <c r="BV41" l="1"/>
  <c r="BW40"/>
  <c r="BY77"/>
  <c r="CB41"/>
  <c r="BZ41"/>
  <c r="BH44"/>
  <c r="BS43"/>
  <c r="BT42"/>
  <c r="BG43"/>
  <c r="CA108"/>
  <c r="BV42" l="1"/>
  <c r="BW41"/>
  <c r="BH45"/>
  <c r="BS44"/>
  <c r="BY78"/>
  <c r="CB42"/>
  <c r="BZ42"/>
  <c r="CA109"/>
  <c r="BT43"/>
  <c r="BG44"/>
  <c r="BV43" l="1"/>
  <c r="BW42"/>
  <c r="BH46"/>
  <c r="BS45"/>
  <c r="BY79"/>
  <c r="CA110"/>
  <c r="CB43"/>
  <c r="BZ43"/>
  <c r="BT44"/>
  <c r="BG45"/>
  <c r="BV44" l="1"/>
  <c r="BW43"/>
  <c r="CB44"/>
  <c r="BZ44"/>
  <c r="BH47"/>
  <c r="BS46"/>
  <c r="BT45"/>
  <c r="BG46"/>
  <c r="CA111"/>
  <c r="BY80"/>
  <c r="BV45" l="1"/>
  <c r="BW44"/>
  <c r="CB45"/>
  <c r="BZ45"/>
  <c r="BH48"/>
  <c r="BS47"/>
  <c r="BT46"/>
  <c r="BG47"/>
  <c r="BY81"/>
  <c r="CA112"/>
  <c r="BV46" l="1"/>
  <c r="BW45"/>
  <c r="BH49"/>
  <c r="BS48"/>
  <c r="BY82"/>
  <c r="CB46"/>
  <c r="BZ46"/>
  <c r="CA113"/>
  <c r="BT47"/>
  <c r="BG48"/>
  <c r="BV47" l="1"/>
  <c r="BW46"/>
  <c r="BT48"/>
  <c r="BG49"/>
  <c r="CB47"/>
  <c r="BZ47"/>
  <c r="BH50"/>
  <c r="BS49"/>
  <c r="BY83"/>
  <c r="CA114"/>
  <c r="BV48" l="1"/>
  <c r="BW47"/>
  <c r="BH51"/>
  <c r="BS50"/>
  <c r="CB48"/>
  <c r="BZ48"/>
  <c r="BT49"/>
  <c r="BG50"/>
  <c r="CA115"/>
  <c r="BY84"/>
  <c r="BV49" l="1"/>
  <c r="BW48"/>
  <c r="BH52"/>
  <c r="BS51"/>
  <c r="CB49"/>
  <c r="BZ49"/>
  <c r="CA116"/>
  <c r="BY85"/>
  <c r="BT50"/>
  <c r="BG51"/>
  <c r="BV50" l="1"/>
  <c r="BW49"/>
  <c r="BY86"/>
  <c r="BH53"/>
  <c r="BS52"/>
  <c r="CB50"/>
  <c r="BZ50"/>
  <c r="BT51"/>
  <c r="BG52"/>
  <c r="CA117"/>
  <c r="BV51" l="1"/>
  <c r="BW50"/>
  <c r="BY87"/>
  <c r="BH54"/>
  <c r="BS53"/>
  <c r="CA118"/>
  <c r="CB51"/>
  <c r="BZ51"/>
  <c r="BT52"/>
  <c r="BG53"/>
  <c r="BW51" l="1"/>
  <c r="BV52"/>
  <c r="BY88"/>
  <c r="BH55"/>
  <c r="BS54"/>
  <c r="CA119"/>
  <c r="CB52"/>
  <c r="BZ52"/>
  <c r="BT53"/>
  <c r="BG54"/>
  <c r="BV53" l="1"/>
  <c r="BW52"/>
  <c r="BH56"/>
  <c r="BS55"/>
  <c r="BY89"/>
  <c r="CB53"/>
  <c r="BZ53"/>
  <c r="BT54"/>
  <c r="BG55"/>
  <c r="CA120"/>
  <c r="BV54" l="1"/>
  <c r="BW53"/>
  <c r="BS56"/>
  <c r="BH57"/>
  <c r="BY90"/>
  <c r="CA121"/>
  <c r="CB54"/>
  <c r="BZ54"/>
  <c r="BT55"/>
  <c r="BG56"/>
  <c r="BV55" l="1"/>
  <c r="BW54"/>
  <c r="BS57"/>
  <c r="BH58"/>
  <c r="BY91"/>
  <c r="CA122"/>
  <c r="CB55"/>
  <c r="BZ55"/>
  <c r="BT56"/>
  <c r="BG57"/>
  <c r="BV56" l="1"/>
  <c r="BW55"/>
  <c r="BS58"/>
  <c r="BH59"/>
  <c r="BY92"/>
  <c r="CB56"/>
  <c r="BZ56"/>
  <c r="BG58"/>
  <c r="BT57"/>
  <c r="CA123"/>
  <c r="BV57" l="1"/>
  <c r="BW56"/>
  <c r="CA124"/>
  <c r="BS59"/>
  <c r="BH60"/>
  <c r="BG59"/>
  <c r="BT58"/>
  <c r="CB57"/>
  <c r="BZ57"/>
  <c r="BY93"/>
  <c r="BV58" l="1"/>
  <c r="BW57"/>
  <c r="BG60"/>
  <c r="BT59"/>
  <c r="CA125"/>
  <c r="CB58"/>
  <c r="BZ58"/>
  <c r="BY94"/>
  <c r="BS60"/>
  <c r="BH61"/>
  <c r="BV59" l="1"/>
  <c r="BW58"/>
  <c r="BG61"/>
  <c r="BT60"/>
  <c r="CB59"/>
  <c r="BZ59"/>
  <c r="BS61"/>
  <c r="BH62"/>
  <c r="BY95"/>
  <c r="CA126"/>
  <c r="BV60" l="1"/>
  <c r="BW59"/>
  <c r="BG62"/>
  <c r="BT61"/>
  <c r="CB60"/>
  <c r="BZ60"/>
  <c r="BY96"/>
  <c r="CA127"/>
  <c r="BS62"/>
  <c r="BH63"/>
  <c r="BV61" l="1"/>
  <c r="BW60"/>
  <c r="BG63"/>
  <c r="BT62"/>
  <c r="BY97"/>
  <c r="BS63"/>
  <c r="BH64"/>
  <c r="CB61"/>
  <c r="BZ61"/>
  <c r="CA128"/>
  <c r="BW61" l="1"/>
  <c r="BV62"/>
  <c r="BG64"/>
  <c r="BT63"/>
  <c r="CB62"/>
  <c r="BZ62"/>
  <c r="BS64"/>
  <c r="BH65"/>
  <c r="CA129"/>
  <c r="BY98"/>
  <c r="BV63" l="1"/>
  <c r="BW62"/>
  <c r="BY99"/>
  <c r="BS65"/>
  <c r="BH66"/>
  <c r="BG65"/>
  <c r="BT64"/>
  <c r="CB63"/>
  <c r="BZ63"/>
  <c r="CA130"/>
  <c r="BV64" l="1"/>
  <c r="BW63"/>
  <c r="BG66"/>
  <c r="BT65"/>
  <c r="BY100"/>
  <c r="CA131"/>
  <c r="CB64"/>
  <c r="BZ64"/>
  <c r="BS66"/>
  <c r="BH67"/>
  <c r="BV65" l="1"/>
  <c r="BW64"/>
  <c r="BG67"/>
  <c r="BT66"/>
  <c r="CA132"/>
  <c r="CB65"/>
  <c r="BZ65"/>
  <c r="BS67"/>
  <c r="BH68"/>
  <c r="BY101"/>
  <c r="BV66" l="1"/>
  <c r="BW65"/>
  <c r="BG68"/>
  <c r="BT67"/>
  <c r="CB66"/>
  <c r="BZ66"/>
  <c r="BS68"/>
  <c r="BH69"/>
  <c r="BY102"/>
  <c r="CA133"/>
  <c r="BW66" l="1"/>
  <c r="BV67"/>
  <c r="BG69"/>
  <c r="BT68"/>
  <c r="CB67"/>
  <c r="BZ67"/>
  <c r="BY103"/>
  <c r="CA134"/>
  <c r="BS69"/>
  <c r="BH70"/>
  <c r="BV68" l="1"/>
  <c r="BW67"/>
  <c r="CA135"/>
  <c r="BG70"/>
  <c r="BT69"/>
  <c r="BS70"/>
  <c r="BH71"/>
  <c r="BY104"/>
  <c r="CB68"/>
  <c r="BZ68"/>
  <c r="BV69" l="1"/>
  <c r="BW68"/>
  <c r="BG71"/>
  <c r="BT70"/>
  <c r="BY105"/>
  <c r="CB69"/>
  <c r="BZ69"/>
  <c r="BH72"/>
  <c r="BS71"/>
  <c r="CA136"/>
  <c r="BV70" l="1"/>
  <c r="BW69"/>
  <c r="BY106"/>
  <c r="BH73"/>
  <c r="BS72"/>
  <c r="BT71"/>
  <c r="BG72"/>
  <c r="CA137"/>
  <c r="CB70"/>
  <c r="BZ70"/>
  <c r="BV71" l="1"/>
  <c r="BW70"/>
  <c r="BT72"/>
  <c r="BG73"/>
  <c r="BH74"/>
  <c r="BS73"/>
  <c r="BY107"/>
  <c r="CA138"/>
  <c r="CB71"/>
  <c r="BZ71"/>
  <c r="BW71" l="1"/>
  <c r="BV72"/>
  <c r="CB72"/>
  <c r="BZ72"/>
  <c r="BT73"/>
  <c r="BG74"/>
  <c r="BY108"/>
  <c r="BH75"/>
  <c r="BS74"/>
  <c r="CA139"/>
  <c r="BV73" l="1"/>
  <c r="BW72"/>
  <c r="BY109"/>
  <c r="BH76"/>
  <c r="BS75"/>
  <c r="CB73"/>
  <c r="BZ73"/>
  <c r="CA140"/>
  <c r="BT74"/>
  <c r="BG75"/>
  <c r="BV74" l="1"/>
  <c r="BW73"/>
  <c r="BT75"/>
  <c r="BG76"/>
  <c r="BY110"/>
  <c r="CA141"/>
  <c r="CB74"/>
  <c r="BZ74"/>
  <c r="BH77"/>
  <c r="BS76"/>
  <c r="BW74" l="1"/>
  <c r="BV75"/>
  <c r="CB75"/>
  <c r="BZ75"/>
  <c r="BT76"/>
  <c r="BG77"/>
  <c r="BH78"/>
  <c r="BS77"/>
  <c r="BY111"/>
  <c r="CA142"/>
  <c r="BW75" l="1"/>
  <c r="BV76"/>
  <c r="CB76"/>
  <c r="BZ76"/>
  <c r="BY112"/>
  <c r="BH79"/>
  <c r="BS78"/>
  <c r="BT77"/>
  <c r="BG78"/>
  <c r="CA143"/>
  <c r="BV77" l="1"/>
  <c r="BW76"/>
  <c r="CB77"/>
  <c r="BZ77"/>
  <c r="BT78"/>
  <c r="BG79"/>
  <c r="BH80"/>
  <c r="BS79"/>
  <c r="BY113"/>
  <c r="CA144"/>
  <c r="BV78" l="1"/>
  <c r="BW77"/>
  <c r="CB78"/>
  <c r="BZ78"/>
  <c r="CA145"/>
  <c r="BY114"/>
  <c r="BT79"/>
  <c r="BG80"/>
  <c r="BH81"/>
  <c r="BS80"/>
  <c r="BW78" l="1"/>
  <c r="BV79"/>
  <c r="BH82"/>
  <c r="BS81"/>
  <c r="BY115"/>
  <c r="CB79"/>
  <c r="BZ79"/>
  <c r="BT80"/>
  <c r="BG81"/>
  <c r="CA146"/>
  <c r="BV80" l="1"/>
  <c r="BW79"/>
  <c r="BH83"/>
  <c r="BS82"/>
  <c r="BY116"/>
  <c r="CB80"/>
  <c r="BZ80"/>
  <c r="BT81"/>
  <c r="BG82"/>
  <c r="CA147"/>
  <c r="BV81" l="1"/>
  <c r="BW80"/>
  <c r="CB81"/>
  <c r="BZ81"/>
  <c r="BH84"/>
  <c r="BS83"/>
  <c r="BT82"/>
  <c r="BG83"/>
  <c r="BY117"/>
  <c r="CA148"/>
  <c r="BV82" l="1"/>
  <c r="BW81"/>
  <c r="CA149"/>
  <c r="CB82"/>
  <c r="BZ82"/>
  <c r="BT83"/>
  <c r="BG84"/>
  <c r="BH85"/>
  <c r="BS84"/>
  <c r="BY118"/>
  <c r="BV83" l="1"/>
  <c r="BW82"/>
  <c r="BH86"/>
  <c r="BS85"/>
  <c r="CB83"/>
  <c r="BZ83"/>
  <c r="BT84"/>
  <c r="BG85"/>
  <c r="CA150"/>
  <c r="BY119"/>
  <c r="BW83" l="1"/>
  <c r="BV84"/>
  <c r="BY120"/>
  <c r="CB84"/>
  <c r="BZ84"/>
  <c r="BH87"/>
  <c r="BS86"/>
  <c r="CA151"/>
  <c r="BT85"/>
  <c r="BG86"/>
  <c r="BV85" l="1"/>
  <c r="BW84"/>
  <c r="CB85"/>
  <c r="BZ85"/>
  <c r="BH88"/>
  <c r="BS87"/>
  <c r="BY121"/>
  <c r="CA152"/>
  <c r="BT86"/>
  <c r="BG87"/>
  <c r="BV86" l="1"/>
  <c r="BW85"/>
  <c r="BH89"/>
  <c r="BS88"/>
  <c r="CA153"/>
  <c r="CB86"/>
  <c r="BZ86"/>
  <c r="BT87"/>
  <c r="BG88"/>
  <c r="BY122"/>
  <c r="BW86" l="1"/>
  <c r="BV87"/>
  <c r="CB87"/>
  <c r="BZ87"/>
  <c r="CA154"/>
  <c r="BY123"/>
  <c r="BH90"/>
  <c r="BS89"/>
  <c r="BT88"/>
  <c r="BG89"/>
  <c r="BW87" l="1"/>
  <c r="BV88"/>
  <c r="BH91"/>
  <c r="BS90"/>
  <c r="CA155"/>
  <c r="CB88"/>
  <c r="BZ88"/>
  <c r="BY124"/>
  <c r="BT89"/>
  <c r="BG90"/>
  <c r="BV89" l="1"/>
  <c r="BW88"/>
  <c r="CB89"/>
  <c r="BZ89"/>
  <c r="BH92"/>
  <c r="BS91"/>
  <c r="BT90"/>
  <c r="BG91"/>
  <c r="BY125"/>
  <c r="CA156"/>
  <c r="BV90" l="1"/>
  <c r="BW89"/>
  <c r="CA157"/>
  <c r="CB90"/>
  <c r="BZ90"/>
  <c r="BY126"/>
  <c r="BT91"/>
  <c r="BG92"/>
  <c r="BH93"/>
  <c r="BS92"/>
  <c r="BW90" l="1"/>
  <c r="BV91"/>
  <c r="BY127"/>
  <c r="CA158"/>
  <c r="BS93"/>
  <c r="BH94"/>
  <c r="CB91"/>
  <c r="BZ91"/>
  <c r="BT92"/>
  <c r="BG93"/>
  <c r="BV92" l="1"/>
  <c r="BW91"/>
  <c r="CA159"/>
  <c r="CB92"/>
  <c r="BZ92"/>
  <c r="BY128"/>
  <c r="BG94"/>
  <c r="BT93"/>
  <c r="BS94"/>
  <c r="BH95"/>
  <c r="BV93" l="1"/>
  <c r="BW92"/>
  <c r="CB93"/>
  <c r="BZ93"/>
  <c r="BG95"/>
  <c r="BT94"/>
  <c r="CA160"/>
  <c r="BY129"/>
  <c r="BS95"/>
  <c r="BH96"/>
  <c r="BV94" l="1"/>
  <c r="BW93"/>
  <c r="CA161"/>
  <c r="BS96"/>
  <c r="BH97"/>
  <c r="BG96"/>
  <c r="BT95"/>
  <c r="BY130"/>
  <c r="CB94"/>
  <c r="BZ94"/>
  <c r="BV95" l="1"/>
  <c r="BW94"/>
  <c r="CA162"/>
  <c r="BY131"/>
  <c r="BG97"/>
  <c r="BT96"/>
  <c r="CB95"/>
  <c r="BZ95"/>
  <c r="BS97"/>
  <c r="BH98"/>
  <c r="BV96" l="1"/>
  <c r="BW95"/>
  <c r="CA163"/>
  <c r="BT97"/>
  <c r="BG98"/>
  <c r="BY132"/>
  <c r="BH99"/>
  <c r="BS98"/>
  <c r="CB96"/>
  <c r="BZ96"/>
  <c r="BV97" l="1"/>
  <c r="BW96"/>
  <c r="CB97"/>
  <c r="BZ97"/>
  <c r="CA164"/>
  <c r="BH100"/>
  <c r="BS99"/>
  <c r="BT98"/>
  <c r="BG99"/>
  <c r="BY133"/>
  <c r="BV98" l="1"/>
  <c r="BW97"/>
  <c r="BH101"/>
  <c r="BS100"/>
  <c r="BY134"/>
  <c r="CB98"/>
  <c r="BZ98"/>
  <c r="CA165"/>
  <c r="BT99"/>
  <c r="BG100"/>
  <c r="BW98" l="1"/>
  <c r="BV99"/>
  <c r="BH102"/>
  <c r="BS101"/>
  <c r="BY135"/>
  <c r="CA166"/>
  <c r="CB99"/>
  <c r="BZ99"/>
  <c r="BT100"/>
  <c r="BG101"/>
  <c r="BW99" l="1"/>
  <c r="BV100"/>
  <c r="CA167"/>
  <c r="BH103"/>
  <c r="BS102"/>
  <c r="BY136"/>
  <c r="CB100"/>
  <c r="BZ100"/>
  <c r="BT101"/>
  <c r="BG102"/>
  <c r="BW100" l="1"/>
  <c r="BV101"/>
  <c r="CB101"/>
  <c r="BZ101"/>
  <c r="BY137"/>
  <c r="CA168"/>
  <c r="BH104"/>
  <c r="BS103"/>
  <c r="BT102"/>
  <c r="BG103"/>
  <c r="BW101" l="1"/>
  <c r="BV102"/>
  <c r="CB102"/>
  <c r="BZ102"/>
  <c r="CA169"/>
  <c r="BT103"/>
  <c r="BG104"/>
  <c r="BH105"/>
  <c r="BS104"/>
  <c r="BY138"/>
  <c r="BW102" l="1"/>
  <c r="BV103"/>
  <c r="BH106"/>
  <c r="BS105"/>
  <c r="CB103"/>
  <c r="BZ103"/>
  <c r="BT104"/>
  <c r="BG105"/>
  <c r="BY139"/>
  <c r="CA170"/>
  <c r="BV104" l="1"/>
  <c r="BW103"/>
  <c r="CB104"/>
  <c r="BZ104"/>
  <c r="BH107"/>
  <c r="BS106"/>
  <c r="BT105"/>
  <c r="BG106"/>
  <c r="CA171"/>
  <c r="BY140"/>
  <c r="BV105" l="1"/>
  <c r="BW104"/>
  <c r="BY141"/>
  <c r="CB105"/>
  <c r="BZ105"/>
  <c r="BT106"/>
  <c r="BG107"/>
  <c r="CA172"/>
  <c r="BH108"/>
  <c r="BS107"/>
  <c r="BW105" l="1"/>
  <c r="BV106"/>
  <c r="CA173"/>
  <c r="CB106"/>
  <c r="BZ106"/>
  <c r="BY142"/>
  <c r="BT107"/>
  <c r="BG108"/>
  <c r="BH109"/>
  <c r="BS108"/>
  <c r="BW106" l="1"/>
  <c r="BV107"/>
  <c r="BH110"/>
  <c r="BS109"/>
  <c r="BY143"/>
  <c r="CA174"/>
  <c r="CB107"/>
  <c r="BZ107"/>
  <c r="BT108"/>
  <c r="BG109"/>
  <c r="BV108" l="1"/>
  <c r="BW107"/>
  <c r="BT109"/>
  <c r="BG110"/>
  <c r="BH111"/>
  <c r="BS110"/>
  <c r="CA175"/>
  <c r="CB108"/>
  <c r="BZ108"/>
  <c r="BY144"/>
  <c r="BV109" l="1"/>
  <c r="BW108"/>
  <c r="CA176"/>
  <c r="CB109"/>
  <c r="BZ109"/>
  <c r="BT110"/>
  <c r="BG111"/>
  <c r="BY145"/>
  <c r="BH112"/>
  <c r="BS111"/>
  <c r="BV110" l="1"/>
  <c r="BW109"/>
  <c r="CB110"/>
  <c r="BZ110"/>
  <c r="BY146"/>
  <c r="CA177"/>
  <c r="BT111"/>
  <c r="BG112"/>
  <c r="BH113"/>
  <c r="BS112"/>
  <c r="BW110" l="1"/>
  <c r="BV111"/>
  <c r="BH114"/>
  <c r="BS113"/>
  <c r="CA178"/>
  <c r="BY147"/>
  <c r="CB111"/>
  <c r="BZ111"/>
  <c r="BT112"/>
  <c r="BG113"/>
  <c r="BW111" l="1"/>
  <c r="BV112"/>
  <c r="BY148"/>
  <c r="BH115"/>
  <c r="BS114"/>
  <c r="CB112"/>
  <c r="BZ112"/>
  <c r="CA179"/>
  <c r="BT113"/>
  <c r="BG114"/>
  <c r="BV113" l="1"/>
  <c r="BW112"/>
  <c r="CA180"/>
  <c r="BH116"/>
  <c r="BS115"/>
  <c r="CB113"/>
  <c r="BZ113"/>
  <c r="BT114"/>
  <c r="BG115"/>
  <c r="BY149"/>
  <c r="BW113" l="1"/>
  <c r="BV114"/>
  <c r="CA181"/>
  <c r="CB114"/>
  <c r="BZ114"/>
  <c r="BH117"/>
  <c r="BS116"/>
  <c r="BT115"/>
  <c r="BG116"/>
  <c r="BY150"/>
  <c r="BW114" l="1"/>
  <c r="BV115"/>
  <c r="CB115"/>
  <c r="BZ115"/>
  <c r="CA182"/>
  <c r="BY151"/>
  <c r="BH118"/>
  <c r="BS117"/>
  <c r="BT116"/>
  <c r="BG117"/>
  <c r="BW115" l="1"/>
  <c r="BV116"/>
  <c r="BH119"/>
  <c r="BS118"/>
  <c r="CB116"/>
  <c r="BZ116"/>
  <c r="BY152"/>
  <c r="CA183"/>
  <c r="BT117"/>
  <c r="BG118"/>
  <c r="BW116" l="1"/>
  <c r="BV117"/>
  <c r="CA184"/>
  <c r="BH120"/>
  <c r="BS119"/>
  <c r="CB117"/>
  <c r="BZ117"/>
  <c r="BY153"/>
  <c r="BT118"/>
  <c r="BG119"/>
  <c r="BV118" l="1"/>
  <c r="BW117"/>
  <c r="CB118"/>
  <c r="BZ118"/>
  <c r="CA185"/>
  <c r="BH121"/>
  <c r="BS120"/>
  <c r="BT119"/>
  <c r="BG120"/>
  <c r="BY154"/>
  <c r="BW118" l="1"/>
  <c r="BV119"/>
  <c r="BH122"/>
  <c r="BS121"/>
  <c r="BY155"/>
  <c r="CB119"/>
  <c r="BZ119"/>
  <c r="BT120"/>
  <c r="BG121"/>
  <c r="CA186"/>
  <c r="BV120" l="1"/>
  <c r="BW119"/>
  <c r="BH123"/>
  <c r="BS122"/>
  <c r="CB120"/>
  <c r="BZ120"/>
  <c r="BT121"/>
  <c r="BG122"/>
  <c r="CA187"/>
  <c r="BY156"/>
  <c r="BW120" l="1"/>
  <c r="BV121"/>
  <c r="CB121"/>
  <c r="BZ121"/>
  <c r="BH124"/>
  <c r="BS123"/>
  <c r="CA188"/>
  <c r="BY157"/>
  <c r="BT122"/>
  <c r="BG123"/>
  <c r="BW121" l="1"/>
  <c r="BV122"/>
  <c r="BH125"/>
  <c r="BS124"/>
  <c r="BY158"/>
  <c r="CB122"/>
  <c r="BZ122"/>
  <c r="BT123"/>
  <c r="BG124"/>
  <c r="CA189"/>
  <c r="BV123" l="1"/>
  <c r="BW122"/>
  <c r="CB123"/>
  <c r="BZ123"/>
  <c r="BH126"/>
  <c r="BS125"/>
  <c r="CA190"/>
  <c r="BT124"/>
  <c r="BG125"/>
  <c r="BY159"/>
  <c r="BW123" l="1"/>
  <c r="BV124"/>
  <c r="CA191"/>
  <c r="CB124"/>
  <c r="BZ124"/>
  <c r="BH127"/>
  <c r="BS126"/>
  <c r="BY160"/>
  <c r="BT125"/>
  <c r="BG126"/>
  <c r="BW124" l="1"/>
  <c r="BV125"/>
  <c r="BY161"/>
  <c r="BH128"/>
  <c r="BS127"/>
  <c r="CB125"/>
  <c r="BZ125"/>
  <c r="BT126"/>
  <c r="BG127"/>
  <c r="CA192"/>
  <c r="BV126" l="1"/>
  <c r="BW125"/>
  <c r="CB126"/>
  <c r="BZ126"/>
  <c r="BH129"/>
  <c r="BS128"/>
  <c r="BT127"/>
  <c r="BG128"/>
  <c r="CA193"/>
  <c r="BY162"/>
  <c r="BV127" l="1"/>
  <c r="BW126"/>
  <c r="CB127"/>
  <c r="BZ127"/>
  <c r="BH130"/>
  <c r="BS129"/>
  <c r="CA194"/>
  <c r="BY163"/>
  <c r="BT128"/>
  <c r="BG129"/>
  <c r="BV128" l="1"/>
  <c r="BW127"/>
  <c r="BH131"/>
  <c r="BS130"/>
  <c r="CA195"/>
  <c r="BY164"/>
  <c r="CB128"/>
  <c r="BZ128"/>
  <c r="BT129"/>
  <c r="BG130"/>
  <c r="BW128" l="1"/>
  <c r="BV129"/>
  <c r="BT130"/>
  <c r="BG131"/>
  <c r="BY165"/>
  <c r="BH132"/>
  <c r="BS131"/>
  <c r="CA196"/>
  <c r="CB129"/>
  <c r="BZ129"/>
  <c r="BW129" l="1"/>
  <c r="BV130"/>
  <c r="BH133"/>
  <c r="BS132"/>
  <c r="CB130"/>
  <c r="BZ130"/>
  <c r="BT131"/>
  <c r="BG132"/>
  <c r="CA197"/>
  <c r="BY166"/>
  <c r="BV131" l="1"/>
  <c r="BW130"/>
  <c r="BY167"/>
  <c r="CB131"/>
  <c r="BZ131"/>
  <c r="BH134"/>
  <c r="BS133"/>
  <c r="CA198"/>
  <c r="BT132"/>
  <c r="BG133"/>
  <c r="BV132" l="1"/>
  <c r="BW131"/>
  <c r="CB132"/>
  <c r="BZ132"/>
  <c r="BH135"/>
  <c r="BS134"/>
  <c r="BT133"/>
  <c r="BG134"/>
  <c r="BY168"/>
  <c r="CA199"/>
  <c r="BW132" l="1"/>
  <c r="BV133"/>
  <c r="CB133"/>
  <c r="BZ133"/>
  <c r="CA200"/>
  <c r="BH136"/>
  <c r="BS135"/>
  <c r="BT134"/>
  <c r="BG135"/>
  <c r="BY169"/>
  <c r="BV134" l="1"/>
  <c r="BW133"/>
  <c r="CB134"/>
  <c r="BZ134"/>
  <c r="CA201"/>
  <c r="BT135"/>
  <c r="BG136"/>
  <c r="BH137"/>
  <c r="BS136"/>
  <c r="BY170"/>
  <c r="BV135" l="1"/>
  <c r="BW134"/>
  <c r="CB135"/>
  <c r="BZ135"/>
  <c r="BY171"/>
  <c r="BT136"/>
  <c r="BG137"/>
  <c r="BH138"/>
  <c r="BS137"/>
  <c r="CA202"/>
  <c r="BV136" l="1"/>
  <c r="BW135"/>
  <c r="CA203"/>
  <c r="CB136"/>
  <c r="BZ136"/>
  <c r="BT137"/>
  <c r="BG138"/>
  <c r="BH139"/>
  <c r="BS138"/>
  <c r="BY172"/>
  <c r="BW136" l="1"/>
  <c r="BV137"/>
  <c r="BY173"/>
  <c r="BH140"/>
  <c r="BS139"/>
  <c r="CB137"/>
  <c r="BZ137"/>
  <c r="CA204"/>
  <c r="BT138"/>
  <c r="BG139"/>
  <c r="BW137" l="1"/>
  <c r="BV138"/>
  <c r="CB138"/>
  <c r="BZ138"/>
  <c r="BY174"/>
  <c r="CA205"/>
  <c r="BH141"/>
  <c r="BS140"/>
  <c r="BT139"/>
  <c r="BG140"/>
  <c r="BV139" l="1"/>
  <c r="BW138"/>
  <c r="CB139"/>
  <c r="BZ139"/>
  <c r="CA206"/>
  <c r="BT140"/>
  <c r="BG141"/>
  <c r="BH142"/>
  <c r="BS141"/>
  <c r="BY175"/>
  <c r="BW139" l="1"/>
  <c r="BV140"/>
  <c r="BY176"/>
  <c r="BH143"/>
  <c r="BS142"/>
  <c r="CB140"/>
  <c r="BZ140"/>
  <c r="BT141"/>
  <c r="BG142"/>
  <c r="CA207"/>
  <c r="BW140" l="1"/>
  <c r="BV141"/>
  <c r="BY177"/>
  <c r="CA208"/>
  <c r="CB141"/>
  <c r="BZ141"/>
  <c r="BH144"/>
  <c r="BS143"/>
  <c r="BT142"/>
  <c r="BG143"/>
  <c r="BV142" l="1"/>
  <c r="BW141"/>
  <c r="BH145"/>
  <c r="BS144"/>
  <c r="CA209"/>
  <c r="BY178"/>
  <c r="CB142"/>
  <c r="BZ142"/>
  <c r="BT143"/>
  <c r="BG144"/>
  <c r="BV143" l="1"/>
  <c r="BW142"/>
  <c r="CB143"/>
  <c r="BZ143"/>
  <c r="BH146"/>
  <c r="BS145"/>
  <c r="BY179"/>
  <c r="CA210"/>
  <c r="BT144"/>
  <c r="BG145"/>
  <c r="BV144" l="1"/>
  <c r="BW143"/>
  <c r="BT145"/>
  <c r="BG146"/>
  <c r="CB144"/>
  <c r="BZ144"/>
  <c r="BY180"/>
  <c r="CA211"/>
  <c r="BH147"/>
  <c r="BS146"/>
  <c r="BW144" l="1"/>
  <c r="BV145"/>
  <c r="CA212"/>
  <c r="CB145"/>
  <c r="BZ145"/>
  <c r="BT146"/>
  <c r="BG147"/>
  <c r="BY181"/>
  <c r="BH148"/>
  <c r="BS147"/>
  <c r="BV146" l="1"/>
  <c r="BW145"/>
  <c r="BH149"/>
  <c r="BS148"/>
  <c r="CB146"/>
  <c r="BZ146"/>
  <c r="CA213"/>
  <c r="BT147"/>
  <c r="BG148"/>
  <c r="BY182"/>
  <c r="BV147" l="1"/>
  <c r="BW146"/>
  <c r="CA214"/>
  <c r="BH150"/>
  <c r="BS149"/>
  <c r="CB147"/>
  <c r="BZ147"/>
  <c r="BY183"/>
  <c r="BT148"/>
  <c r="BG149"/>
  <c r="BW147" l="1"/>
  <c r="BV148"/>
  <c r="BH151"/>
  <c r="BS150"/>
  <c r="BY184"/>
  <c r="CA215"/>
  <c r="CB148"/>
  <c r="BZ148"/>
  <c r="BT149"/>
  <c r="BG150"/>
  <c r="BV149" l="1"/>
  <c r="BW148"/>
  <c r="CA216"/>
  <c r="BT150"/>
  <c r="BG151"/>
  <c r="BH152"/>
  <c r="BS151"/>
  <c r="BY185"/>
  <c r="CB149"/>
  <c r="BZ149"/>
  <c r="BV150" l="1"/>
  <c r="BW149"/>
  <c r="CB150"/>
  <c r="BZ150"/>
  <c r="CA217"/>
  <c r="BY186"/>
  <c r="BT151"/>
  <c r="BG152"/>
  <c r="BH153"/>
  <c r="BS152"/>
  <c r="BW150" l="1"/>
  <c r="BV151"/>
  <c r="BY187"/>
  <c r="BH154"/>
  <c r="BS153"/>
  <c r="CB151"/>
  <c r="BZ151"/>
  <c r="CA218"/>
  <c r="BT152"/>
  <c r="BG153"/>
  <c r="BV152" l="1"/>
  <c r="BW151"/>
  <c r="CA219"/>
  <c r="BY188"/>
  <c r="CB152"/>
  <c r="BZ152"/>
  <c r="BH155"/>
  <c r="BS154"/>
  <c r="BT153"/>
  <c r="BG154"/>
  <c r="BW152" l="1"/>
  <c r="BV153"/>
  <c r="BT154"/>
  <c r="BG155"/>
  <c r="BH156"/>
  <c r="BS155"/>
  <c r="CA220"/>
  <c r="BY189"/>
  <c r="CB153"/>
  <c r="BZ153"/>
  <c r="BV154" l="1"/>
  <c r="BW153"/>
  <c r="CA221"/>
  <c r="CB154"/>
  <c r="BZ154"/>
  <c r="BT155"/>
  <c r="BG156"/>
  <c r="BH157"/>
  <c r="BS156"/>
  <c r="BY190"/>
  <c r="BV155" l="1"/>
  <c r="BW154"/>
  <c r="BY191"/>
  <c r="BH158"/>
  <c r="BS157"/>
  <c r="CB155"/>
  <c r="BZ155"/>
  <c r="CA222"/>
  <c r="BT156"/>
  <c r="BG157"/>
  <c r="BW155" l="1"/>
  <c r="BV156"/>
  <c r="CB156"/>
  <c r="BZ156"/>
  <c r="BY192"/>
  <c r="BT157"/>
  <c r="BG158"/>
  <c r="CA223"/>
  <c r="BH159"/>
  <c r="BS158"/>
  <c r="BW156" l="1"/>
  <c r="BV157"/>
  <c r="CA224"/>
  <c r="CB157"/>
  <c r="BZ157"/>
  <c r="BT158"/>
  <c r="BG159"/>
  <c r="BS159"/>
  <c r="BH160"/>
  <c r="BY193"/>
  <c r="BW157" l="1"/>
  <c r="BV158"/>
  <c r="CB158"/>
  <c r="BZ158"/>
  <c r="CA225"/>
  <c r="BT159"/>
  <c r="BG160"/>
  <c r="BY194"/>
  <c r="BH161"/>
  <c r="BS160"/>
  <c r="BV159" l="1"/>
  <c r="BW158"/>
  <c r="CA226"/>
  <c r="BY195"/>
  <c r="BS161"/>
  <c r="BH162"/>
  <c r="CB159"/>
  <c r="BZ159"/>
  <c r="BT160"/>
  <c r="BG161"/>
  <c r="BW159" l="1"/>
  <c r="BV160"/>
  <c r="BH163"/>
  <c r="BS162"/>
  <c r="CA227"/>
  <c r="BY196"/>
  <c r="BT161"/>
  <c r="BG162"/>
  <c r="CB160"/>
  <c r="BZ160"/>
  <c r="BW160" l="1"/>
  <c r="BV161"/>
  <c r="BS163"/>
  <c r="BH164"/>
  <c r="BY197"/>
  <c r="CB161"/>
  <c r="BZ161"/>
  <c r="CA228"/>
  <c r="BT162"/>
  <c r="BG163"/>
  <c r="BV162" l="1"/>
  <c r="BW161"/>
  <c r="CA229"/>
  <c r="BH165"/>
  <c r="BS164"/>
  <c r="CB162"/>
  <c r="BZ162"/>
  <c r="BT163"/>
  <c r="BG164"/>
  <c r="BY198"/>
  <c r="BW162" l="1"/>
  <c r="BV163"/>
  <c r="BY199"/>
  <c r="CB163"/>
  <c r="BZ163"/>
  <c r="BS165"/>
  <c r="BH166"/>
  <c r="CA230"/>
  <c r="BT164"/>
  <c r="BG165"/>
  <c r="BV164" l="1"/>
  <c r="BW163"/>
  <c r="CB164"/>
  <c r="BZ164"/>
  <c r="BY200"/>
  <c r="BT165"/>
  <c r="BG166"/>
  <c r="BH167"/>
  <c r="BS166"/>
  <c r="CA231"/>
  <c r="BW164" l="1"/>
  <c r="BV165"/>
  <c r="CB165"/>
  <c r="BZ165"/>
  <c r="BT166"/>
  <c r="BG167"/>
  <c r="CA232"/>
  <c r="BS167"/>
  <c r="BH168"/>
  <c r="BY201"/>
  <c r="BV166" l="1"/>
  <c r="BW165"/>
  <c r="CB166"/>
  <c r="BZ166"/>
  <c r="BS168"/>
  <c r="BH169"/>
  <c r="CA233"/>
  <c r="BT167"/>
  <c r="BG168"/>
  <c r="BY202"/>
  <c r="BW166" l="1"/>
  <c r="BV167"/>
  <c r="CB167"/>
  <c r="BZ167"/>
  <c r="BT168"/>
  <c r="BG169"/>
  <c r="BH170"/>
  <c r="BS169"/>
  <c r="BY203"/>
  <c r="CA234"/>
  <c r="BW167" l="1"/>
  <c r="BV168"/>
  <c r="CA235"/>
  <c r="BS170"/>
  <c r="BH171"/>
  <c r="BY204"/>
  <c r="CB168"/>
  <c r="BZ168"/>
  <c r="BT169"/>
  <c r="BG170"/>
  <c r="BV169" l="1"/>
  <c r="BW168"/>
  <c r="CA236"/>
  <c r="CB169"/>
  <c r="BZ169"/>
  <c r="BY205"/>
  <c r="BT170"/>
  <c r="BG171"/>
  <c r="BH172"/>
  <c r="BS171"/>
  <c r="BW169" l="1"/>
  <c r="BV170"/>
  <c r="CB170"/>
  <c r="BZ170"/>
  <c r="BT171"/>
  <c r="BG172"/>
  <c r="BS172"/>
  <c r="BH173"/>
  <c r="BY206"/>
  <c r="CA237"/>
  <c r="BW170" l="1"/>
  <c r="BV171"/>
  <c r="BH174"/>
  <c r="BS173"/>
  <c r="BY207"/>
  <c r="CB171"/>
  <c r="BZ171"/>
  <c r="BT172"/>
  <c r="BG173"/>
  <c r="CA238"/>
  <c r="BV172" l="1"/>
  <c r="BW171"/>
  <c r="CA239"/>
  <c r="BS174"/>
  <c r="BH175"/>
  <c r="CB172"/>
  <c r="BZ172"/>
  <c r="BY208"/>
  <c r="BT173"/>
  <c r="BG174"/>
  <c r="BW172" l="1"/>
  <c r="BV173"/>
  <c r="BY209"/>
  <c r="CA240"/>
  <c r="CB173"/>
  <c r="BZ173"/>
  <c r="BT174"/>
  <c r="BG175"/>
  <c r="BH176"/>
  <c r="BS175"/>
  <c r="BW173" l="1"/>
  <c r="BV174"/>
  <c r="CB174"/>
  <c r="BZ174"/>
  <c r="CA241"/>
  <c r="BY210"/>
  <c r="BT175"/>
  <c r="BG176"/>
  <c r="BS176"/>
  <c r="BH177"/>
  <c r="BW174" l="1"/>
  <c r="BV175"/>
  <c r="BY211"/>
  <c r="BH178"/>
  <c r="BS177"/>
  <c r="CB175"/>
  <c r="BZ175"/>
  <c r="BT176"/>
  <c r="BG177"/>
  <c r="CA242"/>
  <c r="BW175" l="1"/>
  <c r="BV176"/>
  <c r="CB176"/>
  <c r="BZ176"/>
  <c r="BY212"/>
  <c r="BT177"/>
  <c r="BG178"/>
  <c r="CA243"/>
  <c r="BS178"/>
  <c r="BH179"/>
  <c r="BW176" l="1"/>
  <c r="BV177"/>
  <c r="BY213"/>
  <c r="BH180"/>
  <c r="BS179"/>
  <c r="BT178"/>
  <c r="BG179"/>
  <c r="CA244"/>
  <c r="CB177"/>
  <c r="BZ177"/>
  <c r="BW177" l="1"/>
  <c r="BV178"/>
  <c r="CB178"/>
  <c r="BZ178"/>
  <c r="BY214"/>
  <c r="BT179"/>
  <c r="BG180"/>
  <c r="CA245"/>
  <c r="BS180"/>
  <c r="BH181"/>
  <c r="BW178" l="1"/>
  <c r="BV179"/>
  <c r="CB179"/>
  <c r="BZ179"/>
  <c r="BH182"/>
  <c r="BS181"/>
  <c r="BT180"/>
  <c r="BG181"/>
  <c r="CA246"/>
  <c r="BY215"/>
  <c r="BW179" l="1"/>
  <c r="BV180"/>
  <c r="CB180"/>
  <c r="BZ180"/>
  <c r="BT181"/>
  <c r="BG182"/>
  <c r="BY216"/>
  <c r="CA247"/>
  <c r="BS182"/>
  <c r="BH183"/>
  <c r="BW180" l="1"/>
  <c r="BV181"/>
  <c r="CB181"/>
  <c r="BZ181"/>
  <c r="CA248"/>
  <c r="BT182"/>
  <c r="BG183"/>
  <c r="BY217"/>
  <c r="BH184"/>
  <c r="BS183"/>
  <c r="BW181" l="1"/>
  <c r="BV182"/>
  <c r="CA249"/>
  <c r="BT183"/>
  <c r="BG184"/>
  <c r="BY218"/>
  <c r="BS184"/>
  <c r="BH185"/>
  <c r="CB182"/>
  <c r="BZ182"/>
  <c r="BV183" l="1"/>
  <c r="BW182"/>
  <c r="BY219"/>
  <c r="CA250"/>
  <c r="CB183"/>
  <c r="BZ183"/>
  <c r="BS185"/>
  <c r="BH186"/>
  <c r="BT184"/>
  <c r="BG185"/>
  <c r="BW183" l="1"/>
  <c r="BV184"/>
  <c r="BY220"/>
  <c r="BS186"/>
  <c r="BH187"/>
  <c r="CB184"/>
  <c r="BZ184"/>
  <c r="CA251"/>
  <c r="BT185"/>
  <c r="BG186"/>
  <c r="BW184" l="1"/>
  <c r="BV185"/>
  <c r="BY221"/>
  <c r="CA252"/>
  <c r="CB185"/>
  <c r="BZ185"/>
  <c r="BG187"/>
  <c r="BT186"/>
  <c r="BS187"/>
  <c r="BH188"/>
  <c r="BW185" l="1"/>
  <c r="BV186"/>
  <c r="BT187"/>
  <c r="BG188"/>
  <c r="CA253"/>
  <c r="BY222"/>
  <c r="CB186"/>
  <c r="BZ186"/>
  <c r="BS188"/>
  <c r="BH189"/>
  <c r="BW186" l="1"/>
  <c r="BV187"/>
  <c r="BS189"/>
  <c r="BH190"/>
  <c r="CB187"/>
  <c r="BZ187"/>
  <c r="BG189"/>
  <c r="BT188"/>
  <c r="CA254"/>
  <c r="BY223"/>
  <c r="BV188" l="1"/>
  <c r="BW187"/>
  <c r="BT189"/>
  <c r="BG190"/>
  <c r="BS190"/>
  <c r="BH191"/>
  <c r="BY224"/>
  <c r="CB188"/>
  <c r="BZ188"/>
  <c r="CA255"/>
  <c r="BW188" l="1"/>
  <c r="BV189"/>
  <c r="BY225"/>
  <c r="CB189"/>
  <c r="BZ189"/>
  <c r="BT190"/>
  <c r="BG191"/>
  <c r="CA256"/>
  <c r="BH192"/>
  <c r="BS191"/>
  <c r="BW189" l="1"/>
  <c r="BV190"/>
  <c r="CB190"/>
  <c r="BZ190"/>
  <c r="BY226"/>
  <c r="CA257"/>
  <c r="BT191"/>
  <c r="BG192"/>
  <c r="BS192"/>
  <c r="BH193"/>
  <c r="BW190" l="1"/>
  <c r="BV191"/>
  <c r="BS193"/>
  <c r="BH194"/>
  <c r="CA258"/>
  <c r="CB191"/>
  <c r="BZ191"/>
  <c r="BY227"/>
  <c r="BT192"/>
  <c r="BG193"/>
  <c r="BW191" l="1"/>
  <c r="BV192"/>
  <c r="BY228"/>
  <c r="BS194"/>
  <c r="BH195"/>
  <c r="CB192"/>
  <c r="BZ192"/>
  <c r="BT193"/>
  <c r="BG194"/>
  <c r="CA259"/>
  <c r="BW192" l="1"/>
  <c r="BV193"/>
  <c r="CB193"/>
  <c r="BZ193"/>
  <c r="BY229"/>
  <c r="BG195"/>
  <c r="BT194"/>
  <c r="CA260"/>
  <c r="BS195"/>
  <c r="BH196"/>
  <c r="BW193" l="1"/>
  <c r="BV194"/>
  <c r="BY230"/>
  <c r="BS196"/>
  <c r="BH197"/>
  <c r="CA261"/>
  <c r="BT195"/>
  <c r="BG196"/>
  <c r="CB194"/>
  <c r="BZ194"/>
  <c r="BW194" l="1"/>
  <c r="BV195"/>
  <c r="BY231"/>
  <c r="CB195"/>
  <c r="BZ195"/>
  <c r="CA262"/>
  <c r="BG197"/>
  <c r="BT196"/>
  <c r="BS197"/>
  <c r="BH198"/>
  <c r="BW195" l="1"/>
  <c r="BV196"/>
  <c r="BT197"/>
  <c r="BG198"/>
  <c r="CB196"/>
  <c r="BZ196"/>
  <c r="CA263"/>
  <c r="BY232"/>
  <c r="BS198"/>
  <c r="BH199"/>
  <c r="BW196" l="1"/>
  <c r="BV197"/>
  <c r="CA264"/>
  <c r="CB197"/>
  <c r="BZ197"/>
  <c r="BT198"/>
  <c r="BG199"/>
  <c r="BH200"/>
  <c r="BS199"/>
  <c r="BY233"/>
  <c r="BV198" l="1"/>
  <c r="BW197"/>
  <c r="BY234"/>
  <c r="CB198"/>
  <c r="BZ198"/>
  <c r="CA265"/>
  <c r="BT199"/>
  <c r="BG200"/>
  <c r="BS200"/>
  <c r="BH201"/>
  <c r="BV199" l="1"/>
  <c r="BW198"/>
  <c r="BY235"/>
  <c r="CA266"/>
  <c r="CB199"/>
  <c r="BZ199"/>
  <c r="BH202"/>
  <c r="BS201"/>
  <c r="BT200"/>
  <c r="BG201"/>
  <c r="BW199" l="1"/>
  <c r="BV200"/>
  <c r="CB200"/>
  <c r="BZ200"/>
  <c r="BY236"/>
  <c r="BS202"/>
  <c r="BH203"/>
  <c r="CA267"/>
  <c r="BT201"/>
  <c r="BG202"/>
  <c r="BW200" l="1"/>
  <c r="BV201"/>
  <c r="BY237"/>
  <c r="CA268"/>
  <c r="CB201"/>
  <c r="BZ201"/>
  <c r="BT202"/>
  <c r="BG203"/>
  <c r="BH204"/>
  <c r="BS203"/>
  <c r="BW201" l="1"/>
  <c r="BV202"/>
  <c r="BY238"/>
  <c r="BT203"/>
  <c r="BG204"/>
  <c r="CB202"/>
  <c r="BZ202"/>
  <c r="CA269"/>
  <c r="BS204"/>
  <c r="BH205"/>
  <c r="BW202" l="1"/>
  <c r="BV203"/>
  <c r="BY239"/>
  <c r="BH206"/>
  <c r="BS205"/>
  <c r="CB203"/>
  <c r="BZ203"/>
  <c r="BT204"/>
  <c r="BG205"/>
  <c r="BV204" l="1"/>
  <c r="BW203"/>
  <c r="BY240"/>
  <c r="BS206"/>
  <c r="BH207"/>
  <c r="CB204"/>
  <c r="BZ204"/>
  <c r="BT205"/>
  <c r="BG206"/>
  <c r="BW204" l="1"/>
  <c r="BV205"/>
  <c r="BH208"/>
  <c r="BS207"/>
  <c r="CB205"/>
  <c r="BZ205"/>
  <c r="BT206"/>
  <c r="BG207"/>
  <c r="BY241"/>
  <c r="BW205" l="1"/>
  <c r="BV206"/>
  <c r="BY242"/>
  <c r="CB206"/>
  <c r="BZ206"/>
  <c r="BS208"/>
  <c r="BH209"/>
  <c r="BT207"/>
  <c r="BG208"/>
  <c r="BW206" l="1"/>
  <c r="BV207"/>
  <c r="CB207"/>
  <c r="BZ207"/>
  <c r="BY243"/>
  <c r="BT208"/>
  <c r="BG209"/>
  <c r="BH210"/>
  <c r="BS209"/>
  <c r="BW207" l="1"/>
  <c r="BV208"/>
  <c r="BS210"/>
  <c r="BH211"/>
  <c r="BY244"/>
  <c r="BT209"/>
  <c r="BG210"/>
  <c r="CB208"/>
  <c r="BZ208"/>
  <c r="BW208" l="1"/>
  <c r="BV209"/>
  <c r="BT210"/>
  <c r="BG211"/>
  <c r="BY245"/>
  <c r="CB209"/>
  <c r="BZ209"/>
  <c r="BH212"/>
  <c r="BS211"/>
  <c r="BW209" l="1"/>
  <c r="BV210"/>
  <c r="BS212"/>
  <c r="BH213"/>
  <c r="CB210"/>
  <c r="BZ210"/>
  <c r="BY246"/>
  <c r="BT211"/>
  <c r="BG212"/>
  <c r="BV211" l="1"/>
  <c r="BW210"/>
  <c r="BT212"/>
  <c r="BG213"/>
  <c r="CB211"/>
  <c r="BZ211"/>
  <c r="BH214"/>
  <c r="BS213"/>
  <c r="BY247"/>
  <c r="BW211" l="1"/>
  <c r="BV212"/>
  <c r="BY248"/>
  <c r="BS214"/>
  <c r="BH215"/>
  <c r="CB212"/>
  <c r="BZ212"/>
  <c r="BT213"/>
  <c r="BG214"/>
  <c r="BW212" l="1"/>
  <c r="BV213"/>
  <c r="BY249"/>
  <c r="CB213"/>
  <c r="BZ213"/>
  <c r="BT214"/>
  <c r="BG215"/>
  <c r="BH216"/>
  <c r="BS215"/>
  <c r="BW213" l="1"/>
  <c r="BV214"/>
  <c r="CB214"/>
  <c r="BZ214"/>
  <c r="BY250"/>
  <c r="BT215"/>
  <c r="BG216"/>
  <c r="BS216"/>
  <c r="BH217"/>
  <c r="BW214" l="1"/>
  <c r="BV215"/>
  <c r="BH218"/>
  <c r="BS217"/>
  <c r="BY251"/>
  <c r="CB215"/>
  <c r="BZ215"/>
  <c r="BT216"/>
  <c r="BG217"/>
  <c r="BW215" l="1"/>
  <c r="BV216"/>
  <c r="CB216"/>
  <c r="BZ216"/>
  <c r="BY252"/>
  <c r="BT217"/>
  <c r="BG218"/>
  <c r="BS218"/>
  <c r="BH219"/>
  <c r="BW216" l="1"/>
  <c r="BV217"/>
  <c r="BH220"/>
  <c r="BS219"/>
  <c r="BY253"/>
  <c r="CB217"/>
  <c r="BZ217"/>
  <c r="BT218"/>
  <c r="BG219"/>
  <c r="BW217" l="1"/>
  <c r="BV218"/>
  <c r="CB218"/>
  <c r="BZ218"/>
  <c r="BY254"/>
  <c r="BS220"/>
  <c r="BH221"/>
  <c r="BT219"/>
  <c r="BG220"/>
  <c r="BW218" l="1"/>
  <c r="BV219"/>
  <c r="BH222"/>
  <c r="BS221"/>
  <c r="CB219"/>
  <c r="BZ219"/>
  <c r="BT220"/>
  <c r="BG221"/>
  <c r="BY255"/>
  <c r="BW219" l="1"/>
  <c r="BV220"/>
  <c r="BY256"/>
  <c r="CB220"/>
  <c r="BZ220"/>
  <c r="BS222"/>
  <c r="BH223"/>
  <c r="BT221"/>
  <c r="BG222"/>
  <c r="BW220" l="1"/>
  <c r="BV221"/>
  <c r="CB221"/>
  <c r="BZ221"/>
  <c r="BT222"/>
  <c r="BG223"/>
  <c r="BH224"/>
  <c r="BS223"/>
  <c r="BY257"/>
  <c r="BV222" l="1"/>
  <c r="BW221"/>
  <c r="BY258"/>
  <c r="CB222"/>
  <c r="BZ222"/>
  <c r="BT223"/>
  <c r="BG224"/>
  <c r="BS224"/>
  <c r="BH225"/>
  <c r="BW222" l="1"/>
  <c r="BV223"/>
  <c r="BY259"/>
  <c r="BH226"/>
  <c r="BS225"/>
  <c r="CB223"/>
  <c r="BZ223"/>
  <c r="BT224"/>
  <c r="BG225"/>
  <c r="BW223" l="1"/>
  <c r="BV224"/>
  <c r="BS226"/>
  <c r="BH227"/>
  <c r="BY260"/>
  <c r="CB224"/>
  <c r="BZ224"/>
  <c r="BT225"/>
  <c r="BG226"/>
  <c r="BW224" l="1"/>
  <c r="BV225"/>
  <c r="BY261"/>
  <c r="BH228"/>
  <c r="BS227"/>
  <c r="CB225"/>
  <c r="BZ225"/>
  <c r="BT226"/>
  <c r="BG227"/>
  <c r="BW225" l="1"/>
  <c r="BV226"/>
  <c r="BY262"/>
  <c r="CB226"/>
  <c r="BZ226"/>
  <c r="BS228"/>
  <c r="BH229"/>
  <c r="BT227"/>
  <c r="BG228"/>
  <c r="BW226" l="1"/>
  <c r="BV227"/>
  <c r="CB227"/>
  <c r="BZ227"/>
  <c r="BT228"/>
  <c r="BG229"/>
  <c r="BH230"/>
  <c r="BS229"/>
  <c r="BY263"/>
  <c r="BW227" l="1"/>
  <c r="BV228"/>
  <c r="BY264"/>
  <c r="CB228"/>
  <c r="BZ228"/>
  <c r="BT229"/>
  <c r="BG230"/>
  <c r="BS230"/>
  <c r="BH231"/>
  <c r="BW228" l="1"/>
  <c r="BV229"/>
  <c r="BY265"/>
  <c r="BT230"/>
  <c r="BG231"/>
  <c r="CB229"/>
  <c r="BZ229"/>
  <c r="BH232"/>
  <c r="BS231"/>
  <c r="BW229" l="1"/>
  <c r="BV230"/>
  <c r="BT231"/>
  <c r="BG232"/>
  <c r="BS232"/>
  <c r="BH233"/>
  <c r="CB230"/>
  <c r="BZ230"/>
  <c r="BY266"/>
  <c r="BW230" l="1"/>
  <c r="BV231"/>
  <c r="CB231"/>
  <c r="BZ231"/>
  <c r="BY267"/>
  <c r="BT232"/>
  <c r="BG233"/>
  <c r="BH234"/>
  <c r="BS233"/>
  <c r="BW231" l="1"/>
  <c r="BV232"/>
  <c r="BS234"/>
  <c r="BH235"/>
  <c r="CB232"/>
  <c r="BZ232"/>
  <c r="BY268"/>
  <c r="BT233"/>
  <c r="BG234"/>
  <c r="BW232" l="1"/>
  <c r="BV233"/>
  <c r="BS235"/>
  <c r="BH236"/>
  <c r="BY269"/>
  <c r="CB233"/>
  <c r="BZ233"/>
  <c r="BT234"/>
  <c r="BG235"/>
  <c r="BW233" l="1"/>
  <c r="BV234"/>
  <c r="BS236"/>
  <c r="BH237"/>
  <c r="CB234"/>
  <c r="BZ234"/>
  <c r="BT235"/>
  <c r="BG236"/>
  <c r="BW234" l="1"/>
  <c r="BV235"/>
  <c r="BT236"/>
  <c r="BG237"/>
  <c r="CB235"/>
  <c r="BZ235"/>
  <c r="BS237"/>
  <c r="BH238"/>
  <c r="BW235" l="1"/>
  <c r="BV236"/>
  <c r="CB236"/>
  <c r="BZ236"/>
  <c r="BH239"/>
  <c r="BS238"/>
  <c r="BT237"/>
  <c r="BG238"/>
  <c r="BV237" l="1"/>
  <c r="BW236"/>
  <c r="CB237"/>
  <c r="BZ237"/>
  <c r="BT238"/>
  <c r="BG239"/>
  <c r="BS239"/>
  <c r="BH240"/>
  <c r="BW237" l="1"/>
  <c r="BV238"/>
  <c r="CB238"/>
  <c r="BZ238"/>
  <c r="BH241"/>
  <c r="BS240"/>
  <c r="BT239"/>
  <c r="BG240"/>
  <c r="BV239" l="1"/>
  <c r="BW238"/>
  <c r="BH242"/>
  <c r="BS241"/>
  <c r="CB239"/>
  <c r="BZ239"/>
  <c r="BT240"/>
  <c r="BG241"/>
  <c r="BW239" l="1"/>
  <c r="BV240"/>
  <c r="BH243"/>
  <c r="BS242"/>
  <c r="CB240"/>
  <c r="BZ240"/>
  <c r="BT241"/>
  <c r="BG242"/>
  <c r="BW240" l="1"/>
  <c r="BV241"/>
  <c r="BH244"/>
  <c r="BS243"/>
  <c r="BT242"/>
  <c r="BG243"/>
  <c r="CB241"/>
  <c r="BZ241"/>
  <c r="BW241" l="1"/>
  <c r="BV242"/>
  <c r="BS244"/>
  <c r="BH245"/>
  <c r="CB242"/>
  <c r="BZ242"/>
  <c r="BT243"/>
  <c r="BG244"/>
  <c r="BW242" l="1"/>
  <c r="BV243"/>
  <c r="BS245"/>
  <c r="BH246"/>
  <c r="CB243"/>
  <c r="BZ243"/>
  <c r="BT244"/>
  <c r="BG245"/>
  <c r="BW243" l="1"/>
  <c r="BV244"/>
  <c r="BS246"/>
  <c r="BH247"/>
  <c r="CB244"/>
  <c r="BZ244"/>
  <c r="BT245"/>
  <c r="BG246"/>
  <c r="BV245" l="1"/>
  <c r="BW244"/>
  <c r="CB245"/>
  <c r="BZ245"/>
  <c r="BT246"/>
  <c r="BG247"/>
  <c r="BS247"/>
  <c r="BH248"/>
  <c r="BW245" l="1"/>
  <c r="BV246"/>
  <c r="BT247"/>
  <c r="BG248"/>
  <c r="CB246"/>
  <c r="BZ246"/>
  <c r="BH249"/>
  <c r="BS248"/>
  <c r="BV247" l="1"/>
  <c r="BW246"/>
  <c r="BT248"/>
  <c r="BG249"/>
  <c r="CB247"/>
  <c r="BZ247"/>
  <c r="BS249"/>
  <c r="BH250"/>
  <c r="BW247" l="1"/>
  <c r="BV248"/>
  <c r="BT249"/>
  <c r="BG250"/>
  <c r="CB248"/>
  <c r="BZ248"/>
  <c r="BH251"/>
  <c r="BS250"/>
  <c r="BV249" l="1"/>
  <c r="BW248"/>
  <c r="CB249"/>
  <c r="BZ249"/>
  <c r="BS251"/>
  <c r="BH252"/>
  <c r="BT250"/>
  <c r="BG251"/>
  <c r="BW249" l="1"/>
  <c r="BV250"/>
  <c r="CB250"/>
  <c r="BZ250"/>
  <c r="BT251"/>
  <c r="BG252"/>
  <c r="BH253"/>
  <c r="BS252"/>
  <c r="BW250" l="1"/>
  <c r="BV251"/>
  <c r="BS253"/>
  <c r="BH254"/>
  <c r="CB251"/>
  <c r="BZ251"/>
  <c r="BT252"/>
  <c r="BG253"/>
  <c r="BW251" l="1"/>
  <c r="BV252"/>
  <c r="CB252"/>
  <c r="BZ252"/>
  <c r="BT253"/>
  <c r="BG254"/>
  <c r="BH255"/>
  <c r="BS254"/>
  <c r="BV253" l="1"/>
  <c r="BW252"/>
  <c r="BT254"/>
  <c r="BG255"/>
  <c r="CB253"/>
  <c r="BZ253"/>
  <c r="BH256"/>
  <c r="BS255"/>
  <c r="BW253" l="1"/>
  <c r="BV254"/>
  <c r="CB254"/>
  <c r="BZ254"/>
  <c r="BH257"/>
  <c r="BS256"/>
  <c r="BT255"/>
  <c r="BG256"/>
  <c r="BV255" l="1"/>
  <c r="BW254"/>
  <c r="BH258"/>
  <c r="BS257"/>
  <c r="CB255"/>
  <c r="BZ255"/>
  <c r="BT256"/>
  <c r="BG257"/>
  <c r="BW255" l="1"/>
  <c r="BV256"/>
  <c r="BS258"/>
  <c r="BH259"/>
  <c r="CB256"/>
  <c r="BZ256"/>
  <c r="BT257"/>
  <c r="BG258"/>
  <c r="BV257" l="1"/>
  <c r="BW256"/>
  <c r="BS259"/>
  <c r="BH260"/>
  <c r="CB257"/>
  <c r="BZ257"/>
  <c r="BT258"/>
  <c r="BG259"/>
  <c r="BW257" l="1"/>
  <c r="BV258"/>
  <c r="BG260"/>
  <c r="BT259"/>
  <c r="CB258"/>
  <c r="BZ258"/>
  <c r="BH261"/>
  <c r="BS260"/>
  <c r="BV259" l="1"/>
  <c r="BW258"/>
  <c r="BH262"/>
  <c r="BS261"/>
  <c r="BT260"/>
  <c r="BG261"/>
  <c r="CB259"/>
  <c r="BZ259"/>
  <c r="BW259" l="1"/>
  <c r="BV260"/>
  <c r="CB260"/>
  <c r="BZ260"/>
  <c r="BS262"/>
  <c r="BH263"/>
  <c r="BT261"/>
  <c r="BG262"/>
  <c r="BV261" l="1"/>
  <c r="BW260"/>
  <c r="CB261"/>
  <c r="BZ261"/>
  <c r="BG263"/>
  <c r="BT262"/>
  <c r="BH264"/>
  <c r="BS263"/>
  <c r="BV262" l="1"/>
  <c r="BW261"/>
  <c r="BH265"/>
  <c r="BS264"/>
  <c r="BT263"/>
  <c r="BG264"/>
  <c r="CB262"/>
  <c r="BZ262"/>
  <c r="BW262" l="1"/>
  <c r="BV263"/>
  <c r="BH266"/>
  <c r="BS265"/>
  <c r="CB263"/>
  <c r="BZ263"/>
  <c r="BT264"/>
  <c r="BG265"/>
  <c r="BV264" l="1"/>
  <c r="BW263"/>
  <c r="BG266"/>
  <c r="BT265"/>
  <c r="CB264"/>
  <c r="BZ264"/>
  <c r="BH267"/>
  <c r="BS266"/>
  <c r="BV265" l="1"/>
  <c r="BW264"/>
  <c r="BH268"/>
  <c r="BS267"/>
  <c r="BT266"/>
  <c r="BG267"/>
  <c r="CB265"/>
  <c r="BZ265"/>
  <c r="BW265" l="1"/>
  <c r="BV266"/>
  <c r="CB266"/>
  <c r="BZ266"/>
  <c r="BH269"/>
  <c r="BS268"/>
  <c r="BG268"/>
  <c r="BT267"/>
  <c r="BS269" l="1"/>
  <c r="BH270"/>
  <c r="BW266"/>
  <c r="BV267"/>
  <c r="BT268"/>
  <c r="BG269"/>
  <c r="BT269" s="1"/>
  <c r="CB267"/>
  <c r="BZ267"/>
  <c r="BG270" l="1"/>
  <c r="BH271"/>
  <c r="BS270"/>
  <c r="BV268"/>
  <c r="BW267"/>
  <c r="CB268"/>
  <c r="BZ268"/>
  <c r="CB269"/>
  <c r="BZ269"/>
  <c r="BS271" l="1"/>
  <c r="BH272"/>
  <c r="BT270"/>
  <c r="BG271"/>
  <c r="BV269"/>
  <c r="BW269" s="1"/>
  <c r="BW268"/>
  <c r="BS272" l="1"/>
  <c r="BH273"/>
  <c r="CB270"/>
  <c r="BZ270"/>
  <c r="BG272"/>
  <c r="BT271"/>
  <c r="BS273" l="1"/>
  <c r="BH274"/>
  <c r="BT272"/>
  <c r="BG273"/>
  <c r="BZ271"/>
  <c r="CB271"/>
  <c r="BS274" l="1"/>
  <c r="BH275"/>
  <c r="BZ272"/>
  <c r="CB272"/>
  <c r="BT273"/>
  <c r="BG274"/>
  <c r="BT274" l="1"/>
  <c r="BG275"/>
  <c r="BZ273"/>
  <c r="CB273"/>
  <c r="BS275"/>
  <c r="BH276"/>
  <c r="BZ274" l="1"/>
  <c r="CB274"/>
  <c r="BS276"/>
  <c r="BH277"/>
  <c r="BT275"/>
  <c r="BG276"/>
  <c r="BZ275" l="1"/>
  <c r="CB275"/>
  <c r="BG277"/>
  <c r="BT276"/>
  <c r="BS277"/>
  <c r="BH278"/>
  <c r="BS278" l="1"/>
  <c r="BH279"/>
  <c r="BG278"/>
  <c r="BT277"/>
  <c r="BZ276"/>
  <c r="CB276"/>
  <c r="BS279" l="1"/>
  <c r="BH280"/>
  <c r="BG279"/>
  <c r="BT278"/>
  <c r="BZ277"/>
  <c r="CB277"/>
  <c r="BS280" l="1"/>
  <c r="BH281"/>
  <c r="BG280"/>
  <c r="BT279"/>
  <c r="BZ278"/>
  <c r="CB278"/>
  <c r="BS281" l="1"/>
  <c r="BH282"/>
  <c r="BG281"/>
  <c r="BT280"/>
  <c r="BZ279"/>
  <c r="CB279"/>
  <c r="BS282" l="1"/>
  <c r="BH283"/>
  <c r="BG282"/>
  <c r="BT281"/>
  <c r="BZ280"/>
  <c r="CB280"/>
  <c r="BT282" l="1"/>
  <c r="BG283"/>
  <c r="BS283"/>
  <c r="BH284"/>
  <c r="BZ281"/>
  <c r="CB281"/>
  <c r="BZ282" l="1"/>
  <c r="CB282"/>
  <c r="BT283"/>
  <c r="BG284"/>
  <c r="BS284"/>
  <c r="BH285"/>
  <c r="BS285" l="1"/>
  <c r="BH286"/>
  <c r="BZ283"/>
  <c r="CB283"/>
  <c r="BG285"/>
  <c r="BT284"/>
  <c r="BG286" l="1"/>
  <c r="BT285"/>
  <c r="BS286"/>
  <c r="BH287"/>
  <c r="BZ284"/>
  <c r="CB284"/>
  <c r="BG287" l="1"/>
  <c r="BT286"/>
  <c r="BZ285"/>
  <c r="CB285"/>
  <c r="BS287"/>
  <c r="BH288"/>
  <c r="BZ286" l="1"/>
  <c r="CB286"/>
  <c r="BG288"/>
  <c r="BT287"/>
  <c r="BS288"/>
  <c r="BH289"/>
  <c r="BS289" l="1"/>
  <c r="BH290"/>
  <c r="BG289"/>
  <c r="BT288"/>
  <c r="BZ287"/>
  <c r="CB287"/>
  <c r="BS290" l="1"/>
  <c r="BH291"/>
  <c r="BT289"/>
  <c r="BG290"/>
  <c r="BZ288"/>
  <c r="CB288"/>
  <c r="BS291" l="1"/>
  <c r="BH292"/>
  <c r="BZ289"/>
  <c r="CB289"/>
  <c r="BG291"/>
  <c r="BT290"/>
  <c r="BT291" l="1"/>
  <c r="BG292"/>
  <c r="BZ290"/>
  <c r="CB290"/>
  <c r="BS292"/>
  <c r="BH293"/>
  <c r="BS293" l="1"/>
  <c r="BH294"/>
  <c r="BZ291"/>
  <c r="CB291"/>
  <c r="BG293"/>
  <c r="BT292"/>
  <c r="BG294" l="1"/>
  <c r="BT293"/>
  <c r="BZ292"/>
  <c r="CB292"/>
  <c r="BS294"/>
  <c r="BH295"/>
  <c r="BS295" l="1"/>
  <c r="BH296"/>
  <c r="BG295"/>
  <c r="BT294"/>
  <c r="BZ293"/>
  <c r="CB293"/>
  <c r="BS296" l="1"/>
  <c r="BH297"/>
  <c r="BG296"/>
  <c r="BT295"/>
  <c r="BZ294"/>
  <c r="CB294"/>
  <c r="BS297" l="1"/>
  <c r="BH298"/>
  <c r="BG297"/>
  <c r="BT296"/>
  <c r="BZ295"/>
  <c r="CB295"/>
  <c r="BG298" l="1"/>
  <c r="BT297"/>
  <c r="BS298"/>
  <c r="BH299"/>
  <c r="BZ296"/>
  <c r="CB296"/>
  <c r="BT298" l="1"/>
  <c r="BG299"/>
  <c r="BZ297"/>
  <c r="CB297"/>
  <c r="BS299"/>
  <c r="BH300"/>
  <c r="BS300" l="1"/>
  <c r="BH301"/>
  <c r="BG300"/>
  <c r="BT299"/>
  <c r="BZ298"/>
  <c r="CB298"/>
  <c r="BG301" l="1"/>
  <c r="BT300"/>
  <c r="BS301"/>
  <c r="BH302"/>
  <c r="BZ299"/>
  <c r="CB299"/>
  <c r="BG302" l="1"/>
  <c r="BT301"/>
  <c r="BZ300"/>
  <c r="CB300"/>
  <c r="BS302"/>
  <c r="BH303"/>
  <c r="BZ301" l="1"/>
  <c r="CB301"/>
  <c r="BG303"/>
  <c r="BT302"/>
  <c r="BS303"/>
  <c r="BH304"/>
  <c r="BS304" l="1"/>
  <c r="BH305"/>
  <c r="BG304"/>
  <c r="BT303"/>
  <c r="BZ302"/>
  <c r="CB302"/>
  <c r="BS305" l="1"/>
  <c r="BH306"/>
  <c r="BT304"/>
  <c r="BG305"/>
  <c r="BZ303"/>
  <c r="CB303"/>
  <c r="BZ304" l="1"/>
  <c r="CB304"/>
  <c r="BS306"/>
  <c r="BH307"/>
  <c r="BT305"/>
  <c r="BG306"/>
  <c r="BG307" l="1"/>
  <c r="BT306"/>
  <c r="BZ305"/>
  <c r="CB305"/>
  <c r="BS307"/>
  <c r="BH308"/>
  <c r="BS308" l="1"/>
  <c r="BH309"/>
  <c r="BG308"/>
  <c r="BT307"/>
  <c r="BZ306"/>
  <c r="CB306"/>
  <c r="BS309" l="1"/>
  <c r="BH310"/>
  <c r="BG309"/>
  <c r="BT308"/>
  <c r="BZ307"/>
  <c r="CB307"/>
  <c r="BS310" l="1"/>
  <c r="BH311"/>
  <c r="BG310"/>
  <c r="BT309"/>
  <c r="BZ308"/>
  <c r="CB308"/>
  <c r="BS311" l="1"/>
  <c r="BH312"/>
  <c r="BG311"/>
  <c r="BT310"/>
  <c r="BZ309"/>
  <c r="CB309"/>
  <c r="BS312" l="1"/>
  <c r="BH313"/>
  <c r="BT311"/>
  <c r="BG312"/>
  <c r="BZ310"/>
  <c r="CB310"/>
  <c r="BS313" l="1"/>
  <c r="BH314"/>
  <c r="BZ311"/>
  <c r="CB311"/>
  <c r="BG313"/>
  <c r="BT312"/>
  <c r="CB312" l="1"/>
  <c r="BZ312"/>
  <c r="BG314"/>
  <c r="BT313"/>
  <c r="BS314"/>
  <c r="BH315"/>
  <c r="BS315" l="1"/>
  <c r="BH316"/>
  <c r="BG315"/>
  <c r="BT314"/>
  <c r="BZ313"/>
  <c r="CB313"/>
  <c r="BS316" l="1"/>
  <c r="BH317"/>
  <c r="BG316"/>
  <c r="BT315"/>
  <c r="BZ314"/>
  <c r="CB314"/>
  <c r="BS317" l="1"/>
  <c r="BH318"/>
  <c r="BT316"/>
  <c r="BG317"/>
  <c r="BZ315"/>
  <c r="CB315"/>
  <c r="BS318" l="1"/>
  <c r="BH319"/>
  <c r="BZ316"/>
  <c r="CB316"/>
  <c r="BG318"/>
  <c r="BT318" s="1"/>
  <c r="BT317"/>
  <c r="BZ318" l="1"/>
  <c r="CB318"/>
  <c r="BZ317"/>
  <c r="CB317"/>
  <c r="BG319"/>
  <c r="BH320"/>
  <c r="BS319"/>
  <c r="BS320" l="1"/>
  <c r="BH321"/>
  <c r="BT319"/>
  <c r="BG320"/>
  <c r="CB319" l="1"/>
  <c r="BZ319"/>
  <c r="BS321"/>
  <c r="BH322"/>
  <c r="BT320"/>
  <c r="BG321"/>
  <c r="BZ320" l="1"/>
  <c r="CB320"/>
  <c r="BT321"/>
  <c r="BG322"/>
  <c r="BS322"/>
  <c r="BH323"/>
  <c r="BS323" l="1"/>
  <c r="BH324"/>
  <c r="CB321"/>
  <c r="BZ321"/>
  <c r="BG323"/>
  <c r="BT322"/>
  <c r="BZ322" l="1"/>
  <c r="CB322"/>
  <c r="BT323"/>
  <c r="BG324"/>
  <c r="BS324"/>
  <c r="BH325"/>
  <c r="BS325" l="1"/>
  <c r="BH326"/>
  <c r="BZ323"/>
  <c r="CB323"/>
  <c r="BT324"/>
  <c r="BG325"/>
  <c r="BZ324" l="1"/>
  <c r="CB324"/>
  <c r="BG326"/>
  <c r="BT325"/>
  <c r="BS326"/>
  <c r="BH327"/>
  <c r="BS327" l="1"/>
  <c r="BH328"/>
  <c r="BG327"/>
  <c r="BT326"/>
  <c r="BZ325"/>
  <c r="CB325"/>
  <c r="BS328" l="1"/>
  <c r="BH329"/>
  <c r="BG328"/>
  <c r="BT327"/>
  <c r="BZ326"/>
  <c r="CB326"/>
  <c r="BS329" l="1"/>
  <c r="BH330"/>
  <c r="BG329"/>
  <c r="BT328"/>
  <c r="BZ327"/>
  <c r="CB327"/>
  <c r="BS330" l="1"/>
  <c r="BH331"/>
  <c r="BG330"/>
  <c r="BT329"/>
  <c r="BZ328"/>
  <c r="CB328"/>
  <c r="BS331" l="1"/>
  <c r="BH332"/>
  <c r="BG331"/>
  <c r="BT330"/>
  <c r="BZ329"/>
  <c r="CB329"/>
  <c r="BS332" l="1"/>
  <c r="BH333"/>
  <c r="BG332"/>
  <c r="BT331"/>
  <c r="BZ330"/>
  <c r="CB330"/>
  <c r="BS333" l="1"/>
  <c r="BH334"/>
  <c r="BG333"/>
  <c r="BT332"/>
  <c r="BZ331"/>
  <c r="CB331"/>
  <c r="BS334" l="1"/>
  <c r="BH335"/>
  <c r="BG334"/>
  <c r="BT333"/>
  <c r="BZ332"/>
  <c r="CB332"/>
  <c r="BG335" l="1"/>
  <c r="BT334"/>
  <c r="BS335"/>
  <c r="BH336"/>
  <c r="BZ333"/>
  <c r="CB333"/>
  <c r="BG336" l="1"/>
  <c r="BT335"/>
  <c r="BZ334"/>
  <c r="CB334"/>
  <c r="BS336"/>
  <c r="BH337"/>
  <c r="BG337" l="1"/>
  <c r="BT336"/>
  <c r="BS337"/>
  <c r="BH338"/>
  <c r="BZ335"/>
  <c r="CB335"/>
  <c r="BG338" l="1"/>
  <c r="BT337"/>
  <c r="BZ336"/>
  <c r="CB336"/>
  <c r="BS338"/>
  <c r="BH339"/>
  <c r="BG339" l="1"/>
  <c r="BT338"/>
  <c r="BS339"/>
  <c r="BH340"/>
  <c r="BZ337"/>
  <c r="CB337"/>
  <c r="BG340" l="1"/>
  <c r="BT339"/>
  <c r="BZ338"/>
  <c r="CB338"/>
  <c r="BS340"/>
  <c r="BH341"/>
  <c r="BG341" l="1"/>
  <c r="BT340"/>
  <c r="BS341"/>
  <c r="BH342"/>
  <c r="BZ339"/>
  <c r="CB339"/>
  <c r="BG342" l="1"/>
  <c r="BT341"/>
  <c r="BZ340"/>
  <c r="CB340"/>
  <c r="BS342"/>
  <c r="BH343"/>
  <c r="BG343" l="1"/>
  <c r="BT342"/>
  <c r="BS343"/>
  <c r="BH344"/>
  <c r="BZ341"/>
  <c r="CB341"/>
  <c r="BG344" l="1"/>
  <c r="BT343"/>
  <c r="BZ342"/>
  <c r="CB342"/>
  <c r="BS344"/>
  <c r="BH345"/>
  <c r="BG345" l="1"/>
  <c r="BT344"/>
  <c r="BZ343"/>
  <c r="CB343"/>
  <c r="BS345"/>
  <c r="BH346"/>
  <c r="BG346" l="1"/>
  <c r="BT345"/>
  <c r="BS346"/>
  <c r="BH347"/>
  <c r="BZ344"/>
  <c r="CB344"/>
  <c r="BG347" l="1"/>
  <c r="BT346"/>
  <c r="BZ345"/>
  <c r="CB345"/>
  <c r="BS347"/>
  <c r="BH348"/>
  <c r="BG348" l="1"/>
  <c r="BT347"/>
  <c r="BS348"/>
  <c r="BH349"/>
  <c r="BZ346"/>
  <c r="CB346"/>
  <c r="BG349" l="1"/>
  <c r="BT348"/>
  <c r="BZ347"/>
  <c r="CB347"/>
  <c r="BS349"/>
  <c r="BH350"/>
  <c r="BG350" l="1"/>
  <c r="BT349"/>
  <c r="BS350"/>
  <c r="BH351"/>
  <c r="BZ348"/>
  <c r="CB348"/>
  <c r="BG351" l="1"/>
  <c r="BT350"/>
  <c r="BZ349"/>
  <c r="CB349"/>
  <c r="BS351"/>
  <c r="BH352"/>
  <c r="BG352" l="1"/>
  <c r="BT351"/>
  <c r="BS352"/>
  <c r="BH353"/>
  <c r="BZ350"/>
  <c r="CB350"/>
  <c r="BG353" l="1"/>
  <c r="BT352"/>
  <c r="BZ351"/>
  <c r="CB351"/>
  <c r="BS353"/>
  <c r="BH354"/>
  <c r="BG354" l="1"/>
  <c r="BT353"/>
  <c r="BS354"/>
  <c r="BH355"/>
  <c r="BZ352"/>
  <c r="CB352"/>
  <c r="BG355" l="1"/>
  <c r="BT354"/>
  <c r="BZ353"/>
  <c r="CB353"/>
  <c r="BS355"/>
  <c r="BH356"/>
  <c r="BG356" l="1"/>
  <c r="BT355"/>
  <c r="BS356"/>
  <c r="BH357"/>
  <c r="BZ354"/>
  <c r="CB354"/>
  <c r="BG357" l="1"/>
  <c r="BT356"/>
  <c r="BZ355"/>
  <c r="CB355"/>
  <c r="BS357"/>
  <c r="BH358"/>
  <c r="BG358" l="1"/>
  <c r="BT357"/>
  <c r="BS358"/>
  <c r="BH359"/>
  <c r="BZ356"/>
  <c r="CB356"/>
  <c r="BG359" l="1"/>
  <c r="BT358"/>
  <c r="BZ357"/>
  <c r="CB357"/>
  <c r="BS359"/>
  <c r="BH360"/>
  <c r="BG360" l="1"/>
  <c r="BT359"/>
  <c r="BS360"/>
  <c r="BH361"/>
  <c r="BZ358"/>
  <c r="CB358"/>
  <c r="BG361" l="1"/>
  <c r="BT360"/>
  <c r="BZ359"/>
  <c r="CB359"/>
  <c r="BS361"/>
  <c r="BH362"/>
  <c r="BS362" s="1"/>
  <c r="BG362" l="1"/>
  <c r="BT362" s="1"/>
  <c r="BT361"/>
  <c r="BZ360"/>
  <c r="CB360"/>
  <c r="BZ362" l="1"/>
  <c r="CB362"/>
  <c r="BZ361"/>
  <c r="CB361"/>
</calcChain>
</file>

<file path=xl/sharedStrings.xml><?xml version="1.0" encoding="utf-8"?>
<sst xmlns="http://schemas.openxmlformats.org/spreadsheetml/2006/main" count="117" uniqueCount="110">
  <si>
    <t>Speed</t>
  </si>
  <si>
    <t>SpeedIsValid</t>
  </si>
  <si>
    <t>SpeedFromSky</t>
  </si>
  <si>
    <t>SpeedFromEarth</t>
  </si>
  <si>
    <t>SpeedRestriction</t>
  </si>
  <si>
    <t>TargetSpeed</t>
  </si>
  <si>
    <t>Acceleration</t>
  </si>
  <si>
    <t>DesignSpeed</t>
  </si>
  <si>
    <t>PressureTC</t>
  </si>
  <si>
    <t>PressureTM</t>
  </si>
  <si>
    <t>PressureUR</t>
  </si>
  <si>
    <t>BreakingFactor</t>
  </si>
  <si>
    <t>Longitude</t>
  </si>
  <si>
    <t>Latitude</t>
  </si>
  <si>
    <t>gpsValid</t>
  </si>
  <si>
    <t>SystemWarningLevel</t>
  </si>
  <si>
    <t>FullSetWarningLevel</t>
  </si>
  <si>
    <t>IsPressureOk</t>
  </si>
  <si>
    <t>IsEpvReady</t>
  </si>
  <si>
    <t>IsEpvReleased</t>
  </si>
  <si>
    <t>ModulesActivityString</t>
  </si>
  <si>
    <t>Milage</t>
  </si>
  <si>
    <t>Light</t>
  </si>
  <si>
    <t>AlsnFreqTarget</t>
  </si>
  <si>
    <t>AlsnFreqFact</t>
  </si>
  <si>
    <t>AutolockTypeTarget</t>
  </si>
  <si>
    <t>AutolockTypeFact</t>
  </si>
  <si>
    <t>Time</t>
  </si>
  <si>
    <t>Date</t>
  </si>
  <si>
    <t>IsRegistrationTapeActive</t>
  </si>
  <si>
    <t>DriveModeTarget</t>
  </si>
  <si>
    <t>DriveModeFact</t>
  </si>
  <si>
    <t>IronWheels</t>
  </si>
  <si>
    <t>IsVigilanceRequired</t>
  </si>
  <si>
    <t>IsTractionOn</t>
  </si>
  <si>
    <t>Direction</t>
  </si>
  <si>
    <t>Ordinate</t>
  </si>
  <si>
    <t>NextStatinName</t>
  </si>
  <si>
    <t>NextTargetKind</t>
  </si>
  <si>
    <t>NextTargetName</t>
  </si>
  <si>
    <t>NextTargetDistance</t>
  </si>
  <si>
    <t>SautTargetDistance</t>
  </si>
  <si>
    <t>NotificationText</t>
  </si>
  <si>
    <t>TrackNumber</t>
  </si>
  <si>
    <t>MachinistNumber</t>
  </si>
  <si>
    <t>TrainNumber</t>
  </si>
  <si>
    <t>WagonCount</t>
  </si>
  <si>
    <t>AxlesCount</t>
  </si>
  <si>
    <t>TrainMass</t>
  </si>
  <si>
    <t>ManualOrdinateEnable</t>
  </si>
  <si>
    <t>ManualOrdinate</t>
  </si>
  <si>
    <t>ManualOrdinateIncreaseDirection</t>
  </si>
  <si>
    <t>AutolockSpeed</t>
  </si>
  <si>
    <t>TsvcIsOnline</t>
  </si>
  <si>
    <t>TsvcIsMachinistCheerful</t>
  </si>
  <si>
    <t>TsvcIsVigilanceRequired</t>
  </si>
  <si>
    <t>TsvcIsPreAlarmActive</t>
  </si>
  <si>
    <t>60.4688</t>
  </si>
  <si>
    <t>56.884</t>
  </si>
  <si>
    <t>Скорость</t>
  </si>
  <si>
    <t>Ускоренье</t>
  </si>
  <si>
    <t>Целевая</t>
  </si>
  <si>
    <t>Ограничение</t>
  </si>
  <si>
    <t>Крутизна кривой</t>
  </si>
  <si>
    <t>Конструктивная скорость</t>
  </si>
  <si>
    <t>Коэф. Торможенья</t>
  </si>
  <si>
    <t>12345678---C</t>
  </si>
  <si>
    <t>Светофор</t>
  </si>
  <si>
    <t>Частота АЛСН</t>
  </si>
  <si>
    <t>Тип АБ</t>
  </si>
  <si>
    <t>Время</t>
  </si>
  <si>
    <t>Временной шаг</t>
  </si>
  <si>
    <t>Начальное время</t>
  </si>
  <si>
    <t>Вся дата</t>
  </si>
  <si>
    <t>Режим движения</t>
  </si>
  <si>
    <t>Режим движения (РМП)</t>
  </si>
  <si>
    <t>Запрос бдительности</t>
  </si>
  <si>
    <t>Тяха</t>
  </si>
  <si>
    <t>Направленье</t>
  </si>
  <si>
    <t>Ордината</t>
  </si>
  <si>
    <t>Начальная ордината</t>
  </si>
  <si>
    <t>Станция</t>
  </si>
  <si>
    <t>Тип цели</t>
  </si>
  <si>
    <t>ID типа цели</t>
  </si>
  <si>
    <t>Название цели</t>
  </si>
  <si>
    <t>Оп. место</t>
  </si>
  <si>
    <t>Мост</t>
  </si>
  <si>
    <t>Переезд</t>
  </si>
  <si>
    <t>Платформа</t>
  </si>
  <si>
    <t>Туннель</t>
  </si>
  <si>
    <t>Стрелка</t>
  </si>
  <si>
    <t>ТКС</t>
  </si>
  <si>
    <t>ГПУ САУТ</t>
  </si>
  <si>
    <t>Тупик</t>
  </si>
  <si>
    <t>Ордината цели</t>
  </si>
  <si>
    <t>X, м</t>
  </si>
  <si>
    <t>Расстояние, м</t>
  </si>
  <si>
    <t>Ордината цели САУТ</t>
  </si>
  <si>
    <t>Расстояние до цели САУТ</t>
  </si>
  <si>
    <t>Номер пути</t>
  </si>
  <si>
    <t>60.4689</t>
  </si>
  <si>
    <t>56.885</t>
  </si>
  <si>
    <t>60.4690</t>
  </si>
  <si>
    <t>56.886</t>
  </si>
  <si>
    <t>60.4691</t>
  </si>
  <si>
    <t>56.887</t>
  </si>
  <si>
    <t>60.4692</t>
  </si>
  <si>
    <t>56.888</t>
  </si>
  <si>
    <t xml:space="preserve"> </t>
  </si>
  <si>
    <t>Мулянка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</si>
</sst>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F400]h:mm:ss\ AM/PM"/>
    <numFmt numFmtId="166" formatCode="0.000"/>
    <numFmt numFmtId="167" formatCode="0.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6" tint="0.79998168889431442"/>
      </right>
      <top/>
      <bottom/>
      <diagonal/>
    </border>
    <border>
      <left style="thin">
        <color theme="6" tint="0.79998168889431442"/>
      </left>
      <right style="thin">
        <color theme="6" tint="0.7999816888943144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theme="4" tint="0.79998168889431442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5" borderId="6" xfId="0" applyFill="1" applyBorder="1" applyAlignment="1">
      <alignment horizontal="center" textRotation="90"/>
    </xf>
    <xf numFmtId="0" fontId="0" fillId="2" borderId="7" xfId="0" applyFill="1" applyBorder="1"/>
    <xf numFmtId="0" fontId="0" fillId="2" borderId="8" xfId="0" applyFill="1" applyBorder="1"/>
    <xf numFmtId="1" fontId="0" fillId="2" borderId="8" xfId="0" applyNumberFormat="1" applyFill="1" applyBorder="1"/>
    <xf numFmtId="2" fontId="2" fillId="2" borderId="8" xfId="0" applyNumberFormat="1" applyFont="1" applyFill="1" applyBorder="1"/>
    <xf numFmtId="1" fontId="0" fillId="3" borderId="2" xfId="0" applyNumberFormat="1" applyFill="1" applyBorder="1"/>
    <xf numFmtId="0" fontId="1" fillId="5" borderId="6" xfId="0" applyFont="1" applyFill="1" applyBorder="1" applyAlignment="1">
      <alignment horizontal="center" textRotation="90"/>
    </xf>
    <xf numFmtId="164" fontId="0" fillId="5" borderId="9" xfId="0" applyNumberFormat="1" applyFill="1" applyBorder="1" applyAlignment="1">
      <alignment horizontal="center" textRotation="90"/>
    </xf>
    <xf numFmtId="164" fontId="0" fillId="2" borderId="0" xfId="0" applyNumberFormat="1" applyFill="1" applyBorder="1"/>
    <xf numFmtId="0" fontId="0" fillId="0" borderId="0" xfId="0" applyFill="1" applyBorder="1"/>
    <xf numFmtId="165" fontId="0" fillId="0" borderId="0" xfId="0" applyNumberFormat="1" applyBorder="1"/>
    <xf numFmtId="165" fontId="0" fillId="2" borderId="8" xfId="0" applyNumberFormat="1" applyFill="1" applyBorder="1"/>
    <xf numFmtId="14" fontId="0" fillId="0" borderId="0" xfId="0" applyNumberFormat="1" applyBorder="1"/>
    <xf numFmtId="165" fontId="0" fillId="3" borderId="2" xfId="0" applyNumberFormat="1" applyFill="1" applyBorder="1"/>
    <xf numFmtId="14" fontId="0" fillId="3" borderId="2" xfId="0" applyNumberFormat="1" applyFill="1" applyBorder="1"/>
    <xf numFmtId="0" fontId="0" fillId="2" borderId="8" xfId="0" applyFill="1" applyBorder="1" applyAlignment="1">
      <alignment horizontal="right"/>
    </xf>
    <xf numFmtId="3" fontId="0" fillId="2" borderId="8" xfId="0" applyNumberFormat="1" applyFill="1" applyBorder="1"/>
    <xf numFmtId="3" fontId="0" fillId="2" borderId="7" xfId="0" applyNumberFormat="1" applyFill="1" applyBorder="1"/>
    <xf numFmtId="3" fontId="0" fillId="3" borderId="2" xfId="0" applyNumberFormat="1" applyFill="1" applyBorder="1"/>
    <xf numFmtId="49" fontId="0" fillId="3" borderId="2" xfId="0" applyNumberFormat="1" applyFill="1" applyBorder="1"/>
    <xf numFmtId="166" fontId="0" fillId="3" borderId="1" xfId="0" applyNumberFormat="1" applyFill="1" applyBorder="1"/>
    <xf numFmtId="167" fontId="0" fillId="3" borderId="2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383"/>
  <sheetViews>
    <sheetView tabSelected="1" workbookViewId="0">
      <pane ySplit="1" topLeftCell="A2" activePane="bottomLeft" state="frozen"/>
      <selection pane="bottomLeft" activeCell="AK12" sqref="AK12"/>
    </sheetView>
  </sheetViews>
  <sheetFormatPr defaultRowHeight="15"/>
  <cols>
    <col min="1" max="1" width="9.140625" style="2"/>
    <col min="2" max="28" width="9.140625" style="3"/>
    <col min="29" max="29" width="10.140625" style="3" bestFit="1" customWidth="1"/>
    <col min="30" max="57" width="9.140625" style="3"/>
    <col min="58" max="58" width="9.140625" style="17"/>
    <col min="59" max="59" width="9.140625" style="10"/>
    <col min="60" max="61" width="9.140625" style="11"/>
    <col min="62" max="62" width="9.140625" style="11" customWidth="1"/>
    <col min="63" max="74" width="9.140625" style="11"/>
    <col min="75" max="75" width="13" style="11" customWidth="1"/>
    <col min="76" max="76" width="9.140625" style="11"/>
    <col min="77" max="77" width="10" style="11" bestFit="1" customWidth="1"/>
    <col min="78" max="78" width="12.85546875" style="11" customWidth="1"/>
    <col min="79" max="90" width="9.140625" style="11"/>
    <col min="91" max="91" width="9.140625" style="1"/>
    <col min="92" max="92" width="24.28515625" style="1" bestFit="1" customWidth="1"/>
    <col min="93" max="93" width="10.140625" style="1" bestFit="1" customWidth="1"/>
    <col min="94" max="16384" width="9.140625" style="1"/>
  </cols>
  <sheetData>
    <row r="1" spans="1:93" s="6" customFormat="1" ht="176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16" t="s">
        <v>70</v>
      </c>
      <c r="BG1" s="8" t="s">
        <v>95</v>
      </c>
      <c r="BH1" s="9" t="s">
        <v>59</v>
      </c>
      <c r="BI1" s="15" t="s">
        <v>60</v>
      </c>
      <c r="BJ1" s="15" t="s">
        <v>61</v>
      </c>
      <c r="BK1" s="9" t="s">
        <v>62</v>
      </c>
      <c r="BL1" s="15" t="s">
        <v>67</v>
      </c>
      <c r="BM1" s="9" t="s">
        <v>68</v>
      </c>
      <c r="BN1" s="9" t="s">
        <v>69</v>
      </c>
      <c r="BO1" s="9" t="s">
        <v>70</v>
      </c>
      <c r="BP1" s="9" t="s">
        <v>75</v>
      </c>
      <c r="BQ1" s="15" t="s">
        <v>76</v>
      </c>
      <c r="BR1" s="15" t="s">
        <v>77</v>
      </c>
      <c r="BS1" s="9" t="s">
        <v>78</v>
      </c>
      <c r="BT1" s="9" t="s">
        <v>79</v>
      </c>
      <c r="BU1" s="15" t="s">
        <v>81</v>
      </c>
      <c r="BV1" s="15" t="s">
        <v>83</v>
      </c>
      <c r="BW1" s="9" t="s">
        <v>82</v>
      </c>
      <c r="BX1" s="15" t="s">
        <v>84</v>
      </c>
      <c r="BY1" s="15" t="s">
        <v>94</v>
      </c>
      <c r="BZ1" s="9" t="s">
        <v>96</v>
      </c>
      <c r="CA1" s="15" t="s">
        <v>97</v>
      </c>
      <c r="CB1" s="9" t="s">
        <v>98</v>
      </c>
      <c r="CC1" s="15" t="s">
        <v>99</v>
      </c>
      <c r="CD1" s="9"/>
      <c r="CE1" s="9"/>
      <c r="CF1" s="9"/>
      <c r="CG1" s="9"/>
      <c r="CH1" s="9"/>
      <c r="CI1" s="9"/>
      <c r="CJ1" s="9"/>
      <c r="CK1" s="9"/>
      <c r="CL1" s="9"/>
      <c r="CM1" s="7"/>
    </row>
    <row r="2" spans="1:93">
      <c r="A2" s="29">
        <f>ABS(BH2)</f>
        <v>0</v>
      </c>
      <c r="B2" s="3">
        <v>1</v>
      </c>
      <c r="C2" s="14">
        <f>A2</f>
        <v>0</v>
      </c>
      <c r="D2" s="14">
        <f>A2</f>
        <v>0</v>
      </c>
      <c r="E2" s="14">
        <f>BK2</f>
        <v>65</v>
      </c>
      <c r="F2" s="14">
        <f>BJ2</f>
        <v>60</v>
      </c>
      <c r="G2" s="30">
        <f>BI2</f>
        <v>0</v>
      </c>
      <c r="H2" s="3">
        <f>$CO$3</f>
        <v>40</v>
      </c>
      <c r="I2" s="3">
        <v>0</v>
      </c>
      <c r="J2" s="3">
        <v>0</v>
      </c>
      <c r="K2" s="3">
        <v>0</v>
      </c>
      <c r="L2" s="3">
        <f>$CO$5</f>
        <v>0.32</v>
      </c>
      <c r="M2" s="3" t="s">
        <v>57</v>
      </c>
      <c r="N2" s="3" t="s">
        <v>58</v>
      </c>
      <c r="O2" s="3">
        <v>1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3" t="s">
        <v>66</v>
      </c>
      <c r="V2" s="14">
        <f>BG2</f>
        <v>0</v>
      </c>
      <c r="W2" s="3">
        <f>BL2</f>
        <v>2</v>
      </c>
      <c r="X2" s="3">
        <f>BM2</f>
        <v>50</v>
      </c>
      <c r="Y2" s="3">
        <f>BM2</f>
        <v>50</v>
      </c>
      <c r="Z2" s="3">
        <f>BN2</f>
        <v>0</v>
      </c>
      <c r="AA2" s="3">
        <f>BN2</f>
        <v>0</v>
      </c>
      <c r="AB2" s="22">
        <f>BO2</f>
        <v>0.61805555555555558</v>
      </c>
      <c r="AC2" s="23">
        <f ca="1">$CO$7</f>
        <v>41919</v>
      </c>
      <c r="AD2" s="3">
        <v>1</v>
      </c>
      <c r="AE2" s="3">
        <f>BP2</f>
        <v>1</v>
      </c>
      <c r="AF2" s="3">
        <f>BP2</f>
        <v>1</v>
      </c>
      <c r="AG2" s="3">
        <v>1</v>
      </c>
      <c r="AH2" s="3">
        <f t="shared" ref="AH2:AM2" si="0">BQ2</f>
        <v>0</v>
      </c>
      <c r="AI2" s="3">
        <f t="shared" si="0"/>
        <v>0</v>
      </c>
      <c r="AJ2" s="3">
        <f t="shared" si="0"/>
        <v>0</v>
      </c>
      <c r="AK2" s="14">
        <f t="shared" si="0"/>
        <v>16560100</v>
      </c>
      <c r="AL2" s="3" t="str">
        <f t="shared" si="0"/>
        <v>Мулянка</v>
      </c>
      <c r="AM2" s="3">
        <f t="shared" si="0"/>
        <v>-1</v>
      </c>
      <c r="AN2" s="3" t="str">
        <f>BX2</f>
        <v xml:space="preserve"> </v>
      </c>
      <c r="AO2" s="27">
        <f>BZ2</f>
        <v>0</v>
      </c>
      <c r="AP2" s="14">
        <f>CB2</f>
        <v>0</v>
      </c>
      <c r="AQ2" s="28"/>
      <c r="AR2" s="3">
        <f>CC2</f>
        <v>15</v>
      </c>
      <c r="AS2" s="3">
        <v>4581</v>
      </c>
      <c r="AT2" s="3">
        <v>777</v>
      </c>
      <c r="AU2" s="3">
        <v>100</v>
      </c>
      <c r="AV2" s="3">
        <v>400</v>
      </c>
      <c r="AW2" s="3">
        <v>6000</v>
      </c>
      <c r="AX2" s="3">
        <v>0</v>
      </c>
      <c r="AY2" s="3">
        <v>1100</v>
      </c>
      <c r="AZ2" s="3">
        <v>1</v>
      </c>
      <c r="BA2" s="3">
        <v>40</v>
      </c>
      <c r="BB2" s="3">
        <v>0</v>
      </c>
      <c r="BC2" s="3">
        <v>0</v>
      </c>
      <c r="BD2" s="3">
        <v>0</v>
      </c>
      <c r="BE2" s="3">
        <v>0</v>
      </c>
      <c r="BF2" s="17">
        <v>0</v>
      </c>
      <c r="BG2" s="26">
        <v>0</v>
      </c>
      <c r="BH2" s="12">
        <v>0</v>
      </c>
      <c r="BI2" s="13">
        <v>0</v>
      </c>
      <c r="BJ2" s="12">
        <v>60</v>
      </c>
      <c r="BK2" s="12">
        <v>65</v>
      </c>
      <c r="BL2" s="11">
        <v>2</v>
      </c>
      <c r="BM2" s="11">
        <v>50</v>
      </c>
      <c r="BN2" s="11">
        <v>0</v>
      </c>
      <c r="BO2" s="20">
        <f>$CO$6</f>
        <v>0.61805555555555558</v>
      </c>
      <c r="BP2" s="11">
        <f>$CO$8</f>
        <v>1</v>
      </c>
      <c r="BQ2" s="11">
        <v>0</v>
      </c>
      <c r="BR2" s="11">
        <v>0</v>
      </c>
      <c r="BS2" s="11">
        <f>SIGN(BH2)</f>
        <v>0</v>
      </c>
      <c r="BT2" s="12">
        <f>$CO$9+BG2</f>
        <v>16560100</v>
      </c>
      <c r="BU2" s="24" t="s">
        <v>109</v>
      </c>
      <c r="BV2" s="11">
        <v>-1</v>
      </c>
      <c r="BW2" s="24">
        <f>VLOOKUP(BV2,'Типы препятствий'!$A$1:$B$12,2)</f>
        <v>0</v>
      </c>
      <c r="BX2" s="24" t="s">
        <v>108</v>
      </c>
      <c r="BY2" s="11">
        <v>16561220</v>
      </c>
      <c r="BZ2" s="25">
        <v>0</v>
      </c>
      <c r="CA2" s="11">
        <v>15950</v>
      </c>
      <c r="CB2" s="12">
        <v>0</v>
      </c>
      <c r="CC2" s="11">
        <v>15</v>
      </c>
      <c r="CN2" s="1" t="s">
        <v>71</v>
      </c>
      <c r="CO2" s="1">
        <v>0.5</v>
      </c>
    </row>
    <row r="3" spans="1:93">
      <c r="A3" s="29">
        <f t="shared" ref="A3:A6" si="1">ABS(BH3)</f>
        <v>0</v>
      </c>
      <c r="B3" s="3">
        <v>2</v>
      </c>
      <c r="C3" s="14">
        <f t="shared" ref="C3:C6" si="2">A3</f>
        <v>0</v>
      </c>
      <c r="D3" s="14">
        <f t="shared" ref="D3:D6" si="3">A3</f>
        <v>0</v>
      </c>
      <c r="E3" s="14">
        <f t="shared" ref="E3:E6" si="4">BK3</f>
        <v>63</v>
      </c>
      <c r="F3" s="14">
        <f t="shared" ref="F3:F6" si="5">BJ3</f>
        <v>60</v>
      </c>
      <c r="G3" s="30">
        <f t="shared" ref="G3:G6" si="6">BI3</f>
        <v>0</v>
      </c>
      <c r="H3" s="3">
        <f t="shared" ref="H3:H21" si="7">$CO$3</f>
        <v>40</v>
      </c>
      <c r="I3" s="3">
        <v>0</v>
      </c>
      <c r="J3" s="3">
        <v>0</v>
      </c>
      <c r="K3" s="3">
        <v>0</v>
      </c>
      <c r="L3" s="3">
        <f t="shared" ref="L3:L21" si="8">$CO$5</f>
        <v>0.32</v>
      </c>
      <c r="M3" s="3" t="s">
        <v>100</v>
      </c>
      <c r="N3" s="3" t="s">
        <v>101</v>
      </c>
      <c r="O3" s="3">
        <v>1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 t="s">
        <v>66</v>
      </c>
      <c r="V3" s="14">
        <f t="shared" ref="V3:V6" si="9">BG3</f>
        <v>0</v>
      </c>
      <c r="W3" s="3">
        <f t="shared" ref="W3:W6" si="10">BL3</f>
        <v>2</v>
      </c>
      <c r="X3" s="3">
        <f t="shared" ref="X3:X6" si="11">BM3</f>
        <v>50</v>
      </c>
      <c r="Y3" s="3">
        <f t="shared" ref="Y3:Y6" si="12">BM3</f>
        <v>50</v>
      </c>
      <c r="Z3" s="3">
        <f t="shared" ref="Z3:Z6" si="13">BN3</f>
        <v>0</v>
      </c>
      <c r="AA3" s="3">
        <f t="shared" ref="AA3:AA6" si="14">BN3</f>
        <v>0</v>
      </c>
      <c r="AB3" s="22">
        <f t="shared" ref="AB3:AB6" si="15">BO3</f>
        <v>0.6180613425925926</v>
      </c>
      <c r="AC3" s="23">
        <f t="shared" ref="AC3:AC21" ca="1" si="16">$CO$7</f>
        <v>41919</v>
      </c>
      <c r="AD3" s="3">
        <v>2</v>
      </c>
      <c r="AE3" s="3">
        <f t="shared" ref="AE3:AE6" si="17">BP3</f>
        <v>1</v>
      </c>
      <c r="AF3" s="3">
        <f t="shared" ref="AF3:AF6" si="18">BP3</f>
        <v>1</v>
      </c>
      <c r="AG3" s="3">
        <v>2</v>
      </c>
      <c r="AH3" s="3">
        <f t="shared" ref="AH3:AH6" si="19">BQ3</f>
        <v>0</v>
      </c>
      <c r="AI3" s="3">
        <f t="shared" ref="AI3:AI6" si="20">BR3</f>
        <v>0</v>
      </c>
      <c r="AJ3" s="3">
        <f t="shared" ref="AJ3:AJ6" si="21">BS3</f>
        <v>0</v>
      </c>
      <c r="AK3" s="14">
        <f t="shared" ref="AK3:AK6" si="22">BT3</f>
        <v>16560100</v>
      </c>
      <c r="AL3" s="3" t="str">
        <f t="shared" ref="AL3:AL6" si="23">BU3</f>
        <v>Мулянка</v>
      </c>
      <c r="AM3" s="3">
        <f t="shared" ref="AM3:AM6" si="24">BV3</f>
        <v>-1</v>
      </c>
      <c r="AN3" s="3" t="str">
        <f t="shared" ref="AN3:AN6" si="25">BX3</f>
        <v xml:space="preserve"> </v>
      </c>
      <c r="AO3" s="27">
        <f t="shared" ref="AO3:AO6" si="26">BZ3</f>
        <v>0</v>
      </c>
      <c r="AP3" s="14">
        <f t="shared" ref="AP3:AP6" si="27">CB3</f>
        <v>0</v>
      </c>
      <c r="AQ3" s="28"/>
      <c r="AR3" s="3">
        <f t="shared" ref="AR3:AR6" si="28">CC3</f>
        <v>15</v>
      </c>
      <c r="AS3" s="3">
        <v>4581</v>
      </c>
      <c r="AT3" s="3">
        <v>777</v>
      </c>
      <c r="AU3" s="3">
        <v>100</v>
      </c>
      <c r="AV3" s="3">
        <v>400</v>
      </c>
      <c r="AW3" s="3">
        <v>6000</v>
      </c>
      <c r="AX3" s="3">
        <v>0</v>
      </c>
      <c r="AY3" s="3">
        <v>1100</v>
      </c>
      <c r="AZ3" s="3">
        <v>1</v>
      </c>
      <c r="BA3" s="3">
        <v>40</v>
      </c>
      <c r="BB3" s="3">
        <v>0</v>
      </c>
      <c r="BC3" s="3">
        <v>0</v>
      </c>
      <c r="BD3" s="3">
        <v>0</v>
      </c>
      <c r="BE3" s="3">
        <v>0</v>
      </c>
      <c r="BF3" s="17">
        <f>BF2+$CO$2</f>
        <v>0.5</v>
      </c>
      <c r="BG3" s="26">
        <f>BG2+(BH3/3.6) * $CO$2</f>
        <v>0</v>
      </c>
      <c r="BH3" s="12">
        <f>BH2+(BI2*$CO$2)*3.6</f>
        <v>0</v>
      </c>
      <c r="BI3" s="13">
        <f>BI2*0.95</f>
        <v>0</v>
      </c>
      <c r="BJ3" s="12">
        <f>BJ2</f>
        <v>60</v>
      </c>
      <c r="BK3" s="12">
        <f>BK2 + SIGN(BJ3-BK2)*(MIN($CO$4, ABS(BJ3-BK2)))</f>
        <v>63</v>
      </c>
      <c r="BL3" s="11">
        <f>BL2</f>
        <v>2</v>
      </c>
      <c r="BM3" s="11">
        <f>BM2</f>
        <v>50</v>
      </c>
      <c r="BN3" s="11">
        <f>BN2</f>
        <v>0</v>
      </c>
      <c r="BO3" s="20">
        <f>BO2+$CO$2/24/60/60</f>
        <v>0.6180613425925926</v>
      </c>
      <c r="BP3" s="11">
        <f>$CO$8</f>
        <v>1</v>
      </c>
      <c r="BQ3" s="11">
        <f>BQ2</f>
        <v>0</v>
      </c>
      <c r="BR3" s="11">
        <f>BR2</f>
        <v>0</v>
      </c>
      <c r="BS3" s="11">
        <f t="shared" ref="BS3:BS6" si="29">SIGN(BH3)</f>
        <v>0</v>
      </c>
      <c r="BT3" s="12">
        <f t="shared" ref="BT3:BT6" si="30">$CO$9+BG3</f>
        <v>16560100</v>
      </c>
      <c r="BU3" s="24" t="str">
        <f>BU2</f>
        <v>Мулянка</v>
      </c>
      <c r="BV3" s="11">
        <f>BV2</f>
        <v>-1</v>
      </c>
      <c r="BW3" s="24">
        <f>VLOOKUP(BV3,'Типы препятствий'!$A$1:$B$12,2)</f>
        <v>0</v>
      </c>
      <c r="BX3" s="24" t="str">
        <f>BX2</f>
        <v xml:space="preserve"> </v>
      </c>
      <c r="BY3" s="11">
        <f>BY2</f>
        <v>16561220</v>
      </c>
      <c r="BZ3" s="25">
        <v>0</v>
      </c>
      <c r="CA3" s="11">
        <f>CA2</f>
        <v>15950</v>
      </c>
      <c r="CB3" s="12">
        <v>0</v>
      </c>
      <c r="CC3" s="11">
        <f>CC2</f>
        <v>15</v>
      </c>
      <c r="CN3" s="1" t="s">
        <v>64</v>
      </c>
      <c r="CO3" s="1">
        <v>40</v>
      </c>
    </row>
    <row r="4" spans="1:93">
      <c r="A4" s="29">
        <f t="shared" si="1"/>
        <v>0</v>
      </c>
      <c r="B4" s="3">
        <v>3</v>
      </c>
      <c r="C4" s="14">
        <f t="shared" si="2"/>
        <v>0</v>
      </c>
      <c r="D4" s="14">
        <f t="shared" si="3"/>
        <v>0</v>
      </c>
      <c r="E4" s="14">
        <f t="shared" si="4"/>
        <v>61</v>
      </c>
      <c r="F4" s="14">
        <f t="shared" si="5"/>
        <v>60</v>
      </c>
      <c r="G4" s="30">
        <f t="shared" si="6"/>
        <v>0</v>
      </c>
      <c r="H4" s="3">
        <f t="shared" si="7"/>
        <v>40</v>
      </c>
      <c r="I4" s="3">
        <v>0</v>
      </c>
      <c r="J4" s="3">
        <v>0</v>
      </c>
      <c r="K4" s="3">
        <v>0</v>
      </c>
      <c r="L4" s="3">
        <f t="shared" si="8"/>
        <v>0.32</v>
      </c>
      <c r="M4" s="3" t="s">
        <v>102</v>
      </c>
      <c r="N4" s="3" t="s">
        <v>103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 t="s">
        <v>66</v>
      </c>
      <c r="V4" s="14">
        <f t="shared" si="9"/>
        <v>0</v>
      </c>
      <c r="W4" s="3">
        <f t="shared" si="10"/>
        <v>2</v>
      </c>
      <c r="X4" s="3">
        <f t="shared" si="11"/>
        <v>50</v>
      </c>
      <c r="Y4" s="3">
        <f t="shared" si="12"/>
        <v>50</v>
      </c>
      <c r="Z4" s="3">
        <f t="shared" si="13"/>
        <v>0</v>
      </c>
      <c r="AA4" s="3">
        <f t="shared" si="14"/>
        <v>0</v>
      </c>
      <c r="AB4" s="22">
        <f t="shared" si="15"/>
        <v>0.61806712962962962</v>
      </c>
      <c r="AC4" s="23">
        <f t="shared" ca="1" si="16"/>
        <v>41919</v>
      </c>
      <c r="AD4" s="3">
        <v>3</v>
      </c>
      <c r="AE4" s="3">
        <f t="shared" si="17"/>
        <v>1</v>
      </c>
      <c r="AF4" s="3">
        <f t="shared" si="18"/>
        <v>1</v>
      </c>
      <c r="AG4" s="3">
        <v>3</v>
      </c>
      <c r="AH4" s="3">
        <f t="shared" si="19"/>
        <v>0</v>
      </c>
      <c r="AI4" s="3">
        <f t="shared" si="20"/>
        <v>0</v>
      </c>
      <c r="AJ4" s="3">
        <f t="shared" si="21"/>
        <v>0</v>
      </c>
      <c r="AK4" s="14">
        <f t="shared" si="22"/>
        <v>16560100</v>
      </c>
      <c r="AL4" s="3" t="str">
        <f t="shared" si="23"/>
        <v>Мулянка</v>
      </c>
      <c r="AM4" s="3">
        <f t="shared" si="24"/>
        <v>-1</v>
      </c>
      <c r="AN4" s="3" t="str">
        <f t="shared" si="25"/>
        <v xml:space="preserve"> </v>
      </c>
      <c r="AO4" s="27">
        <f t="shared" si="26"/>
        <v>0</v>
      </c>
      <c r="AP4" s="14">
        <f t="shared" si="27"/>
        <v>0</v>
      </c>
      <c r="AQ4" s="28"/>
      <c r="AR4" s="3">
        <f t="shared" si="28"/>
        <v>15</v>
      </c>
      <c r="AS4" s="3">
        <v>4581</v>
      </c>
      <c r="AT4" s="3">
        <v>777</v>
      </c>
      <c r="AU4" s="3">
        <v>100</v>
      </c>
      <c r="AV4" s="3">
        <v>400</v>
      </c>
      <c r="AW4" s="3">
        <v>6000</v>
      </c>
      <c r="AX4" s="3">
        <v>0</v>
      </c>
      <c r="AY4" s="3">
        <v>1100</v>
      </c>
      <c r="AZ4" s="3">
        <v>1</v>
      </c>
      <c r="BA4" s="3">
        <v>40</v>
      </c>
      <c r="BB4" s="3">
        <v>0</v>
      </c>
      <c r="BC4" s="3">
        <v>0</v>
      </c>
      <c r="BD4" s="3">
        <v>0</v>
      </c>
      <c r="BE4" s="3">
        <v>0</v>
      </c>
      <c r="BF4" s="17">
        <f t="shared" ref="BF4:BF6" si="31">BF3+$CO$2</f>
        <v>1</v>
      </c>
      <c r="BG4" s="26">
        <f t="shared" ref="BG4:BG6" si="32">BG3+(BH4/3.6) * $CO$2</f>
        <v>0</v>
      </c>
      <c r="BH4" s="12">
        <f t="shared" ref="BH4:BH6" si="33">BH3+(BI3*$CO$2)*3.6</f>
        <v>0</v>
      </c>
      <c r="BI4" s="13">
        <f t="shared" ref="BI4:BI6" si="34">BI3*0.95</f>
        <v>0</v>
      </c>
      <c r="BJ4" s="12">
        <f t="shared" ref="BJ4:BJ6" si="35">BJ3</f>
        <v>60</v>
      </c>
      <c r="BK4" s="12">
        <f t="shared" ref="BK4:BK6" si="36">BK3 + SIGN(BJ4-BK3)*(MIN($CO$4, ABS(BJ4-BK3)))</f>
        <v>61</v>
      </c>
      <c r="BL4" s="11">
        <f t="shared" ref="BL4:BL6" si="37">BL3</f>
        <v>2</v>
      </c>
      <c r="BM4" s="11">
        <f t="shared" ref="BM4:BM6" si="38">BM3</f>
        <v>50</v>
      </c>
      <c r="BN4" s="11">
        <f t="shared" ref="BN4:BN6" si="39">BN3</f>
        <v>0</v>
      </c>
      <c r="BO4" s="20">
        <f t="shared" ref="BO4:BO6" si="40">BO3+$CO$2/24/60/60</f>
        <v>0.61806712962962962</v>
      </c>
      <c r="BP4" s="11">
        <f>$CO$8</f>
        <v>1</v>
      </c>
      <c r="BQ4" s="11">
        <f t="shared" ref="BQ4:BQ6" si="41">BQ3</f>
        <v>0</v>
      </c>
      <c r="BR4" s="11">
        <f t="shared" ref="BR4:BR6" si="42">BR3</f>
        <v>0</v>
      </c>
      <c r="BS4" s="11">
        <f t="shared" si="29"/>
        <v>0</v>
      </c>
      <c r="BT4" s="12">
        <f t="shared" si="30"/>
        <v>16560100</v>
      </c>
      <c r="BU4" s="24" t="str">
        <f t="shared" ref="BU4:BU6" si="43">BU3</f>
        <v>Мулянка</v>
      </c>
      <c r="BV4" s="11">
        <f t="shared" ref="BV4:BV6" si="44">BV3</f>
        <v>-1</v>
      </c>
      <c r="BW4" s="24">
        <f>VLOOKUP(BV4,'Типы препятствий'!$A$1:$B$12,2)</f>
        <v>0</v>
      </c>
      <c r="BX4" s="24" t="str">
        <f t="shared" ref="BX4:BX6" si="45">BX3</f>
        <v xml:space="preserve"> </v>
      </c>
      <c r="BY4" s="11">
        <f t="shared" ref="BY4:BY6" si="46">BY3</f>
        <v>16561220</v>
      </c>
      <c r="BZ4" s="25">
        <v>0</v>
      </c>
      <c r="CA4" s="11">
        <f t="shared" ref="CA4:CA6" si="47">CA3</f>
        <v>15950</v>
      </c>
      <c r="CB4" s="12">
        <v>0</v>
      </c>
      <c r="CC4" s="11">
        <f t="shared" ref="CC4:CC6" si="48">CC3</f>
        <v>15</v>
      </c>
      <c r="CN4" s="1" t="s">
        <v>63</v>
      </c>
      <c r="CO4" s="1">
        <v>2</v>
      </c>
    </row>
    <row r="5" spans="1:93">
      <c r="A5" s="29">
        <f t="shared" si="1"/>
        <v>0</v>
      </c>
      <c r="B5" s="3">
        <v>4</v>
      </c>
      <c r="C5" s="14">
        <f t="shared" si="2"/>
        <v>0</v>
      </c>
      <c r="D5" s="14">
        <f t="shared" si="3"/>
        <v>0</v>
      </c>
      <c r="E5" s="14">
        <f t="shared" si="4"/>
        <v>60</v>
      </c>
      <c r="F5" s="14">
        <f t="shared" si="5"/>
        <v>60</v>
      </c>
      <c r="G5" s="30">
        <f t="shared" si="6"/>
        <v>0</v>
      </c>
      <c r="H5" s="3">
        <f t="shared" si="7"/>
        <v>40</v>
      </c>
      <c r="I5" s="3">
        <v>0</v>
      </c>
      <c r="J5" s="3">
        <v>0</v>
      </c>
      <c r="K5" s="3">
        <v>0</v>
      </c>
      <c r="L5" s="3">
        <f t="shared" si="8"/>
        <v>0.32</v>
      </c>
      <c r="M5" s="3" t="s">
        <v>104</v>
      </c>
      <c r="N5" s="3" t="s">
        <v>105</v>
      </c>
      <c r="O5" s="3">
        <v>1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 t="s">
        <v>66</v>
      </c>
      <c r="V5" s="14">
        <f t="shared" si="9"/>
        <v>0</v>
      </c>
      <c r="W5" s="3">
        <f t="shared" si="10"/>
        <v>2</v>
      </c>
      <c r="X5" s="3">
        <f t="shared" si="11"/>
        <v>50</v>
      </c>
      <c r="Y5" s="3">
        <f t="shared" si="12"/>
        <v>50</v>
      </c>
      <c r="Z5" s="3">
        <f t="shared" si="13"/>
        <v>0</v>
      </c>
      <c r="AA5" s="3">
        <f t="shared" si="14"/>
        <v>0</v>
      </c>
      <c r="AB5" s="22">
        <f t="shared" si="15"/>
        <v>0.61807291666666664</v>
      </c>
      <c r="AC5" s="23">
        <f t="shared" ca="1" si="16"/>
        <v>41919</v>
      </c>
      <c r="AD5" s="3">
        <v>4</v>
      </c>
      <c r="AE5" s="3">
        <f t="shared" si="17"/>
        <v>1</v>
      </c>
      <c r="AF5" s="3">
        <f t="shared" si="18"/>
        <v>1</v>
      </c>
      <c r="AG5" s="3">
        <v>4</v>
      </c>
      <c r="AH5" s="3">
        <f t="shared" si="19"/>
        <v>0</v>
      </c>
      <c r="AI5" s="3">
        <f t="shared" si="20"/>
        <v>0</v>
      </c>
      <c r="AJ5" s="3">
        <f t="shared" si="21"/>
        <v>0</v>
      </c>
      <c r="AK5" s="14">
        <f t="shared" si="22"/>
        <v>16560100</v>
      </c>
      <c r="AL5" s="3" t="str">
        <f t="shared" si="23"/>
        <v>Мулянка</v>
      </c>
      <c r="AM5" s="3">
        <f t="shared" si="24"/>
        <v>-1</v>
      </c>
      <c r="AN5" s="3" t="str">
        <f t="shared" si="25"/>
        <v xml:space="preserve"> </v>
      </c>
      <c r="AO5" s="27">
        <f t="shared" si="26"/>
        <v>0</v>
      </c>
      <c r="AP5" s="14">
        <f t="shared" si="27"/>
        <v>0</v>
      </c>
      <c r="AQ5" s="28"/>
      <c r="AR5" s="3">
        <f t="shared" si="28"/>
        <v>15</v>
      </c>
      <c r="AS5" s="3">
        <v>4581</v>
      </c>
      <c r="AT5" s="3">
        <v>777</v>
      </c>
      <c r="AU5" s="3">
        <v>100</v>
      </c>
      <c r="AV5" s="3">
        <v>400</v>
      </c>
      <c r="AW5" s="3">
        <v>6000</v>
      </c>
      <c r="AX5" s="3">
        <v>0</v>
      </c>
      <c r="AY5" s="3">
        <v>1100</v>
      </c>
      <c r="AZ5" s="3">
        <v>1</v>
      </c>
      <c r="BA5" s="3">
        <v>40</v>
      </c>
      <c r="BB5" s="3">
        <v>0</v>
      </c>
      <c r="BC5" s="3">
        <v>0</v>
      </c>
      <c r="BD5" s="3">
        <v>0</v>
      </c>
      <c r="BE5" s="3">
        <v>0</v>
      </c>
      <c r="BF5" s="17">
        <f t="shared" si="31"/>
        <v>1.5</v>
      </c>
      <c r="BG5" s="26">
        <f t="shared" si="32"/>
        <v>0</v>
      </c>
      <c r="BH5" s="12">
        <f t="shared" si="33"/>
        <v>0</v>
      </c>
      <c r="BI5" s="13">
        <f t="shared" si="34"/>
        <v>0</v>
      </c>
      <c r="BJ5" s="12">
        <f t="shared" si="35"/>
        <v>60</v>
      </c>
      <c r="BK5" s="12">
        <f t="shared" si="36"/>
        <v>60</v>
      </c>
      <c r="BL5" s="11">
        <f t="shared" si="37"/>
        <v>2</v>
      </c>
      <c r="BM5" s="11">
        <f t="shared" si="38"/>
        <v>50</v>
      </c>
      <c r="BN5" s="11">
        <f t="shared" si="39"/>
        <v>0</v>
      </c>
      <c r="BO5" s="20">
        <f t="shared" si="40"/>
        <v>0.61807291666666664</v>
      </c>
      <c r="BP5" s="11">
        <f>$CO$8</f>
        <v>1</v>
      </c>
      <c r="BQ5" s="11">
        <f t="shared" si="41"/>
        <v>0</v>
      </c>
      <c r="BR5" s="11">
        <f t="shared" si="42"/>
        <v>0</v>
      </c>
      <c r="BS5" s="11">
        <f t="shared" si="29"/>
        <v>0</v>
      </c>
      <c r="BT5" s="12">
        <f t="shared" si="30"/>
        <v>16560100</v>
      </c>
      <c r="BU5" s="24" t="str">
        <f t="shared" si="43"/>
        <v>Мулянка</v>
      </c>
      <c r="BV5" s="11">
        <f t="shared" si="44"/>
        <v>-1</v>
      </c>
      <c r="BW5" s="24">
        <f>VLOOKUP(BV5,'Типы препятствий'!$A$1:$B$12,2)</f>
        <v>0</v>
      </c>
      <c r="BX5" s="24" t="str">
        <f t="shared" si="45"/>
        <v xml:space="preserve"> </v>
      </c>
      <c r="BY5" s="11">
        <f t="shared" si="46"/>
        <v>16561220</v>
      </c>
      <c r="BZ5" s="25">
        <v>0</v>
      </c>
      <c r="CA5" s="11">
        <f t="shared" si="47"/>
        <v>15950</v>
      </c>
      <c r="CB5" s="12">
        <v>0</v>
      </c>
      <c r="CC5" s="11">
        <f t="shared" si="48"/>
        <v>15</v>
      </c>
      <c r="CN5" s="1" t="s">
        <v>65</v>
      </c>
      <c r="CO5" s="1">
        <v>0.32</v>
      </c>
    </row>
    <row r="6" spans="1:93">
      <c r="A6" s="29">
        <f t="shared" si="1"/>
        <v>0</v>
      </c>
      <c r="B6" s="3">
        <v>5</v>
      </c>
      <c r="C6" s="14">
        <f t="shared" si="2"/>
        <v>0</v>
      </c>
      <c r="D6" s="14">
        <f t="shared" si="3"/>
        <v>0</v>
      </c>
      <c r="E6" s="14">
        <f t="shared" si="4"/>
        <v>60</v>
      </c>
      <c r="F6" s="14">
        <f t="shared" si="5"/>
        <v>60</v>
      </c>
      <c r="G6" s="30">
        <f t="shared" si="6"/>
        <v>0</v>
      </c>
      <c r="H6" s="3">
        <f t="shared" si="7"/>
        <v>40</v>
      </c>
      <c r="I6" s="3">
        <v>0</v>
      </c>
      <c r="J6" s="3">
        <v>0</v>
      </c>
      <c r="K6" s="3">
        <v>0</v>
      </c>
      <c r="L6" s="3">
        <f t="shared" si="8"/>
        <v>0.32</v>
      </c>
      <c r="M6" s="3" t="s">
        <v>106</v>
      </c>
      <c r="N6" s="3" t="s">
        <v>107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 t="s">
        <v>66</v>
      </c>
      <c r="V6" s="14">
        <f t="shared" si="9"/>
        <v>0</v>
      </c>
      <c r="W6" s="3">
        <f t="shared" si="10"/>
        <v>2</v>
      </c>
      <c r="X6" s="3">
        <f t="shared" si="11"/>
        <v>50</v>
      </c>
      <c r="Y6" s="3">
        <f t="shared" si="12"/>
        <v>50</v>
      </c>
      <c r="Z6" s="3">
        <f t="shared" si="13"/>
        <v>0</v>
      </c>
      <c r="AA6" s="3">
        <f t="shared" si="14"/>
        <v>0</v>
      </c>
      <c r="AB6" s="22">
        <f t="shared" si="15"/>
        <v>0.61807870370370366</v>
      </c>
      <c r="AC6" s="23">
        <f t="shared" ca="1" si="16"/>
        <v>41919</v>
      </c>
      <c r="AD6" s="3">
        <v>5</v>
      </c>
      <c r="AE6" s="3">
        <f t="shared" si="17"/>
        <v>1</v>
      </c>
      <c r="AF6" s="3">
        <f t="shared" si="18"/>
        <v>1</v>
      </c>
      <c r="AG6" s="3">
        <v>5</v>
      </c>
      <c r="AH6" s="3">
        <f t="shared" si="19"/>
        <v>0</v>
      </c>
      <c r="AI6" s="3">
        <f t="shared" si="20"/>
        <v>0</v>
      </c>
      <c r="AJ6" s="3">
        <f t="shared" si="21"/>
        <v>0</v>
      </c>
      <c r="AK6" s="14">
        <f t="shared" si="22"/>
        <v>16560100</v>
      </c>
      <c r="AL6" s="3" t="str">
        <f t="shared" si="23"/>
        <v>Мулянка</v>
      </c>
      <c r="AM6" s="3">
        <f t="shared" si="24"/>
        <v>-1</v>
      </c>
      <c r="AN6" s="3" t="str">
        <f t="shared" si="25"/>
        <v xml:space="preserve"> </v>
      </c>
      <c r="AO6" s="27">
        <f t="shared" si="26"/>
        <v>0</v>
      </c>
      <c r="AP6" s="14">
        <f t="shared" si="27"/>
        <v>0</v>
      </c>
      <c r="AQ6" s="28"/>
      <c r="AR6" s="3">
        <f t="shared" si="28"/>
        <v>15</v>
      </c>
      <c r="AS6" s="3">
        <v>4581</v>
      </c>
      <c r="AT6" s="3">
        <v>777</v>
      </c>
      <c r="AU6" s="3">
        <v>100</v>
      </c>
      <c r="AV6" s="3">
        <v>400</v>
      </c>
      <c r="AW6" s="3">
        <v>6000</v>
      </c>
      <c r="AX6" s="3">
        <v>0</v>
      </c>
      <c r="AY6" s="3">
        <v>1100</v>
      </c>
      <c r="AZ6" s="3">
        <v>1</v>
      </c>
      <c r="BA6" s="3">
        <v>40</v>
      </c>
      <c r="BB6" s="3">
        <v>0</v>
      </c>
      <c r="BC6" s="3">
        <v>0</v>
      </c>
      <c r="BD6" s="3">
        <v>0</v>
      </c>
      <c r="BE6" s="3">
        <v>0</v>
      </c>
      <c r="BF6" s="17">
        <f t="shared" si="31"/>
        <v>2</v>
      </c>
      <c r="BG6" s="26">
        <f t="shared" si="32"/>
        <v>0</v>
      </c>
      <c r="BH6" s="12">
        <f t="shared" si="33"/>
        <v>0</v>
      </c>
      <c r="BI6" s="13">
        <f t="shared" si="34"/>
        <v>0</v>
      </c>
      <c r="BJ6" s="12">
        <f t="shared" si="35"/>
        <v>60</v>
      </c>
      <c r="BK6" s="12">
        <f t="shared" si="36"/>
        <v>60</v>
      </c>
      <c r="BL6" s="11">
        <f t="shared" si="37"/>
        <v>2</v>
      </c>
      <c r="BM6" s="11">
        <f t="shared" si="38"/>
        <v>50</v>
      </c>
      <c r="BN6" s="11">
        <f t="shared" si="39"/>
        <v>0</v>
      </c>
      <c r="BO6" s="20">
        <f t="shared" si="40"/>
        <v>0.61807870370370366</v>
      </c>
      <c r="BP6" s="11">
        <f>$CO$8</f>
        <v>1</v>
      </c>
      <c r="BQ6" s="11">
        <f t="shared" si="41"/>
        <v>0</v>
      </c>
      <c r="BR6" s="11">
        <f t="shared" si="42"/>
        <v>0</v>
      </c>
      <c r="BS6" s="11">
        <f t="shared" si="29"/>
        <v>0</v>
      </c>
      <c r="BT6" s="12">
        <f t="shared" si="30"/>
        <v>16560100</v>
      </c>
      <c r="BU6" s="24" t="str">
        <f t="shared" si="43"/>
        <v>Мулянка</v>
      </c>
      <c r="BV6" s="11">
        <f t="shared" si="44"/>
        <v>-1</v>
      </c>
      <c r="BW6" s="24">
        <f>VLOOKUP(BV6,'Типы препятствий'!$A$1:$B$12,2)</f>
        <v>0</v>
      </c>
      <c r="BX6" s="24" t="str">
        <f t="shared" si="45"/>
        <v xml:space="preserve"> </v>
      </c>
      <c r="BY6" s="11">
        <f t="shared" si="46"/>
        <v>16561220</v>
      </c>
      <c r="BZ6" s="25">
        <v>0</v>
      </c>
      <c r="CA6" s="11">
        <f t="shared" si="47"/>
        <v>15950</v>
      </c>
      <c r="CB6" s="12">
        <v>0</v>
      </c>
      <c r="CC6" s="11">
        <f t="shared" si="48"/>
        <v>15</v>
      </c>
      <c r="CN6" s="18" t="s">
        <v>72</v>
      </c>
      <c r="CO6" s="19">
        <v>0.61805555555555558</v>
      </c>
    </row>
    <row r="7" spans="1:93">
      <c r="BF7" s="17">
        <f t="shared" ref="BF7:BF70" si="49">BF6+$CO$2</f>
        <v>2.5</v>
      </c>
      <c r="BG7" s="26">
        <f t="shared" ref="BG7:BG70" si="50">BG6+(BH7/3.6) * $CO$2</f>
        <v>0</v>
      </c>
      <c r="BH7" s="12">
        <f t="shared" ref="BH7:BH70" si="51">BH6+(BI6*$CO$2)*3.6</f>
        <v>0</v>
      </c>
      <c r="BI7" s="13">
        <f t="shared" ref="BI7:BI70" si="52">BI6*0.95</f>
        <v>0</v>
      </c>
      <c r="BJ7" s="12">
        <f t="shared" ref="BJ7:BJ70" si="53">BJ6</f>
        <v>60</v>
      </c>
      <c r="BK7" s="12">
        <f t="shared" ref="BK7:BK70" si="54">BK6 + SIGN(BJ7-BK6)*(MIN($CO$4, ABS(BJ7-BK6)))</f>
        <v>60</v>
      </c>
      <c r="BL7" s="11">
        <f t="shared" ref="BL7:BL70" si="55">BL6</f>
        <v>2</v>
      </c>
      <c r="BM7" s="11">
        <f t="shared" ref="BM7:BM70" si="56">BM6</f>
        <v>50</v>
      </c>
      <c r="BN7" s="11">
        <f t="shared" ref="BN7:BN70" si="57">BN6</f>
        <v>0</v>
      </c>
      <c r="BO7" s="20">
        <f t="shared" ref="BO7:BO70" si="58">BO6+$CO$2/24/60/60</f>
        <v>0.61808449074074068</v>
      </c>
      <c r="BP7" s="11">
        <f t="shared" ref="BP7:BP70" si="59">$CO$8</f>
        <v>1</v>
      </c>
      <c r="BQ7" s="11">
        <f t="shared" ref="BQ7:BQ70" si="60">BQ6</f>
        <v>0</v>
      </c>
      <c r="BR7" s="11">
        <f t="shared" ref="BR7:BR70" si="61">BR6</f>
        <v>0</v>
      </c>
      <c r="BS7" s="11">
        <f t="shared" ref="BS7:BS70" si="62">SIGN(BH7)</f>
        <v>0</v>
      </c>
      <c r="BT7" s="12">
        <f t="shared" ref="BT7:BT70" si="63">$CO$9+BG7</f>
        <v>16560100</v>
      </c>
      <c r="BU7" s="24" t="str">
        <f t="shared" ref="BU7:BU70" si="64">BU6</f>
        <v>Мулянка</v>
      </c>
      <c r="BV7" s="11">
        <f t="shared" ref="BV7:BV70" si="65">BV6</f>
        <v>-1</v>
      </c>
      <c r="BW7" s="24">
        <f>VLOOKUP(BV7,'Типы препятствий'!$A$1:$B$12,2)</f>
        <v>0</v>
      </c>
      <c r="BX7" s="24" t="str">
        <f t="shared" ref="BX7:BX70" si="66">BX6</f>
        <v xml:space="preserve"> </v>
      </c>
      <c r="BY7" s="11">
        <f t="shared" ref="BY7:BY70" si="67">BY6</f>
        <v>16561220</v>
      </c>
      <c r="BZ7" s="25">
        <v>0</v>
      </c>
      <c r="CA7" s="11">
        <f t="shared" ref="CA7:CA70" si="68">CA6</f>
        <v>15950</v>
      </c>
      <c r="CB7" s="12">
        <v>0</v>
      </c>
      <c r="CC7" s="11">
        <f t="shared" ref="CC7:CC70" si="69">CC6</f>
        <v>15</v>
      </c>
      <c r="CN7" s="18" t="s">
        <v>73</v>
      </c>
      <c r="CO7" s="21">
        <f ca="1">TODAY()</f>
        <v>41919</v>
      </c>
    </row>
    <row r="8" spans="1:93">
      <c r="BF8" s="17">
        <f t="shared" si="49"/>
        <v>3</v>
      </c>
      <c r="BG8" s="26">
        <f t="shared" si="50"/>
        <v>0</v>
      </c>
      <c r="BH8" s="12">
        <f t="shared" si="51"/>
        <v>0</v>
      </c>
      <c r="BI8" s="13">
        <f t="shared" si="52"/>
        <v>0</v>
      </c>
      <c r="BJ8" s="12">
        <f t="shared" si="53"/>
        <v>60</v>
      </c>
      <c r="BK8" s="12">
        <f t="shared" si="54"/>
        <v>60</v>
      </c>
      <c r="BL8" s="11">
        <f t="shared" si="55"/>
        <v>2</v>
      </c>
      <c r="BM8" s="11">
        <f t="shared" si="56"/>
        <v>50</v>
      </c>
      <c r="BN8" s="11">
        <f t="shared" si="57"/>
        <v>0</v>
      </c>
      <c r="BO8" s="20">
        <f t="shared" si="58"/>
        <v>0.6180902777777777</v>
      </c>
      <c r="BP8" s="11">
        <f t="shared" si="59"/>
        <v>1</v>
      </c>
      <c r="BQ8" s="11">
        <f t="shared" si="60"/>
        <v>0</v>
      </c>
      <c r="BR8" s="11">
        <f t="shared" si="61"/>
        <v>0</v>
      </c>
      <c r="BS8" s="11">
        <f t="shared" si="62"/>
        <v>0</v>
      </c>
      <c r="BT8" s="12">
        <f t="shared" si="63"/>
        <v>16560100</v>
      </c>
      <c r="BU8" s="24" t="str">
        <f t="shared" si="64"/>
        <v>Мулянка</v>
      </c>
      <c r="BV8" s="11">
        <f t="shared" si="65"/>
        <v>-1</v>
      </c>
      <c r="BW8" s="24">
        <f>VLOOKUP(BV8,'Типы препятствий'!$A$1:$B$12,2)</f>
        <v>0</v>
      </c>
      <c r="BX8" s="24" t="str">
        <f t="shared" si="66"/>
        <v xml:space="preserve"> </v>
      </c>
      <c r="BY8" s="11">
        <f t="shared" si="67"/>
        <v>16561220</v>
      </c>
      <c r="BZ8" s="25">
        <f t="shared" ref="BZ7:BZ70" si="70">BY8-BT8</f>
        <v>1120</v>
      </c>
      <c r="CA8" s="11">
        <f t="shared" si="68"/>
        <v>15950</v>
      </c>
      <c r="CB8" s="12">
        <v>0</v>
      </c>
      <c r="CC8" s="11">
        <f t="shared" si="69"/>
        <v>15</v>
      </c>
      <c r="CN8" s="18" t="s">
        <v>74</v>
      </c>
      <c r="CO8" s="18">
        <v>1</v>
      </c>
    </row>
    <row r="9" spans="1:93">
      <c r="BF9" s="17">
        <f t="shared" si="49"/>
        <v>3.5</v>
      </c>
      <c r="BG9" s="26">
        <f t="shared" si="50"/>
        <v>0</v>
      </c>
      <c r="BH9" s="12">
        <f t="shared" si="51"/>
        <v>0</v>
      </c>
      <c r="BI9" s="13">
        <f t="shared" si="52"/>
        <v>0</v>
      </c>
      <c r="BJ9" s="12">
        <f t="shared" si="53"/>
        <v>60</v>
      </c>
      <c r="BK9" s="12">
        <f t="shared" si="54"/>
        <v>60</v>
      </c>
      <c r="BL9" s="11">
        <f t="shared" si="55"/>
        <v>2</v>
      </c>
      <c r="BM9" s="11">
        <f t="shared" si="56"/>
        <v>50</v>
      </c>
      <c r="BN9" s="11">
        <f t="shared" si="57"/>
        <v>0</v>
      </c>
      <c r="BO9" s="20">
        <f t="shared" si="58"/>
        <v>0.61809606481481472</v>
      </c>
      <c r="BP9" s="11">
        <f t="shared" si="59"/>
        <v>1</v>
      </c>
      <c r="BQ9" s="11">
        <f t="shared" si="60"/>
        <v>0</v>
      </c>
      <c r="BR9" s="11">
        <f t="shared" si="61"/>
        <v>0</v>
      </c>
      <c r="BS9" s="11">
        <f t="shared" si="62"/>
        <v>0</v>
      </c>
      <c r="BT9" s="12">
        <f t="shared" si="63"/>
        <v>16560100</v>
      </c>
      <c r="BU9" s="24" t="str">
        <f t="shared" si="64"/>
        <v>Мулянка</v>
      </c>
      <c r="BV9" s="11">
        <f t="shared" si="65"/>
        <v>-1</v>
      </c>
      <c r="BW9" s="24">
        <f>VLOOKUP(BV9,'Типы препятствий'!$A$1:$B$12,2)</f>
        <v>0</v>
      </c>
      <c r="BX9" s="24" t="str">
        <f t="shared" si="66"/>
        <v xml:space="preserve"> </v>
      </c>
      <c r="BY9" s="11">
        <f t="shared" si="67"/>
        <v>16561220</v>
      </c>
      <c r="BZ9" s="25">
        <f t="shared" si="70"/>
        <v>1120</v>
      </c>
      <c r="CA9" s="11">
        <f t="shared" si="68"/>
        <v>15950</v>
      </c>
      <c r="CB9" s="12">
        <f t="shared" ref="CB7:CB70" si="71">CA9-BT9</f>
        <v>-16544150</v>
      </c>
      <c r="CC9" s="11">
        <f t="shared" si="69"/>
        <v>15</v>
      </c>
      <c r="CN9" s="18" t="s">
        <v>80</v>
      </c>
      <c r="CO9" s="18">
        <v>16560100</v>
      </c>
    </row>
    <row r="10" spans="1:93">
      <c r="BF10" s="17">
        <f t="shared" si="49"/>
        <v>4</v>
      </c>
      <c r="BG10" s="26">
        <f t="shared" si="50"/>
        <v>0</v>
      </c>
      <c r="BH10" s="12">
        <f t="shared" si="51"/>
        <v>0</v>
      </c>
      <c r="BI10" s="13">
        <f t="shared" si="52"/>
        <v>0</v>
      </c>
      <c r="BJ10" s="12">
        <f t="shared" si="53"/>
        <v>60</v>
      </c>
      <c r="BK10" s="12">
        <f t="shared" si="54"/>
        <v>60</v>
      </c>
      <c r="BL10" s="11">
        <f t="shared" si="55"/>
        <v>2</v>
      </c>
      <c r="BM10" s="11">
        <f t="shared" si="56"/>
        <v>50</v>
      </c>
      <c r="BN10" s="11">
        <f t="shared" si="57"/>
        <v>0</v>
      </c>
      <c r="BO10" s="20">
        <f t="shared" si="58"/>
        <v>0.61810185185185174</v>
      </c>
      <c r="BP10" s="11">
        <f t="shared" si="59"/>
        <v>1</v>
      </c>
      <c r="BQ10" s="11">
        <f t="shared" si="60"/>
        <v>0</v>
      </c>
      <c r="BR10" s="11">
        <f t="shared" si="61"/>
        <v>0</v>
      </c>
      <c r="BS10" s="11">
        <f t="shared" si="62"/>
        <v>0</v>
      </c>
      <c r="BT10" s="12">
        <f t="shared" si="63"/>
        <v>16560100</v>
      </c>
      <c r="BU10" s="24" t="str">
        <f t="shared" si="64"/>
        <v>Мулянка</v>
      </c>
      <c r="BV10" s="11">
        <f t="shared" si="65"/>
        <v>-1</v>
      </c>
      <c r="BW10" s="24">
        <f>VLOOKUP(BV10,'Типы препятствий'!$A$1:$B$12,2)</f>
        <v>0</v>
      </c>
      <c r="BX10" s="24" t="str">
        <f t="shared" si="66"/>
        <v xml:space="preserve"> </v>
      </c>
      <c r="BY10" s="11">
        <f t="shared" si="67"/>
        <v>16561220</v>
      </c>
      <c r="BZ10" s="25">
        <f t="shared" si="70"/>
        <v>1120</v>
      </c>
      <c r="CA10" s="11">
        <f t="shared" si="68"/>
        <v>15950</v>
      </c>
      <c r="CB10" s="12">
        <f t="shared" si="71"/>
        <v>-16544150</v>
      </c>
      <c r="CC10" s="11">
        <f t="shared" si="69"/>
        <v>15</v>
      </c>
    </row>
    <row r="11" spans="1:93">
      <c r="BF11" s="17">
        <f t="shared" si="49"/>
        <v>4.5</v>
      </c>
      <c r="BG11" s="26">
        <f t="shared" si="50"/>
        <v>0</v>
      </c>
      <c r="BH11" s="12">
        <f t="shared" si="51"/>
        <v>0</v>
      </c>
      <c r="BI11" s="13">
        <f t="shared" si="52"/>
        <v>0</v>
      </c>
      <c r="BJ11" s="12">
        <f t="shared" si="53"/>
        <v>60</v>
      </c>
      <c r="BK11" s="12">
        <f t="shared" si="54"/>
        <v>60</v>
      </c>
      <c r="BL11" s="11">
        <f t="shared" si="55"/>
        <v>2</v>
      </c>
      <c r="BM11" s="11">
        <f t="shared" si="56"/>
        <v>50</v>
      </c>
      <c r="BN11" s="11">
        <f t="shared" si="57"/>
        <v>0</v>
      </c>
      <c r="BO11" s="20">
        <f t="shared" si="58"/>
        <v>0.61810763888888876</v>
      </c>
      <c r="BP11" s="11">
        <f t="shared" si="59"/>
        <v>1</v>
      </c>
      <c r="BQ11" s="11">
        <f t="shared" si="60"/>
        <v>0</v>
      </c>
      <c r="BR11" s="11">
        <f t="shared" si="61"/>
        <v>0</v>
      </c>
      <c r="BS11" s="11">
        <f t="shared" si="62"/>
        <v>0</v>
      </c>
      <c r="BT11" s="12">
        <f t="shared" si="63"/>
        <v>16560100</v>
      </c>
      <c r="BU11" s="24" t="str">
        <f t="shared" si="64"/>
        <v>Мулянка</v>
      </c>
      <c r="BV11" s="11">
        <f t="shared" si="65"/>
        <v>-1</v>
      </c>
      <c r="BW11" s="24">
        <f>VLOOKUP(BV11,'Типы препятствий'!$A$1:$B$12,2)</f>
        <v>0</v>
      </c>
      <c r="BX11" s="24" t="str">
        <f t="shared" si="66"/>
        <v xml:space="preserve"> </v>
      </c>
      <c r="BY11" s="11">
        <f t="shared" si="67"/>
        <v>16561220</v>
      </c>
      <c r="BZ11" s="25">
        <f t="shared" si="70"/>
        <v>1120</v>
      </c>
      <c r="CA11" s="11">
        <f t="shared" si="68"/>
        <v>15950</v>
      </c>
      <c r="CB11" s="12">
        <f t="shared" si="71"/>
        <v>-16544150</v>
      </c>
      <c r="CC11" s="11">
        <f t="shared" si="69"/>
        <v>15</v>
      </c>
    </row>
    <row r="12" spans="1:93">
      <c r="BF12" s="17">
        <f t="shared" si="49"/>
        <v>5</v>
      </c>
      <c r="BG12" s="26">
        <f t="shared" si="50"/>
        <v>0</v>
      </c>
      <c r="BH12" s="12">
        <f t="shared" si="51"/>
        <v>0</v>
      </c>
      <c r="BI12" s="13">
        <f t="shared" si="52"/>
        <v>0</v>
      </c>
      <c r="BJ12" s="12">
        <f t="shared" si="53"/>
        <v>60</v>
      </c>
      <c r="BK12" s="12">
        <f t="shared" si="54"/>
        <v>60</v>
      </c>
      <c r="BL12" s="11">
        <f t="shared" si="55"/>
        <v>2</v>
      </c>
      <c r="BM12" s="11">
        <f t="shared" si="56"/>
        <v>50</v>
      </c>
      <c r="BN12" s="11">
        <f t="shared" si="57"/>
        <v>0</v>
      </c>
      <c r="BO12" s="20">
        <f t="shared" si="58"/>
        <v>0.61811342592592577</v>
      </c>
      <c r="BP12" s="11">
        <f t="shared" si="59"/>
        <v>1</v>
      </c>
      <c r="BQ12" s="11">
        <f t="shared" si="60"/>
        <v>0</v>
      </c>
      <c r="BR12" s="11">
        <f t="shared" si="61"/>
        <v>0</v>
      </c>
      <c r="BS12" s="11">
        <f t="shared" si="62"/>
        <v>0</v>
      </c>
      <c r="BT12" s="12">
        <f t="shared" si="63"/>
        <v>16560100</v>
      </c>
      <c r="BU12" s="24" t="str">
        <f t="shared" si="64"/>
        <v>Мулянка</v>
      </c>
      <c r="BV12" s="11">
        <f t="shared" si="65"/>
        <v>-1</v>
      </c>
      <c r="BW12" s="24">
        <f>VLOOKUP(BV12,'Типы препятствий'!$A$1:$B$12,2)</f>
        <v>0</v>
      </c>
      <c r="BX12" s="24" t="str">
        <f t="shared" si="66"/>
        <v xml:space="preserve"> </v>
      </c>
      <c r="BY12" s="11">
        <f t="shared" si="67"/>
        <v>16561220</v>
      </c>
      <c r="BZ12" s="25">
        <f t="shared" si="70"/>
        <v>1120</v>
      </c>
      <c r="CA12" s="11">
        <f t="shared" si="68"/>
        <v>15950</v>
      </c>
      <c r="CB12" s="12">
        <f t="shared" si="71"/>
        <v>-16544150</v>
      </c>
      <c r="CC12" s="11">
        <f t="shared" si="69"/>
        <v>15</v>
      </c>
    </row>
    <row r="13" spans="1:93">
      <c r="BF13" s="17">
        <f t="shared" si="49"/>
        <v>5.5</v>
      </c>
      <c r="BG13" s="26">
        <f t="shared" si="50"/>
        <v>0</v>
      </c>
      <c r="BH13" s="12">
        <f t="shared" si="51"/>
        <v>0</v>
      </c>
      <c r="BI13" s="13">
        <f t="shared" si="52"/>
        <v>0</v>
      </c>
      <c r="BJ13" s="12">
        <f t="shared" si="53"/>
        <v>60</v>
      </c>
      <c r="BK13" s="12">
        <f t="shared" si="54"/>
        <v>60</v>
      </c>
      <c r="BL13" s="11">
        <f t="shared" si="55"/>
        <v>2</v>
      </c>
      <c r="BM13" s="11">
        <f t="shared" si="56"/>
        <v>50</v>
      </c>
      <c r="BN13" s="11">
        <f t="shared" si="57"/>
        <v>0</v>
      </c>
      <c r="BO13" s="20">
        <f t="shared" si="58"/>
        <v>0.61811921296296279</v>
      </c>
      <c r="BP13" s="11">
        <f t="shared" si="59"/>
        <v>1</v>
      </c>
      <c r="BQ13" s="11">
        <f t="shared" si="60"/>
        <v>0</v>
      </c>
      <c r="BR13" s="11">
        <f t="shared" si="61"/>
        <v>0</v>
      </c>
      <c r="BS13" s="11">
        <f t="shared" si="62"/>
        <v>0</v>
      </c>
      <c r="BT13" s="12">
        <f t="shared" si="63"/>
        <v>16560100</v>
      </c>
      <c r="BU13" s="24" t="str">
        <f t="shared" si="64"/>
        <v>Мулянка</v>
      </c>
      <c r="BV13" s="11">
        <f t="shared" si="65"/>
        <v>-1</v>
      </c>
      <c r="BW13" s="24">
        <f>VLOOKUP(BV13,'Типы препятствий'!$A$1:$B$12,2)</f>
        <v>0</v>
      </c>
      <c r="BX13" s="24" t="str">
        <f t="shared" si="66"/>
        <v xml:space="preserve"> </v>
      </c>
      <c r="BY13" s="11">
        <f t="shared" si="67"/>
        <v>16561220</v>
      </c>
      <c r="BZ13" s="25">
        <f t="shared" si="70"/>
        <v>1120</v>
      </c>
      <c r="CA13" s="11">
        <f t="shared" si="68"/>
        <v>15950</v>
      </c>
      <c r="CB13" s="12">
        <f t="shared" si="71"/>
        <v>-16544150</v>
      </c>
      <c r="CC13" s="11">
        <f t="shared" si="69"/>
        <v>15</v>
      </c>
    </row>
    <row r="14" spans="1:93">
      <c r="BF14" s="17">
        <f t="shared" si="49"/>
        <v>6</v>
      </c>
      <c r="BG14" s="26">
        <f t="shared" si="50"/>
        <v>0</v>
      </c>
      <c r="BH14" s="12">
        <f t="shared" si="51"/>
        <v>0</v>
      </c>
      <c r="BI14" s="13">
        <f t="shared" si="52"/>
        <v>0</v>
      </c>
      <c r="BJ14" s="12">
        <f t="shared" si="53"/>
        <v>60</v>
      </c>
      <c r="BK14" s="12">
        <f t="shared" si="54"/>
        <v>60</v>
      </c>
      <c r="BL14" s="11">
        <f t="shared" si="55"/>
        <v>2</v>
      </c>
      <c r="BM14" s="11">
        <f t="shared" si="56"/>
        <v>50</v>
      </c>
      <c r="BN14" s="11">
        <f t="shared" si="57"/>
        <v>0</v>
      </c>
      <c r="BO14" s="20">
        <f t="shared" si="58"/>
        <v>0.61812499999999981</v>
      </c>
      <c r="BP14" s="11">
        <f t="shared" si="59"/>
        <v>1</v>
      </c>
      <c r="BQ14" s="11">
        <f t="shared" si="60"/>
        <v>0</v>
      </c>
      <c r="BR14" s="11">
        <f t="shared" si="61"/>
        <v>0</v>
      </c>
      <c r="BS14" s="11">
        <f t="shared" si="62"/>
        <v>0</v>
      </c>
      <c r="BT14" s="12">
        <f t="shared" si="63"/>
        <v>16560100</v>
      </c>
      <c r="BU14" s="24" t="str">
        <f t="shared" si="64"/>
        <v>Мулянка</v>
      </c>
      <c r="BV14" s="11">
        <f t="shared" si="65"/>
        <v>-1</v>
      </c>
      <c r="BW14" s="24">
        <f>VLOOKUP(BV14,'Типы препятствий'!$A$1:$B$12,2)</f>
        <v>0</v>
      </c>
      <c r="BX14" s="24" t="str">
        <f t="shared" si="66"/>
        <v xml:space="preserve"> </v>
      </c>
      <c r="BY14" s="11">
        <f t="shared" si="67"/>
        <v>16561220</v>
      </c>
      <c r="BZ14" s="25">
        <f t="shared" si="70"/>
        <v>1120</v>
      </c>
      <c r="CA14" s="11">
        <f t="shared" si="68"/>
        <v>15950</v>
      </c>
      <c r="CB14" s="12">
        <f t="shared" si="71"/>
        <v>-16544150</v>
      </c>
      <c r="CC14" s="11">
        <f t="shared" si="69"/>
        <v>15</v>
      </c>
    </row>
    <row r="15" spans="1:93">
      <c r="BF15" s="17">
        <f t="shared" si="49"/>
        <v>6.5</v>
      </c>
      <c r="BG15" s="26">
        <f t="shared" si="50"/>
        <v>0</v>
      </c>
      <c r="BH15" s="12">
        <f t="shared" si="51"/>
        <v>0</v>
      </c>
      <c r="BI15" s="13">
        <f t="shared" si="52"/>
        <v>0</v>
      </c>
      <c r="BJ15" s="12">
        <f t="shared" si="53"/>
        <v>60</v>
      </c>
      <c r="BK15" s="12">
        <f t="shared" si="54"/>
        <v>60</v>
      </c>
      <c r="BL15" s="11">
        <f t="shared" si="55"/>
        <v>2</v>
      </c>
      <c r="BM15" s="11">
        <f t="shared" si="56"/>
        <v>50</v>
      </c>
      <c r="BN15" s="11">
        <f t="shared" si="57"/>
        <v>0</v>
      </c>
      <c r="BO15" s="20">
        <f t="shared" si="58"/>
        <v>0.61813078703703683</v>
      </c>
      <c r="BP15" s="11">
        <f t="shared" si="59"/>
        <v>1</v>
      </c>
      <c r="BQ15" s="11">
        <f t="shared" si="60"/>
        <v>0</v>
      </c>
      <c r="BR15" s="11">
        <f t="shared" si="61"/>
        <v>0</v>
      </c>
      <c r="BS15" s="11">
        <f t="shared" si="62"/>
        <v>0</v>
      </c>
      <c r="BT15" s="12">
        <f t="shared" si="63"/>
        <v>16560100</v>
      </c>
      <c r="BU15" s="24" t="str">
        <f t="shared" si="64"/>
        <v>Мулянка</v>
      </c>
      <c r="BV15" s="11">
        <f t="shared" si="65"/>
        <v>-1</v>
      </c>
      <c r="BW15" s="24">
        <f>VLOOKUP(BV15,'Типы препятствий'!$A$1:$B$12,2)</f>
        <v>0</v>
      </c>
      <c r="BX15" s="24" t="str">
        <f t="shared" si="66"/>
        <v xml:space="preserve"> </v>
      </c>
      <c r="BY15" s="11">
        <f t="shared" si="67"/>
        <v>16561220</v>
      </c>
      <c r="BZ15" s="25">
        <f t="shared" si="70"/>
        <v>1120</v>
      </c>
      <c r="CA15" s="11">
        <f t="shared" si="68"/>
        <v>15950</v>
      </c>
      <c r="CB15" s="12">
        <f t="shared" si="71"/>
        <v>-16544150</v>
      </c>
      <c r="CC15" s="11">
        <f t="shared" si="69"/>
        <v>15</v>
      </c>
    </row>
    <row r="16" spans="1:93">
      <c r="BF16" s="17">
        <f t="shared" si="49"/>
        <v>7</v>
      </c>
      <c r="BG16" s="26">
        <f t="shared" si="50"/>
        <v>0</v>
      </c>
      <c r="BH16" s="12">
        <f t="shared" si="51"/>
        <v>0</v>
      </c>
      <c r="BI16" s="13">
        <f t="shared" si="52"/>
        <v>0</v>
      </c>
      <c r="BJ16" s="12">
        <f t="shared" si="53"/>
        <v>60</v>
      </c>
      <c r="BK16" s="12">
        <f t="shared" si="54"/>
        <v>60</v>
      </c>
      <c r="BL16" s="11">
        <f t="shared" si="55"/>
        <v>2</v>
      </c>
      <c r="BM16" s="11">
        <f t="shared" si="56"/>
        <v>50</v>
      </c>
      <c r="BN16" s="11">
        <f t="shared" si="57"/>
        <v>0</v>
      </c>
      <c r="BO16" s="20">
        <f t="shared" si="58"/>
        <v>0.61813657407407385</v>
      </c>
      <c r="BP16" s="11">
        <f t="shared" si="59"/>
        <v>1</v>
      </c>
      <c r="BQ16" s="11">
        <f t="shared" si="60"/>
        <v>0</v>
      </c>
      <c r="BR16" s="11">
        <f t="shared" si="61"/>
        <v>0</v>
      </c>
      <c r="BS16" s="11">
        <f t="shared" si="62"/>
        <v>0</v>
      </c>
      <c r="BT16" s="12">
        <f t="shared" si="63"/>
        <v>16560100</v>
      </c>
      <c r="BU16" s="24" t="str">
        <f t="shared" si="64"/>
        <v>Мулянка</v>
      </c>
      <c r="BV16" s="11">
        <f t="shared" si="65"/>
        <v>-1</v>
      </c>
      <c r="BW16" s="24">
        <f>VLOOKUP(BV16,'Типы препятствий'!$A$1:$B$12,2)</f>
        <v>0</v>
      </c>
      <c r="BX16" s="24" t="str">
        <f t="shared" si="66"/>
        <v xml:space="preserve"> </v>
      </c>
      <c r="BY16" s="11">
        <f t="shared" si="67"/>
        <v>16561220</v>
      </c>
      <c r="BZ16" s="25">
        <f t="shared" si="70"/>
        <v>1120</v>
      </c>
      <c r="CA16" s="11">
        <f t="shared" si="68"/>
        <v>15950</v>
      </c>
      <c r="CB16" s="12">
        <f t="shared" si="71"/>
        <v>-16544150</v>
      </c>
      <c r="CC16" s="11">
        <f t="shared" si="69"/>
        <v>15</v>
      </c>
    </row>
    <row r="17" spans="58:81">
      <c r="BF17" s="17">
        <f t="shared" si="49"/>
        <v>7.5</v>
      </c>
      <c r="BG17" s="26">
        <f t="shared" si="50"/>
        <v>0</v>
      </c>
      <c r="BH17" s="12">
        <f t="shared" si="51"/>
        <v>0</v>
      </c>
      <c r="BI17" s="13">
        <f t="shared" si="52"/>
        <v>0</v>
      </c>
      <c r="BJ17" s="12">
        <f t="shared" si="53"/>
        <v>60</v>
      </c>
      <c r="BK17" s="12">
        <f t="shared" si="54"/>
        <v>60</v>
      </c>
      <c r="BL17" s="11">
        <f t="shared" si="55"/>
        <v>2</v>
      </c>
      <c r="BM17" s="11">
        <f t="shared" si="56"/>
        <v>50</v>
      </c>
      <c r="BN17" s="11">
        <f t="shared" si="57"/>
        <v>0</v>
      </c>
      <c r="BO17" s="20">
        <f t="shared" si="58"/>
        <v>0.61814236111111087</v>
      </c>
      <c r="BP17" s="11">
        <f t="shared" si="59"/>
        <v>1</v>
      </c>
      <c r="BQ17" s="11">
        <f t="shared" si="60"/>
        <v>0</v>
      </c>
      <c r="BR17" s="11">
        <f t="shared" si="61"/>
        <v>0</v>
      </c>
      <c r="BS17" s="11">
        <f t="shared" si="62"/>
        <v>0</v>
      </c>
      <c r="BT17" s="12">
        <f t="shared" si="63"/>
        <v>16560100</v>
      </c>
      <c r="BU17" s="24" t="str">
        <f t="shared" si="64"/>
        <v>Мулянка</v>
      </c>
      <c r="BV17" s="11">
        <f t="shared" si="65"/>
        <v>-1</v>
      </c>
      <c r="BW17" s="24">
        <f>VLOOKUP(BV17,'Типы препятствий'!$A$1:$B$12,2)</f>
        <v>0</v>
      </c>
      <c r="BX17" s="24" t="str">
        <f t="shared" si="66"/>
        <v xml:space="preserve"> </v>
      </c>
      <c r="BY17" s="11">
        <f t="shared" si="67"/>
        <v>16561220</v>
      </c>
      <c r="BZ17" s="25">
        <f t="shared" si="70"/>
        <v>1120</v>
      </c>
      <c r="CA17" s="11">
        <f t="shared" si="68"/>
        <v>15950</v>
      </c>
      <c r="CB17" s="12">
        <f t="shared" si="71"/>
        <v>-16544150</v>
      </c>
      <c r="CC17" s="11">
        <f t="shared" si="69"/>
        <v>15</v>
      </c>
    </row>
    <row r="18" spans="58:81">
      <c r="BF18" s="17">
        <f t="shared" si="49"/>
        <v>8</v>
      </c>
      <c r="BG18" s="26">
        <f t="shared" si="50"/>
        <v>0</v>
      </c>
      <c r="BH18" s="12">
        <f t="shared" si="51"/>
        <v>0</v>
      </c>
      <c r="BI18" s="13">
        <f t="shared" si="52"/>
        <v>0</v>
      </c>
      <c r="BJ18" s="12">
        <f t="shared" si="53"/>
        <v>60</v>
      </c>
      <c r="BK18" s="12">
        <f t="shared" si="54"/>
        <v>60</v>
      </c>
      <c r="BL18" s="11">
        <f t="shared" si="55"/>
        <v>2</v>
      </c>
      <c r="BM18" s="11">
        <f t="shared" si="56"/>
        <v>50</v>
      </c>
      <c r="BN18" s="11">
        <f t="shared" si="57"/>
        <v>0</v>
      </c>
      <c r="BO18" s="20">
        <f t="shared" si="58"/>
        <v>0.61814814814814789</v>
      </c>
      <c r="BP18" s="11">
        <f t="shared" si="59"/>
        <v>1</v>
      </c>
      <c r="BQ18" s="11">
        <f t="shared" si="60"/>
        <v>0</v>
      </c>
      <c r="BR18" s="11">
        <f t="shared" si="61"/>
        <v>0</v>
      </c>
      <c r="BS18" s="11">
        <f t="shared" si="62"/>
        <v>0</v>
      </c>
      <c r="BT18" s="12">
        <f t="shared" si="63"/>
        <v>16560100</v>
      </c>
      <c r="BU18" s="24" t="str">
        <f t="shared" si="64"/>
        <v>Мулянка</v>
      </c>
      <c r="BV18" s="11">
        <f t="shared" si="65"/>
        <v>-1</v>
      </c>
      <c r="BW18" s="24">
        <f>VLOOKUP(BV18,'Типы препятствий'!$A$1:$B$12,2)</f>
        <v>0</v>
      </c>
      <c r="BX18" s="24" t="str">
        <f t="shared" si="66"/>
        <v xml:space="preserve"> </v>
      </c>
      <c r="BY18" s="11">
        <f t="shared" si="67"/>
        <v>16561220</v>
      </c>
      <c r="BZ18" s="25">
        <f t="shared" si="70"/>
        <v>1120</v>
      </c>
      <c r="CA18" s="11">
        <f t="shared" si="68"/>
        <v>15950</v>
      </c>
      <c r="CB18" s="12">
        <f t="shared" si="71"/>
        <v>-16544150</v>
      </c>
      <c r="CC18" s="11">
        <f t="shared" si="69"/>
        <v>15</v>
      </c>
    </row>
    <row r="19" spans="58:81">
      <c r="BF19" s="17">
        <f t="shared" si="49"/>
        <v>8.5</v>
      </c>
      <c r="BG19" s="26">
        <f t="shared" si="50"/>
        <v>0</v>
      </c>
      <c r="BH19" s="12">
        <f t="shared" si="51"/>
        <v>0</v>
      </c>
      <c r="BI19" s="13">
        <f t="shared" si="52"/>
        <v>0</v>
      </c>
      <c r="BJ19" s="12">
        <f t="shared" si="53"/>
        <v>60</v>
      </c>
      <c r="BK19" s="12">
        <f t="shared" si="54"/>
        <v>60</v>
      </c>
      <c r="BL19" s="11">
        <f t="shared" si="55"/>
        <v>2</v>
      </c>
      <c r="BM19" s="11">
        <f t="shared" si="56"/>
        <v>50</v>
      </c>
      <c r="BN19" s="11">
        <f t="shared" si="57"/>
        <v>0</v>
      </c>
      <c r="BO19" s="20">
        <f t="shared" si="58"/>
        <v>0.61815393518518491</v>
      </c>
      <c r="BP19" s="11">
        <f t="shared" si="59"/>
        <v>1</v>
      </c>
      <c r="BQ19" s="11">
        <f t="shared" si="60"/>
        <v>0</v>
      </c>
      <c r="BR19" s="11">
        <f t="shared" si="61"/>
        <v>0</v>
      </c>
      <c r="BS19" s="11">
        <f t="shared" si="62"/>
        <v>0</v>
      </c>
      <c r="BT19" s="12">
        <f t="shared" si="63"/>
        <v>16560100</v>
      </c>
      <c r="BU19" s="24" t="str">
        <f t="shared" si="64"/>
        <v>Мулянка</v>
      </c>
      <c r="BV19" s="11">
        <f t="shared" si="65"/>
        <v>-1</v>
      </c>
      <c r="BW19" s="24">
        <f>VLOOKUP(BV19,'Типы препятствий'!$A$1:$B$12,2)</f>
        <v>0</v>
      </c>
      <c r="BX19" s="24" t="str">
        <f t="shared" si="66"/>
        <v xml:space="preserve"> </v>
      </c>
      <c r="BY19" s="11">
        <f t="shared" si="67"/>
        <v>16561220</v>
      </c>
      <c r="BZ19" s="25">
        <f t="shared" si="70"/>
        <v>1120</v>
      </c>
      <c r="CA19" s="11">
        <f t="shared" si="68"/>
        <v>15950</v>
      </c>
      <c r="CB19" s="12">
        <f t="shared" si="71"/>
        <v>-16544150</v>
      </c>
      <c r="CC19" s="11">
        <f t="shared" si="69"/>
        <v>15</v>
      </c>
    </row>
    <row r="20" spans="58:81">
      <c r="BF20" s="17">
        <f t="shared" si="49"/>
        <v>9</v>
      </c>
      <c r="BG20" s="26">
        <f t="shared" si="50"/>
        <v>0</v>
      </c>
      <c r="BH20" s="12">
        <f t="shared" si="51"/>
        <v>0</v>
      </c>
      <c r="BI20" s="13">
        <f t="shared" si="52"/>
        <v>0</v>
      </c>
      <c r="BJ20" s="12">
        <f t="shared" si="53"/>
        <v>60</v>
      </c>
      <c r="BK20" s="12">
        <f t="shared" si="54"/>
        <v>60</v>
      </c>
      <c r="BL20" s="11">
        <f t="shared" si="55"/>
        <v>2</v>
      </c>
      <c r="BM20" s="11">
        <f t="shared" si="56"/>
        <v>50</v>
      </c>
      <c r="BN20" s="11">
        <f t="shared" si="57"/>
        <v>0</v>
      </c>
      <c r="BO20" s="20">
        <f t="shared" si="58"/>
        <v>0.61815972222222193</v>
      </c>
      <c r="BP20" s="11">
        <f t="shared" si="59"/>
        <v>1</v>
      </c>
      <c r="BQ20" s="11">
        <f t="shared" si="60"/>
        <v>0</v>
      </c>
      <c r="BR20" s="11">
        <f t="shared" si="61"/>
        <v>0</v>
      </c>
      <c r="BS20" s="11">
        <f t="shared" si="62"/>
        <v>0</v>
      </c>
      <c r="BT20" s="12">
        <f t="shared" si="63"/>
        <v>16560100</v>
      </c>
      <c r="BU20" s="24" t="str">
        <f t="shared" si="64"/>
        <v>Мулянка</v>
      </c>
      <c r="BV20" s="11">
        <f t="shared" si="65"/>
        <v>-1</v>
      </c>
      <c r="BW20" s="24">
        <f>VLOOKUP(BV20,'Типы препятствий'!$A$1:$B$12,2)</f>
        <v>0</v>
      </c>
      <c r="BX20" s="24" t="str">
        <f t="shared" si="66"/>
        <v xml:space="preserve"> </v>
      </c>
      <c r="BY20" s="11">
        <f t="shared" si="67"/>
        <v>16561220</v>
      </c>
      <c r="BZ20" s="25">
        <f t="shared" si="70"/>
        <v>1120</v>
      </c>
      <c r="CA20" s="11">
        <f t="shared" si="68"/>
        <v>15950</v>
      </c>
      <c r="CB20" s="12">
        <f t="shared" si="71"/>
        <v>-16544150</v>
      </c>
      <c r="CC20" s="11">
        <f t="shared" si="69"/>
        <v>15</v>
      </c>
    </row>
    <row r="21" spans="58:81">
      <c r="BF21" s="17">
        <f t="shared" si="49"/>
        <v>9.5</v>
      </c>
      <c r="BG21" s="26">
        <f t="shared" si="50"/>
        <v>0</v>
      </c>
      <c r="BH21" s="12">
        <f t="shared" si="51"/>
        <v>0</v>
      </c>
      <c r="BI21" s="13">
        <f t="shared" si="52"/>
        <v>0</v>
      </c>
      <c r="BJ21" s="12">
        <f t="shared" si="53"/>
        <v>60</v>
      </c>
      <c r="BK21" s="12">
        <f t="shared" si="54"/>
        <v>60</v>
      </c>
      <c r="BL21" s="11">
        <f t="shared" si="55"/>
        <v>2</v>
      </c>
      <c r="BM21" s="11">
        <f t="shared" si="56"/>
        <v>50</v>
      </c>
      <c r="BN21" s="11">
        <f t="shared" si="57"/>
        <v>0</v>
      </c>
      <c r="BO21" s="20">
        <f t="shared" si="58"/>
        <v>0.61816550925925895</v>
      </c>
      <c r="BP21" s="11">
        <f t="shared" si="59"/>
        <v>1</v>
      </c>
      <c r="BQ21" s="11">
        <f t="shared" si="60"/>
        <v>0</v>
      </c>
      <c r="BR21" s="11">
        <f t="shared" si="61"/>
        <v>0</v>
      </c>
      <c r="BS21" s="11">
        <f t="shared" si="62"/>
        <v>0</v>
      </c>
      <c r="BT21" s="12">
        <f t="shared" si="63"/>
        <v>16560100</v>
      </c>
      <c r="BU21" s="24" t="str">
        <f t="shared" si="64"/>
        <v>Мулянка</v>
      </c>
      <c r="BV21" s="11">
        <f t="shared" si="65"/>
        <v>-1</v>
      </c>
      <c r="BW21" s="24">
        <f>VLOOKUP(BV21,'Типы препятствий'!$A$1:$B$12,2)</f>
        <v>0</v>
      </c>
      <c r="BX21" s="24" t="str">
        <f t="shared" si="66"/>
        <v xml:space="preserve"> </v>
      </c>
      <c r="BY21" s="11">
        <f t="shared" si="67"/>
        <v>16561220</v>
      </c>
      <c r="BZ21" s="25">
        <f t="shared" si="70"/>
        <v>1120</v>
      </c>
      <c r="CA21" s="11">
        <f t="shared" si="68"/>
        <v>15950</v>
      </c>
      <c r="CB21" s="12">
        <f t="shared" si="71"/>
        <v>-16544150</v>
      </c>
      <c r="CC21" s="11">
        <f t="shared" si="69"/>
        <v>15</v>
      </c>
    </row>
    <row r="22" spans="58:81">
      <c r="BF22" s="17">
        <f t="shared" si="49"/>
        <v>10</v>
      </c>
      <c r="BG22" s="26">
        <f t="shared" si="50"/>
        <v>0</v>
      </c>
      <c r="BH22" s="12">
        <f t="shared" si="51"/>
        <v>0</v>
      </c>
      <c r="BI22" s="13">
        <f t="shared" si="52"/>
        <v>0</v>
      </c>
      <c r="BJ22" s="12">
        <f t="shared" si="53"/>
        <v>60</v>
      </c>
      <c r="BK22" s="12">
        <f t="shared" si="54"/>
        <v>60</v>
      </c>
      <c r="BL22" s="11">
        <f t="shared" si="55"/>
        <v>2</v>
      </c>
      <c r="BM22" s="11">
        <f t="shared" si="56"/>
        <v>50</v>
      </c>
      <c r="BN22" s="11">
        <f t="shared" si="57"/>
        <v>0</v>
      </c>
      <c r="BO22" s="20">
        <f t="shared" si="58"/>
        <v>0.61817129629629597</v>
      </c>
      <c r="BP22" s="11">
        <f t="shared" si="59"/>
        <v>1</v>
      </c>
      <c r="BQ22" s="11">
        <f t="shared" si="60"/>
        <v>0</v>
      </c>
      <c r="BR22" s="11">
        <f t="shared" si="61"/>
        <v>0</v>
      </c>
      <c r="BS22" s="11">
        <f t="shared" si="62"/>
        <v>0</v>
      </c>
      <c r="BT22" s="12">
        <f t="shared" si="63"/>
        <v>16560100</v>
      </c>
      <c r="BU22" s="24" t="str">
        <f t="shared" si="64"/>
        <v>Мулянка</v>
      </c>
      <c r="BV22" s="11">
        <f t="shared" si="65"/>
        <v>-1</v>
      </c>
      <c r="BW22" s="24">
        <f>VLOOKUP(BV22,'Типы препятствий'!$A$1:$B$12,2)</f>
        <v>0</v>
      </c>
      <c r="BX22" s="24" t="str">
        <f t="shared" si="66"/>
        <v xml:space="preserve"> </v>
      </c>
      <c r="BY22" s="11">
        <f t="shared" si="67"/>
        <v>16561220</v>
      </c>
      <c r="BZ22" s="25">
        <f t="shared" si="70"/>
        <v>1120</v>
      </c>
      <c r="CA22" s="11">
        <f t="shared" si="68"/>
        <v>15950</v>
      </c>
      <c r="CB22" s="12">
        <f t="shared" si="71"/>
        <v>-16544150</v>
      </c>
      <c r="CC22" s="11">
        <f t="shared" si="69"/>
        <v>15</v>
      </c>
    </row>
    <row r="23" spans="58:81">
      <c r="BF23" s="17">
        <f t="shared" si="49"/>
        <v>10.5</v>
      </c>
      <c r="BG23" s="26">
        <f t="shared" si="50"/>
        <v>0</v>
      </c>
      <c r="BH23" s="12">
        <f t="shared" si="51"/>
        <v>0</v>
      </c>
      <c r="BI23" s="13">
        <f t="shared" si="52"/>
        <v>0</v>
      </c>
      <c r="BJ23" s="12">
        <f t="shared" si="53"/>
        <v>60</v>
      </c>
      <c r="BK23" s="12">
        <f t="shared" si="54"/>
        <v>60</v>
      </c>
      <c r="BL23" s="11">
        <f t="shared" si="55"/>
        <v>2</v>
      </c>
      <c r="BM23" s="11">
        <f t="shared" si="56"/>
        <v>50</v>
      </c>
      <c r="BN23" s="11">
        <f t="shared" si="57"/>
        <v>0</v>
      </c>
      <c r="BO23" s="20">
        <f t="shared" si="58"/>
        <v>0.61817708333333299</v>
      </c>
      <c r="BP23" s="11">
        <f t="shared" si="59"/>
        <v>1</v>
      </c>
      <c r="BQ23" s="11">
        <f t="shared" si="60"/>
        <v>0</v>
      </c>
      <c r="BR23" s="11">
        <f t="shared" si="61"/>
        <v>0</v>
      </c>
      <c r="BS23" s="11">
        <f t="shared" si="62"/>
        <v>0</v>
      </c>
      <c r="BT23" s="12">
        <f t="shared" si="63"/>
        <v>16560100</v>
      </c>
      <c r="BU23" s="24" t="str">
        <f t="shared" si="64"/>
        <v>Мулянка</v>
      </c>
      <c r="BV23" s="11">
        <f t="shared" si="65"/>
        <v>-1</v>
      </c>
      <c r="BW23" s="24">
        <f>VLOOKUP(BV23,'Типы препятствий'!$A$1:$B$12,2)</f>
        <v>0</v>
      </c>
      <c r="BX23" s="24" t="str">
        <f t="shared" si="66"/>
        <v xml:space="preserve"> </v>
      </c>
      <c r="BY23" s="11">
        <f t="shared" si="67"/>
        <v>16561220</v>
      </c>
      <c r="BZ23" s="25">
        <f t="shared" si="70"/>
        <v>1120</v>
      </c>
      <c r="CA23" s="11">
        <f t="shared" si="68"/>
        <v>15950</v>
      </c>
      <c r="CB23" s="12">
        <f t="shared" si="71"/>
        <v>-16544150</v>
      </c>
      <c r="CC23" s="11">
        <f t="shared" si="69"/>
        <v>15</v>
      </c>
    </row>
    <row r="24" spans="58:81">
      <c r="BF24" s="17">
        <f t="shared" si="49"/>
        <v>11</v>
      </c>
      <c r="BG24" s="26">
        <f t="shared" si="50"/>
        <v>0</v>
      </c>
      <c r="BH24" s="12">
        <f t="shared" si="51"/>
        <v>0</v>
      </c>
      <c r="BI24" s="13">
        <f t="shared" si="52"/>
        <v>0</v>
      </c>
      <c r="BJ24" s="12">
        <f t="shared" si="53"/>
        <v>60</v>
      </c>
      <c r="BK24" s="12">
        <f t="shared" si="54"/>
        <v>60</v>
      </c>
      <c r="BL24" s="11">
        <f t="shared" si="55"/>
        <v>2</v>
      </c>
      <c r="BM24" s="11">
        <f t="shared" si="56"/>
        <v>50</v>
      </c>
      <c r="BN24" s="11">
        <f t="shared" si="57"/>
        <v>0</v>
      </c>
      <c r="BO24" s="20">
        <f t="shared" si="58"/>
        <v>0.61818287037037001</v>
      </c>
      <c r="BP24" s="11">
        <f t="shared" si="59"/>
        <v>1</v>
      </c>
      <c r="BQ24" s="11">
        <f t="shared" si="60"/>
        <v>0</v>
      </c>
      <c r="BR24" s="11">
        <f t="shared" si="61"/>
        <v>0</v>
      </c>
      <c r="BS24" s="11">
        <f t="shared" si="62"/>
        <v>0</v>
      </c>
      <c r="BT24" s="12">
        <f t="shared" si="63"/>
        <v>16560100</v>
      </c>
      <c r="BU24" s="24" t="str">
        <f t="shared" si="64"/>
        <v>Мулянка</v>
      </c>
      <c r="BV24" s="11">
        <f t="shared" si="65"/>
        <v>-1</v>
      </c>
      <c r="BW24" s="24">
        <f>VLOOKUP(BV24,'Типы препятствий'!$A$1:$B$12,2)</f>
        <v>0</v>
      </c>
      <c r="BX24" s="24" t="str">
        <f t="shared" si="66"/>
        <v xml:space="preserve"> </v>
      </c>
      <c r="BY24" s="11">
        <f t="shared" si="67"/>
        <v>16561220</v>
      </c>
      <c r="BZ24" s="25">
        <f t="shared" si="70"/>
        <v>1120</v>
      </c>
      <c r="CA24" s="11">
        <f t="shared" si="68"/>
        <v>15950</v>
      </c>
      <c r="CB24" s="12">
        <f t="shared" si="71"/>
        <v>-16544150</v>
      </c>
      <c r="CC24" s="11">
        <f t="shared" si="69"/>
        <v>15</v>
      </c>
    </row>
    <row r="25" spans="58:81">
      <c r="BF25" s="17">
        <f t="shared" si="49"/>
        <v>11.5</v>
      </c>
      <c r="BG25" s="26">
        <f t="shared" si="50"/>
        <v>0</v>
      </c>
      <c r="BH25" s="12">
        <f t="shared" si="51"/>
        <v>0</v>
      </c>
      <c r="BI25" s="13">
        <f t="shared" si="52"/>
        <v>0</v>
      </c>
      <c r="BJ25" s="12">
        <f t="shared" si="53"/>
        <v>60</v>
      </c>
      <c r="BK25" s="12">
        <f t="shared" si="54"/>
        <v>60</v>
      </c>
      <c r="BL25" s="11">
        <f t="shared" si="55"/>
        <v>2</v>
      </c>
      <c r="BM25" s="11">
        <f t="shared" si="56"/>
        <v>50</v>
      </c>
      <c r="BN25" s="11">
        <f t="shared" si="57"/>
        <v>0</v>
      </c>
      <c r="BO25" s="20">
        <f t="shared" si="58"/>
        <v>0.61818865740740703</v>
      </c>
      <c r="BP25" s="11">
        <f t="shared" si="59"/>
        <v>1</v>
      </c>
      <c r="BQ25" s="11">
        <f t="shared" si="60"/>
        <v>0</v>
      </c>
      <c r="BR25" s="11">
        <f t="shared" si="61"/>
        <v>0</v>
      </c>
      <c r="BS25" s="11">
        <f t="shared" si="62"/>
        <v>0</v>
      </c>
      <c r="BT25" s="12">
        <f t="shared" si="63"/>
        <v>16560100</v>
      </c>
      <c r="BU25" s="24" t="str">
        <f t="shared" si="64"/>
        <v>Мулянка</v>
      </c>
      <c r="BV25" s="11">
        <f t="shared" si="65"/>
        <v>-1</v>
      </c>
      <c r="BW25" s="24">
        <f>VLOOKUP(BV25,'Типы препятствий'!$A$1:$B$12,2)</f>
        <v>0</v>
      </c>
      <c r="BX25" s="24" t="str">
        <f t="shared" si="66"/>
        <v xml:space="preserve"> </v>
      </c>
      <c r="BY25" s="11">
        <f t="shared" si="67"/>
        <v>16561220</v>
      </c>
      <c r="BZ25" s="25">
        <f t="shared" si="70"/>
        <v>1120</v>
      </c>
      <c r="CA25" s="11">
        <f t="shared" si="68"/>
        <v>15950</v>
      </c>
      <c r="CB25" s="12">
        <f t="shared" si="71"/>
        <v>-16544150</v>
      </c>
      <c r="CC25" s="11">
        <f t="shared" si="69"/>
        <v>15</v>
      </c>
    </row>
    <row r="26" spans="58:81">
      <c r="BF26" s="17">
        <f t="shared" si="49"/>
        <v>12</v>
      </c>
      <c r="BG26" s="26">
        <f t="shared" si="50"/>
        <v>0</v>
      </c>
      <c r="BH26" s="12">
        <f t="shared" si="51"/>
        <v>0</v>
      </c>
      <c r="BI26" s="13">
        <f t="shared" si="52"/>
        <v>0</v>
      </c>
      <c r="BJ26" s="12">
        <f t="shared" si="53"/>
        <v>60</v>
      </c>
      <c r="BK26" s="12">
        <f t="shared" si="54"/>
        <v>60</v>
      </c>
      <c r="BL26" s="11">
        <f t="shared" si="55"/>
        <v>2</v>
      </c>
      <c r="BM26" s="11">
        <f t="shared" si="56"/>
        <v>50</v>
      </c>
      <c r="BN26" s="11">
        <f t="shared" si="57"/>
        <v>0</v>
      </c>
      <c r="BO26" s="20">
        <f t="shared" si="58"/>
        <v>0.61819444444444405</v>
      </c>
      <c r="BP26" s="11">
        <f t="shared" si="59"/>
        <v>1</v>
      </c>
      <c r="BQ26" s="11">
        <f t="shared" si="60"/>
        <v>0</v>
      </c>
      <c r="BR26" s="11">
        <f t="shared" si="61"/>
        <v>0</v>
      </c>
      <c r="BS26" s="11">
        <f t="shared" si="62"/>
        <v>0</v>
      </c>
      <c r="BT26" s="12">
        <f t="shared" si="63"/>
        <v>16560100</v>
      </c>
      <c r="BU26" s="24" t="str">
        <f t="shared" si="64"/>
        <v>Мулянка</v>
      </c>
      <c r="BV26" s="11">
        <f t="shared" si="65"/>
        <v>-1</v>
      </c>
      <c r="BW26" s="24">
        <f>VLOOKUP(BV26,'Типы препятствий'!$A$1:$B$12,2)</f>
        <v>0</v>
      </c>
      <c r="BX26" s="24" t="str">
        <f t="shared" si="66"/>
        <v xml:space="preserve"> </v>
      </c>
      <c r="BY26" s="11">
        <f t="shared" si="67"/>
        <v>16561220</v>
      </c>
      <c r="BZ26" s="25">
        <f t="shared" si="70"/>
        <v>1120</v>
      </c>
      <c r="CA26" s="11">
        <f t="shared" si="68"/>
        <v>15950</v>
      </c>
      <c r="CB26" s="12">
        <f t="shared" si="71"/>
        <v>-16544150</v>
      </c>
      <c r="CC26" s="11">
        <f t="shared" si="69"/>
        <v>15</v>
      </c>
    </row>
    <row r="27" spans="58:81">
      <c r="BF27" s="17">
        <f t="shared" si="49"/>
        <v>12.5</v>
      </c>
      <c r="BG27" s="26">
        <f t="shared" si="50"/>
        <v>0</v>
      </c>
      <c r="BH27" s="12">
        <f t="shared" si="51"/>
        <v>0</v>
      </c>
      <c r="BI27" s="13">
        <v>0.12</v>
      </c>
      <c r="BJ27" s="12">
        <f t="shared" si="53"/>
        <v>60</v>
      </c>
      <c r="BK27" s="12">
        <f t="shared" si="54"/>
        <v>60</v>
      </c>
      <c r="BL27" s="11">
        <f t="shared" si="55"/>
        <v>2</v>
      </c>
      <c r="BM27" s="11">
        <f t="shared" si="56"/>
        <v>50</v>
      </c>
      <c r="BN27" s="11">
        <f t="shared" si="57"/>
        <v>0</v>
      </c>
      <c r="BO27" s="20">
        <f t="shared" si="58"/>
        <v>0.61820023148148107</v>
      </c>
      <c r="BP27" s="11">
        <f t="shared" si="59"/>
        <v>1</v>
      </c>
      <c r="BQ27" s="11">
        <f t="shared" si="60"/>
        <v>0</v>
      </c>
      <c r="BR27" s="11">
        <f t="shared" si="61"/>
        <v>0</v>
      </c>
      <c r="BS27" s="11">
        <f t="shared" si="62"/>
        <v>0</v>
      </c>
      <c r="BT27" s="12">
        <f t="shared" si="63"/>
        <v>16560100</v>
      </c>
      <c r="BU27" s="24" t="str">
        <f t="shared" si="64"/>
        <v>Мулянка</v>
      </c>
      <c r="BV27" s="11">
        <f t="shared" si="65"/>
        <v>-1</v>
      </c>
      <c r="BW27" s="24">
        <f>VLOOKUP(BV27,'Типы препятствий'!$A$1:$B$12,2)</f>
        <v>0</v>
      </c>
      <c r="BX27" s="24" t="str">
        <f t="shared" si="66"/>
        <v xml:space="preserve"> </v>
      </c>
      <c r="BY27" s="11">
        <f t="shared" si="67"/>
        <v>16561220</v>
      </c>
      <c r="BZ27" s="25">
        <f t="shared" si="70"/>
        <v>1120</v>
      </c>
      <c r="CA27" s="11">
        <f t="shared" si="68"/>
        <v>15950</v>
      </c>
      <c r="CB27" s="12">
        <f t="shared" si="71"/>
        <v>-16544150</v>
      </c>
      <c r="CC27" s="11">
        <f t="shared" si="69"/>
        <v>15</v>
      </c>
    </row>
    <row r="28" spans="58:81">
      <c r="BF28" s="17">
        <f t="shared" si="49"/>
        <v>13</v>
      </c>
      <c r="BG28" s="26">
        <f t="shared" si="50"/>
        <v>0.03</v>
      </c>
      <c r="BH28" s="12">
        <f t="shared" si="51"/>
        <v>0.216</v>
      </c>
      <c r="BI28" s="13">
        <v>0.14000000000000001</v>
      </c>
      <c r="BJ28" s="12">
        <f t="shared" si="53"/>
        <v>60</v>
      </c>
      <c r="BK28" s="12">
        <f t="shared" si="54"/>
        <v>60</v>
      </c>
      <c r="BL28" s="11">
        <f t="shared" si="55"/>
        <v>2</v>
      </c>
      <c r="BM28" s="11">
        <f t="shared" si="56"/>
        <v>50</v>
      </c>
      <c r="BN28" s="11">
        <f t="shared" si="57"/>
        <v>0</v>
      </c>
      <c r="BO28" s="20">
        <f t="shared" si="58"/>
        <v>0.61820601851851809</v>
      </c>
      <c r="BP28" s="11">
        <f t="shared" si="59"/>
        <v>1</v>
      </c>
      <c r="BQ28" s="11">
        <f t="shared" si="60"/>
        <v>0</v>
      </c>
      <c r="BR28" s="11">
        <f t="shared" si="61"/>
        <v>0</v>
      </c>
      <c r="BS28" s="11">
        <f t="shared" si="62"/>
        <v>1</v>
      </c>
      <c r="BT28" s="12">
        <f t="shared" si="63"/>
        <v>16560100.029999999</v>
      </c>
      <c r="BU28" s="24" t="str">
        <f t="shared" si="64"/>
        <v>Мулянка</v>
      </c>
      <c r="BV28" s="11">
        <f t="shared" si="65"/>
        <v>-1</v>
      </c>
      <c r="BW28" s="24">
        <f>VLOOKUP(BV28,'Типы препятствий'!$A$1:$B$12,2)</f>
        <v>0</v>
      </c>
      <c r="BX28" s="24" t="str">
        <f t="shared" si="66"/>
        <v xml:space="preserve"> </v>
      </c>
      <c r="BY28" s="11">
        <f t="shared" si="67"/>
        <v>16561220</v>
      </c>
      <c r="BZ28" s="25">
        <f t="shared" si="70"/>
        <v>1119.9700000006706</v>
      </c>
      <c r="CA28" s="11">
        <f t="shared" si="68"/>
        <v>15950</v>
      </c>
      <c r="CB28" s="12">
        <f t="shared" si="71"/>
        <v>-16544150.029999999</v>
      </c>
      <c r="CC28" s="11">
        <f t="shared" si="69"/>
        <v>15</v>
      </c>
    </row>
    <row r="29" spans="58:81">
      <c r="BF29" s="17">
        <f t="shared" si="49"/>
        <v>13.5</v>
      </c>
      <c r="BG29" s="26">
        <f t="shared" si="50"/>
        <v>9.5000000000000015E-2</v>
      </c>
      <c r="BH29" s="12">
        <f t="shared" si="51"/>
        <v>0.46800000000000008</v>
      </c>
      <c r="BI29" s="13">
        <v>0.21</v>
      </c>
      <c r="BJ29" s="12">
        <f t="shared" si="53"/>
        <v>60</v>
      </c>
      <c r="BK29" s="12">
        <f t="shared" si="54"/>
        <v>60</v>
      </c>
      <c r="BL29" s="11">
        <f t="shared" si="55"/>
        <v>2</v>
      </c>
      <c r="BM29" s="11">
        <f t="shared" si="56"/>
        <v>50</v>
      </c>
      <c r="BN29" s="11">
        <f t="shared" si="57"/>
        <v>0</v>
      </c>
      <c r="BO29" s="20">
        <f t="shared" si="58"/>
        <v>0.61821180555555511</v>
      </c>
      <c r="BP29" s="11">
        <f t="shared" si="59"/>
        <v>1</v>
      </c>
      <c r="BQ29" s="11">
        <f t="shared" si="60"/>
        <v>0</v>
      </c>
      <c r="BR29" s="11">
        <f t="shared" si="61"/>
        <v>0</v>
      </c>
      <c r="BS29" s="11">
        <f t="shared" si="62"/>
        <v>1</v>
      </c>
      <c r="BT29" s="12">
        <f t="shared" si="63"/>
        <v>16560100.095000001</v>
      </c>
      <c r="BU29" s="24" t="str">
        <f t="shared" si="64"/>
        <v>Мулянка</v>
      </c>
      <c r="BV29" s="11">
        <f t="shared" si="65"/>
        <v>-1</v>
      </c>
      <c r="BW29" s="24">
        <f>VLOOKUP(BV29,'Типы препятствий'!$A$1:$B$12,2)</f>
        <v>0</v>
      </c>
      <c r="BX29" s="24" t="str">
        <f t="shared" si="66"/>
        <v xml:space="preserve"> </v>
      </c>
      <c r="BY29" s="11">
        <f t="shared" si="67"/>
        <v>16561220</v>
      </c>
      <c r="BZ29" s="25">
        <f t="shared" si="70"/>
        <v>1119.9049999993294</v>
      </c>
      <c r="CA29" s="11">
        <f t="shared" si="68"/>
        <v>15950</v>
      </c>
      <c r="CB29" s="12">
        <f t="shared" si="71"/>
        <v>-16544150.095000001</v>
      </c>
      <c r="CC29" s="11">
        <f t="shared" si="69"/>
        <v>15</v>
      </c>
    </row>
    <row r="30" spans="58:81">
      <c r="BF30" s="17">
        <f t="shared" si="49"/>
        <v>14</v>
      </c>
      <c r="BG30" s="26">
        <f t="shared" si="50"/>
        <v>0.21250000000000002</v>
      </c>
      <c r="BH30" s="12">
        <f t="shared" si="51"/>
        <v>0.84600000000000009</v>
      </c>
      <c r="BI30" s="13">
        <v>0.24</v>
      </c>
      <c r="BJ30" s="12">
        <f t="shared" si="53"/>
        <v>60</v>
      </c>
      <c r="BK30" s="12">
        <f t="shared" si="54"/>
        <v>60</v>
      </c>
      <c r="BL30" s="11">
        <f t="shared" si="55"/>
        <v>2</v>
      </c>
      <c r="BM30" s="11">
        <f t="shared" si="56"/>
        <v>50</v>
      </c>
      <c r="BN30" s="11">
        <f t="shared" si="57"/>
        <v>0</v>
      </c>
      <c r="BO30" s="20">
        <f t="shared" si="58"/>
        <v>0.61821759259259212</v>
      </c>
      <c r="BP30" s="11">
        <f t="shared" si="59"/>
        <v>1</v>
      </c>
      <c r="BQ30" s="11">
        <f t="shared" si="60"/>
        <v>0</v>
      </c>
      <c r="BR30" s="11">
        <f t="shared" si="61"/>
        <v>0</v>
      </c>
      <c r="BS30" s="11">
        <f t="shared" si="62"/>
        <v>1</v>
      </c>
      <c r="BT30" s="12">
        <f t="shared" si="63"/>
        <v>16560100.2125</v>
      </c>
      <c r="BU30" s="24" t="str">
        <f t="shared" si="64"/>
        <v>Мулянка</v>
      </c>
      <c r="BV30" s="11">
        <f t="shared" si="65"/>
        <v>-1</v>
      </c>
      <c r="BW30" s="24">
        <f>VLOOKUP(BV30,'Типы препятствий'!$A$1:$B$12,2)</f>
        <v>0</v>
      </c>
      <c r="BX30" s="24" t="str">
        <f t="shared" si="66"/>
        <v xml:space="preserve"> </v>
      </c>
      <c r="BY30" s="11">
        <f t="shared" si="67"/>
        <v>16561220</v>
      </c>
      <c r="BZ30" s="25">
        <f t="shared" si="70"/>
        <v>1119.7874999996275</v>
      </c>
      <c r="CA30" s="11">
        <f t="shared" si="68"/>
        <v>15950</v>
      </c>
      <c r="CB30" s="12">
        <f t="shared" si="71"/>
        <v>-16544150.2125</v>
      </c>
      <c r="CC30" s="11">
        <f t="shared" si="69"/>
        <v>15</v>
      </c>
    </row>
    <row r="31" spans="58:81">
      <c r="BF31" s="17">
        <f t="shared" si="49"/>
        <v>14.5</v>
      </c>
      <c r="BG31" s="26">
        <f t="shared" si="50"/>
        <v>0.39</v>
      </c>
      <c r="BH31" s="12">
        <f t="shared" si="51"/>
        <v>1.278</v>
      </c>
      <c r="BI31" s="13">
        <v>0.25</v>
      </c>
      <c r="BJ31" s="12">
        <f t="shared" si="53"/>
        <v>60</v>
      </c>
      <c r="BK31" s="12">
        <f t="shared" si="54"/>
        <v>60</v>
      </c>
      <c r="BL31" s="11">
        <f t="shared" si="55"/>
        <v>2</v>
      </c>
      <c r="BM31" s="11">
        <f t="shared" si="56"/>
        <v>50</v>
      </c>
      <c r="BN31" s="11">
        <f t="shared" si="57"/>
        <v>0</v>
      </c>
      <c r="BO31" s="20">
        <f t="shared" si="58"/>
        <v>0.61822337962962914</v>
      </c>
      <c r="BP31" s="11">
        <f t="shared" si="59"/>
        <v>1</v>
      </c>
      <c r="BQ31" s="11">
        <f t="shared" si="60"/>
        <v>0</v>
      </c>
      <c r="BR31" s="11">
        <f t="shared" si="61"/>
        <v>0</v>
      </c>
      <c r="BS31" s="11">
        <f t="shared" si="62"/>
        <v>1</v>
      </c>
      <c r="BT31" s="12">
        <f t="shared" si="63"/>
        <v>16560100.390000001</v>
      </c>
      <c r="BU31" s="24" t="str">
        <f t="shared" si="64"/>
        <v>Мулянка</v>
      </c>
      <c r="BV31" s="11">
        <f t="shared" si="65"/>
        <v>-1</v>
      </c>
      <c r="BW31" s="24">
        <f>VLOOKUP(BV31,'Типы препятствий'!$A$1:$B$12,2)</f>
        <v>0</v>
      </c>
      <c r="BX31" s="24" t="str">
        <f t="shared" si="66"/>
        <v xml:space="preserve"> </v>
      </c>
      <c r="BY31" s="11">
        <f t="shared" si="67"/>
        <v>16561220</v>
      </c>
      <c r="BZ31" s="25">
        <f t="shared" si="70"/>
        <v>1119.609999999404</v>
      </c>
      <c r="CA31" s="11">
        <f t="shared" si="68"/>
        <v>15950</v>
      </c>
      <c r="CB31" s="12">
        <f t="shared" si="71"/>
        <v>-16544150.390000001</v>
      </c>
      <c r="CC31" s="11">
        <f t="shared" si="69"/>
        <v>15</v>
      </c>
    </row>
    <row r="32" spans="58:81">
      <c r="BF32" s="17">
        <f t="shared" si="49"/>
        <v>15</v>
      </c>
      <c r="BG32" s="26">
        <f t="shared" si="50"/>
        <v>0.63</v>
      </c>
      <c r="BH32" s="12">
        <f t="shared" si="51"/>
        <v>1.728</v>
      </c>
      <c r="BI32" s="13">
        <v>0.25</v>
      </c>
      <c r="BJ32" s="12">
        <f t="shared" si="53"/>
        <v>60</v>
      </c>
      <c r="BK32" s="12">
        <f t="shared" si="54"/>
        <v>60</v>
      </c>
      <c r="BL32" s="11">
        <f t="shared" si="55"/>
        <v>2</v>
      </c>
      <c r="BM32" s="11">
        <f t="shared" si="56"/>
        <v>50</v>
      </c>
      <c r="BN32" s="11">
        <f t="shared" si="57"/>
        <v>0</v>
      </c>
      <c r="BO32" s="20">
        <f t="shared" si="58"/>
        <v>0.61822916666666616</v>
      </c>
      <c r="BP32" s="11">
        <f t="shared" si="59"/>
        <v>1</v>
      </c>
      <c r="BQ32" s="11">
        <f t="shared" si="60"/>
        <v>0</v>
      </c>
      <c r="BR32" s="11">
        <f t="shared" si="61"/>
        <v>0</v>
      </c>
      <c r="BS32" s="11">
        <f t="shared" si="62"/>
        <v>1</v>
      </c>
      <c r="BT32" s="12">
        <f t="shared" si="63"/>
        <v>16560100.630000001</v>
      </c>
      <c r="BU32" s="24" t="str">
        <f t="shared" si="64"/>
        <v>Мулянка</v>
      </c>
      <c r="BV32" s="11">
        <f t="shared" si="65"/>
        <v>-1</v>
      </c>
      <c r="BW32" s="24">
        <f>VLOOKUP(BV32,'Типы препятствий'!$A$1:$B$12,2)</f>
        <v>0</v>
      </c>
      <c r="BX32" s="24" t="str">
        <f t="shared" si="66"/>
        <v xml:space="preserve"> </v>
      </c>
      <c r="BY32" s="11">
        <f t="shared" si="67"/>
        <v>16561220</v>
      </c>
      <c r="BZ32" s="25">
        <f t="shared" si="70"/>
        <v>1119.3699999991804</v>
      </c>
      <c r="CA32" s="11">
        <f t="shared" si="68"/>
        <v>15950</v>
      </c>
      <c r="CB32" s="12">
        <f t="shared" si="71"/>
        <v>-16544150.630000001</v>
      </c>
      <c r="CC32" s="11">
        <f t="shared" si="69"/>
        <v>15</v>
      </c>
    </row>
    <row r="33" spans="58:81">
      <c r="BF33" s="17">
        <f t="shared" si="49"/>
        <v>15.5</v>
      </c>
      <c r="BG33" s="26">
        <f t="shared" si="50"/>
        <v>0.9325</v>
      </c>
      <c r="BH33" s="12">
        <f t="shared" si="51"/>
        <v>2.1779999999999999</v>
      </c>
      <c r="BI33" s="13">
        <v>0.25</v>
      </c>
      <c r="BJ33" s="12">
        <f t="shared" si="53"/>
        <v>60</v>
      </c>
      <c r="BK33" s="12">
        <f t="shared" si="54"/>
        <v>60</v>
      </c>
      <c r="BL33" s="11">
        <f t="shared" si="55"/>
        <v>2</v>
      </c>
      <c r="BM33" s="11">
        <f t="shared" si="56"/>
        <v>50</v>
      </c>
      <c r="BN33" s="11">
        <f t="shared" si="57"/>
        <v>0</v>
      </c>
      <c r="BO33" s="20">
        <f t="shared" si="58"/>
        <v>0.61823495370370318</v>
      </c>
      <c r="BP33" s="11">
        <f t="shared" si="59"/>
        <v>1</v>
      </c>
      <c r="BQ33" s="11">
        <f t="shared" si="60"/>
        <v>0</v>
      </c>
      <c r="BR33" s="11">
        <f t="shared" si="61"/>
        <v>0</v>
      </c>
      <c r="BS33" s="11">
        <f t="shared" si="62"/>
        <v>1</v>
      </c>
      <c r="BT33" s="12">
        <f t="shared" si="63"/>
        <v>16560100.932499999</v>
      </c>
      <c r="BU33" s="24" t="str">
        <f t="shared" si="64"/>
        <v>Мулянка</v>
      </c>
      <c r="BV33" s="11">
        <f t="shared" si="65"/>
        <v>-1</v>
      </c>
      <c r="BW33" s="24">
        <f>VLOOKUP(BV33,'Типы препятствий'!$A$1:$B$12,2)</f>
        <v>0</v>
      </c>
      <c r="BX33" s="24" t="str">
        <f t="shared" si="66"/>
        <v xml:space="preserve"> </v>
      </c>
      <c r="BY33" s="11">
        <f t="shared" si="67"/>
        <v>16561220</v>
      </c>
      <c r="BZ33" s="25">
        <f t="shared" si="70"/>
        <v>1119.0675000008196</v>
      </c>
      <c r="CA33" s="11">
        <f t="shared" si="68"/>
        <v>15950</v>
      </c>
      <c r="CB33" s="12">
        <f t="shared" si="71"/>
        <v>-16544150.932499999</v>
      </c>
      <c r="CC33" s="11">
        <f t="shared" si="69"/>
        <v>15</v>
      </c>
    </row>
    <row r="34" spans="58:81">
      <c r="BF34" s="17">
        <f t="shared" si="49"/>
        <v>16</v>
      </c>
      <c r="BG34" s="26">
        <f t="shared" si="50"/>
        <v>1.2974999999999999</v>
      </c>
      <c r="BH34" s="12">
        <f t="shared" si="51"/>
        <v>2.6280000000000001</v>
      </c>
      <c r="BI34" s="13">
        <v>0.26</v>
      </c>
      <c r="BJ34" s="12">
        <f t="shared" si="53"/>
        <v>60</v>
      </c>
      <c r="BK34" s="12">
        <f t="shared" si="54"/>
        <v>60</v>
      </c>
      <c r="BL34" s="11">
        <f t="shared" si="55"/>
        <v>2</v>
      </c>
      <c r="BM34" s="11">
        <f t="shared" si="56"/>
        <v>50</v>
      </c>
      <c r="BN34" s="11">
        <f t="shared" si="57"/>
        <v>0</v>
      </c>
      <c r="BO34" s="20">
        <f t="shared" si="58"/>
        <v>0.6182407407407402</v>
      </c>
      <c r="BP34" s="11">
        <f t="shared" si="59"/>
        <v>1</v>
      </c>
      <c r="BQ34" s="11">
        <f t="shared" si="60"/>
        <v>0</v>
      </c>
      <c r="BR34" s="11">
        <f t="shared" si="61"/>
        <v>0</v>
      </c>
      <c r="BS34" s="11">
        <f t="shared" si="62"/>
        <v>1</v>
      </c>
      <c r="BT34" s="12">
        <f t="shared" si="63"/>
        <v>16560101.297499999</v>
      </c>
      <c r="BU34" s="24" t="str">
        <f t="shared" si="64"/>
        <v>Мулянка</v>
      </c>
      <c r="BV34" s="11">
        <f t="shared" si="65"/>
        <v>-1</v>
      </c>
      <c r="BW34" s="24">
        <f>VLOOKUP(BV34,'Типы препятствий'!$A$1:$B$12,2)</f>
        <v>0</v>
      </c>
      <c r="BX34" s="24" t="str">
        <f t="shared" si="66"/>
        <v xml:space="preserve"> </v>
      </c>
      <c r="BY34" s="11">
        <f t="shared" si="67"/>
        <v>16561220</v>
      </c>
      <c r="BZ34" s="25">
        <f t="shared" si="70"/>
        <v>1118.702500000596</v>
      </c>
      <c r="CA34" s="11">
        <f t="shared" si="68"/>
        <v>15950</v>
      </c>
      <c r="CB34" s="12">
        <f t="shared" si="71"/>
        <v>-16544151.297499999</v>
      </c>
      <c r="CC34" s="11">
        <f t="shared" si="69"/>
        <v>15</v>
      </c>
    </row>
    <row r="35" spans="58:81">
      <c r="BF35" s="17">
        <f t="shared" si="49"/>
        <v>16.5</v>
      </c>
      <c r="BG35" s="26">
        <f t="shared" si="50"/>
        <v>1.7274999999999998</v>
      </c>
      <c r="BH35" s="12">
        <f t="shared" si="51"/>
        <v>3.0960000000000001</v>
      </c>
      <c r="BI35" s="13">
        <v>0.26</v>
      </c>
      <c r="BJ35" s="12">
        <f t="shared" si="53"/>
        <v>60</v>
      </c>
      <c r="BK35" s="12">
        <f t="shared" si="54"/>
        <v>60</v>
      </c>
      <c r="BL35" s="11">
        <f t="shared" si="55"/>
        <v>2</v>
      </c>
      <c r="BM35" s="11">
        <f t="shared" si="56"/>
        <v>50</v>
      </c>
      <c r="BN35" s="11">
        <f t="shared" si="57"/>
        <v>0</v>
      </c>
      <c r="BO35" s="20">
        <f t="shared" si="58"/>
        <v>0.61824652777777722</v>
      </c>
      <c r="BP35" s="11">
        <f t="shared" si="59"/>
        <v>1</v>
      </c>
      <c r="BQ35" s="11">
        <f t="shared" si="60"/>
        <v>0</v>
      </c>
      <c r="BR35" s="11">
        <f t="shared" si="61"/>
        <v>0</v>
      </c>
      <c r="BS35" s="11">
        <f t="shared" si="62"/>
        <v>1</v>
      </c>
      <c r="BT35" s="12">
        <f t="shared" si="63"/>
        <v>16560101.727499999</v>
      </c>
      <c r="BU35" s="24" t="str">
        <f t="shared" si="64"/>
        <v>Мулянка</v>
      </c>
      <c r="BV35" s="11">
        <f t="shared" si="65"/>
        <v>-1</v>
      </c>
      <c r="BW35" s="24">
        <f>VLOOKUP(BV35,'Типы препятствий'!$A$1:$B$12,2)</f>
        <v>0</v>
      </c>
      <c r="BX35" s="24" t="str">
        <f t="shared" si="66"/>
        <v xml:space="preserve"> </v>
      </c>
      <c r="BY35" s="11">
        <f t="shared" si="67"/>
        <v>16561220</v>
      </c>
      <c r="BZ35" s="25">
        <f t="shared" si="70"/>
        <v>1118.2725000008941</v>
      </c>
      <c r="CA35" s="11">
        <f t="shared" si="68"/>
        <v>15950</v>
      </c>
      <c r="CB35" s="12">
        <f t="shared" si="71"/>
        <v>-16544151.727499999</v>
      </c>
      <c r="CC35" s="11">
        <f t="shared" si="69"/>
        <v>15</v>
      </c>
    </row>
    <row r="36" spans="58:81">
      <c r="BF36" s="17">
        <f t="shared" si="49"/>
        <v>17</v>
      </c>
      <c r="BG36" s="26">
        <f t="shared" si="50"/>
        <v>2.2224999999999997</v>
      </c>
      <c r="BH36" s="12">
        <f t="shared" si="51"/>
        <v>3.5640000000000001</v>
      </c>
      <c r="BI36" s="13">
        <v>0.25</v>
      </c>
      <c r="BJ36" s="12">
        <f t="shared" si="53"/>
        <v>60</v>
      </c>
      <c r="BK36" s="12">
        <f t="shared" si="54"/>
        <v>60</v>
      </c>
      <c r="BL36" s="11">
        <f t="shared" si="55"/>
        <v>2</v>
      </c>
      <c r="BM36" s="11">
        <f t="shared" si="56"/>
        <v>50</v>
      </c>
      <c r="BN36" s="11">
        <f t="shared" si="57"/>
        <v>0</v>
      </c>
      <c r="BO36" s="20">
        <f t="shared" si="58"/>
        <v>0.61825231481481424</v>
      </c>
      <c r="BP36" s="11">
        <f t="shared" si="59"/>
        <v>1</v>
      </c>
      <c r="BQ36" s="11">
        <f t="shared" si="60"/>
        <v>0</v>
      </c>
      <c r="BR36" s="11">
        <f t="shared" si="61"/>
        <v>0</v>
      </c>
      <c r="BS36" s="11">
        <f t="shared" si="62"/>
        <v>1</v>
      </c>
      <c r="BT36" s="12">
        <f t="shared" si="63"/>
        <v>16560102.2225</v>
      </c>
      <c r="BU36" s="24" t="str">
        <f t="shared" si="64"/>
        <v>Мулянка</v>
      </c>
      <c r="BV36" s="11">
        <f t="shared" si="65"/>
        <v>-1</v>
      </c>
      <c r="BW36" s="24">
        <f>VLOOKUP(BV36,'Типы препятствий'!$A$1:$B$12,2)</f>
        <v>0</v>
      </c>
      <c r="BX36" s="24" t="str">
        <f t="shared" si="66"/>
        <v xml:space="preserve"> </v>
      </c>
      <c r="BY36" s="11">
        <f t="shared" si="67"/>
        <v>16561220</v>
      </c>
      <c r="BZ36" s="25">
        <f t="shared" si="70"/>
        <v>1117.777499999851</v>
      </c>
      <c r="CA36" s="11">
        <f t="shared" si="68"/>
        <v>15950</v>
      </c>
      <c r="CB36" s="12">
        <f t="shared" si="71"/>
        <v>-16544152.2225</v>
      </c>
      <c r="CC36" s="11">
        <f t="shared" si="69"/>
        <v>15</v>
      </c>
    </row>
    <row r="37" spans="58:81">
      <c r="BF37" s="17">
        <f t="shared" si="49"/>
        <v>17.5</v>
      </c>
      <c r="BG37" s="26">
        <f t="shared" si="50"/>
        <v>2.78</v>
      </c>
      <c r="BH37" s="12">
        <f t="shared" si="51"/>
        <v>4.0140000000000002</v>
      </c>
      <c r="BI37" s="13">
        <v>0.25</v>
      </c>
      <c r="BJ37" s="12">
        <f t="shared" si="53"/>
        <v>60</v>
      </c>
      <c r="BK37" s="12">
        <f t="shared" si="54"/>
        <v>60</v>
      </c>
      <c r="BL37" s="11">
        <f t="shared" si="55"/>
        <v>2</v>
      </c>
      <c r="BM37" s="11">
        <f t="shared" si="56"/>
        <v>50</v>
      </c>
      <c r="BN37" s="11">
        <f t="shared" si="57"/>
        <v>0</v>
      </c>
      <c r="BO37" s="20">
        <f t="shared" si="58"/>
        <v>0.61825810185185126</v>
      </c>
      <c r="BP37" s="11">
        <f t="shared" si="59"/>
        <v>1</v>
      </c>
      <c r="BQ37" s="11">
        <f t="shared" si="60"/>
        <v>0</v>
      </c>
      <c r="BR37" s="11">
        <f t="shared" si="61"/>
        <v>0</v>
      </c>
      <c r="BS37" s="11">
        <f t="shared" si="62"/>
        <v>1</v>
      </c>
      <c r="BT37" s="12">
        <f t="shared" si="63"/>
        <v>16560102.779999999</v>
      </c>
      <c r="BU37" s="24" t="str">
        <f t="shared" si="64"/>
        <v>Мулянка</v>
      </c>
      <c r="BV37" s="11">
        <f t="shared" si="65"/>
        <v>-1</v>
      </c>
      <c r="BW37" s="24">
        <f>VLOOKUP(BV37,'Типы препятствий'!$A$1:$B$12,2)</f>
        <v>0</v>
      </c>
      <c r="BX37" s="24" t="str">
        <f t="shared" si="66"/>
        <v xml:space="preserve"> </v>
      </c>
      <c r="BY37" s="11">
        <f t="shared" si="67"/>
        <v>16561220</v>
      </c>
      <c r="BZ37" s="25">
        <f t="shared" si="70"/>
        <v>1117.2200000006706</v>
      </c>
      <c r="CA37" s="11">
        <f t="shared" si="68"/>
        <v>15950</v>
      </c>
      <c r="CB37" s="12">
        <f t="shared" si="71"/>
        <v>-16544152.779999999</v>
      </c>
      <c r="CC37" s="11">
        <f t="shared" si="69"/>
        <v>15</v>
      </c>
    </row>
    <row r="38" spans="58:81">
      <c r="BF38" s="17">
        <f t="shared" si="49"/>
        <v>18</v>
      </c>
      <c r="BG38" s="26">
        <f t="shared" si="50"/>
        <v>3.4</v>
      </c>
      <c r="BH38" s="12">
        <f t="shared" si="51"/>
        <v>4.4640000000000004</v>
      </c>
      <c r="BI38" s="13">
        <v>0.28999999999999998</v>
      </c>
      <c r="BJ38" s="12">
        <f t="shared" si="53"/>
        <v>60</v>
      </c>
      <c r="BK38" s="12">
        <f t="shared" si="54"/>
        <v>60</v>
      </c>
      <c r="BL38" s="11">
        <f t="shared" si="55"/>
        <v>2</v>
      </c>
      <c r="BM38" s="11">
        <f t="shared" si="56"/>
        <v>50</v>
      </c>
      <c r="BN38" s="11">
        <f t="shared" si="57"/>
        <v>0</v>
      </c>
      <c r="BO38" s="20">
        <f t="shared" si="58"/>
        <v>0.61826388888888828</v>
      </c>
      <c r="BP38" s="11">
        <f t="shared" si="59"/>
        <v>1</v>
      </c>
      <c r="BQ38" s="11">
        <f t="shared" si="60"/>
        <v>0</v>
      </c>
      <c r="BR38" s="11">
        <f t="shared" si="61"/>
        <v>0</v>
      </c>
      <c r="BS38" s="11">
        <f t="shared" si="62"/>
        <v>1</v>
      </c>
      <c r="BT38" s="12">
        <f t="shared" si="63"/>
        <v>16560103.4</v>
      </c>
      <c r="BU38" s="24" t="str">
        <f t="shared" si="64"/>
        <v>Мулянка</v>
      </c>
      <c r="BV38" s="11">
        <f t="shared" si="65"/>
        <v>-1</v>
      </c>
      <c r="BW38" s="24">
        <f>VLOOKUP(BV38,'Типы препятствий'!$A$1:$B$12,2)</f>
        <v>0</v>
      </c>
      <c r="BX38" s="24" t="str">
        <f t="shared" si="66"/>
        <v xml:space="preserve"> </v>
      </c>
      <c r="BY38" s="11">
        <f t="shared" si="67"/>
        <v>16561220</v>
      </c>
      <c r="BZ38" s="25">
        <f t="shared" si="70"/>
        <v>1116.5999999996275</v>
      </c>
      <c r="CA38" s="11">
        <f t="shared" si="68"/>
        <v>15950</v>
      </c>
      <c r="CB38" s="12">
        <f t="shared" si="71"/>
        <v>-16544153.4</v>
      </c>
      <c r="CC38" s="11">
        <f t="shared" si="69"/>
        <v>15</v>
      </c>
    </row>
    <row r="39" spans="58:81">
      <c r="BF39" s="17">
        <f t="shared" si="49"/>
        <v>18.5</v>
      </c>
      <c r="BG39" s="26">
        <f t="shared" si="50"/>
        <v>4.0925000000000002</v>
      </c>
      <c r="BH39" s="12">
        <f t="shared" si="51"/>
        <v>4.9860000000000007</v>
      </c>
      <c r="BI39" s="13">
        <v>0.35</v>
      </c>
      <c r="BJ39" s="12">
        <f t="shared" si="53"/>
        <v>60</v>
      </c>
      <c r="BK39" s="12">
        <f t="shared" si="54"/>
        <v>60</v>
      </c>
      <c r="BL39" s="11">
        <f t="shared" si="55"/>
        <v>2</v>
      </c>
      <c r="BM39" s="11">
        <f t="shared" si="56"/>
        <v>50</v>
      </c>
      <c r="BN39" s="11">
        <f t="shared" si="57"/>
        <v>0</v>
      </c>
      <c r="BO39" s="20">
        <f t="shared" si="58"/>
        <v>0.6182696759259253</v>
      </c>
      <c r="BP39" s="11">
        <f t="shared" si="59"/>
        <v>1</v>
      </c>
      <c r="BQ39" s="11">
        <f t="shared" si="60"/>
        <v>0</v>
      </c>
      <c r="BR39" s="11">
        <f t="shared" si="61"/>
        <v>0</v>
      </c>
      <c r="BS39" s="11">
        <f t="shared" si="62"/>
        <v>1</v>
      </c>
      <c r="BT39" s="12">
        <f t="shared" si="63"/>
        <v>16560104.092499999</v>
      </c>
      <c r="BU39" s="24" t="str">
        <f t="shared" si="64"/>
        <v>Мулянка</v>
      </c>
      <c r="BV39" s="11">
        <f t="shared" si="65"/>
        <v>-1</v>
      </c>
      <c r="BW39" s="24">
        <f>VLOOKUP(BV39,'Типы препятствий'!$A$1:$B$12,2)</f>
        <v>0</v>
      </c>
      <c r="BX39" s="24" t="str">
        <f t="shared" si="66"/>
        <v xml:space="preserve"> </v>
      </c>
      <c r="BY39" s="11">
        <f t="shared" si="67"/>
        <v>16561220</v>
      </c>
      <c r="BZ39" s="25">
        <f t="shared" si="70"/>
        <v>1115.9075000006706</v>
      </c>
      <c r="CA39" s="11">
        <f t="shared" si="68"/>
        <v>15950</v>
      </c>
      <c r="CB39" s="12">
        <f t="shared" si="71"/>
        <v>-16544154.092499999</v>
      </c>
      <c r="CC39" s="11">
        <f t="shared" si="69"/>
        <v>15</v>
      </c>
    </row>
    <row r="40" spans="58:81">
      <c r="BF40" s="17">
        <f t="shared" si="49"/>
        <v>19</v>
      </c>
      <c r="BG40" s="26">
        <f t="shared" si="50"/>
        <v>4.8725000000000005</v>
      </c>
      <c r="BH40" s="12">
        <f t="shared" si="51"/>
        <v>5.6160000000000005</v>
      </c>
      <c r="BI40" s="13">
        <v>0.38</v>
      </c>
      <c r="BJ40" s="12">
        <f t="shared" si="53"/>
        <v>60</v>
      </c>
      <c r="BK40" s="12">
        <f t="shared" si="54"/>
        <v>60</v>
      </c>
      <c r="BL40" s="11">
        <f t="shared" si="55"/>
        <v>2</v>
      </c>
      <c r="BM40" s="11">
        <f t="shared" si="56"/>
        <v>50</v>
      </c>
      <c r="BN40" s="11">
        <f t="shared" si="57"/>
        <v>0</v>
      </c>
      <c r="BO40" s="20">
        <f t="shared" si="58"/>
        <v>0.61827546296296232</v>
      </c>
      <c r="BP40" s="11">
        <f t="shared" si="59"/>
        <v>1</v>
      </c>
      <c r="BQ40" s="11">
        <f t="shared" si="60"/>
        <v>0</v>
      </c>
      <c r="BR40" s="11">
        <f t="shared" si="61"/>
        <v>0</v>
      </c>
      <c r="BS40" s="11">
        <f t="shared" si="62"/>
        <v>1</v>
      </c>
      <c r="BT40" s="12">
        <f t="shared" si="63"/>
        <v>16560104.872500001</v>
      </c>
      <c r="BU40" s="24" t="str">
        <f t="shared" si="64"/>
        <v>Мулянка</v>
      </c>
      <c r="BV40" s="11">
        <f t="shared" si="65"/>
        <v>-1</v>
      </c>
      <c r="BW40" s="24">
        <f>VLOOKUP(BV40,'Типы препятствий'!$A$1:$B$12,2)</f>
        <v>0</v>
      </c>
      <c r="BX40" s="24" t="str">
        <f t="shared" si="66"/>
        <v xml:space="preserve"> </v>
      </c>
      <c r="BY40" s="11">
        <f t="shared" si="67"/>
        <v>16561220</v>
      </c>
      <c r="BZ40" s="25">
        <f t="shared" si="70"/>
        <v>1115.1274999994785</v>
      </c>
      <c r="CA40" s="11">
        <f t="shared" si="68"/>
        <v>15950</v>
      </c>
      <c r="CB40" s="12">
        <f t="shared" si="71"/>
        <v>-16544154.872500001</v>
      </c>
      <c r="CC40" s="11">
        <f t="shared" si="69"/>
        <v>15</v>
      </c>
    </row>
    <row r="41" spans="58:81">
      <c r="BF41" s="17">
        <f t="shared" si="49"/>
        <v>19.5</v>
      </c>
      <c r="BG41" s="26">
        <f t="shared" si="50"/>
        <v>5.7475000000000005</v>
      </c>
      <c r="BH41" s="12">
        <f t="shared" si="51"/>
        <v>6.3000000000000007</v>
      </c>
      <c r="BI41" s="13">
        <v>0.45</v>
      </c>
      <c r="BJ41" s="12">
        <f t="shared" si="53"/>
        <v>60</v>
      </c>
      <c r="BK41" s="12">
        <f t="shared" si="54"/>
        <v>60</v>
      </c>
      <c r="BL41" s="11">
        <f t="shared" si="55"/>
        <v>2</v>
      </c>
      <c r="BM41" s="11">
        <f t="shared" si="56"/>
        <v>50</v>
      </c>
      <c r="BN41" s="11">
        <f t="shared" si="57"/>
        <v>0</v>
      </c>
      <c r="BO41" s="20">
        <f t="shared" si="58"/>
        <v>0.61828124999999934</v>
      </c>
      <c r="BP41" s="11">
        <f t="shared" si="59"/>
        <v>1</v>
      </c>
      <c r="BQ41" s="11">
        <f t="shared" si="60"/>
        <v>0</v>
      </c>
      <c r="BR41" s="11">
        <f t="shared" si="61"/>
        <v>0</v>
      </c>
      <c r="BS41" s="11">
        <f t="shared" si="62"/>
        <v>1</v>
      </c>
      <c r="BT41" s="12">
        <f t="shared" si="63"/>
        <v>16560105.747500001</v>
      </c>
      <c r="BU41" s="24" t="str">
        <f t="shared" si="64"/>
        <v>Мулянка</v>
      </c>
      <c r="BV41" s="11">
        <f t="shared" si="65"/>
        <v>-1</v>
      </c>
      <c r="BW41" s="24">
        <f>VLOOKUP(BV41,'Типы препятствий'!$A$1:$B$12,2)</f>
        <v>0</v>
      </c>
      <c r="BX41" s="24" t="str">
        <f t="shared" si="66"/>
        <v xml:space="preserve"> </v>
      </c>
      <c r="BY41" s="11">
        <f t="shared" si="67"/>
        <v>16561220</v>
      </c>
      <c r="BZ41" s="25">
        <f t="shared" si="70"/>
        <v>1114.2524999994785</v>
      </c>
      <c r="CA41" s="11">
        <f t="shared" si="68"/>
        <v>15950</v>
      </c>
      <c r="CB41" s="12">
        <f t="shared" si="71"/>
        <v>-16544155.747500001</v>
      </c>
      <c r="CC41" s="11">
        <f t="shared" si="69"/>
        <v>15</v>
      </c>
    </row>
    <row r="42" spans="58:81">
      <c r="BF42" s="17">
        <f t="shared" si="49"/>
        <v>20</v>
      </c>
      <c r="BG42" s="26">
        <f t="shared" si="50"/>
        <v>6.7350000000000003</v>
      </c>
      <c r="BH42" s="12">
        <f t="shared" si="51"/>
        <v>7.1100000000000012</v>
      </c>
      <c r="BI42" s="13">
        <v>0.37</v>
      </c>
      <c r="BJ42" s="12">
        <f t="shared" si="53"/>
        <v>60</v>
      </c>
      <c r="BK42" s="12">
        <f t="shared" si="54"/>
        <v>60</v>
      </c>
      <c r="BL42" s="11">
        <f t="shared" si="55"/>
        <v>2</v>
      </c>
      <c r="BM42" s="11">
        <f t="shared" si="56"/>
        <v>50</v>
      </c>
      <c r="BN42" s="11">
        <f t="shared" si="57"/>
        <v>0</v>
      </c>
      <c r="BO42" s="20">
        <f t="shared" si="58"/>
        <v>0.61828703703703636</v>
      </c>
      <c r="BP42" s="11">
        <f t="shared" si="59"/>
        <v>1</v>
      </c>
      <c r="BQ42" s="11">
        <f t="shared" si="60"/>
        <v>0</v>
      </c>
      <c r="BR42" s="11">
        <f t="shared" si="61"/>
        <v>0</v>
      </c>
      <c r="BS42" s="11">
        <f t="shared" si="62"/>
        <v>1</v>
      </c>
      <c r="BT42" s="12">
        <f t="shared" si="63"/>
        <v>16560106.734999999</v>
      </c>
      <c r="BU42" s="24" t="str">
        <f t="shared" si="64"/>
        <v>Мулянка</v>
      </c>
      <c r="BV42" s="11">
        <f t="shared" si="65"/>
        <v>-1</v>
      </c>
      <c r="BW42" s="24">
        <f>VLOOKUP(BV42,'Типы препятствий'!$A$1:$B$12,2)</f>
        <v>0</v>
      </c>
      <c r="BX42" s="24" t="str">
        <f t="shared" si="66"/>
        <v xml:space="preserve"> </v>
      </c>
      <c r="BY42" s="11">
        <f t="shared" si="67"/>
        <v>16561220</v>
      </c>
      <c r="BZ42" s="25">
        <f t="shared" si="70"/>
        <v>1113.265000000596</v>
      </c>
      <c r="CA42" s="11">
        <f t="shared" si="68"/>
        <v>15950</v>
      </c>
      <c r="CB42" s="12">
        <f t="shared" si="71"/>
        <v>-16544156.734999999</v>
      </c>
      <c r="CC42" s="11">
        <f t="shared" si="69"/>
        <v>15</v>
      </c>
    </row>
    <row r="43" spans="58:81">
      <c r="BF43" s="17">
        <f t="shared" si="49"/>
        <v>20.5</v>
      </c>
      <c r="BG43" s="26">
        <f t="shared" si="50"/>
        <v>7.8150000000000004</v>
      </c>
      <c r="BH43" s="12">
        <f t="shared" si="51"/>
        <v>7.7760000000000016</v>
      </c>
      <c r="BI43" s="13">
        <v>0.35</v>
      </c>
      <c r="BJ43" s="12">
        <f t="shared" si="53"/>
        <v>60</v>
      </c>
      <c r="BK43" s="12">
        <f t="shared" si="54"/>
        <v>60</v>
      </c>
      <c r="BL43" s="11">
        <f t="shared" si="55"/>
        <v>2</v>
      </c>
      <c r="BM43" s="11">
        <f t="shared" si="56"/>
        <v>50</v>
      </c>
      <c r="BN43" s="11">
        <f t="shared" si="57"/>
        <v>0</v>
      </c>
      <c r="BO43" s="20">
        <f t="shared" si="58"/>
        <v>0.61829282407407338</v>
      </c>
      <c r="BP43" s="11">
        <f t="shared" si="59"/>
        <v>1</v>
      </c>
      <c r="BQ43" s="11">
        <f t="shared" si="60"/>
        <v>0</v>
      </c>
      <c r="BR43" s="11">
        <f t="shared" si="61"/>
        <v>0</v>
      </c>
      <c r="BS43" s="11">
        <f t="shared" si="62"/>
        <v>1</v>
      </c>
      <c r="BT43" s="12">
        <f t="shared" si="63"/>
        <v>16560107.814999999</v>
      </c>
      <c r="BU43" s="24" t="str">
        <f t="shared" si="64"/>
        <v>Мулянка</v>
      </c>
      <c r="BV43" s="11">
        <f t="shared" si="65"/>
        <v>-1</v>
      </c>
      <c r="BW43" s="24">
        <f>VLOOKUP(BV43,'Типы препятствий'!$A$1:$B$12,2)</f>
        <v>0</v>
      </c>
      <c r="BX43" s="24" t="str">
        <f t="shared" si="66"/>
        <v xml:space="preserve"> </v>
      </c>
      <c r="BY43" s="11">
        <f t="shared" si="67"/>
        <v>16561220</v>
      </c>
      <c r="BZ43" s="25">
        <f t="shared" si="70"/>
        <v>1112.1850000005215</v>
      </c>
      <c r="CA43" s="11">
        <f t="shared" si="68"/>
        <v>15950</v>
      </c>
      <c r="CB43" s="12">
        <f t="shared" si="71"/>
        <v>-16544157.814999999</v>
      </c>
      <c r="CC43" s="11">
        <f t="shared" si="69"/>
        <v>15</v>
      </c>
    </row>
    <row r="44" spans="58:81">
      <c r="BF44" s="17">
        <f t="shared" si="49"/>
        <v>21</v>
      </c>
      <c r="BG44" s="26">
        <f t="shared" si="50"/>
        <v>8.9824999999999999</v>
      </c>
      <c r="BH44" s="12">
        <f t="shared" si="51"/>
        <v>8.4060000000000024</v>
      </c>
      <c r="BI44" s="13">
        <v>0.33</v>
      </c>
      <c r="BJ44" s="12">
        <f t="shared" si="53"/>
        <v>60</v>
      </c>
      <c r="BK44" s="12">
        <f t="shared" si="54"/>
        <v>60</v>
      </c>
      <c r="BL44" s="11">
        <f t="shared" si="55"/>
        <v>2</v>
      </c>
      <c r="BM44" s="11">
        <f t="shared" si="56"/>
        <v>50</v>
      </c>
      <c r="BN44" s="11">
        <f t="shared" si="57"/>
        <v>0</v>
      </c>
      <c r="BO44" s="20">
        <f t="shared" si="58"/>
        <v>0.6182986111111104</v>
      </c>
      <c r="BP44" s="11">
        <f t="shared" si="59"/>
        <v>1</v>
      </c>
      <c r="BQ44" s="11">
        <f t="shared" si="60"/>
        <v>0</v>
      </c>
      <c r="BR44" s="11">
        <f t="shared" si="61"/>
        <v>0</v>
      </c>
      <c r="BS44" s="11">
        <f t="shared" si="62"/>
        <v>1</v>
      </c>
      <c r="BT44" s="12">
        <f t="shared" si="63"/>
        <v>16560108.9825</v>
      </c>
      <c r="BU44" s="24" t="str">
        <f t="shared" si="64"/>
        <v>Мулянка</v>
      </c>
      <c r="BV44" s="11">
        <f t="shared" si="65"/>
        <v>-1</v>
      </c>
      <c r="BW44" s="24">
        <f>VLOOKUP(BV44,'Типы препятствий'!$A$1:$B$12,2)</f>
        <v>0</v>
      </c>
      <c r="BX44" s="24" t="str">
        <f t="shared" si="66"/>
        <v xml:space="preserve"> </v>
      </c>
      <c r="BY44" s="11">
        <f t="shared" si="67"/>
        <v>16561220</v>
      </c>
      <c r="BZ44" s="25">
        <f t="shared" si="70"/>
        <v>1111.0175000000745</v>
      </c>
      <c r="CA44" s="11">
        <f t="shared" si="68"/>
        <v>15950</v>
      </c>
      <c r="CB44" s="12">
        <f t="shared" si="71"/>
        <v>-16544158.9825</v>
      </c>
      <c r="CC44" s="11">
        <f t="shared" si="69"/>
        <v>15</v>
      </c>
    </row>
    <row r="45" spans="58:81">
      <c r="BF45" s="17">
        <f t="shared" si="49"/>
        <v>21.5</v>
      </c>
      <c r="BG45" s="26">
        <f t="shared" si="50"/>
        <v>10.2325</v>
      </c>
      <c r="BH45" s="12">
        <f t="shared" si="51"/>
        <v>9.0000000000000018</v>
      </c>
      <c r="BI45" s="13">
        <v>0.34</v>
      </c>
      <c r="BJ45" s="12">
        <f t="shared" si="53"/>
        <v>60</v>
      </c>
      <c r="BK45" s="12">
        <f t="shared" si="54"/>
        <v>60</v>
      </c>
      <c r="BL45" s="11">
        <f t="shared" si="55"/>
        <v>2</v>
      </c>
      <c r="BM45" s="11">
        <f t="shared" si="56"/>
        <v>50</v>
      </c>
      <c r="BN45" s="11">
        <f t="shared" si="57"/>
        <v>0</v>
      </c>
      <c r="BO45" s="20">
        <f t="shared" si="58"/>
        <v>0.61830439814814742</v>
      </c>
      <c r="BP45" s="11">
        <f t="shared" si="59"/>
        <v>1</v>
      </c>
      <c r="BQ45" s="11">
        <f t="shared" si="60"/>
        <v>0</v>
      </c>
      <c r="BR45" s="11">
        <f t="shared" si="61"/>
        <v>0</v>
      </c>
      <c r="BS45" s="11">
        <f t="shared" si="62"/>
        <v>1</v>
      </c>
      <c r="BT45" s="12">
        <f t="shared" si="63"/>
        <v>16560110.2325</v>
      </c>
      <c r="BU45" s="24" t="str">
        <f t="shared" si="64"/>
        <v>Мулянка</v>
      </c>
      <c r="BV45" s="11">
        <f t="shared" si="65"/>
        <v>-1</v>
      </c>
      <c r="BW45" s="24">
        <f>VLOOKUP(BV45,'Типы препятствий'!$A$1:$B$12,2)</f>
        <v>0</v>
      </c>
      <c r="BX45" s="24" t="str">
        <f t="shared" si="66"/>
        <v xml:space="preserve"> </v>
      </c>
      <c r="BY45" s="11">
        <f t="shared" si="67"/>
        <v>16561220</v>
      </c>
      <c r="BZ45" s="25">
        <f t="shared" si="70"/>
        <v>1109.7675000000745</v>
      </c>
      <c r="CA45" s="11">
        <f t="shared" si="68"/>
        <v>15950</v>
      </c>
      <c r="CB45" s="12">
        <f t="shared" si="71"/>
        <v>-16544160.2325</v>
      </c>
      <c r="CC45" s="11">
        <f t="shared" si="69"/>
        <v>15</v>
      </c>
    </row>
    <row r="46" spans="58:81">
      <c r="BF46" s="17">
        <f t="shared" si="49"/>
        <v>22</v>
      </c>
      <c r="BG46" s="26">
        <f t="shared" si="50"/>
        <v>11.567500000000001</v>
      </c>
      <c r="BH46" s="12">
        <f t="shared" si="51"/>
        <v>9.6120000000000019</v>
      </c>
      <c r="BI46" s="13">
        <v>0.32</v>
      </c>
      <c r="BJ46" s="12">
        <f t="shared" si="53"/>
        <v>60</v>
      </c>
      <c r="BK46" s="12">
        <f t="shared" si="54"/>
        <v>60</v>
      </c>
      <c r="BL46" s="11">
        <f t="shared" si="55"/>
        <v>2</v>
      </c>
      <c r="BM46" s="11">
        <f t="shared" si="56"/>
        <v>50</v>
      </c>
      <c r="BN46" s="11">
        <f t="shared" si="57"/>
        <v>0</v>
      </c>
      <c r="BO46" s="20">
        <f t="shared" si="58"/>
        <v>0.61831018518518444</v>
      </c>
      <c r="BP46" s="11">
        <f t="shared" si="59"/>
        <v>1</v>
      </c>
      <c r="BQ46" s="11">
        <f t="shared" si="60"/>
        <v>0</v>
      </c>
      <c r="BR46" s="11">
        <f t="shared" si="61"/>
        <v>0</v>
      </c>
      <c r="BS46" s="11">
        <f t="shared" si="62"/>
        <v>1</v>
      </c>
      <c r="BT46" s="12">
        <f t="shared" si="63"/>
        <v>16560111.567500001</v>
      </c>
      <c r="BU46" s="24" t="str">
        <f t="shared" si="64"/>
        <v>Мулянка</v>
      </c>
      <c r="BV46" s="11">
        <f t="shared" si="65"/>
        <v>-1</v>
      </c>
      <c r="BW46" s="24">
        <f>VLOOKUP(BV46,'Типы препятствий'!$A$1:$B$12,2)</f>
        <v>0</v>
      </c>
      <c r="BX46" s="24" t="str">
        <f t="shared" si="66"/>
        <v xml:space="preserve"> </v>
      </c>
      <c r="BY46" s="11">
        <f t="shared" si="67"/>
        <v>16561220</v>
      </c>
      <c r="BZ46" s="25">
        <f t="shared" si="70"/>
        <v>1108.4324999991804</v>
      </c>
      <c r="CA46" s="11">
        <f t="shared" si="68"/>
        <v>15950</v>
      </c>
      <c r="CB46" s="12">
        <f t="shared" si="71"/>
        <v>-16544161.567500001</v>
      </c>
      <c r="CC46" s="11">
        <f t="shared" si="69"/>
        <v>15</v>
      </c>
    </row>
    <row r="47" spans="58:81">
      <c r="BF47" s="17">
        <f t="shared" si="49"/>
        <v>22.5</v>
      </c>
      <c r="BG47" s="26">
        <f t="shared" si="50"/>
        <v>12.982500000000002</v>
      </c>
      <c r="BH47" s="12">
        <f t="shared" si="51"/>
        <v>10.188000000000002</v>
      </c>
      <c r="BI47" s="13">
        <f t="shared" si="52"/>
        <v>0.30399999999999999</v>
      </c>
      <c r="BJ47" s="12">
        <f t="shared" si="53"/>
        <v>60</v>
      </c>
      <c r="BK47" s="12">
        <f t="shared" si="54"/>
        <v>60</v>
      </c>
      <c r="BL47" s="11">
        <f t="shared" si="55"/>
        <v>2</v>
      </c>
      <c r="BM47" s="11">
        <f t="shared" si="56"/>
        <v>50</v>
      </c>
      <c r="BN47" s="11">
        <f t="shared" si="57"/>
        <v>0</v>
      </c>
      <c r="BO47" s="20">
        <f t="shared" si="58"/>
        <v>0.61831597222222145</v>
      </c>
      <c r="BP47" s="11">
        <f t="shared" si="59"/>
        <v>1</v>
      </c>
      <c r="BQ47" s="11">
        <f t="shared" si="60"/>
        <v>0</v>
      </c>
      <c r="BR47" s="11">
        <f t="shared" si="61"/>
        <v>0</v>
      </c>
      <c r="BS47" s="11">
        <f t="shared" si="62"/>
        <v>1</v>
      </c>
      <c r="BT47" s="12">
        <f t="shared" si="63"/>
        <v>16560112.9825</v>
      </c>
      <c r="BU47" s="24" t="str">
        <f t="shared" si="64"/>
        <v>Мулянка</v>
      </c>
      <c r="BV47" s="11">
        <f t="shared" si="65"/>
        <v>-1</v>
      </c>
      <c r="BW47" s="24">
        <f>VLOOKUP(BV47,'Типы препятствий'!$A$1:$B$12,2)</f>
        <v>0</v>
      </c>
      <c r="BX47" s="24" t="str">
        <f t="shared" si="66"/>
        <v xml:space="preserve"> </v>
      </c>
      <c r="BY47" s="11">
        <f t="shared" si="67"/>
        <v>16561220</v>
      </c>
      <c r="BZ47" s="25">
        <f t="shared" si="70"/>
        <v>1107.0175000000745</v>
      </c>
      <c r="CA47" s="11">
        <f t="shared" si="68"/>
        <v>15950</v>
      </c>
      <c r="CB47" s="12">
        <f t="shared" si="71"/>
        <v>-16544162.9825</v>
      </c>
      <c r="CC47" s="11">
        <f t="shared" si="69"/>
        <v>15</v>
      </c>
    </row>
    <row r="48" spans="58:81">
      <c r="BF48" s="17">
        <f t="shared" si="49"/>
        <v>23</v>
      </c>
      <c r="BG48" s="26">
        <f t="shared" si="50"/>
        <v>14.473500000000001</v>
      </c>
      <c r="BH48" s="12">
        <f t="shared" si="51"/>
        <v>10.735200000000003</v>
      </c>
      <c r="BI48" s="13">
        <v>0.33</v>
      </c>
      <c r="BJ48" s="12">
        <f t="shared" si="53"/>
        <v>60</v>
      </c>
      <c r="BK48" s="12">
        <f t="shared" si="54"/>
        <v>60</v>
      </c>
      <c r="BL48" s="11">
        <f t="shared" si="55"/>
        <v>2</v>
      </c>
      <c r="BM48" s="11">
        <f t="shared" si="56"/>
        <v>50</v>
      </c>
      <c r="BN48" s="11">
        <f t="shared" si="57"/>
        <v>0</v>
      </c>
      <c r="BO48" s="20">
        <f t="shared" si="58"/>
        <v>0.61832175925925847</v>
      </c>
      <c r="BP48" s="11">
        <f t="shared" si="59"/>
        <v>1</v>
      </c>
      <c r="BQ48" s="11">
        <f t="shared" si="60"/>
        <v>0</v>
      </c>
      <c r="BR48" s="11">
        <f t="shared" si="61"/>
        <v>0</v>
      </c>
      <c r="BS48" s="11">
        <f t="shared" si="62"/>
        <v>1</v>
      </c>
      <c r="BT48" s="12">
        <f t="shared" si="63"/>
        <v>16560114.4735</v>
      </c>
      <c r="BU48" s="24" t="str">
        <f t="shared" si="64"/>
        <v>Мулянка</v>
      </c>
      <c r="BV48" s="11">
        <f t="shared" si="65"/>
        <v>-1</v>
      </c>
      <c r="BW48" s="24">
        <f>VLOOKUP(BV48,'Типы препятствий'!$A$1:$B$12,2)</f>
        <v>0</v>
      </c>
      <c r="BX48" s="24" t="str">
        <f t="shared" si="66"/>
        <v xml:space="preserve"> </v>
      </c>
      <c r="BY48" s="11">
        <f t="shared" si="67"/>
        <v>16561220</v>
      </c>
      <c r="BZ48" s="25">
        <f t="shared" si="70"/>
        <v>1105.5264999996871</v>
      </c>
      <c r="CA48" s="11">
        <f t="shared" si="68"/>
        <v>15950</v>
      </c>
      <c r="CB48" s="12">
        <f t="shared" si="71"/>
        <v>-16544164.4735</v>
      </c>
      <c r="CC48" s="11">
        <f t="shared" si="69"/>
        <v>15</v>
      </c>
    </row>
    <row r="49" spans="58:81">
      <c r="BF49" s="17">
        <f t="shared" si="49"/>
        <v>23.5</v>
      </c>
      <c r="BG49" s="26">
        <f t="shared" si="50"/>
        <v>16.047000000000001</v>
      </c>
      <c r="BH49" s="12">
        <f t="shared" si="51"/>
        <v>11.329200000000002</v>
      </c>
      <c r="BI49" s="13">
        <v>0.34</v>
      </c>
      <c r="BJ49" s="12">
        <f t="shared" si="53"/>
        <v>60</v>
      </c>
      <c r="BK49" s="12">
        <f t="shared" si="54"/>
        <v>60</v>
      </c>
      <c r="BL49" s="11">
        <f t="shared" si="55"/>
        <v>2</v>
      </c>
      <c r="BM49" s="11">
        <f t="shared" si="56"/>
        <v>50</v>
      </c>
      <c r="BN49" s="11">
        <f t="shared" si="57"/>
        <v>0</v>
      </c>
      <c r="BO49" s="20">
        <f t="shared" si="58"/>
        <v>0.61832754629629549</v>
      </c>
      <c r="BP49" s="11">
        <f t="shared" si="59"/>
        <v>1</v>
      </c>
      <c r="BQ49" s="11">
        <f t="shared" si="60"/>
        <v>0</v>
      </c>
      <c r="BR49" s="11">
        <f t="shared" si="61"/>
        <v>0</v>
      </c>
      <c r="BS49" s="11">
        <f t="shared" si="62"/>
        <v>1</v>
      </c>
      <c r="BT49" s="12">
        <f t="shared" si="63"/>
        <v>16560116.047</v>
      </c>
      <c r="BU49" s="24" t="str">
        <f t="shared" si="64"/>
        <v>Мулянка</v>
      </c>
      <c r="BV49" s="11">
        <f t="shared" si="65"/>
        <v>-1</v>
      </c>
      <c r="BW49" s="24">
        <f>VLOOKUP(BV49,'Типы препятствий'!$A$1:$B$12,2)</f>
        <v>0</v>
      </c>
      <c r="BX49" s="24" t="str">
        <f t="shared" si="66"/>
        <v xml:space="preserve"> </v>
      </c>
      <c r="BY49" s="11">
        <f t="shared" si="67"/>
        <v>16561220</v>
      </c>
      <c r="BZ49" s="25">
        <f t="shared" si="70"/>
        <v>1103.9529999997467</v>
      </c>
      <c r="CA49" s="11">
        <f t="shared" si="68"/>
        <v>15950</v>
      </c>
      <c r="CB49" s="12">
        <f t="shared" si="71"/>
        <v>-16544166.047</v>
      </c>
      <c r="CC49" s="11">
        <f t="shared" si="69"/>
        <v>15</v>
      </c>
    </row>
    <row r="50" spans="58:81">
      <c r="BF50" s="17">
        <f t="shared" si="49"/>
        <v>24</v>
      </c>
      <c r="BG50" s="26">
        <f t="shared" si="50"/>
        <v>17.705500000000001</v>
      </c>
      <c r="BH50" s="12">
        <f t="shared" si="51"/>
        <v>11.941200000000002</v>
      </c>
      <c r="BI50" s="13">
        <f t="shared" si="52"/>
        <v>0.32300000000000001</v>
      </c>
      <c r="BJ50" s="12">
        <f t="shared" si="53"/>
        <v>60</v>
      </c>
      <c r="BK50" s="12">
        <f t="shared" si="54"/>
        <v>60</v>
      </c>
      <c r="BL50" s="11">
        <f t="shared" si="55"/>
        <v>2</v>
      </c>
      <c r="BM50" s="11">
        <f t="shared" si="56"/>
        <v>50</v>
      </c>
      <c r="BN50" s="11">
        <f t="shared" si="57"/>
        <v>0</v>
      </c>
      <c r="BO50" s="20">
        <f t="shared" si="58"/>
        <v>0.61833333333333251</v>
      </c>
      <c r="BP50" s="11">
        <f t="shared" si="59"/>
        <v>1</v>
      </c>
      <c r="BQ50" s="11">
        <f t="shared" si="60"/>
        <v>0</v>
      </c>
      <c r="BR50" s="11">
        <f t="shared" si="61"/>
        <v>0</v>
      </c>
      <c r="BS50" s="11">
        <f t="shared" si="62"/>
        <v>1</v>
      </c>
      <c r="BT50" s="12">
        <f t="shared" si="63"/>
        <v>16560117.705499999</v>
      </c>
      <c r="BU50" s="24" t="str">
        <f t="shared" si="64"/>
        <v>Мулянка</v>
      </c>
      <c r="BV50" s="11">
        <f t="shared" si="65"/>
        <v>-1</v>
      </c>
      <c r="BW50" s="24">
        <f>VLOOKUP(BV50,'Типы препятствий'!$A$1:$B$12,2)</f>
        <v>0</v>
      </c>
      <c r="BX50" s="24" t="str">
        <f t="shared" si="66"/>
        <v xml:space="preserve"> </v>
      </c>
      <c r="BY50" s="11">
        <f t="shared" si="67"/>
        <v>16561220</v>
      </c>
      <c r="BZ50" s="25">
        <f t="shared" si="70"/>
        <v>1102.2945000007749</v>
      </c>
      <c r="CA50" s="11">
        <f t="shared" si="68"/>
        <v>15950</v>
      </c>
      <c r="CB50" s="12">
        <f t="shared" si="71"/>
        <v>-16544167.705499999</v>
      </c>
      <c r="CC50" s="11">
        <f t="shared" si="69"/>
        <v>15</v>
      </c>
    </row>
    <row r="51" spans="58:81">
      <c r="BF51" s="17">
        <f t="shared" si="49"/>
        <v>24.5</v>
      </c>
      <c r="BG51" s="26">
        <f t="shared" si="50"/>
        <v>19.444749999999999</v>
      </c>
      <c r="BH51" s="12">
        <f t="shared" si="51"/>
        <v>12.522600000000002</v>
      </c>
      <c r="BI51" s="13">
        <f t="shared" si="52"/>
        <v>0.30685000000000001</v>
      </c>
      <c r="BJ51" s="12">
        <f t="shared" si="53"/>
        <v>60</v>
      </c>
      <c r="BK51" s="12">
        <f t="shared" si="54"/>
        <v>60</v>
      </c>
      <c r="BL51" s="11">
        <f t="shared" si="55"/>
        <v>2</v>
      </c>
      <c r="BM51" s="11">
        <f t="shared" si="56"/>
        <v>50</v>
      </c>
      <c r="BN51" s="11">
        <f t="shared" si="57"/>
        <v>0</v>
      </c>
      <c r="BO51" s="20">
        <f t="shared" si="58"/>
        <v>0.61833912037036953</v>
      </c>
      <c r="BP51" s="11">
        <f t="shared" si="59"/>
        <v>1</v>
      </c>
      <c r="BQ51" s="11">
        <f t="shared" si="60"/>
        <v>0</v>
      </c>
      <c r="BR51" s="11">
        <f t="shared" si="61"/>
        <v>0</v>
      </c>
      <c r="BS51" s="11">
        <f t="shared" si="62"/>
        <v>1</v>
      </c>
      <c r="BT51" s="12">
        <f t="shared" si="63"/>
        <v>16560119.44475</v>
      </c>
      <c r="BU51" s="24" t="str">
        <f t="shared" si="64"/>
        <v>Мулянка</v>
      </c>
      <c r="BV51" s="11">
        <f t="shared" si="65"/>
        <v>-1</v>
      </c>
      <c r="BW51" s="24">
        <f>VLOOKUP(BV51,'Типы препятствий'!$A$1:$B$12,2)</f>
        <v>0</v>
      </c>
      <c r="BX51" s="24" t="str">
        <f t="shared" si="66"/>
        <v xml:space="preserve"> </v>
      </c>
      <c r="BY51" s="11">
        <f t="shared" si="67"/>
        <v>16561220</v>
      </c>
      <c r="BZ51" s="25">
        <f t="shared" si="70"/>
        <v>1100.5552500002086</v>
      </c>
      <c r="CA51" s="11">
        <f t="shared" si="68"/>
        <v>15950</v>
      </c>
      <c r="CB51" s="12">
        <f t="shared" si="71"/>
        <v>-16544169.44475</v>
      </c>
      <c r="CC51" s="11">
        <f t="shared" si="69"/>
        <v>15</v>
      </c>
    </row>
    <row r="52" spans="58:81">
      <c r="BF52" s="17">
        <f t="shared" si="49"/>
        <v>25</v>
      </c>
      <c r="BG52" s="26">
        <f t="shared" si="50"/>
        <v>21.2607125</v>
      </c>
      <c r="BH52" s="12">
        <f t="shared" si="51"/>
        <v>13.074930000000002</v>
      </c>
      <c r="BI52" s="13">
        <v>0.32</v>
      </c>
      <c r="BJ52" s="12">
        <f t="shared" si="53"/>
        <v>60</v>
      </c>
      <c r="BK52" s="12">
        <f t="shared" si="54"/>
        <v>60</v>
      </c>
      <c r="BL52" s="11">
        <f t="shared" si="55"/>
        <v>2</v>
      </c>
      <c r="BM52" s="11">
        <f t="shared" si="56"/>
        <v>50</v>
      </c>
      <c r="BN52" s="11">
        <f t="shared" si="57"/>
        <v>0</v>
      </c>
      <c r="BO52" s="20">
        <f t="shared" si="58"/>
        <v>0.61834490740740655</v>
      </c>
      <c r="BP52" s="11">
        <f t="shared" si="59"/>
        <v>1</v>
      </c>
      <c r="BQ52" s="11">
        <f t="shared" si="60"/>
        <v>0</v>
      </c>
      <c r="BR52" s="11">
        <f t="shared" si="61"/>
        <v>0</v>
      </c>
      <c r="BS52" s="11">
        <f t="shared" si="62"/>
        <v>1</v>
      </c>
      <c r="BT52" s="12">
        <f t="shared" si="63"/>
        <v>16560121.260712501</v>
      </c>
      <c r="BU52" s="24" t="str">
        <f t="shared" si="64"/>
        <v>Мулянка</v>
      </c>
      <c r="BV52" s="11">
        <f t="shared" si="65"/>
        <v>-1</v>
      </c>
      <c r="BW52" s="24">
        <f>VLOOKUP(BV52,'Типы препятствий'!$A$1:$B$12,2)</f>
        <v>0</v>
      </c>
      <c r="BX52" s="24" t="str">
        <f t="shared" si="66"/>
        <v xml:space="preserve"> </v>
      </c>
      <c r="BY52" s="11">
        <f t="shared" si="67"/>
        <v>16561220</v>
      </c>
      <c r="BZ52" s="25">
        <f t="shared" si="70"/>
        <v>1098.7392874993384</v>
      </c>
      <c r="CA52" s="11">
        <f t="shared" si="68"/>
        <v>15950</v>
      </c>
      <c r="CB52" s="12">
        <f t="shared" si="71"/>
        <v>-16544171.260712501</v>
      </c>
      <c r="CC52" s="11">
        <f t="shared" si="69"/>
        <v>15</v>
      </c>
    </row>
    <row r="53" spans="58:81">
      <c r="BF53" s="17">
        <f t="shared" si="49"/>
        <v>25.5</v>
      </c>
      <c r="BG53" s="26">
        <f t="shared" si="50"/>
        <v>23.156675</v>
      </c>
      <c r="BH53" s="12">
        <f t="shared" si="51"/>
        <v>13.650930000000002</v>
      </c>
      <c r="BI53" s="13">
        <v>0.34</v>
      </c>
      <c r="BJ53" s="12">
        <f t="shared" si="53"/>
        <v>60</v>
      </c>
      <c r="BK53" s="12">
        <f t="shared" si="54"/>
        <v>60</v>
      </c>
      <c r="BL53" s="11">
        <f t="shared" si="55"/>
        <v>2</v>
      </c>
      <c r="BM53" s="11">
        <f t="shared" si="56"/>
        <v>50</v>
      </c>
      <c r="BN53" s="11">
        <f t="shared" si="57"/>
        <v>0</v>
      </c>
      <c r="BO53" s="20">
        <f t="shared" si="58"/>
        <v>0.61835069444444357</v>
      </c>
      <c r="BP53" s="11">
        <f t="shared" si="59"/>
        <v>1</v>
      </c>
      <c r="BQ53" s="11">
        <f t="shared" si="60"/>
        <v>0</v>
      </c>
      <c r="BR53" s="11">
        <f t="shared" si="61"/>
        <v>0</v>
      </c>
      <c r="BS53" s="11">
        <f t="shared" si="62"/>
        <v>1</v>
      </c>
      <c r="BT53" s="12">
        <f t="shared" si="63"/>
        <v>16560123.156675</v>
      </c>
      <c r="BU53" s="24" t="str">
        <f t="shared" si="64"/>
        <v>Мулянка</v>
      </c>
      <c r="BV53" s="11">
        <f t="shared" si="65"/>
        <v>-1</v>
      </c>
      <c r="BW53" s="24">
        <f>VLOOKUP(BV53,'Типы препятствий'!$A$1:$B$12,2)</f>
        <v>0</v>
      </c>
      <c r="BX53" s="24" t="str">
        <f t="shared" si="66"/>
        <v xml:space="preserve"> </v>
      </c>
      <c r="BY53" s="11">
        <f t="shared" si="67"/>
        <v>16561220</v>
      </c>
      <c r="BZ53" s="25">
        <f t="shared" si="70"/>
        <v>1096.8433250002563</v>
      </c>
      <c r="CA53" s="11">
        <f t="shared" si="68"/>
        <v>15950</v>
      </c>
      <c r="CB53" s="12">
        <f t="shared" si="71"/>
        <v>-16544173.156675</v>
      </c>
      <c r="CC53" s="11">
        <f t="shared" si="69"/>
        <v>15</v>
      </c>
    </row>
    <row r="54" spans="58:81">
      <c r="BF54" s="17">
        <f t="shared" si="49"/>
        <v>26</v>
      </c>
      <c r="BG54" s="26">
        <f t="shared" si="50"/>
        <v>25.1376375</v>
      </c>
      <c r="BH54" s="12">
        <f t="shared" si="51"/>
        <v>14.262930000000003</v>
      </c>
      <c r="BI54" s="13">
        <v>0.33</v>
      </c>
      <c r="BJ54" s="12">
        <f t="shared" si="53"/>
        <v>60</v>
      </c>
      <c r="BK54" s="12">
        <f t="shared" si="54"/>
        <v>60</v>
      </c>
      <c r="BL54" s="11">
        <f t="shared" si="55"/>
        <v>2</v>
      </c>
      <c r="BM54" s="11">
        <f t="shared" si="56"/>
        <v>50</v>
      </c>
      <c r="BN54" s="11">
        <f t="shared" si="57"/>
        <v>0</v>
      </c>
      <c r="BO54" s="20">
        <f t="shared" si="58"/>
        <v>0.61835648148148059</v>
      </c>
      <c r="BP54" s="11">
        <f t="shared" si="59"/>
        <v>1</v>
      </c>
      <c r="BQ54" s="11">
        <f t="shared" si="60"/>
        <v>0</v>
      </c>
      <c r="BR54" s="11">
        <f t="shared" si="61"/>
        <v>0</v>
      </c>
      <c r="BS54" s="11">
        <f t="shared" si="62"/>
        <v>1</v>
      </c>
      <c r="BT54" s="12">
        <f t="shared" si="63"/>
        <v>16560125.1376375</v>
      </c>
      <c r="BU54" s="24" t="str">
        <f t="shared" si="64"/>
        <v>Мулянка</v>
      </c>
      <c r="BV54" s="11">
        <f t="shared" si="65"/>
        <v>-1</v>
      </c>
      <c r="BW54" s="24">
        <f>VLOOKUP(BV54,'Типы препятствий'!$A$1:$B$12,2)</f>
        <v>0</v>
      </c>
      <c r="BX54" s="24" t="str">
        <f t="shared" si="66"/>
        <v xml:space="preserve"> </v>
      </c>
      <c r="BY54" s="11">
        <f t="shared" si="67"/>
        <v>16561220</v>
      </c>
      <c r="BZ54" s="25">
        <f t="shared" si="70"/>
        <v>1094.8623625002801</v>
      </c>
      <c r="CA54" s="11">
        <f t="shared" si="68"/>
        <v>15950</v>
      </c>
      <c r="CB54" s="12">
        <f t="shared" si="71"/>
        <v>-16544175.1376375</v>
      </c>
      <c r="CC54" s="11">
        <f t="shared" si="69"/>
        <v>15</v>
      </c>
    </row>
    <row r="55" spans="58:81">
      <c r="BF55" s="17">
        <f t="shared" si="49"/>
        <v>26.5</v>
      </c>
      <c r="BG55" s="26">
        <f t="shared" si="50"/>
        <v>27.2011</v>
      </c>
      <c r="BH55" s="12">
        <f t="shared" si="51"/>
        <v>14.856930000000002</v>
      </c>
      <c r="BI55" s="13">
        <v>0.33</v>
      </c>
      <c r="BJ55" s="12">
        <f t="shared" si="53"/>
        <v>60</v>
      </c>
      <c r="BK55" s="12">
        <f t="shared" si="54"/>
        <v>60</v>
      </c>
      <c r="BL55" s="11">
        <f t="shared" si="55"/>
        <v>2</v>
      </c>
      <c r="BM55" s="11">
        <f t="shared" si="56"/>
        <v>50</v>
      </c>
      <c r="BN55" s="11">
        <f t="shared" si="57"/>
        <v>0</v>
      </c>
      <c r="BO55" s="20">
        <f t="shared" si="58"/>
        <v>0.61836226851851761</v>
      </c>
      <c r="BP55" s="11">
        <f t="shared" si="59"/>
        <v>1</v>
      </c>
      <c r="BQ55" s="11">
        <f t="shared" si="60"/>
        <v>0</v>
      </c>
      <c r="BR55" s="11">
        <f t="shared" si="61"/>
        <v>0</v>
      </c>
      <c r="BS55" s="11">
        <f t="shared" si="62"/>
        <v>1</v>
      </c>
      <c r="BT55" s="12">
        <f t="shared" si="63"/>
        <v>16560127.201099999</v>
      </c>
      <c r="BU55" s="24" t="str">
        <f t="shared" si="64"/>
        <v>Мулянка</v>
      </c>
      <c r="BV55" s="11">
        <f t="shared" si="65"/>
        <v>-1</v>
      </c>
      <c r="BW55" s="24">
        <f>VLOOKUP(BV55,'Типы препятствий'!$A$1:$B$12,2)</f>
        <v>0</v>
      </c>
      <c r="BX55" s="24" t="str">
        <f t="shared" si="66"/>
        <v xml:space="preserve"> </v>
      </c>
      <c r="BY55" s="11">
        <f t="shared" si="67"/>
        <v>16561220</v>
      </c>
      <c r="BZ55" s="25">
        <f t="shared" si="70"/>
        <v>1092.798900000751</v>
      </c>
      <c r="CA55" s="11">
        <f t="shared" si="68"/>
        <v>15950</v>
      </c>
      <c r="CB55" s="12">
        <f t="shared" si="71"/>
        <v>-16544177.201099999</v>
      </c>
      <c r="CC55" s="11">
        <f t="shared" si="69"/>
        <v>15</v>
      </c>
    </row>
    <row r="56" spans="58:81">
      <c r="BF56" s="17">
        <f t="shared" si="49"/>
        <v>27</v>
      </c>
      <c r="BG56" s="26">
        <f t="shared" si="50"/>
        <v>29.3470625</v>
      </c>
      <c r="BH56" s="12">
        <f t="shared" si="51"/>
        <v>15.450930000000001</v>
      </c>
      <c r="BI56" s="13">
        <v>0.33</v>
      </c>
      <c r="BJ56" s="12">
        <f t="shared" si="53"/>
        <v>60</v>
      </c>
      <c r="BK56" s="12">
        <f t="shared" si="54"/>
        <v>60</v>
      </c>
      <c r="BL56" s="11">
        <f t="shared" si="55"/>
        <v>2</v>
      </c>
      <c r="BM56" s="11">
        <f t="shared" si="56"/>
        <v>50</v>
      </c>
      <c r="BN56" s="11">
        <f t="shared" si="57"/>
        <v>0</v>
      </c>
      <c r="BO56" s="20">
        <f t="shared" si="58"/>
        <v>0.61836805555555463</v>
      </c>
      <c r="BP56" s="11">
        <f t="shared" si="59"/>
        <v>1</v>
      </c>
      <c r="BQ56" s="11">
        <f t="shared" si="60"/>
        <v>0</v>
      </c>
      <c r="BR56" s="11">
        <f t="shared" si="61"/>
        <v>0</v>
      </c>
      <c r="BS56" s="11">
        <f t="shared" si="62"/>
        <v>1</v>
      </c>
      <c r="BT56" s="12">
        <f t="shared" si="63"/>
        <v>16560129.3470625</v>
      </c>
      <c r="BU56" s="24" t="str">
        <f t="shared" si="64"/>
        <v>Мулянка</v>
      </c>
      <c r="BV56" s="11">
        <f t="shared" si="65"/>
        <v>-1</v>
      </c>
      <c r="BW56" s="24">
        <f>VLOOKUP(BV56,'Типы препятствий'!$A$1:$B$12,2)</f>
        <v>0</v>
      </c>
      <c r="BX56" s="24" t="str">
        <f t="shared" si="66"/>
        <v xml:space="preserve"> </v>
      </c>
      <c r="BY56" s="11">
        <f t="shared" si="67"/>
        <v>16561220</v>
      </c>
      <c r="BZ56" s="25">
        <f t="shared" si="70"/>
        <v>1090.6529374998063</v>
      </c>
      <c r="CA56" s="11">
        <f t="shared" si="68"/>
        <v>15950</v>
      </c>
      <c r="CB56" s="12">
        <f t="shared" si="71"/>
        <v>-16544179.3470625</v>
      </c>
      <c r="CC56" s="11">
        <f t="shared" si="69"/>
        <v>15</v>
      </c>
    </row>
    <row r="57" spans="58:81">
      <c r="BF57" s="17">
        <f t="shared" si="49"/>
        <v>27.5</v>
      </c>
      <c r="BG57" s="26">
        <f t="shared" si="50"/>
        <v>31.575524999999999</v>
      </c>
      <c r="BH57" s="12">
        <f t="shared" si="51"/>
        <v>16.044930000000001</v>
      </c>
      <c r="BI57" s="13">
        <v>0.31</v>
      </c>
      <c r="BJ57" s="12">
        <f t="shared" si="53"/>
        <v>60</v>
      </c>
      <c r="BK57" s="12">
        <f t="shared" si="54"/>
        <v>60</v>
      </c>
      <c r="BL57" s="11">
        <f t="shared" si="55"/>
        <v>2</v>
      </c>
      <c r="BM57" s="11">
        <f t="shared" si="56"/>
        <v>50</v>
      </c>
      <c r="BN57" s="11">
        <f t="shared" si="57"/>
        <v>0</v>
      </c>
      <c r="BO57" s="20">
        <f t="shared" si="58"/>
        <v>0.61837384259259165</v>
      </c>
      <c r="BP57" s="11">
        <f t="shared" si="59"/>
        <v>1</v>
      </c>
      <c r="BQ57" s="11">
        <f t="shared" si="60"/>
        <v>0</v>
      </c>
      <c r="BR57" s="11">
        <f t="shared" si="61"/>
        <v>0</v>
      </c>
      <c r="BS57" s="11">
        <f t="shared" si="62"/>
        <v>1</v>
      </c>
      <c r="BT57" s="12">
        <f t="shared" si="63"/>
        <v>16560131.575525001</v>
      </c>
      <c r="BU57" s="24" t="str">
        <f t="shared" si="64"/>
        <v>Мулянка</v>
      </c>
      <c r="BV57" s="11">
        <f t="shared" si="65"/>
        <v>-1</v>
      </c>
      <c r="BW57" s="24">
        <f>VLOOKUP(BV57,'Типы препятствий'!$A$1:$B$12,2)</f>
        <v>0</v>
      </c>
      <c r="BX57" s="24" t="str">
        <f t="shared" si="66"/>
        <v xml:space="preserve"> </v>
      </c>
      <c r="BY57" s="11">
        <f t="shared" si="67"/>
        <v>16561220</v>
      </c>
      <c r="BZ57" s="25">
        <f t="shared" si="70"/>
        <v>1088.4244749993086</v>
      </c>
      <c r="CA57" s="11">
        <f t="shared" si="68"/>
        <v>15950</v>
      </c>
      <c r="CB57" s="12">
        <f t="shared" si="71"/>
        <v>-16544181.575525001</v>
      </c>
      <c r="CC57" s="11">
        <f t="shared" si="69"/>
        <v>15</v>
      </c>
    </row>
    <row r="58" spans="58:81">
      <c r="BF58" s="17">
        <f t="shared" si="49"/>
        <v>28</v>
      </c>
      <c r="BG58" s="26">
        <f t="shared" si="50"/>
        <v>33.881487499999999</v>
      </c>
      <c r="BH58" s="12">
        <f t="shared" si="51"/>
        <v>16.602930000000001</v>
      </c>
      <c r="BI58" s="13">
        <v>0.31</v>
      </c>
      <c r="BJ58" s="12">
        <f t="shared" si="53"/>
        <v>60</v>
      </c>
      <c r="BK58" s="12">
        <f t="shared" si="54"/>
        <v>60</v>
      </c>
      <c r="BL58" s="11">
        <f t="shared" si="55"/>
        <v>2</v>
      </c>
      <c r="BM58" s="11">
        <f t="shared" si="56"/>
        <v>50</v>
      </c>
      <c r="BN58" s="11">
        <f t="shared" si="57"/>
        <v>0</v>
      </c>
      <c r="BO58" s="20">
        <f t="shared" si="58"/>
        <v>0.61837962962962867</v>
      </c>
      <c r="BP58" s="11">
        <f t="shared" si="59"/>
        <v>1</v>
      </c>
      <c r="BQ58" s="11">
        <f t="shared" si="60"/>
        <v>0</v>
      </c>
      <c r="BR58" s="11">
        <f t="shared" si="61"/>
        <v>0</v>
      </c>
      <c r="BS58" s="11">
        <f t="shared" si="62"/>
        <v>1</v>
      </c>
      <c r="BT58" s="12">
        <f t="shared" si="63"/>
        <v>16560133.8814875</v>
      </c>
      <c r="BU58" s="24" t="str">
        <f t="shared" si="64"/>
        <v>Мулянка</v>
      </c>
      <c r="BV58" s="11">
        <f t="shared" si="65"/>
        <v>-1</v>
      </c>
      <c r="BW58" s="24">
        <f>VLOOKUP(BV58,'Типы препятствий'!$A$1:$B$12,2)</f>
        <v>0</v>
      </c>
      <c r="BX58" s="24" t="str">
        <f t="shared" si="66"/>
        <v xml:space="preserve"> </v>
      </c>
      <c r="BY58" s="11">
        <f t="shared" si="67"/>
        <v>16561220</v>
      </c>
      <c r="BZ58" s="25">
        <f t="shared" si="70"/>
        <v>1086.1185125000775</v>
      </c>
      <c r="CA58" s="11">
        <f t="shared" si="68"/>
        <v>15950</v>
      </c>
      <c r="CB58" s="12">
        <f t="shared" si="71"/>
        <v>-16544183.8814875</v>
      </c>
      <c r="CC58" s="11">
        <f t="shared" si="69"/>
        <v>15</v>
      </c>
    </row>
    <row r="59" spans="58:81">
      <c r="BF59" s="17">
        <f t="shared" si="49"/>
        <v>28.5</v>
      </c>
      <c r="BG59" s="26">
        <f t="shared" si="50"/>
        <v>36.264949999999999</v>
      </c>
      <c r="BH59" s="12">
        <f t="shared" si="51"/>
        <v>17.16093</v>
      </c>
      <c r="BI59" s="13">
        <v>0.32</v>
      </c>
      <c r="BJ59" s="12">
        <f t="shared" si="53"/>
        <v>60</v>
      </c>
      <c r="BK59" s="12">
        <f t="shared" si="54"/>
        <v>60</v>
      </c>
      <c r="BL59" s="11">
        <f t="shared" si="55"/>
        <v>2</v>
      </c>
      <c r="BM59" s="11">
        <f t="shared" si="56"/>
        <v>50</v>
      </c>
      <c r="BN59" s="11">
        <f t="shared" si="57"/>
        <v>0</v>
      </c>
      <c r="BO59" s="20">
        <f t="shared" si="58"/>
        <v>0.61838541666666569</v>
      </c>
      <c r="BP59" s="11">
        <f t="shared" si="59"/>
        <v>1</v>
      </c>
      <c r="BQ59" s="11">
        <f t="shared" si="60"/>
        <v>0</v>
      </c>
      <c r="BR59" s="11">
        <f t="shared" si="61"/>
        <v>0</v>
      </c>
      <c r="BS59" s="11">
        <f t="shared" si="62"/>
        <v>1</v>
      </c>
      <c r="BT59" s="12">
        <f t="shared" si="63"/>
        <v>16560136.26495</v>
      </c>
      <c r="BU59" s="24" t="str">
        <f t="shared" si="64"/>
        <v>Мулянка</v>
      </c>
      <c r="BV59" s="11">
        <f t="shared" si="65"/>
        <v>-1</v>
      </c>
      <c r="BW59" s="24">
        <f>VLOOKUP(BV59,'Типы препятствий'!$A$1:$B$12,2)</f>
        <v>0</v>
      </c>
      <c r="BX59" s="24" t="str">
        <f t="shared" si="66"/>
        <v xml:space="preserve"> </v>
      </c>
      <c r="BY59" s="11">
        <f t="shared" si="67"/>
        <v>16561220</v>
      </c>
      <c r="BZ59" s="25">
        <f t="shared" si="70"/>
        <v>1083.7350500002503</v>
      </c>
      <c r="CA59" s="11">
        <f t="shared" si="68"/>
        <v>15950</v>
      </c>
      <c r="CB59" s="12">
        <f t="shared" si="71"/>
        <v>-16544186.26495</v>
      </c>
      <c r="CC59" s="11">
        <f t="shared" si="69"/>
        <v>15</v>
      </c>
    </row>
    <row r="60" spans="58:81">
      <c r="BF60" s="17">
        <f t="shared" si="49"/>
        <v>29</v>
      </c>
      <c r="BG60" s="26">
        <f t="shared" si="50"/>
        <v>38.728412499999997</v>
      </c>
      <c r="BH60" s="12">
        <f t="shared" si="51"/>
        <v>17.736930000000001</v>
      </c>
      <c r="BI60" s="13">
        <v>0.28000000000000003</v>
      </c>
      <c r="BJ60" s="12">
        <f t="shared" si="53"/>
        <v>60</v>
      </c>
      <c r="BK60" s="12">
        <f t="shared" si="54"/>
        <v>60</v>
      </c>
      <c r="BL60" s="11">
        <f t="shared" si="55"/>
        <v>2</v>
      </c>
      <c r="BM60" s="11">
        <f t="shared" si="56"/>
        <v>50</v>
      </c>
      <c r="BN60" s="11">
        <f t="shared" si="57"/>
        <v>0</v>
      </c>
      <c r="BO60" s="20">
        <f t="shared" si="58"/>
        <v>0.61839120370370271</v>
      </c>
      <c r="BP60" s="11">
        <f t="shared" si="59"/>
        <v>1</v>
      </c>
      <c r="BQ60" s="11">
        <f t="shared" si="60"/>
        <v>0</v>
      </c>
      <c r="BR60" s="11">
        <f t="shared" si="61"/>
        <v>0</v>
      </c>
      <c r="BS60" s="11">
        <f t="shared" si="62"/>
        <v>1</v>
      </c>
      <c r="BT60" s="12">
        <f t="shared" si="63"/>
        <v>16560138.7284125</v>
      </c>
      <c r="BU60" s="24" t="str">
        <f t="shared" si="64"/>
        <v>Мулянка</v>
      </c>
      <c r="BV60" s="11">
        <f t="shared" si="65"/>
        <v>-1</v>
      </c>
      <c r="BW60" s="24">
        <f>VLOOKUP(BV60,'Типы препятствий'!$A$1:$B$12,2)</f>
        <v>0</v>
      </c>
      <c r="BX60" s="24" t="str">
        <f t="shared" si="66"/>
        <v xml:space="preserve"> </v>
      </c>
      <c r="BY60" s="11">
        <f t="shared" si="67"/>
        <v>16561220</v>
      </c>
      <c r="BZ60" s="25">
        <f t="shared" si="70"/>
        <v>1081.2715875003487</v>
      </c>
      <c r="CA60" s="11">
        <f t="shared" si="68"/>
        <v>15950</v>
      </c>
      <c r="CB60" s="12">
        <f t="shared" si="71"/>
        <v>-16544188.7284125</v>
      </c>
      <c r="CC60" s="11">
        <f t="shared" si="69"/>
        <v>15</v>
      </c>
    </row>
    <row r="61" spans="58:81">
      <c r="BF61" s="17">
        <f t="shared" si="49"/>
        <v>29.5</v>
      </c>
      <c r="BG61" s="26">
        <f t="shared" si="50"/>
        <v>41.261874999999996</v>
      </c>
      <c r="BH61" s="12">
        <f t="shared" si="51"/>
        <v>18.240930000000002</v>
      </c>
      <c r="BI61" s="13">
        <v>0.28000000000000003</v>
      </c>
      <c r="BJ61" s="12">
        <f t="shared" si="53"/>
        <v>60</v>
      </c>
      <c r="BK61" s="12">
        <f t="shared" si="54"/>
        <v>60</v>
      </c>
      <c r="BL61" s="11">
        <f t="shared" si="55"/>
        <v>2</v>
      </c>
      <c r="BM61" s="11">
        <f t="shared" si="56"/>
        <v>50</v>
      </c>
      <c r="BN61" s="11">
        <f t="shared" si="57"/>
        <v>0</v>
      </c>
      <c r="BO61" s="20">
        <f t="shared" si="58"/>
        <v>0.61839699074073973</v>
      </c>
      <c r="BP61" s="11">
        <f t="shared" si="59"/>
        <v>1</v>
      </c>
      <c r="BQ61" s="11">
        <f t="shared" si="60"/>
        <v>0</v>
      </c>
      <c r="BR61" s="11">
        <f t="shared" si="61"/>
        <v>0</v>
      </c>
      <c r="BS61" s="11">
        <f t="shared" si="62"/>
        <v>1</v>
      </c>
      <c r="BT61" s="12">
        <f t="shared" si="63"/>
        <v>16560141.261875</v>
      </c>
      <c r="BU61" s="24" t="str">
        <f t="shared" si="64"/>
        <v>Мулянка</v>
      </c>
      <c r="BV61" s="11">
        <f t="shared" si="65"/>
        <v>-1</v>
      </c>
      <c r="BW61" s="24">
        <f>VLOOKUP(BV61,'Типы препятствий'!$A$1:$B$12,2)</f>
        <v>0</v>
      </c>
      <c r="BX61" s="24" t="str">
        <f t="shared" si="66"/>
        <v xml:space="preserve"> </v>
      </c>
      <c r="BY61" s="11">
        <f t="shared" si="67"/>
        <v>16561220</v>
      </c>
      <c r="BZ61" s="25">
        <f t="shared" si="70"/>
        <v>1078.738125000149</v>
      </c>
      <c r="CA61" s="11">
        <f t="shared" si="68"/>
        <v>15950</v>
      </c>
      <c r="CB61" s="12">
        <f t="shared" si="71"/>
        <v>-16544191.261875</v>
      </c>
      <c r="CC61" s="11">
        <f t="shared" si="69"/>
        <v>15</v>
      </c>
    </row>
    <row r="62" spans="58:81">
      <c r="BF62" s="17">
        <f t="shared" si="49"/>
        <v>30</v>
      </c>
      <c r="BG62" s="26">
        <f t="shared" si="50"/>
        <v>43.865337499999995</v>
      </c>
      <c r="BH62" s="12">
        <f t="shared" si="51"/>
        <v>18.744930000000004</v>
      </c>
      <c r="BI62" s="13">
        <f t="shared" si="52"/>
        <v>0.26600000000000001</v>
      </c>
      <c r="BJ62" s="12">
        <f t="shared" si="53"/>
        <v>60</v>
      </c>
      <c r="BK62" s="12">
        <f t="shared" si="54"/>
        <v>60</v>
      </c>
      <c r="BL62" s="11">
        <f t="shared" si="55"/>
        <v>2</v>
      </c>
      <c r="BM62" s="11">
        <f t="shared" si="56"/>
        <v>50</v>
      </c>
      <c r="BN62" s="11">
        <f t="shared" si="57"/>
        <v>0</v>
      </c>
      <c r="BO62" s="20">
        <f t="shared" si="58"/>
        <v>0.61840277777777675</v>
      </c>
      <c r="BP62" s="11">
        <f t="shared" si="59"/>
        <v>1</v>
      </c>
      <c r="BQ62" s="11">
        <f t="shared" si="60"/>
        <v>0</v>
      </c>
      <c r="BR62" s="11">
        <f t="shared" si="61"/>
        <v>0</v>
      </c>
      <c r="BS62" s="11">
        <f t="shared" si="62"/>
        <v>1</v>
      </c>
      <c r="BT62" s="12">
        <f t="shared" si="63"/>
        <v>16560143.8653375</v>
      </c>
      <c r="BU62" s="24" t="str">
        <f t="shared" si="64"/>
        <v>Мулянка</v>
      </c>
      <c r="BV62" s="11">
        <f t="shared" si="65"/>
        <v>-1</v>
      </c>
      <c r="BW62" s="24">
        <f>VLOOKUP(BV62,'Типы препятствий'!$A$1:$B$12,2)</f>
        <v>0</v>
      </c>
      <c r="BX62" s="24" t="str">
        <f t="shared" si="66"/>
        <v xml:space="preserve"> </v>
      </c>
      <c r="BY62" s="11">
        <f t="shared" si="67"/>
        <v>16561220</v>
      </c>
      <c r="BZ62" s="25">
        <f t="shared" si="70"/>
        <v>1076.1346624996513</v>
      </c>
      <c r="CA62" s="11">
        <f t="shared" si="68"/>
        <v>15950</v>
      </c>
      <c r="CB62" s="12">
        <f t="shared" si="71"/>
        <v>-16544193.8653375</v>
      </c>
      <c r="CC62" s="11">
        <f t="shared" si="69"/>
        <v>15</v>
      </c>
    </row>
    <row r="63" spans="58:81">
      <c r="BF63" s="17">
        <f t="shared" si="49"/>
        <v>30.5</v>
      </c>
      <c r="BG63" s="26">
        <f t="shared" si="50"/>
        <v>46.535299999999992</v>
      </c>
      <c r="BH63" s="12">
        <f t="shared" si="51"/>
        <v>19.223730000000003</v>
      </c>
      <c r="BI63" s="13">
        <f t="shared" si="52"/>
        <v>0.25269999999999998</v>
      </c>
      <c r="BJ63" s="12">
        <f t="shared" si="53"/>
        <v>60</v>
      </c>
      <c r="BK63" s="12">
        <f t="shared" si="54"/>
        <v>60</v>
      </c>
      <c r="BL63" s="11">
        <f t="shared" si="55"/>
        <v>2</v>
      </c>
      <c r="BM63" s="11">
        <f t="shared" si="56"/>
        <v>50</v>
      </c>
      <c r="BN63" s="11">
        <f t="shared" si="57"/>
        <v>0</v>
      </c>
      <c r="BO63" s="20">
        <f t="shared" si="58"/>
        <v>0.61840856481481377</v>
      </c>
      <c r="BP63" s="11">
        <f t="shared" si="59"/>
        <v>1</v>
      </c>
      <c r="BQ63" s="11">
        <f t="shared" si="60"/>
        <v>0</v>
      </c>
      <c r="BR63" s="11">
        <f t="shared" si="61"/>
        <v>0</v>
      </c>
      <c r="BS63" s="11">
        <f t="shared" si="62"/>
        <v>1</v>
      </c>
      <c r="BT63" s="12">
        <f t="shared" si="63"/>
        <v>16560146.5353</v>
      </c>
      <c r="BU63" s="24" t="str">
        <f t="shared" si="64"/>
        <v>Мулянка</v>
      </c>
      <c r="BV63" s="11">
        <f t="shared" si="65"/>
        <v>-1</v>
      </c>
      <c r="BW63" s="24">
        <f>VLOOKUP(BV63,'Типы препятствий'!$A$1:$B$12,2)</f>
        <v>0</v>
      </c>
      <c r="BX63" s="24" t="str">
        <f t="shared" si="66"/>
        <v xml:space="preserve"> </v>
      </c>
      <c r="BY63" s="11">
        <f t="shared" si="67"/>
        <v>16561220</v>
      </c>
      <c r="BZ63" s="25">
        <f t="shared" si="70"/>
        <v>1073.4647000003606</v>
      </c>
      <c r="CA63" s="11">
        <f t="shared" si="68"/>
        <v>15950</v>
      </c>
      <c r="CB63" s="12">
        <f t="shared" si="71"/>
        <v>-16544196.5353</v>
      </c>
      <c r="CC63" s="11">
        <f t="shared" si="69"/>
        <v>15</v>
      </c>
    </row>
    <row r="64" spans="58:81">
      <c r="BF64" s="17">
        <f t="shared" si="49"/>
        <v>31</v>
      </c>
      <c r="BG64" s="26">
        <f t="shared" si="50"/>
        <v>49.26843749999999</v>
      </c>
      <c r="BH64" s="12">
        <f t="shared" si="51"/>
        <v>19.678590000000003</v>
      </c>
      <c r="BI64" s="13">
        <f t="shared" si="52"/>
        <v>0.24006499999999997</v>
      </c>
      <c r="BJ64" s="12">
        <f t="shared" si="53"/>
        <v>60</v>
      </c>
      <c r="BK64" s="12">
        <f t="shared" si="54"/>
        <v>60</v>
      </c>
      <c r="BL64" s="11">
        <f t="shared" si="55"/>
        <v>2</v>
      </c>
      <c r="BM64" s="11">
        <f t="shared" si="56"/>
        <v>50</v>
      </c>
      <c r="BN64" s="11">
        <f t="shared" si="57"/>
        <v>0</v>
      </c>
      <c r="BO64" s="20">
        <f t="shared" si="58"/>
        <v>0.61841435185185079</v>
      </c>
      <c r="BP64" s="11">
        <f t="shared" si="59"/>
        <v>1</v>
      </c>
      <c r="BQ64" s="11">
        <f t="shared" si="60"/>
        <v>0</v>
      </c>
      <c r="BR64" s="11">
        <f t="shared" si="61"/>
        <v>0</v>
      </c>
      <c r="BS64" s="11">
        <f t="shared" si="62"/>
        <v>1</v>
      </c>
      <c r="BT64" s="12">
        <f t="shared" si="63"/>
        <v>16560149.268437499</v>
      </c>
      <c r="BU64" s="24" t="str">
        <f t="shared" si="64"/>
        <v>Мулянка</v>
      </c>
      <c r="BV64" s="11">
        <f t="shared" si="65"/>
        <v>-1</v>
      </c>
      <c r="BW64" s="24">
        <f>VLOOKUP(BV64,'Типы препятствий'!$A$1:$B$12,2)</f>
        <v>0</v>
      </c>
      <c r="BX64" s="24" t="str">
        <f t="shared" si="66"/>
        <v xml:space="preserve"> </v>
      </c>
      <c r="BY64" s="11">
        <f t="shared" si="67"/>
        <v>16561220</v>
      </c>
      <c r="BZ64" s="25">
        <f t="shared" si="70"/>
        <v>1070.7315625008196</v>
      </c>
      <c r="CA64" s="11">
        <f t="shared" si="68"/>
        <v>15950</v>
      </c>
      <c r="CB64" s="12">
        <f t="shared" si="71"/>
        <v>-16544199.268437499</v>
      </c>
      <c r="CC64" s="11">
        <f t="shared" si="69"/>
        <v>15</v>
      </c>
    </row>
    <row r="65" spans="58:81">
      <c r="BF65" s="17">
        <f t="shared" si="49"/>
        <v>31.5</v>
      </c>
      <c r="BG65" s="26">
        <f t="shared" si="50"/>
        <v>52.061591249999992</v>
      </c>
      <c r="BH65" s="12">
        <f t="shared" si="51"/>
        <v>20.110707000000005</v>
      </c>
      <c r="BI65" s="13">
        <v>0.24</v>
      </c>
      <c r="BJ65" s="12">
        <f t="shared" si="53"/>
        <v>60</v>
      </c>
      <c r="BK65" s="12">
        <f t="shared" si="54"/>
        <v>60</v>
      </c>
      <c r="BL65" s="11">
        <f t="shared" si="55"/>
        <v>2</v>
      </c>
      <c r="BM65" s="11">
        <f t="shared" si="56"/>
        <v>50</v>
      </c>
      <c r="BN65" s="11">
        <f t="shared" si="57"/>
        <v>0</v>
      </c>
      <c r="BO65" s="20">
        <f t="shared" si="58"/>
        <v>0.6184201388888878</v>
      </c>
      <c r="BP65" s="11">
        <f t="shared" si="59"/>
        <v>1</v>
      </c>
      <c r="BQ65" s="11">
        <f t="shared" si="60"/>
        <v>0</v>
      </c>
      <c r="BR65" s="11">
        <f t="shared" si="61"/>
        <v>0</v>
      </c>
      <c r="BS65" s="11">
        <f t="shared" si="62"/>
        <v>1</v>
      </c>
      <c r="BT65" s="12">
        <f t="shared" si="63"/>
        <v>16560152.061591251</v>
      </c>
      <c r="BU65" s="24" t="str">
        <f t="shared" si="64"/>
        <v>Мулянка</v>
      </c>
      <c r="BV65" s="11">
        <f t="shared" si="65"/>
        <v>-1</v>
      </c>
      <c r="BW65" s="24">
        <f>VLOOKUP(BV65,'Типы препятствий'!$A$1:$B$12,2)</f>
        <v>0</v>
      </c>
      <c r="BX65" s="24" t="str">
        <f t="shared" si="66"/>
        <v xml:space="preserve"> </v>
      </c>
      <c r="BY65" s="11">
        <f t="shared" si="67"/>
        <v>16561220</v>
      </c>
      <c r="BZ65" s="25">
        <f t="shared" si="70"/>
        <v>1067.9384087491781</v>
      </c>
      <c r="CA65" s="11">
        <f t="shared" si="68"/>
        <v>15950</v>
      </c>
      <c r="CB65" s="12">
        <f t="shared" si="71"/>
        <v>-16544202.061591251</v>
      </c>
      <c r="CC65" s="11">
        <f t="shared" si="69"/>
        <v>15</v>
      </c>
    </row>
    <row r="66" spans="58:81">
      <c r="BF66" s="17">
        <f t="shared" si="49"/>
        <v>32</v>
      </c>
      <c r="BG66" s="26">
        <f t="shared" si="50"/>
        <v>54.914744999999996</v>
      </c>
      <c r="BH66" s="12">
        <f t="shared" si="51"/>
        <v>20.542707000000004</v>
      </c>
      <c r="BI66" s="13">
        <v>0.24</v>
      </c>
      <c r="BJ66" s="12">
        <f t="shared" si="53"/>
        <v>60</v>
      </c>
      <c r="BK66" s="12">
        <f t="shared" si="54"/>
        <v>60</v>
      </c>
      <c r="BL66" s="11">
        <f t="shared" si="55"/>
        <v>2</v>
      </c>
      <c r="BM66" s="11">
        <f t="shared" si="56"/>
        <v>50</v>
      </c>
      <c r="BN66" s="11">
        <f t="shared" si="57"/>
        <v>0</v>
      </c>
      <c r="BO66" s="20">
        <f t="shared" si="58"/>
        <v>0.61842592592592482</v>
      </c>
      <c r="BP66" s="11">
        <f t="shared" si="59"/>
        <v>1</v>
      </c>
      <c r="BQ66" s="11">
        <f t="shared" si="60"/>
        <v>0</v>
      </c>
      <c r="BR66" s="11">
        <f t="shared" si="61"/>
        <v>0</v>
      </c>
      <c r="BS66" s="11">
        <f t="shared" si="62"/>
        <v>1</v>
      </c>
      <c r="BT66" s="12">
        <f t="shared" si="63"/>
        <v>16560154.914744999</v>
      </c>
      <c r="BU66" s="24" t="str">
        <f t="shared" si="64"/>
        <v>Мулянка</v>
      </c>
      <c r="BV66" s="11">
        <f t="shared" si="65"/>
        <v>-1</v>
      </c>
      <c r="BW66" s="24">
        <f>VLOOKUP(BV66,'Типы препятствий'!$A$1:$B$12,2)</f>
        <v>0</v>
      </c>
      <c r="BX66" s="24" t="str">
        <f t="shared" si="66"/>
        <v xml:space="preserve"> </v>
      </c>
      <c r="BY66" s="11">
        <f t="shared" si="67"/>
        <v>16561220</v>
      </c>
      <c r="BZ66" s="25">
        <f t="shared" si="70"/>
        <v>1065.0852550007403</v>
      </c>
      <c r="CA66" s="11">
        <f t="shared" si="68"/>
        <v>15950</v>
      </c>
      <c r="CB66" s="12">
        <f t="shared" si="71"/>
        <v>-16544204.914744999</v>
      </c>
      <c r="CC66" s="11">
        <f t="shared" si="69"/>
        <v>15</v>
      </c>
    </row>
    <row r="67" spans="58:81">
      <c r="BF67" s="17">
        <f t="shared" si="49"/>
        <v>32.5</v>
      </c>
      <c r="BG67" s="26">
        <f t="shared" si="50"/>
        <v>57.827898749999996</v>
      </c>
      <c r="BH67" s="12">
        <f t="shared" si="51"/>
        <v>20.974707000000002</v>
      </c>
      <c r="BI67" s="13">
        <v>0.25</v>
      </c>
      <c r="BJ67" s="12">
        <f t="shared" si="53"/>
        <v>60</v>
      </c>
      <c r="BK67" s="12">
        <f t="shared" si="54"/>
        <v>60</v>
      </c>
      <c r="BL67" s="11">
        <f t="shared" si="55"/>
        <v>2</v>
      </c>
      <c r="BM67" s="11">
        <f t="shared" si="56"/>
        <v>50</v>
      </c>
      <c r="BN67" s="11">
        <f t="shared" si="57"/>
        <v>0</v>
      </c>
      <c r="BO67" s="20">
        <f t="shared" si="58"/>
        <v>0.61843171296296184</v>
      </c>
      <c r="BP67" s="11">
        <f t="shared" si="59"/>
        <v>1</v>
      </c>
      <c r="BQ67" s="11">
        <f t="shared" si="60"/>
        <v>0</v>
      </c>
      <c r="BR67" s="11">
        <f t="shared" si="61"/>
        <v>0</v>
      </c>
      <c r="BS67" s="11">
        <f t="shared" si="62"/>
        <v>1</v>
      </c>
      <c r="BT67" s="12">
        <f t="shared" si="63"/>
        <v>16560157.82789875</v>
      </c>
      <c r="BU67" s="24" t="str">
        <f t="shared" si="64"/>
        <v>Мулянка</v>
      </c>
      <c r="BV67" s="11">
        <f t="shared" si="65"/>
        <v>-1</v>
      </c>
      <c r="BW67" s="24">
        <f>VLOOKUP(BV67,'Типы препятствий'!$A$1:$B$12,2)</f>
        <v>0</v>
      </c>
      <c r="BX67" s="24" t="str">
        <f t="shared" si="66"/>
        <v xml:space="preserve"> </v>
      </c>
      <c r="BY67" s="11">
        <f t="shared" si="67"/>
        <v>16561220</v>
      </c>
      <c r="BZ67" s="25">
        <f t="shared" si="70"/>
        <v>1062.1721012499183</v>
      </c>
      <c r="CA67" s="11">
        <f t="shared" si="68"/>
        <v>15950</v>
      </c>
      <c r="CB67" s="12">
        <f t="shared" si="71"/>
        <v>-16544207.82789875</v>
      </c>
      <c r="CC67" s="11">
        <f t="shared" si="69"/>
        <v>15</v>
      </c>
    </row>
    <row r="68" spans="58:81">
      <c r="BF68" s="17">
        <f t="shared" si="49"/>
        <v>33</v>
      </c>
      <c r="BG68" s="26">
        <f t="shared" si="50"/>
        <v>60.803552499999995</v>
      </c>
      <c r="BH68" s="12">
        <f t="shared" si="51"/>
        <v>21.424707000000001</v>
      </c>
      <c r="BI68" s="13">
        <v>0.26</v>
      </c>
      <c r="BJ68" s="12">
        <f t="shared" si="53"/>
        <v>60</v>
      </c>
      <c r="BK68" s="12">
        <f t="shared" si="54"/>
        <v>60</v>
      </c>
      <c r="BL68" s="11">
        <f t="shared" si="55"/>
        <v>2</v>
      </c>
      <c r="BM68" s="11">
        <f t="shared" si="56"/>
        <v>50</v>
      </c>
      <c r="BN68" s="11">
        <f t="shared" si="57"/>
        <v>0</v>
      </c>
      <c r="BO68" s="20">
        <f t="shared" si="58"/>
        <v>0.61843749999999886</v>
      </c>
      <c r="BP68" s="11">
        <f t="shared" si="59"/>
        <v>1</v>
      </c>
      <c r="BQ68" s="11">
        <f t="shared" si="60"/>
        <v>0</v>
      </c>
      <c r="BR68" s="11">
        <f t="shared" si="61"/>
        <v>0</v>
      </c>
      <c r="BS68" s="11">
        <f t="shared" si="62"/>
        <v>1</v>
      </c>
      <c r="BT68" s="12">
        <f t="shared" si="63"/>
        <v>16560160.803552501</v>
      </c>
      <c r="BU68" s="24" t="str">
        <f t="shared" si="64"/>
        <v>Мулянка</v>
      </c>
      <c r="BV68" s="11">
        <f t="shared" si="65"/>
        <v>-1</v>
      </c>
      <c r="BW68" s="24">
        <f>VLOOKUP(BV68,'Типы препятствий'!$A$1:$B$12,2)</f>
        <v>0</v>
      </c>
      <c r="BX68" s="24" t="str">
        <f t="shared" si="66"/>
        <v xml:space="preserve"> </v>
      </c>
      <c r="BY68" s="11">
        <f t="shared" si="67"/>
        <v>16561220</v>
      </c>
      <c r="BZ68" s="25">
        <f t="shared" si="70"/>
        <v>1059.1964474990964</v>
      </c>
      <c r="CA68" s="11">
        <f t="shared" si="68"/>
        <v>15950</v>
      </c>
      <c r="CB68" s="12">
        <f t="shared" si="71"/>
        <v>-16544210.803552501</v>
      </c>
      <c r="CC68" s="11">
        <f t="shared" si="69"/>
        <v>15</v>
      </c>
    </row>
    <row r="69" spans="58:81">
      <c r="BF69" s="17">
        <f t="shared" si="49"/>
        <v>33.5</v>
      </c>
      <c r="BG69" s="26">
        <f t="shared" si="50"/>
        <v>63.844206249999992</v>
      </c>
      <c r="BH69" s="12">
        <f t="shared" si="51"/>
        <v>21.892707000000001</v>
      </c>
      <c r="BI69" s="13">
        <v>0.26</v>
      </c>
      <c r="BJ69" s="12">
        <f t="shared" si="53"/>
        <v>60</v>
      </c>
      <c r="BK69" s="12">
        <f t="shared" si="54"/>
        <v>60</v>
      </c>
      <c r="BL69" s="11">
        <f t="shared" si="55"/>
        <v>2</v>
      </c>
      <c r="BM69" s="11">
        <f t="shared" si="56"/>
        <v>50</v>
      </c>
      <c r="BN69" s="11">
        <f t="shared" si="57"/>
        <v>0</v>
      </c>
      <c r="BO69" s="20">
        <f t="shared" si="58"/>
        <v>0.61844328703703588</v>
      </c>
      <c r="BP69" s="11">
        <f t="shared" si="59"/>
        <v>1</v>
      </c>
      <c r="BQ69" s="11">
        <f t="shared" si="60"/>
        <v>0</v>
      </c>
      <c r="BR69" s="11">
        <f t="shared" si="61"/>
        <v>0</v>
      </c>
      <c r="BS69" s="11">
        <f t="shared" si="62"/>
        <v>1</v>
      </c>
      <c r="BT69" s="12">
        <f t="shared" si="63"/>
        <v>16560163.844206249</v>
      </c>
      <c r="BU69" s="24" t="str">
        <f t="shared" si="64"/>
        <v>Мулянка</v>
      </c>
      <c r="BV69" s="11">
        <f t="shared" si="65"/>
        <v>-1</v>
      </c>
      <c r="BW69" s="24">
        <f>VLOOKUP(BV69,'Типы препятствий'!$A$1:$B$12,2)</f>
        <v>0</v>
      </c>
      <c r="BX69" s="24" t="str">
        <f t="shared" si="66"/>
        <v xml:space="preserve"> </v>
      </c>
      <c r="BY69" s="11">
        <f t="shared" si="67"/>
        <v>16561220</v>
      </c>
      <c r="BZ69" s="25">
        <f t="shared" si="70"/>
        <v>1056.1557937506586</v>
      </c>
      <c r="CA69" s="11">
        <f t="shared" si="68"/>
        <v>15950</v>
      </c>
      <c r="CB69" s="12">
        <f t="shared" si="71"/>
        <v>-16544213.844206249</v>
      </c>
      <c r="CC69" s="11">
        <f t="shared" si="69"/>
        <v>15</v>
      </c>
    </row>
    <row r="70" spans="58:81">
      <c r="BF70" s="17">
        <f t="shared" si="49"/>
        <v>34</v>
      </c>
      <c r="BG70" s="26">
        <f t="shared" si="50"/>
        <v>66.949859999999987</v>
      </c>
      <c r="BH70" s="12">
        <f t="shared" si="51"/>
        <v>22.360707000000001</v>
      </c>
      <c r="BI70" s="13">
        <v>0.25</v>
      </c>
      <c r="BJ70" s="12">
        <f t="shared" si="53"/>
        <v>60</v>
      </c>
      <c r="BK70" s="12">
        <f t="shared" si="54"/>
        <v>60</v>
      </c>
      <c r="BL70" s="11">
        <f t="shared" si="55"/>
        <v>2</v>
      </c>
      <c r="BM70" s="11">
        <f t="shared" si="56"/>
        <v>50</v>
      </c>
      <c r="BN70" s="11">
        <f t="shared" si="57"/>
        <v>0</v>
      </c>
      <c r="BO70" s="20">
        <f t="shared" si="58"/>
        <v>0.6184490740740729</v>
      </c>
      <c r="BP70" s="11">
        <f t="shared" si="59"/>
        <v>1</v>
      </c>
      <c r="BQ70" s="11">
        <f t="shared" si="60"/>
        <v>0</v>
      </c>
      <c r="BR70" s="11">
        <f t="shared" si="61"/>
        <v>0</v>
      </c>
      <c r="BS70" s="11">
        <f t="shared" si="62"/>
        <v>1</v>
      </c>
      <c r="BT70" s="12">
        <f t="shared" si="63"/>
        <v>16560166.949859999</v>
      </c>
      <c r="BU70" s="24" t="str">
        <f t="shared" si="64"/>
        <v>Мулянка</v>
      </c>
      <c r="BV70" s="11">
        <f t="shared" si="65"/>
        <v>-1</v>
      </c>
      <c r="BW70" s="24">
        <f>VLOOKUP(BV70,'Типы препятствий'!$A$1:$B$12,2)</f>
        <v>0</v>
      </c>
      <c r="BX70" s="24" t="str">
        <f t="shared" si="66"/>
        <v xml:space="preserve"> </v>
      </c>
      <c r="BY70" s="11">
        <f t="shared" si="67"/>
        <v>16561220</v>
      </c>
      <c r="BZ70" s="25">
        <f t="shared" si="70"/>
        <v>1053.0501400008798</v>
      </c>
      <c r="CA70" s="11">
        <f t="shared" si="68"/>
        <v>15950</v>
      </c>
      <c r="CB70" s="12">
        <f t="shared" si="71"/>
        <v>-16544216.949859999</v>
      </c>
      <c r="CC70" s="11">
        <f t="shared" si="69"/>
        <v>15</v>
      </c>
    </row>
    <row r="71" spans="58:81">
      <c r="BF71" s="17">
        <f t="shared" ref="BF71:BF134" si="72">BF70+$CO$2</f>
        <v>34.5</v>
      </c>
      <c r="BG71" s="26">
        <f t="shared" ref="BG71:BG134" si="73">BG70+(BH71/3.6) * $CO$2</f>
        <v>70.118013749999989</v>
      </c>
      <c r="BH71" s="12">
        <f t="shared" ref="BH71:BH134" si="74">BH70+(BI70*$CO$2)*3.6</f>
        <v>22.810707000000001</v>
      </c>
      <c r="BI71" s="13">
        <v>0.26</v>
      </c>
      <c r="BJ71" s="12">
        <f t="shared" ref="BJ71:BJ134" si="75">BJ70</f>
        <v>60</v>
      </c>
      <c r="BK71" s="12">
        <f t="shared" ref="BK71:BK134" si="76">BK70 + SIGN(BJ71-BK70)*(MIN($CO$4, ABS(BJ71-BK70)))</f>
        <v>60</v>
      </c>
      <c r="BL71" s="11">
        <f t="shared" ref="BL71:BL134" si="77">BL70</f>
        <v>2</v>
      </c>
      <c r="BM71" s="11">
        <f t="shared" ref="BM71:BM134" si="78">BM70</f>
        <v>50</v>
      </c>
      <c r="BN71" s="11">
        <f t="shared" ref="BN71:BN134" si="79">BN70</f>
        <v>0</v>
      </c>
      <c r="BO71" s="20">
        <f t="shared" ref="BO71:BO134" si="80">BO70+$CO$2/24/60/60</f>
        <v>0.61845486111110992</v>
      </c>
      <c r="BP71" s="11">
        <f t="shared" ref="BP71:BP134" si="81">$CO$8</f>
        <v>1</v>
      </c>
      <c r="BQ71" s="11">
        <f t="shared" ref="BQ71:BQ134" si="82">BQ70</f>
        <v>0</v>
      </c>
      <c r="BR71" s="11">
        <f t="shared" ref="BR71:BR134" si="83">BR70</f>
        <v>0</v>
      </c>
      <c r="BS71" s="11">
        <f t="shared" ref="BS71:BS134" si="84">SIGN(BH71)</f>
        <v>1</v>
      </c>
      <c r="BT71" s="12">
        <f t="shared" ref="BT71:BT134" si="85">$CO$9+BG71</f>
        <v>16560170.118013751</v>
      </c>
      <c r="BU71" s="24" t="str">
        <f t="shared" ref="BU71:BU134" si="86">BU70</f>
        <v>Мулянка</v>
      </c>
      <c r="BV71" s="11">
        <f t="shared" ref="BV71:BV134" si="87">BV70</f>
        <v>-1</v>
      </c>
      <c r="BW71" s="24">
        <f>VLOOKUP(BV71,'Типы препятствий'!$A$1:$B$12,2)</f>
        <v>0</v>
      </c>
      <c r="BX71" s="24" t="str">
        <f t="shared" ref="BX71:BX134" si="88">BX70</f>
        <v xml:space="preserve"> </v>
      </c>
      <c r="BY71" s="11">
        <f t="shared" ref="BY71:BY134" si="89">BY70</f>
        <v>16561220</v>
      </c>
      <c r="BZ71" s="25">
        <f t="shared" ref="BZ71:BZ134" si="90">BY71-BT71</f>
        <v>1049.8819862492383</v>
      </c>
      <c r="CA71" s="11">
        <f t="shared" ref="CA71:CA134" si="91">CA70</f>
        <v>15950</v>
      </c>
      <c r="CB71" s="12">
        <f t="shared" ref="CB71:CB134" si="92">CA71-BT71</f>
        <v>-16544220.118013751</v>
      </c>
      <c r="CC71" s="11">
        <f t="shared" ref="CC71:CC134" si="93">CC70</f>
        <v>15</v>
      </c>
    </row>
    <row r="72" spans="58:81">
      <c r="BF72" s="17">
        <f t="shared" si="72"/>
        <v>35</v>
      </c>
      <c r="BG72" s="26">
        <f t="shared" si="73"/>
        <v>73.351167499999988</v>
      </c>
      <c r="BH72" s="12">
        <f t="shared" si="74"/>
        <v>23.278707000000001</v>
      </c>
      <c r="BI72" s="13">
        <v>0.24</v>
      </c>
      <c r="BJ72" s="12">
        <f t="shared" si="75"/>
        <v>60</v>
      </c>
      <c r="BK72" s="12">
        <f t="shared" si="76"/>
        <v>60</v>
      </c>
      <c r="BL72" s="11">
        <f t="shared" si="77"/>
        <v>2</v>
      </c>
      <c r="BM72" s="11">
        <f t="shared" si="78"/>
        <v>50</v>
      </c>
      <c r="BN72" s="11">
        <f t="shared" si="79"/>
        <v>0</v>
      </c>
      <c r="BO72" s="20">
        <f t="shared" si="80"/>
        <v>0.61846064814814694</v>
      </c>
      <c r="BP72" s="11">
        <f t="shared" si="81"/>
        <v>1</v>
      </c>
      <c r="BQ72" s="11">
        <f t="shared" si="82"/>
        <v>0</v>
      </c>
      <c r="BR72" s="11">
        <f t="shared" si="83"/>
        <v>0</v>
      </c>
      <c r="BS72" s="11">
        <f t="shared" si="84"/>
        <v>1</v>
      </c>
      <c r="BT72" s="12">
        <f t="shared" si="85"/>
        <v>16560173.3511675</v>
      </c>
      <c r="BU72" s="24" t="str">
        <f t="shared" si="86"/>
        <v>Мулянка</v>
      </c>
      <c r="BV72" s="11">
        <f t="shared" si="87"/>
        <v>-1</v>
      </c>
      <c r="BW72" s="24">
        <f>VLOOKUP(BV72,'Типы препятствий'!$A$1:$B$12,2)</f>
        <v>0</v>
      </c>
      <c r="BX72" s="24" t="str">
        <f t="shared" si="88"/>
        <v xml:space="preserve"> </v>
      </c>
      <c r="BY72" s="11">
        <f t="shared" si="89"/>
        <v>16561220</v>
      </c>
      <c r="BZ72" s="25">
        <f t="shared" si="90"/>
        <v>1046.6488324999809</v>
      </c>
      <c r="CA72" s="11">
        <f t="shared" si="91"/>
        <v>15950</v>
      </c>
      <c r="CB72" s="12">
        <f t="shared" si="92"/>
        <v>-16544223.3511675</v>
      </c>
      <c r="CC72" s="11">
        <f t="shared" si="93"/>
        <v>15</v>
      </c>
    </row>
    <row r="73" spans="58:81">
      <c r="BF73" s="17">
        <f t="shared" si="72"/>
        <v>35.5</v>
      </c>
      <c r="BG73" s="26">
        <f t="shared" si="73"/>
        <v>76.64432124999999</v>
      </c>
      <c r="BH73" s="12">
        <f t="shared" si="74"/>
        <v>23.710706999999999</v>
      </c>
      <c r="BI73" s="13">
        <v>0.26</v>
      </c>
      <c r="BJ73" s="12">
        <f t="shared" si="75"/>
        <v>60</v>
      </c>
      <c r="BK73" s="12">
        <f t="shared" si="76"/>
        <v>60</v>
      </c>
      <c r="BL73" s="11">
        <f t="shared" si="77"/>
        <v>2</v>
      </c>
      <c r="BM73" s="11">
        <f t="shared" si="78"/>
        <v>50</v>
      </c>
      <c r="BN73" s="11">
        <f t="shared" si="79"/>
        <v>0</v>
      </c>
      <c r="BO73" s="20">
        <f t="shared" si="80"/>
        <v>0.61846643518518396</v>
      </c>
      <c r="BP73" s="11">
        <f t="shared" si="81"/>
        <v>1</v>
      </c>
      <c r="BQ73" s="11">
        <f t="shared" si="82"/>
        <v>0</v>
      </c>
      <c r="BR73" s="11">
        <f t="shared" si="83"/>
        <v>0</v>
      </c>
      <c r="BS73" s="11">
        <f t="shared" si="84"/>
        <v>1</v>
      </c>
      <c r="BT73" s="12">
        <f t="shared" si="85"/>
        <v>16560176.64432125</v>
      </c>
      <c r="BU73" s="24" t="str">
        <f t="shared" si="86"/>
        <v>Мулянка</v>
      </c>
      <c r="BV73" s="11">
        <f t="shared" si="87"/>
        <v>-1</v>
      </c>
      <c r="BW73" s="24">
        <f>VLOOKUP(BV73,'Типы препятствий'!$A$1:$B$12,2)</f>
        <v>0</v>
      </c>
      <c r="BX73" s="24" t="str">
        <f t="shared" si="88"/>
        <v xml:space="preserve"> </v>
      </c>
      <c r="BY73" s="11">
        <f t="shared" si="89"/>
        <v>16561220</v>
      </c>
      <c r="BZ73" s="25">
        <f t="shared" si="90"/>
        <v>1043.3556787502021</v>
      </c>
      <c r="CA73" s="11">
        <f t="shared" si="91"/>
        <v>15950</v>
      </c>
      <c r="CB73" s="12">
        <f t="shared" si="92"/>
        <v>-16544226.64432125</v>
      </c>
      <c r="CC73" s="11">
        <f t="shared" si="93"/>
        <v>15</v>
      </c>
    </row>
    <row r="74" spans="58:81">
      <c r="BF74" s="17">
        <f t="shared" si="72"/>
        <v>36</v>
      </c>
      <c r="BG74" s="26">
        <f t="shared" si="73"/>
        <v>80.00247499999999</v>
      </c>
      <c r="BH74" s="12">
        <f t="shared" si="74"/>
        <v>24.178706999999999</v>
      </c>
      <c r="BI74" s="13">
        <v>0.24</v>
      </c>
      <c r="BJ74" s="12">
        <f t="shared" si="75"/>
        <v>60</v>
      </c>
      <c r="BK74" s="12">
        <f t="shared" si="76"/>
        <v>60</v>
      </c>
      <c r="BL74" s="11">
        <f t="shared" si="77"/>
        <v>2</v>
      </c>
      <c r="BM74" s="11">
        <f t="shared" si="78"/>
        <v>50</v>
      </c>
      <c r="BN74" s="11">
        <f t="shared" si="79"/>
        <v>0</v>
      </c>
      <c r="BO74" s="20">
        <f t="shared" si="80"/>
        <v>0.61847222222222098</v>
      </c>
      <c r="BP74" s="11">
        <f t="shared" si="81"/>
        <v>1</v>
      </c>
      <c r="BQ74" s="11">
        <f t="shared" si="82"/>
        <v>0</v>
      </c>
      <c r="BR74" s="11">
        <f t="shared" si="83"/>
        <v>0</v>
      </c>
      <c r="BS74" s="11">
        <f t="shared" si="84"/>
        <v>1</v>
      </c>
      <c r="BT74" s="12">
        <f t="shared" si="85"/>
        <v>16560180.002475001</v>
      </c>
      <c r="BU74" s="24" t="str">
        <f t="shared" si="86"/>
        <v>Мулянка</v>
      </c>
      <c r="BV74" s="11">
        <f t="shared" si="87"/>
        <v>-1</v>
      </c>
      <c r="BW74" s="24">
        <f>VLOOKUP(BV74,'Типы препятствий'!$A$1:$B$12,2)</f>
        <v>0</v>
      </c>
      <c r="BX74" s="24" t="str">
        <f t="shared" si="88"/>
        <v xml:space="preserve"> </v>
      </c>
      <c r="BY74" s="11">
        <f t="shared" si="89"/>
        <v>16561220</v>
      </c>
      <c r="BZ74" s="25">
        <f t="shared" si="90"/>
        <v>1039.9975249990821</v>
      </c>
      <c r="CA74" s="11">
        <f t="shared" si="91"/>
        <v>15950</v>
      </c>
      <c r="CB74" s="12">
        <f t="shared" si="92"/>
        <v>-16544230.002475001</v>
      </c>
      <c r="CC74" s="11">
        <f t="shared" si="93"/>
        <v>15</v>
      </c>
    </row>
    <row r="75" spans="58:81">
      <c r="BF75" s="17">
        <f t="shared" si="72"/>
        <v>36.5</v>
      </c>
      <c r="BG75" s="26">
        <f t="shared" si="73"/>
        <v>83.420628749999992</v>
      </c>
      <c r="BH75" s="12">
        <f t="shared" si="74"/>
        <v>24.610706999999998</v>
      </c>
      <c r="BI75" s="13">
        <v>0.22</v>
      </c>
      <c r="BJ75" s="12">
        <f t="shared" si="75"/>
        <v>60</v>
      </c>
      <c r="BK75" s="12">
        <f t="shared" si="76"/>
        <v>60</v>
      </c>
      <c r="BL75" s="11">
        <f t="shared" si="77"/>
        <v>2</v>
      </c>
      <c r="BM75" s="11">
        <f t="shared" si="78"/>
        <v>50</v>
      </c>
      <c r="BN75" s="11">
        <f t="shared" si="79"/>
        <v>0</v>
      </c>
      <c r="BO75" s="20">
        <f t="shared" si="80"/>
        <v>0.618478009259258</v>
      </c>
      <c r="BP75" s="11">
        <f t="shared" si="81"/>
        <v>1</v>
      </c>
      <c r="BQ75" s="11">
        <f t="shared" si="82"/>
        <v>0</v>
      </c>
      <c r="BR75" s="11">
        <f t="shared" si="83"/>
        <v>0</v>
      </c>
      <c r="BS75" s="11">
        <f t="shared" si="84"/>
        <v>1</v>
      </c>
      <c r="BT75" s="12">
        <f t="shared" si="85"/>
        <v>16560183.420628751</v>
      </c>
      <c r="BU75" s="24" t="str">
        <f t="shared" si="86"/>
        <v>Мулянка</v>
      </c>
      <c r="BV75" s="11">
        <f t="shared" si="87"/>
        <v>-1</v>
      </c>
      <c r="BW75" s="24">
        <f>VLOOKUP(BV75,'Типы препятствий'!$A$1:$B$12,2)</f>
        <v>0</v>
      </c>
      <c r="BX75" s="24" t="str">
        <f t="shared" si="88"/>
        <v xml:space="preserve"> </v>
      </c>
      <c r="BY75" s="11">
        <f t="shared" si="89"/>
        <v>16561220</v>
      </c>
      <c r="BZ75" s="25">
        <f t="shared" si="90"/>
        <v>1036.5793712493032</v>
      </c>
      <c r="CA75" s="11">
        <f t="shared" si="91"/>
        <v>15950</v>
      </c>
      <c r="CB75" s="12">
        <f t="shared" si="92"/>
        <v>-16544233.420628751</v>
      </c>
      <c r="CC75" s="11">
        <f t="shared" si="93"/>
        <v>15</v>
      </c>
    </row>
    <row r="76" spans="58:81">
      <c r="BF76" s="17">
        <f t="shared" si="72"/>
        <v>37</v>
      </c>
      <c r="BG76" s="26">
        <f t="shared" si="73"/>
        <v>86.893782499999986</v>
      </c>
      <c r="BH76" s="12">
        <f t="shared" si="74"/>
        <v>25.006706999999999</v>
      </c>
      <c r="BI76" s="13">
        <v>0.2</v>
      </c>
      <c r="BJ76" s="12">
        <f t="shared" si="75"/>
        <v>60</v>
      </c>
      <c r="BK76" s="12">
        <f t="shared" si="76"/>
        <v>60</v>
      </c>
      <c r="BL76" s="11">
        <f t="shared" si="77"/>
        <v>2</v>
      </c>
      <c r="BM76" s="11">
        <f t="shared" si="78"/>
        <v>50</v>
      </c>
      <c r="BN76" s="11">
        <f t="shared" si="79"/>
        <v>0</v>
      </c>
      <c r="BO76" s="20">
        <f t="shared" si="80"/>
        <v>0.61848379629629502</v>
      </c>
      <c r="BP76" s="11">
        <f t="shared" si="81"/>
        <v>1</v>
      </c>
      <c r="BQ76" s="11">
        <f t="shared" si="82"/>
        <v>0</v>
      </c>
      <c r="BR76" s="11">
        <f t="shared" si="83"/>
        <v>0</v>
      </c>
      <c r="BS76" s="11">
        <f t="shared" si="84"/>
        <v>1</v>
      </c>
      <c r="BT76" s="12">
        <f t="shared" si="85"/>
        <v>16560186.8937825</v>
      </c>
      <c r="BU76" s="24" t="str">
        <f t="shared" si="86"/>
        <v>Мулянка</v>
      </c>
      <c r="BV76" s="11">
        <f t="shared" si="87"/>
        <v>-1</v>
      </c>
      <c r="BW76" s="24">
        <f>VLOOKUP(BV76,'Типы препятствий'!$A$1:$B$12,2)</f>
        <v>0</v>
      </c>
      <c r="BX76" s="24" t="str">
        <f t="shared" si="88"/>
        <v xml:space="preserve"> </v>
      </c>
      <c r="BY76" s="11">
        <f t="shared" si="89"/>
        <v>16561220</v>
      </c>
      <c r="BZ76" s="25">
        <f t="shared" si="90"/>
        <v>1033.1062174998224</v>
      </c>
      <c r="CA76" s="11">
        <f t="shared" si="91"/>
        <v>15950</v>
      </c>
      <c r="CB76" s="12">
        <f t="shared" si="92"/>
        <v>-16544236.8937825</v>
      </c>
      <c r="CC76" s="11">
        <f t="shared" si="93"/>
        <v>15</v>
      </c>
    </row>
    <row r="77" spans="58:81">
      <c r="BF77" s="17">
        <f t="shared" si="72"/>
        <v>37.5</v>
      </c>
      <c r="BG77" s="26">
        <f t="shared" si="73"/>
        <v>90.416936249999992</v>
      </c>
      <c r="BH77" s="12">
        <f t="shared" si="74"/>
        <v>25.366706999999998</v>
      </c>
      <c r="BI77" s="13">
        <v>0.21</v>
      </c>
      <c r="BJ77" s="12">
        <f t="shared" si="75"/>
        <v>60</v>
      </c>
      <c r="BK77" s="12">
        <f t="shared" si="76"/>
        <v>60</v>
      </c>
      <c r="BL77" s="11">
        <f t="shared" si="77"/>
        <v>2</v>
      </c>
      <c r="BM77" s="11">
        <f t="shared" si="78"/>
        <v>50</v>
      </c>
      <c r="BN77" s="11">
        <f t="shared" si="79"/>
        <v>0</v>
      </c>
      <c r="BO77" s="20">
        <f t="shared" si="80"/>
        <v>0.61848958333333204</v>
      </c>
      <c r="BP77" s="11">
        <f t="shared" si="81"/>
        <v>1</v>
      </c>
      <c r="BQ77" s="11">
        <f t="shared" si="82"/>
        <v>0</v>
      </c>
      <c r="BR77" s="11">
        <f t="shared" si="83"/>
        <v>0</v>
      </c>
      <c r="BS77" s="11">
        <f t="shared" si="84"/>
        <v>1</v>
      </c>
      <c r="BT77" s="12">
        <f t="shared" si="85"/>
        <v>16560190.41693625</v>
      </c>
      <c r="BU77" s="24" t="str">
        <f t="shared" si="86"/>
        <v>Мулянка</v>
      </c>
      <c r="BV77" s="11">
        <f t="shared" si="87"/>
        <v>-1</v>
      </c>
      <c r="BW77" s="24">
        <f>VLOOKUP(BV77,'Типы препятствий'!$A$1:$B$12,2)</f>
        <v>0</v>
      </c>
      <c r="BX77" s="24" t="str">
        <f t="shared" si="88"/>
        <v xml:space="preserve"> </v>
      </c>
      <c r="BY77" s="11">
        <f t="shared" si="89"/>
        <v>16561220</v>
      </c>
      <c r="BZ77" s="25">
        <f t="shared" si="90"/>
        <v>1029.5830637495965</v>
      </c>
      <c r="CA77" s="11">
        <f t="shared" si="91"/>
        <v>15950</v>
      </c>
      <c r="CB77" s="12">
        <f t="shared" si="92"/>
        <v>-16544240.41693625</v>
      </c>
      <c r="CC77" s="11">
        <f t="shared" si="93"/>
        <v>15</v>
      </c>
    </row>
    <row r="78" spans="58:81">
      <c r="BF78" s="17">
        <f t="shared" si="72"/>
        <v>38</v>
      </c>
      <c r="BG78" s="26">
        <f t="shared" si="73"/>
        <v>93.992589999999993</v>
      </c>
      <c r="BH78" s="12">
        <f t="shared" si="74"/>
        <v>25.744706999999998</v>
      </c>
      <c r="BI78" s="13">
        <v>0.2</v>
      </c>
      <c r="BJ78" s="12">
        <f t="shared" si="75"/>
        <v>60</v>
      </c>
      <c r="BK78" s="12">
        <f t="shared" si="76"/>
        <v>60</v>
      </c>
      <c r="BL78" s="11">
        <f t="shared" si="77"/>
        <v>2</v>
      </c>
      <c r="BM78" s="11">
        <f t="shared" si="78"/>
        <v>50</v>
      </c>
      <c r="BN78" s="11">
        <f t="shared" si="79"/>
        <v>0</v>
      </c>
      <c r="BO78" s="20">
        <f t="shared" si="80"/>
        <v>0.61849537037036906</v>
      </c>
      <c r="BP78" s="11">
        <f t="shared" si="81"/>
        <v>1</v>
      </c>
      <c r="BQ78" s="11">
        <f t="shared" si="82"/>
        <v>0</v>
      </c>
      <c r="BR78" s="11">
        <f t="shared" si="83"/>
        <v>0</v>
      </c>
      <c r="BS78" s="11">
        <f t="shared" si="84"/>
        <v>1</v>
      </c>
      <c r="BT78" s="12">
        <f t="shared" si="85"/>
        <v>16560193.992590001</v>
      </c>
      <c r="BU78" s="24" t="str">
        <f t="shared" si="86"/>
        <v>Мулянка</v>
      </c>
      <c r="BV78" s="11">
        <f t="shared" si="87"/>
        <v>-1</v>
      </c>
      <c r="BW78" s="24">
        <f>VLOOKUP(BV78,'Типы препятствий'!$A$1:$B$12,2)</f>
        <v>0</v>
      </c>
      <c r="BX78" s="24" t="str">
        <f t="shared" si="88"/>
        <v xml:space="preserve"> </v>
      </c>
      <c r="BY78" s="11">
        <f t="shared" si="89"/>
        <v>16561220</v>
      </c>
      <c r="BZ78" s="25">
        <f t="shared" si="90"/>
        <v>1026.0074099991471</v>
      </c>
      <c r="CA78" s="11">
        <f t="shared" si="91"/>
        <v>15950</v>
      </c>
      <c r="CB78" s="12">
        <f t="shared" si="92"/>
        <v>-16544243.992590001</v>
      </c>
      <c r="CC78" s="11">
        <f t="shared" si="93"/>
        <v>15</v>
      </c>
    </row>
    <row r="79" spans="58:81">
      <c r="BF79" s="17">
        <f t="shared" si="72"/>
        <v>38.5</v>
      </c>
      <c r="BG79" s="26">
        <f t="shared" si="73"/>
        <v>97.618243749999991</v>
      </c>
      <c r="BH79" s="12">
        <f t="shared" si="74"/>
        <v>26.104706999999998</v>
      </c>
      <c r="BI79" s="13">
        <v>0.2</v>
      </c>
      <c r="BJ79" s="12">
        <f t="shared" si="75"/>
        <v>60</v>
      </c>
      <c r="BK79" s="12">
        <f t="shared" si="76"/>
        <v>60</v>
      </c>
      <c r="BL79" s="11">
        <f t="shared" si="77"/>
        <v>2</v>
      </c>
      <c r="BM79" s="11">
        <f t="shared" si="78"/>
        <v>50</v>
      </c>
      <c r="BN79" s="11">
        <f t="shared" si="79"/>
        <v>0</v>
      </c>
      <c r="BO79" s="20">
        <f t="shared" si="80"/>
        <v>0.61850115740740608</v>
      </c>
      <c r="BP79" s="11">
        <f t="shared" si="81"/>
        <v>1</v>
      </c>
      <c r="BQ79" s="11">
        <f t="shared" si="82"/>
        <v>0</v>
      </c>
      <c r="BR79" s="11">
        <f t="shared" si="83"/>
        <v>0</v>
      </c>
      <c r="BS79" s="11">
        <f t="shared" si="84"/>
        <v>1</v>
      </c>
      <c r="BT79" s="12">
        <f t="shared" si="85"/>
        <v>16560197.61824375</v>
      </c>
      <c r="BU79" s="24" t="str">
        <f t="shared" si="86"/>
        <v>Мулянка</v>
      </c>
      <c r="BV79" s="11">
        <f t="shared" si="87"/>
        <v>-1</v>
      </c>
      <c r="BW79" s="24">
        <f>VLOOKUP(BV79,'Типы препятствий'!$A$1:$B$12,2)</f>
        <v>0</v>
      </c>
      <c r="BX79" s="24" t="str">
        <f t="shared" si="88"/>
        <v xml:space="preserve"> </v>
      </c>
      <c r="BY79" s="11">
        <f t="shared" si="89"/>
        <v>16561220</v>
      </c>
      <c r="BZ79" s="25">
        <f t="shared" si="90"/>
        <v>1022.3817562498152</v>
      </c>
      <c r="CA79" s="11">
        <f t="shared" si="91"/>
        <v>15950</v>
      </c>
      <c r="CB79" s="12">
        <f t="shared" si="92"/>
        <v>-16544247.61824375</v>
      </c>
      <c r="CC79" s="11">
        <f t="shared" si="93"/>
        <v>15</v>
      </c>
    </row>
    <row r="80" spans="58:81">
      <c r="BF80" s="17">
        <f t="shared" si="72"/>
        <v>39</v>
      </c>
      <c r="BG80" s="26">
        <f t="shared" si="73"/>
        <v>101.29389749999999</v>
      </c>
      <c r="BH80" s="12">
        <f t="shared" si="74"/>
        <v>26.464706999999997</v>
      </c>
      <c r="BI80" s="13">
        <v>0.19</v>
      </c>
      <c r="BJ80" s="12">
        <f t="shared" si="75"/>
        <v>60</v>
      </c>
      <c r="BK80" s="12">
        <f t="shared" si="76"/>
        <v>60</v>
      </c>
      <c r="BL80" s="11">
        <f t="shared" si="77"/>
        <v>2</v>
      </c>
      <c r="BM80" s="11">
        <f t="shared" si="78"/>
        <v>50</v>
      </c>
      <c r="BN80" s="11">
        <f t="shared" si="79"/>
        <v>0</v>
      </c>
      <c r="BO80" s="20">
        <f t="shared" si="80"/>
        <v>0.6185069444444431</v>
      </c>
      <c r="BP80" s="11">
        <f t="shared" si="81"/>
        <v>1</v>
      </c>
      <c r="BQ80" s="11">
        <f t="shared" si="82"/>
        <v>0</v>
      </c>
      <c r="BR80" s="11">
        <f t="shared" si="83"/>
        <v>0</v>
      </c>
      <c r="BS80" s="11">
        <f t="shared" si="84"/>
        <v>1</v>
      </c>
      <c r="BT80" s="12">
        <f t="shared" si="85"/>
        <v>16560201.2938975</v>
      </c>
      <c r="BU80" s="24" t="str">
        <f t="shared" si="86"/>
        <v>Мулянка</v>
      </c>
      <c r="BV80" s="11">
        <f t="shared" si="87"/>
        <v>-1</v>
      </c>
      <c r="BW80" s="24">
        <f>VLOOKUP(BV80,'Типы препятствий'!$A$1:$B$12,2)</f>
        <v>0</v>
      </c>
      <c r="BX80" s="24" t="str">
        <f t="shared" si="88"/>
        <v xml:space="preserve"> </v>
      </c>
      <c r="BY80" s="11">
        <f t="shared" si="89"/>
        <v>16561220</v>
      </c>
      <c r="BZ80" s="25">
        <f t="shared" si="90"/>
        <v>1018.7061024997383</v>
      </c>
      <c r="CA80" s="11">
        <f t="shared" si="91"/>
        <v>15950</v>
      </c>
      <c r="CB80" s="12">
        <f t="shared" si="92"/>
        <v>-16544251.2938975</v>
      </c>
      <c r="CC80" s="11">
        <f t="shared" si="93"/>
        <v>15</v>
      </c>
    </row>
    <row r="81" spans="58:81">
      <c r="BF81" s="17">
        <f t="shared" si="72"/>
        <v>39.5</v>
      </c>
      <c r="BG81" s="26">
        <f t="shared" si="73"/>
        <v>105.01705124999998</v>
      </c>
      <c r="BH81" s="12">
        <f t="shared" si="74"/>
        <v>26.806706999999996</v>
      </c>
      <c r="BI81" s="13">
        <v>0.18</v>
      </c>
      <c r="BJ81" s="12">
        <f t="shared" si="75"/>
        <v>60</v>
      </c>
      <c r="BK81" s="12">
        <f t="shared" si="76"/>
        <v>60</v>
      </c>
      <c r="BL81" s="11">
        <f t="shared" si="77"/>
        <v>2</v>
      </c>
      <c r="BM81" s="11">
        <f t="shared" si="78"/>
        <v>50</v>
      </c>
      <c r="BN81" s="11">
        <f t="shared" si="79"/>
        <v>0</v>
      </c>
      <c r="BO81" s="20">
        <f t="shared" si="80"/>
        <v>0.61851273148148012</v>
      </c>
      <c r="BP81" s="11">
        <f t="shared" si="81"/>
        <v>1</v>
      </c>
      <c r="BQ81" s="11">
        <f t="shared" si="82"/>
        <v>0</v>
      </c>
      <c r="BR81" s="11">
        <f t="shared" si="83"/>
        <v>0</v>
      </c>
      <c r="BS81" s="11">
        <f t="shared" si="84"/>
        <v>1</v>
      </c>
      <c r="BT81" s="12">
        <f t="shared" si="85"/>
        <v>16560205.01705125</v>
      </c>
      <c r="BU81" s="24" t="str">
        <f t="shared" si="86"/>
        <v>Мулянка</v>
      </c>
      <c r="BV81" s="11">
        <f t="shared" si="87"/>
        <v>-1</v>
      </c>
      <c r="BW81" s="24">
        <f>VLOOKUP(BV81,'Типы препятствий'!$A$1:$B$12,2)</f>
        <v>0</v>
      </c>
      <c r="BX81" s="24" t="str">
        <f t="shared" si="88"/>
        <v xml:space="preserve"> </v>
      </c>
      <c r="BY81" s="11">
        <f t="shared" si="89"/>
        <v>16561220</v>
      </c>
      <c r="BZ81" s="25">
        <f t="shared" si="90"/>
        <v>1014.9829487502575</v>
      </c>
      <c r="CA81" s="11">
        <f t="shared" si="91"/>
        <v>15950</v>
      </c>
      <c r="CB81" s="12">
        <f t="shared" si="92"/>
        <v>-16544255.01705125</v>
      </c>
      <c r="CC81" s="11">
        <f t="shared" si="93"/>
        <v>15</v>
      </c>
    </row>
    <row r="82" spans="58:81">
      <c r="BF82" s="17">
        <f t="shared" si="72"/>
        <v>40</v>
      </c>
      <c r="BG82" s="26">
        <f t="shared" si="73"/>
        <v>108.78520499999998</v>
      </c>
      <c r="BH82" s="12">
        <f t="shared" si="74"/>
        <v>27.130706999999997</v>
      </c>
      <c r="BI82" s="13">
        <v>0.18</v>
      </c>
      <c r="BJ82" s="12">
        <f t="shared" si="75"/>
        <v>60</v>
      </c>
      <c r="BK82" s="12">
        <f t="shared" si="76"/>
        <v>60</v>
      </c>
      <c r="BL82" s="11">
        <f t="shared" si="77"/>
        <v>2</v>
      </c>
      <c r="BM82" s="11">
        <f t="shared" si="78"/>
        <v>50</v>
      </c>
      <c r="BN82" s="11">
        <f t="shared" si="79"/>
        <v>0</v>
      </c>
      <c r="BO82" s="20">
        <f t="shared" si="80"/>
        <v>0.61851851851851714</v>
      </c>
      <c r="BP82" s="11">
        <f t="shared" si="81"/>
        <v>1</v>
      </c>
      <c r="BQ82" s="11">
        <f t="shared" si="82"/>
        <v>0</v>
      </c>
      <c r="BR82" s="11">
        <f t="shared" si="83"/>
        <v>0</v>
      </c>
      <c r="BS82" s="11">
        <f t="shared" si="84"/>
        <v>1</v>
      </c>
      <c r="BT82" s="12">
        <f t="shared" si="85"/>
        <v>16560208.785204999</v>
      </c>
      <c r="BU82" s="24" t="str">
        <f t="shared" si="86"/>
        <v>Мулянка</v>
      </c>
      <c r="BV82" s="11">
        <f t="shared" si="87"/>
        <v>-1</v>
      </c>
      <c r="BW82" s="24">
        <f>VLOOKUP(BV82,'Типы препятствий'!$A$1:$B$12,2)</f>
        <v>0</v>
      </c>
      <c r="BX82" s="24" t="str">
        <f t="shared" si="88"/>
        <v xml:space="preserve"> </v>
      </c>
      <c r="BY82" s="11">
        <f t="shared" si="89"/>
        <v>16561220</v>
      </c>
      <c r="BZ82" s="25">
        <f t="shared" si="90"/>
        <v>1011.2147950008512</v>
      </c>
      <c r="CA82" s="11">
        <f t="shared" si="91"/>
        <v>15950</v>
      </c>
      <c r="CB82" s="12">
        <f t="shared" si="92"/>
        <v>-16544258.785204999</v>
      </c>
      <c r="CC82" s="11">
        <f t="shared" si="93"/>
        <v>15</v>
      </c>
    </row>
    <row r="83" spans="58:81">
      <c r="BF83" s="17">
        <f t="shared" si="72"/>
        <v>40.5</v>
      </c>
      <c r="BG83" s="26">
        <f t="shared" si="73"/>
        <v>112.59835874999997</v>
      </c>
      <c r="BH83" s="12">
        <f t="shared" si="74"/>
        <v>27.454706999999999</v>
      </c>
      <c r="BI83" s="13">
        <v>0.18</v>
      </c>
      <c r="BJ83" s="12">
        <f t="shared" si="75"/>
        <v>60</v>
      </c>
      <c r="BK83" s="12">
        <f t="shared" si="76"/>
        <v>60</v>
      </c>
      <c r="BL83" s="11">
        <f t="shared" si="77"/>
        <v>2</v>
      </c>
      <c r="BM83" s="11">
        <f t="shared" si="78"/>
        <v>50</v>
      </c>
      <c r="BN83" s="11">
        <f t="shared" si="79"/>
        <v>0</v>
      </c>
      <c r="BO83" s="20">
        <f t="shared" si="80"/>
        <v>0.61852430555555415</v>
      </c>
      <c r="BP83" s="11">
        <f t="shared" si="81"/>
        <v>1</v>
      </c>
      <c r="BQ83" s="11">
        <f t="shared" si="82"/>
        <v>0</v>
      </c>
      <c r="BR83" s="11">
        <f t="shared" si="83"/>
        <v>0</v>
      </c>
      <c r="BS83" s="11">
        <f t="shared" si="84"/>
        <v>1</v>
      </c>
      <c r="BT83" s="12">
        <f t="shared" si="85"/>
        <v>16560212.59835875</v>
      </c>
      <c r="BU83" s="24" t="str">
        <f t="shared" si="86"/>
        <v>Мулянка</v>
      </c>
      <c r="BV83" s="11">
        <f t="shared" si="87"/>
        <v>-1</v>
      </c>
      <c r="BW83" s="24">
        <f>VLOOKUP(BV83,'Типы препятствий'!$A$1:$B$12,2)</f>
        <v>0</v>
      </c>
      <c r="BX83" s="24" t="str">
        <f t="shared" si="88"/>
        <v xml:space="preserve"> </v>
      </c>
      <c r="BY83" s="11">
        <f t="shared" si="89"/>
        <v>16561220</v>
      </c>
      <c r="BZ83" s="25">
        <f t="shared" si="90"/>
        <v>1007.4016412496567</v>
      </c>
      <c r="CA83" s="11">
        <f t="shared" si="91"/>
        <v>15950</v>
      </c>
      <c r="CB83" s="12">
        <f t="shared" si="92"/>
        <v>-16544262.59835875</v>
      </c>
      <c r="CC83" s="11">
        <f t="shared" si="93"/>
        <v>15</v>
      </c>
    </row>
    <row r="84" spans="58:81">
      <c r="BF84" s="17">
        <f t="shared" si="72"/>
        <v>41</v>
      </c>
      <c r="BG84" s="26">
        <f t="shared" si="73"/>
        <v>116.45651249999997</v>
      </c>
      <c r="BH84" s="12">
        <f t="shared" si="74"/>
        <v>27.778707000000001</v>
      </c>
      <c r="BI84" s="13">
        <v>0.18</v>
      </c>
      <c r="BJ84" s="12">
        <f t="shared" si="75"/>
        <v>60</v>
      </c>
      <c r="BK84" s="12">
        <f t="shared" si="76"/>
        <v>60</v>
      </c>
      <c r="BL84" s="11">
        <f t="shared" si="77"/>
        <v>2</v>
      </c>
      <c r="BM84" s="11">
        <f t="shared" si="78"/>
        <v>50</v>
      </c>
      <c r="BN84" s="11">
        <f t="shared" si="79"/>
        <v>0</v>
      </c>
      <c r="BO84" s="20">
        <f t="shared" si="80"/>
        <v>0.61853009259259117</v>
      </c>
      <c r="BP84" s="11">
        <f t="shared" si="81"/>
        <v>1</v>
      </c>
      <c r="BQ84" s="11">
        <f t="shared" si="82"/>
        <v>0</v>
      </c>
      <c r="BR84" s="11">
        <f t="shared" si="83"/>
        <v>0</v>
      </c>
      <c r="BS84" s="11">
        <f t="shared" si="84"/>
        <v>1</v>
      </c>
      <c r="BT84" s="12">
        <f t="shared" si="85"/>
        <v>16560216.4565125</v>
      </c>
      <c r="BU84" s="24" t="str">
        <f t="shared" si="86"/>
        <v>Мулянка</v>
      </c>
      <c r="BV84" s="11">
        <f t="shared" si="87"/>
        <v>-1</v>
      </c>
      <c r="BW84" s="24">
        <f>VLOOKUP(BV84,'Типы препятствий'!$A$1:$B$12,2)</f>
        <v>0</v>
      </c>
      <c r="BX84" s="24" t="str">
        <f t="shared" si="88"/>
        <v xml:space="preserve"> </v>
      </c>
      <c r="BY84" s="11">
        <f t="shared" si="89"/>
        <v>16561220</v>
      </c>
      <c r="BZ84" s="25">
        <f t="shared" si="90"/>
        <v>1003.5434875003994</v>
      </c>
      <c r="CA84" s="11">
        <f t="shared" si="91"/>
        <v>15950</v>
      </c>
      <c r="CB84" s="12">
        <f t="shared" si="92"/>
        <v>-16544266.4565125</v>
      </c>
      <c r="CC84" s="11">
        <f t="shared" si="93"/>
        <v>15</v>
      </c>
    </row>
    <row r="85" spans="58:81">
      <c r="BF85" s="17">
        <f t="shared" si="72"/>
        <v>41.5</v>
      </c>
      <c r="BG85" s="26">
        <f t="shared" si="73"/>
        <v>120.35966624999998</v>
      </c>
      <c r="BH85" s="12">
        <f t="shared" si="74"/>
        <v>28.102707000000002</v>
      </c>
      <c r="BI85" s="13">
        <v>0.18</v>
      </c>
      <c r="BJ85" s="12">
        <f t="shared" si="75"/>
        <v>60</v>
      </c>
      <c r="BK85" s="12">
        <f t="shared" si="76"/>
        <v>60</v>
      </c>
      <c r="BL85" s="11">
        <f t="shared" si="77"/>
        <v>2</v>
      </c>
      <c r="BM85" s="11">
        <f t="shared" si="78"/>
        <v>50</v>
      </c>
      <c r="BN85" s="11">
        <f t="shared" si="79"/>
        <v>0</v>
      </c>
      <c r="BO85" s="20">
        <f t="shared" si="80"/>
        <v>0.61853587962962819</v>
      </c>
      <c r="BP85" s="11">
        <f t="shared" si="81"/>
        <v>1</v>
      </c>
      <c r="BQ85" s="11">
        <f t="shared" si="82"/>
        <v>0</v>
      </c>
      <c r="BR85" s="11">
        <f t="shared" si="83"/>
        <v>0</v>
      </c>
      <c r="BS85" s="11">
        <f t="shared" si="84"/>
        <v>1</v>
      </c>
      <c r="BT85" s="12">
        <f t="shared" si="85"/>
        <v>16560220.359666251</v>
      </c>
      <c r="BU85" s="24" t="str">
        <f t="shared" si="86"/>
        <v>Мулянка</v>
      </c>
      <c r="BV85" s="11">
        <f t="shared" si="87"/>
        <v>-1</v>
      </c>
      <c r="BW85" s="24">
        <f>VLOOKUP(BV85,'Типы препятствий'!$A$1:$B$12,2)</f>
        <v>0</v>
      </c>
      <c r="BX85" s="24" t="str">
        <f t="shared" si="88"/>
        <v xml:space="preserve"> </v>
      </c>
      <c r="BY85" s="11">
        <f t="shared" si="89"/>
        <v>16561220</v>
      </c>
      <c r="BZ85" s="25">
        <f t="shared" si="90"/>
        <v>999.64033374935389</v>
      </c>
      <c r="CA85" s="11">
        <f t="shared" si="91"/>
        <v>15950</v>
      </c>
      <c r="CB85" s="12">
        <f t="shared" si="92"/>
        <v>-16544270.359666251</v>
      </c>
      <c r="CC85" s="11">
        <f t="shared" si="93"/>
        <v>15</v>
      </c>
    </row>
    <row r="86" spans="58:81">
      <c r="BF86" s="17">
        <f t="shared" si="72"/>
        <v>42</v>
      </c>
      <c r="BG86" s="26">
        <f t="shared" si="73"/>
        <v>124.30781999999998</v>
      </c>
      <c r="BH86" s="12">
        <f t="shared" si="74"/>
        <v>28.426707000000004</v>
      </c>
      <c r="BI86" s="13">
        <v>0.17</v>
      </c>
      <c r="BJ86" s="12">
        <f t="shared" si="75"/>
        <v>60</v>
      </c>
      <c r="BK86" s="12">
        <f t="shared" si="76"/>
        <v>60</v>
      </c>
      <c r="BL86" s="11">
        <f t="shared" si="77"/>
        <v>2</v>
      </c>
      <c r="BM86" s="11">
        <f t="shared" si="78"/>
        <v>50</v>
      </c>
      <c r="BN86" s="11">
        <f t="shared" si="79"/>
        <v>0</v>
      </c>
      <c r="BO86" s="20">
        <f t="shared" si="80"/>
        <v>0.61854166666666521</v>
      </c>
      <c r="BP86" s="11">
        <f t="shared" si="81"/>
        <v>1</v>
      </c>
      <c r="BQ86" s="11">
        <f t="shared" si="82"/>
        <v>0</v>
      </c>
      <c r="BR86" s="11">
        <f t="shared" si="83"/>
        <v>0</v>
      </c>
      <c r="BS86" s="11">
        <f t="shared" si="84"/>
        <v>1</v>
      </c>
      <c r="BT86" s="12">
        <f t="shared" si="85"/>
        <v>16560224.30782</v>
      </c>
      <c r="BU86" s="24" t="str">
        <f t="shared" si="86"/>
        <v>Мулянка</v>
      </c>
      <c r="BV86" s="11">
        <f t="shared" si="87"/>
        <v>-1</v>
      </c>
      <c r="BW86" s="24">
        <f>VLOOKUP(BV86,'Типы препятствий'!$A$1:$B$12,2)</f>
        <v>0</v>
      </c>
      <c r="BX86" s="24" t="str">
        <f t="shared" si="88"/>
        <v xml:space="preserve"> </v>
      </c>
      <c r="BY86" s="11">
        <f t="shared" si="89"/>
        <v>16561220</v>
      </c>
      <c r="BZ86" s="25">
        <f t="shared" si="90"/>
        <v>995.69218000024557</v>
      </c>
      <c r="CA86" s="11">
        <f t="shared" si="91"/>
        <v>15950</v>
      </c>
      <c r="CB86" s="12">
        <f t="shared" si="92"/>
        <v>-16544274.30782</v>
      </c>
      <c r="CC86" s="11">
        <f t="shared" si="93"/>
        <v>15</v>
      </c>
    </row>
    <row r="87" spans="58:81">
      <c r="BF87" s="17">
        <f t="shared" si="72"/>
        <v>42.5</v>
      </c>
      <c r="BG87" s="26">
        <f t="shared" si="73"/>
        <v>128.29847374999997</v>
      </c>
      <c r="BH87" s="12">
        <f t="shared" si="74"/>
        <v>28.732707000000005</v>
      </c>
      <c r="BI87" s="13">
        <v>0.19</v>
      </c>
      <c r="BJ87" s="12">
        <f t="shared" si="75"/>
        <v>60</v>
      </c>
      <c r="BK87" s="12">
        <f t="shared" si="76"/>
        <v>60</v>
      </c>
      <c r="BL87" s="11">
        <f t="shared" si="77"/>
        <v>2</v>
      </c>
      <c r="BM87" s="11">
        <f t="shared" si="78"/>
        <v>50</v>
      </c>
      <c r="BN87" s="11">
        <f t="shared" si="79"/>
        <v>0</v>
      </c>
      <c r="BO87" s="20">
        <f t="shared" si="80"/>
        <v>0.61854745370370223</v>
      </c>
      <c r="BP87" s="11">
        <f t="shared" si="81"/>
        <v>1</v>
      </c>
      <c r="BQ87" s="11">
        <f t="shared" si="82"/>
        <v>0</v>
      </c>
      <c r="BR87" s="11">
        <f t="shared" si="83"/>
        <v>0</v>
      </c>
      <c r="BS87" s="11">
        <f t="shared" si="84"/>
        <v>1</v>
      </c>
      <c r="BT87" s="12">
        <f t="shared" si="85"/>
        <v>16560228.298473749</v>
      </c>
      <c r="BU87" s="24" t="str">
        <f t="shared" si="86"/>
        <v>Мулянка</v>
      </c>
      <c r="BV87" s="11">
        <f t="shared" si="87"/>
        <v>-1</v>
      </c>
      <c r="BW87" s="24">
        <f>VLOOKUP(BV87,'Типы препятствий'!$A$1:$B$12,2)</f>
        <v>0</v>
      </c>
      <c r="BX87" s="24" t="str">
        <f t="shared" si="88"/>
        <v xml:space="preserve"> </v>
      </c>
      <c r="BY87" s="11">
        <f t="shared" si="89"/>
        <v>16561220</v>
      </c>
      <c r="BZ87" s="25">
        <f t="shared" si="90"/>
        <v>991.70152625069022</v>
      </c>
      <c r="CA87" s="11">
        <f t="shared" si="91"/>
        <v>15950</v>
      </c>
      <c r="CB87" s="12">
        <f t="shared" si="92"/>
        <v>-16544278.298473749</v>
      </c>
      <c r="CC87" s="11">
        <f t="shared" si="93"/>
        <v>15</v>
      </c>
    </row>
    <row r="88" spans="58:81">
      <c r="BF88" s="17">
        <f t="shared" si="72"/>
        <v>43</v>
      </c>
      <c r="BG88" s="26">
        <f t="shared" si="73"/>
        <v>132.33662749999996</v>
      </c>
      <c r="BH88" s="12">
        <f t="shared" si="74"/>
        <v>29.074707000000004</v>
      </c>
      <c r="BI88" s="13">
        <v>0.18</v>
      </c>
      <c r="BJ88" s="12">
        <f t="shared" si="75"/>
        <v>60</v>
      </c>
      <c r="BK88" s="12">
        <f t="shared" si="76"/>
        <v>60</v>
      </c>
      <c r="BL88" s="11">
        <f t="shared" si="77"/>
        <v>2</v>
      </c>
      <c r="BM88" s="11">
        <f t="shared" si="78"/>
        <v>50</v>
      </c>
      <c r="BN88" s="11">
        <f t="shared" si="79"/>
        <v>0</v>
      </c>
      <c r="BO88" s="20">
        <f t="shared" si="80"/>
        <v>0.61855324074073925</v>
      </c>
      <c r="BP88" s="11">
        <f t="shared" si="81"/>
        <v>1</v>
      </c>
      <c r="BQ88" s="11">
        <f t="shared" si="82"/>
        <v>0</v>
      </c>
      <c r="BR88" s="11">
        <f t="shared" si="83"/>
        <v>0</v>
      </c>
      <c r="BS88" s="11">
        <f t="shared" si="84"/>
        <v>1</v>
      </c>
      <c r="BT88" s="12">
        <f t="shared" si="85"/>
        <v>16560232.3366275</v>
      </c>
      <c r="BU88" s="24" t="str">
        <f t="shared" si="86"/>
        <v>Мулянка</v>
      </c>
      <c r="BV88" s="11">
        <f t="shared" si="87"/>
        <v>-1</v>
      </c>
      <c r="BW88" s="24">
        <f>VLOOKUP(BV88,'Типы препятствий'!$A$1:$B$12,2)</f>
        <v>0</v>
      </c>
      <c r="BX88" s="24" t="str">
        <f t="shared" si="88"/>
        <v xml:space="preserve"> </v>
      </c>
      <c r="BY88" s="11">
        <f t="shared" si="89"/>
        <v>16561220</v>
      </c>
      <c r="BZ88" s="25">
        <f t="shared" si="90"/>
        <v>987.66337249986827</v>
      </c>
      <c r="CA88" s="11">
        <f t="shared" si="91"/>
        <v>15950</v>
      </c>
      <c r="CB88" s="12">
        <f t="shared" si="92"/>
        <v>-16544282.3366275</v>
      </c>
      <c r="CC88" s="11">
        <f t="shared" si="93"/>
        <v>15</v>
      </c>
    </row>
    <row r="89" spans="58:81">
      <c r="BF89" s="17">
        <f t="shared" si="72"/>
        <v>43.5</v>
      </c>
      <c r="BG89" s="26">
        <f t="shared" si="73"/>
        <v>136.41978124999997</v>
      </c>
      <c r="BH89" s="12">
        <f t="shared" si="74"/>
        <v>29.398707000000005</v>
      </c>
      <c r="BI89" s="13">
        <v>0.19</v>
      </c>
      <c r="BJ89" s="12">
        <f t="shared" si="75"/>
        <v>60</v>
      </c>
      <c r="BK89" s="12">
        <f t="shared" si="76"/>
        <v>60</v>
      </c>
      <c r="BL89" s="11">
        <f t="shared" si="77"/>
        <v>2</v>
      </c>
      <c r="BM89" s="11">
        <f t="shared" si="78"/>
        <v>50</v>
      </c>
      <c r="BN89" s="11">
        <f t="shared" si="79"/>
        <v>0</v>
      </c>
      <c r="BO89" s="20">
        <f t="shared" si="80"/>
        <v>0.61855902777777627</v>
      </c>
      <c r="BP89" s="11">
        <f t="shared" si="81"/>
        <v>1</v>
      </c>
      <c r="BQ89" s="11">
        <f t="shared" si="82"/>
        <v>0</v>
      </c>
      <c r="BR89" s="11">
        <f t="shared" si="83"/>
        <v>0</v>
      </c>
      <c r="BS89" s="11">
        <f t="shared" si="84"/>
        <v>1</v>
      </c>
      <c r="BT89" s="12">
        <f t="shared" si="85"/>
        <v>16560236.419781251</v>
      </c>
      <c r="BU89" s="24" t="str">
        <f t="shared" si="86"/>
        <v>Мулянка</v>
      </c>
      <c r="BV89" s="11">
        <f t="shared" si="87"/>
        <v>-1</v>
      </c>
      <c r="BW89" s="24">
        <f>VLOOKUP(BV89,'Типы препятствий'!$A$1:$B$12,2)</f>
        <v>0</v>
      </c>
      <c r="BX89" s="24" t="str">
        <f t="shared" si="88"/>
        <v xml:space="preserve"> </v>
      </c>
      <c r="BY89" s="11">
        <f t="shared" si="89"/>
        <v>16561220</v>
      </c>
      <c r="BZ89" s="25">
        <f t="shared" si="90"/>
        <v>983.58021874912083</v>
      </c>
      <c r="CA89" s="11">
        <f t="shared" si="91"/>
        <v>15950</v>
      </c>
      <c r="CB89" s="12">
        <f t="shared" si="92"/>
        <v>-16544286.419781251</v>
      </c>
      <c r="CC89" s="11">
        <f t="shared" si="93"/>
        <v>15</v>
      </c>
    </row>
    <row r="90" spans="58:81">
      <c r="BF90" s="17">
        <f t="shared" si="72"/>
        <v>44</v>
      </c>
      <c r="BG90" s="26">
        <f t="shared" si="73"/>
        <v>140.55043499999996</v>
      </c>
      <c r="BH90" s="12">
        <f t="shared" si="74"/>
        <v>29.740707000000004</v>
      </c>
      <c r="BI90" s="13">
        <v>0.18</v>
      </c>
      <c r="BJ90" s="12">
        <f t="shared" si="75"/>
        <v>60</v>
      </c>
      <c r="BK90" s="12">
        <f t="shared" si="76"/>
        <v>60</v>
      </c>
      <c r="BL90" s="11">
        <f t="shared" si="77"/>
        <v>2</v>
      </c>
      <c r="BM90" s="11">
        <f t="shared" si="78"/>
        <v>50</v>
      </c>
      <c r="BN90" s="11">
        <f t="shared" si="79"/>
        <v>0</v>
      </c>
      <c r="BO90" s="20">
        <f t="shared" si="80"/>
        <v>0.61856481481481329</v>
      </c>
      <c r="BP90" s="11">
        <f t="shared" si="81"/>
        <v>1</v>
      </c>
      <c r="BQ90" s="11">
        <f t="shared" si="82"/>
        <v>0</v>
      </c>
      <c r="BR90" s="11">
        <f t="shared" si="83"/>
        <v>0</v>
      </c>
      <c r="BS90" s="11">
        <f t="shared" si="84"/>
        <v>1</v>
      </c>
      <c r="BT90" s="12">
        <f t="shared" si="85"/>
        <v>16560240.550434999</v>
      </c>
      <c r="BU90" s="24" t="str">
        <f t="shared" si="86"/>
        <v>Мулянка</v>
      </c>
      <c r="BV90" s="11">
        <f t="shared" si="87"/>
        <v>-1</v>
      </c>
      <c r="BW90" s="24">
        <f>VLOOKUP(BV90,'Типы препятствий'!$A$1:$B$12,2)</f>
        <v>0</v>
      </c>
      <c r="BX90" s="24" t="str">
        <f t="shared" si="88"/>
        <v xml:space="preserve"> </v>
      </c>
      <c r="BY90" s="11">
        <f t="shared" si="89"/>
        <v>16561220</v>
      </c>
      <c r="BZ90" s="25">
        <f t="shared" si="90"/>
        <v>979.44956500083208</v>
      </c>
      <c r="CA90" s="11">
        <f t="shared" si="91"/>
        <v>15950</v>
      </c>
      <c r="CB90" s="12">
        <f t="shared" si="92"/>
        <v>-16544290.550434999</v>
      </c>
      <c r="CC90" s="11">
        <f t="shared" si="93"/>
        <v>15</v>
      </c>
    </row>
    <row r="91" spans="58:81">
      <c r="BF91" s="17">
        <f t="shared" si="72"/>
        <v>44.5</v>
      </c>
      <c r="BG91" s="26">
        <f t="shared" si="73"/>
        <v>144.72608874999997</v>
      </c>
      <c r="BH91" s="12">
        <f t="shared" si="74"/>
        <v>30.064707000000006</v>
      </c>
      <c r="BI91" s="13">
        <v>0.18</v>
      </c>
      <c r="BJ91" s="12">
        <f t="shared" si="75"/>
        <v>60</v>
      </c>
      <c r="BK91" s="12">
        <f t="shared" si="76"/>
        <v>60</v>
      </c>
      <c r="BL91" s="11">
        <f t="shared" si="77"/>
        <v>2</v>
      </c>
      <c r="BM91" s="11">
        <f t="shared" si="78"/>
        <v>50</v>
      </c>
      <c r="BN91" s="11">
        <f t="shared" si="79"/>
        <v>0</v>
      </c>
      <c r="BO91" s="20">
        <f t="shared" si="80"/>
        <v>0.61857060185185031</v>
      </c>
      <c r="BP91" s="11">
        <f t="shared" si="81"/>
        <v>1</v>
      </c>
      <c r="BQ91" s="11">
        <f t="shared" si="82"/>
        <v>0</v>
      </c>
      <c r="BR91" s="11">
        <f t="shared" si="83"/>
        <v>0</v>
      </c>
      <c r="BS91" s="11">
        <f t="shared" si="84"/>
        <v>1</v>
      </c>
      <c r="BT91" s="12">
        <f t="shared" si="85"/>
        <v>16560244.726088749</v>
      </c>
      <c r="BU91" s="24" t="str">
        <f t="shared" si="86"/>
        <v>Мулянка</v>
      </c>
      <c r="BV91" s="11">
        <f t="shared" si="87"/>
        <v>-1</v>
      </c>
      <c r="BW91" s="24">
        <f>VLOOKUP(BV91,'Типы препятствий'!$A$1:$B$12,2)</f>
        <v>0</v>
      </c>
      <c r="BX91" s="24" t="str">
        <f t="shared" si="88"/>
        <v xml:space="preserve"> </v>
      </c>
      <c r="BY91" s="11">
        <f t="shared" si="89"/>
        <v>16561220</v>
      </c>
      <c r="BZ91" s="25">
        <f t="shared" si="90"/>
        <v>975.27391125075519</v>
      </c>
      <c r="CA91" s="11">
        <f t="shared" si="91"/>
        <v>15950</v>
      </c>
      <c r="CB91" s="12">
        <f t="shared" si="92"/>
        <v>-16544294.726088749</v>
      </c>
      <c r="CC91" s="11">
        <f t="shared" si="93"/>
        <v>15</v>
      </c>
    </row>
    <row r="92" spans="58:81">
      <c r="BF92" s="17">
        <f t="shared" si="72"/>
        <v>45</v>
      </c>
      <c r="BG92" s="26">
        <f t="shared" si="73"/>
        <v>148.94674249999997</v>
      </c>
      <c r="BH92" s="12">
        <f t="shared" si="74"/>
        <v>30.388707000000007</v>
      </c>
      <c r="BI92" s="13">
        <v>0.18</v>
      </c>
      <c r="BJ92" s="12">
        <f t="shared" si="75"/>
        <v>60</v>
      </c>
      <c r="BK92" s="12">
        <f t="shared" si="76"/>
        <v>60</v>
      </c>
      <c r="BL92" s="11">
        <f t="shared" si="77"/>
        <v>2</v>
      </c>
      <c r="BM92" s="11">
        <f t="shared" si="78"/>
        <v>50</v>
      </c>
      <c r="BN92" s="11">
        <f t="shared" si="79"/>
        <v>0</v>
      </c>
      <c r="BO92" s="20">
        <f t="shared" si="80"/>
        <v>0.61857638888888733</v>
      </c>
      <c r="BP92" s="11">
        <f t="shared" si="81"/>
        <v>1</v>
      </c>
      <c r="BQ92" s="11">
        <f t="shared" si="82"/>
        <v>0</v>
      </c>
      <c r="BR92" s="11">
        <f t="shared" si="83"/>
        <v>0</v>
      </c>
      <c r="BS92" s="11">
        <f t="shared" si="84"/>
        <v>1</v>
      </c>
      <c r="BT92" s="12">
        <f t="shared" si="85"/>
        <v>16560248.946742499</v>
      </c>
      <c r="BU92" s="24" t="str">
        <f t="shared" si="86"/>
        <v>Мулянка</v>
      </c>
      <c r="BV92" s="11">
        <f t="shared" si="87"/>
        <v>-1</v>
      </c>
      <c r="BW92" s="24">
        <f>VLOOKUP(BV92,'Типы препятствий'!$A$1:$B$12,2)</f>
        <v>0</v>
      </c>
      <c r="BX92" s="24" t="str">
        <f t="shared" si="88"/>
        <v xml:space="preserve"> </v>
      </c>
      <c r="BY92" s="11">
        <f t="shared" si="89"/>
        <v>16561220</v>
      </c>
      <c r="BZ92" s="25">
        <f t="shared" si="90"/>
        <v>971.05325750075281</v>
      </c>
      <c r="CA92" s="11">
        <f t="shared" si="91"/>
        <v>15950</v>
      </c>
      <c r="CB92" s="12">
        <f t="shared" si="92"/>
        <v>-16544298.946742499</v>
      </c>
      <c r="CC92" s="11">
        <f t="shared" si="93"/>
        <v>15</v>
      </c>
    </row>
    <row r="93" spans="58:81">
      <c r="BF93" s="17">
        <f t="shared" si="72"/>
        <v>45.5</v>
      </c>
      <c r="BG93" s="26">
        <f t="shared" si="73"/>
        <v>153.21239624999998</v>
      </c>
      <c r="BH93" s="12">
        <f t="shared" si="74"/>
        <v>30.712707000000009</v>
      </c>
      <c r="BI93" s="13">
        <v>0.19</v>
      </c>
      <c r="BJ93" s="12">
        <f t="shared" si="75"/>
        <v>60</v>
      </c>
      <c r="BK93" s="12">
        <f t="shared" si="76"/>
        <v>60</v>
      </c>
      <c r="BL93" s="11">
        <f t="shared" si="77"/>
        <v>2</v>
      </c>
      <c r="BM93" s="11">
        <f t="shared" si="78"/>
        <v>50</v>
      </c>
      <c r="BN93" s="11">
        <f t="shared" si="79"/>
        <v>0</v>
      </c>
      <c r="BO93" s="20">
        <f t="shared" si="80"/>
        <v>0.61858217592592435</v>
      </c>
      <c r="BP93" s="11">
        <f t="shared" si="81"/>
        <v>1</v>
      </c>
      <c r="BQ93" s="11">
        <f t="shared" si="82"/>
        <v>0</v>
      </c>
      <c r="BR93" s="11">
        <f t="shared" si="83"/>
        <v>0</v>
      </c>
      <c r="BS93" s="11">
        <f t="shared" si="84"/>
        <v>1</v>
      </c>
      <c r="BT93" s="12">
        <f t="shared" si="85"/>
        <v>16560253.212396249</v>
      </c>
      <c r="BU93" s="24" t="str">
        <f t="shared" si="86"/>
        <v>Мулянка</v>
      </c>
      <c r="BV93" s="11">
        <f t="shared" si="87"/>
        <v>-1</v>
      </c>
      <c r="BW93" s="24">
        <f>VLOOKUP(BV93,'Типы препятствий'!$A$1:$B$12,2)</f>
        <v>0</v>
      </c>
      <c r="BX93" s="24" t="str">
        <f t="shared" si="88"/>
        <v xml:space="preserve"> </v>
      </c>
      <c r="BY93" s="11">
        <f t="shared" si="89"/>
        <v>16561220</v>
      </c>
      <c r="BZ93" s="25">
        <f t="shared" si="90"/>
        <v>966.78760375082493</v>
      </c>
      <c r="CA93" s="11">
        <f t="shared" si="91"/>
        <v>15950</v>
      </c>
      <c r="CB93" s="12">
        <f t="shared" si="92"/>
        <v>-16544303.212396249</v>
      </c>
      <c r="CC93" s="11">
        <f t="shared" si="93"/>
        <v>15</v>
      </c>
    </row>
    <row r="94" spans="58:81">
      <c r="BF94" s="17">
        <f t="shared" si="72"/>
        <v>46</v>
      </c>
      <c r="BG94" s="26">
        <f t="shared" si="73"/>
        <v>157.52554999999998</v>
      </c>
      <c r="BH94" s="12">
        <f t="shared" si="74"/>
        <v>31.054707000000008</v>
      </c>
      <c r="BI94" s="13">
        <v>0.18</v>
      </c>
      <c r="BJ94" s="12">
        <f t="shared" si="75"/>
        <v>60</v>
      </c>
      <c r="BK94" s="12">
        <f t="shared" si="76"/>
        <v>60</v>
      </c>
      <c r="BL94" s="11">
        <f t="shared" si="77"/>
        <v>2</v>
      </c>
      <c r="BM94" s="11">
        <f t="shared" si="78"/>
        <v>50</v>
      </c>
      <c r="BN94" s="11">
        <f t="shared" si="79"/>
        <v>0</v>
      </c>
      <c r="BO94" s="20">
        <f t="shared" si="80"/>
        <v>0.61858796296296137</v>
      </c>
      <c r="BP94" s="11">
        <f t="shared" si="81"/>
        <v>1</v>
      </c>
      <c r="BQ94" s="11">
        <f t="shared" si="82"/>
        <v>0</v>
      </c>
      <c r="BR94" s="11">
        <f t="shared" si="83"/>
        <v>0</v>
      </c>
      <c r="BS94" s="11">
        <f t="shared" si="84"/>
        <v>1</v>
      </c>
      <c r="BT94" s="12">
        <f t="shared" si="85"/>
        <v>16560257.52555</v>
      </c>
      <c r="BU94" s="24" t="str">
        <f t="shared" si="86"/>
        <v>Мулянка</v>
      </c>
      <c r="BV94" s="11">
        <f t="shared" si="87"/>
        <v>-1</v>
      </c>
      <c r="BW94" s="24">
        <f>VLOOKUP(BV94,'Типы препятствий'!$A$1:$B$12,2)</f>
        <v>0</v>
      </c>
      <c r="BX94" s="24" t="str">
        <f t="shared" si="88"/>
        <v xml:space="preserve"> </v>
      </c>
      <c r="BY94" s="11">
        <f t="shared" si="89"/>
        <v>16561220</v>
      </c>
      <c r="BZ94" s="25">
        <f t="shared" si="90"/>
        <v>962.47444999963045</v>
      </c>
      <c r="CA94" s="11">
        <f t="shared" si="91"/>
        <v>15950</v>
      </c>
      <c r="CB94" s="12">
        <f t="shared" si="92"/>
        <v>-16544307.52555</v>
      </c>
      <c r="CC94" s="11">
        <f t="shared" si="93"/>
        <v>15</v>
      </c>
    </row>
    <row r="95" spans="58:81">
      <c r="BF95" s="17">
        <f t="shared" si="72"/>
        <v>46.5</v>
      </c>
      <c r="BG95" s="26">
        <f t="shared" si="73"/>
        <v>161.88370375</v>
      </c>
      <c r="BH95" s="12">
        <f t="shared" si="74"/>
        <v>31.378707000000009</v>
      </c>
      <c r="BI95" s="13">
        <v>0.19</v>
      </c>
      <c r="BJ95" s="12">
        <f t="shared" si="75"/>
        <v>60</v>
      </c>
      <c r="BK95" s="12">
        <f t="shared" si="76"/>
        <v>60</v>
      </c>
      <c r="BL95" s="11">
        <f t="shared" si="77"/>
        <v>2</v>
      </c>
      <c r="BM95" s="11">
        <f t="shared" si="78"/>
        <v>50</v>
      </c>
      <c r="BN95" s="11">
        <f t="shared" si="79"/>
        <v>0</v>
      </c>
      <c r="BO95" s="20">
        <f t="shared" si="80"/>
        <v>0.61859374999999839</v>
      </c>
      <c r="BP95" s="11">
        <f t="shared" si="81"/>
        <v>1</v>
      </c>
      <c r="BQ95" s="11">
        <f t="shared" si="82"/>
        <v>0</v>
      </c>
      <c r="BR95" s="11">
        <f t="shared" si="83"/>
        <v>0</v>
      </c>
      <c r="BS95" s="11">
        <f t="shared" si="84"/>
        <v>1</v>
      </c>
      <c r="BT95" s="12">
        <f t="shared" si="85"/>
        <v>16560261.88370375</v>
      </c>
      <c r="BU95" s="24" t="str">
        <f t="shared" si="86"/>
        <v>Мулянка</v>
      </c>
      <c r="BV95" s="11">
        <f t="shared" si="87"/>
        <v>-1</v>
      </c>
      <c r="BW95" s="24">
        <f>VLOOKUP(BV95,'Типы препятствий'!$A$1:$B$12,2)</f>
        <v>0</v>
      </c>
      <c r="BX95" s="24" t="str">
        <f t="shared" si="88"/>
        <v xml:space="preserve"> </v>
      </c>
      <c r="BY95" s="11">
        <f t="shared" si="89"/>
        <v>16561220</v>
      </c>
      <c r="BZ95" s="25">
        <f t="shared" si="90"/>
        <v>958.11629625037313</v>
      </c>
      <c r="CA95" s="11">
        <f t="shared" si="91"/>
        <v>15950</v>
      </c>
      <c r="CB95" s="12">
        <f t="shared" si="92"/>
        <v>-16544311.88370375</v>
      </c>
      <c r="CC95" s="11">
        <f t="shared" si="93"/>
        <v>15</v>
      </c>
    </row>
    <row r="96" spans="58:81">
      <c r="BF96" s="17">
        <f t="shared" si="72"/>
        <v>47</v>
      </c>
      <c r="BG96" s="26">
        <f t="shared" si="73"/>
        <v>166.28935749999999</v>
      </c>
      <c r="BH96" s="12">
        <f t="shared" si="74"/>
        <v>31.720707000000008</v>
      </c>
      <c r="BI96" s="13">
        <v>0.2</v>
      </c>
      <c r="BJ96" s="12">
        <f t="shared" si="75"/>
        <v>60</v>
      </c>
      <c r="BK96" s="12">
        <f t="shared" si="76"/>
        <v>60</v>
      </c>
      <c r="BL96" s="11">
        <f t="shared" si="77"/>
        <v>2</v>
      </c>
      <c r="BM96" s="11">
        <f t="shared" si="78"/>
        <v>50</v>
      </c>
      <c r="BN96" s="11">
        <f t="shared" si="79"/>
        <v>0</v>
      </c>
      <c r="BO96" s="20">
        <f t="shared" si="80"/>
        <v>0.61859953703703541</v>
      </c>
      <c r="BP96" s="11">
        <f t="shared" si="81"/>
        <v>1</v>
      </c>
      <c r="BQ96" s="11">
        <f t="shared" si="82"/>
        <v>0</v>
      </c>
      <c r="BR96" s="11">
        <f t="shared" si="83"/>
        <v>0</v>
      </c>
      <c r="BS96" s="11">
        <f t="shared" si="84"/>
        <v>1</v>
      </c>
      <c r="BT96" s="12">
        <f t="shared" si="85"/>
        <v>16560266.2893575</v>
      </c>
      <c r="BU96" s="24" t="str">
        <f t="shared" si="86"/>
        <v>Мулянка</v>
      </c>
      <c r="BV96" s="11">
        <f t="shared" si="87"/>
        <v>-1</v>
      </c>
      <c r="BW96" s="24">
        <f>VLOOKUP(BV96,'Типы препятствий'!$A$1:$B$12,2)</f>
        <v>0</v>
      </c>
      <c r="BX96" s="24" t="str">
        <f t="shared" si="88"/>
        <v xml:space="preserve"> </v>
      </c>
      <c r="BY96" s="11">
        <f t="shared" si="89"/>
        <v>16561220</v>
      </c>
      <c r="BZ96" s="25">
        <f t="shared" si="90"/>
        <v>953.7106424998492</v>
      </c>
      <c r="CA96" s="11">
        <f t="shared" si="91"/>
        <v>15950</v>
      </c>
      <c r="CB96" s="12">
        <f t="shared" si="92"/>
        <v>-16544316.2893575</v>
      </c>
      <c r="CC96" s="11">
        <f t="shared" si="93"/>
        <v>15</v>
      </c>
    </row>
    <row r="97" spans="58:81">
      <c r="BF97" s="17">
        <f t="shared" si="72"/>
        <v>47.5</v>
      </c>
      <c r="BG97" s="26">
        <f t="shared" si="73"/>
        <v>170.74501125</v>
      </c>
      <c r="BH97" s="12">
        <f t="shared" si="74"/>
        <v>32.080707000000011</v>
      </c>
      <c r="BI97" s="13">
        <v>0.2</v>
      </c>
      <c r="BJ97" s="12">
        <f t="shared" si="75"/>
        <v>60</v>
      </c>
      <c r="BK97" s="12">
        <f t="shared" si="76"/>
        <v>60</v>
      </c>
      <c r="BL97" s="11">
        <f t="shared" si="77"/>
        <v>2</v>
      </c>
      <c r="BM97" s="11">
        <f t="shared" si="78"/>
        <v>50</v>
      </c>
      <c r="BN97" s="11">
        <f t="shared" si="79"/>
        <v>0</v>
      </c>
      <c r="BO97" s="20">
        <f t="shared" si="80"/>
        <v>0.61860532407407243</v>
      </c>
      <c r="BP97" s="11">
        <f t="shared" si="81"/>
        <v>1</v>
      </c>
      <c r="BQ97" s="11">
        <f t="shared" si="82"/>
        <v>0</v>
      </c>
      <c r="BR97" s="11">
        <f t="shared" si="83"/>
        <v>0</v>
      </c>
      <c r="BS97" s="11">
        <f t="shared" si="84"/>
        <v>1</v>
      </c>
      <c r="BT97" s="12">
        <f t="shared" si="85"/>
        <v>16560270.74501125</v>
      </c>
      <c r="BU97" s="24" t="str">
        <f t="shared" si="86"/>
        <v>Мулянка</v>
      </c>
      <c r="BV97" s="11">
        <f t="shared" si="87"/>
        <v>-1</v>
      </c>
      <c r="BW97" s="24">
        <f>VLOOKUP(BV97,'Типы препятствий'!$A$1:$B$12,2)</f>
        <v>0</v>
      </c>
      <c r="BX97" s="24" t="str">
        <f t="shared" si="88"/>
        <v xml:space="preserve"> </v>
      </c>
      <c r="BY97" s="11">
        <f t="shared" si="89"/>
        <v>16561220</v>
      </c>
      <c r="BZ97" s="25">
        <f t="shared" si="90"/>
        <v>949.25498875044286</v>
      </c>
      <c r="CA97" s="11">
        <f t="shared" si="91"/>
        <v>15950</v>
      </c>
      <c r="CB97" s="12">
        <f t="shared" si="92"/>
        <v>-16544320.74501125</v>
      </c>
      <c r="CC97" s="11">
        <f t="shared" si="93"/>
        <v>15</v>
      </c>
    </row>
    <row r="98" spans="58:81">
      <c r="BF98" s="17">
        <f t="shared" si="72"/>
        <v>48</v>
      </c>
      <c r="BG98" s="26">
        <f t="shared" si="73"/>
        <v>175.250665</v>
      </c>
      <c r="BH98" s="12">
        <f t="shared" si="74"/>
        <v>32.44070700000001</v>
      </c>
      <c r="BI98" s="13">
        <v>0.21</v>
      </c>
      <c r="BJ98" s="12">
        <f t="shared" si="75"/>
        <v>60</v>
      </c>
      <c r="BK98" s="12">
        <f t="shared" si="76"/>
        <v>60</v>
      </c>
      <c r="BL98" s="11">
        <f t="shared" si="77"/>
        <v>2</v>
      </c>
      <c r="BM98" s="11">
        <f t="shared" si="78"/>
        <v>50</v>
      </c>
      <c r="BN98" s="11">
        <f t="shared" si="79"/>
        <v>0</v>
      </c>
      <c r="BO98" s="20">
        <f t="shared" si="80"/>
        <v>0.61861111111110945</v>
      </c>
      <c r="BP98" s="11">
        <f t="shared" si="81"/>
        <v>1</v>
      </c>
      <c r="BQ98" s="11">
        <f t="shared" si="82"/>
        <v>0</v>
      </c>
      <c r="BR98" s="11">
        <f t="shared" si="83"/>
        <v>0</v>
      </c>
      <c r="BS98" s="11">
        <f t="shared" si="84"/>
        <v>1</v>
      </c>
      <c r="BT98" s="12">
        <f t="shared" si="85"/>
        <v>16560275.250665</v>
      </c>
      <c r="BU98" s="24" t="str">
        <f t="shared" si="86"/>
        <v>Мулянка</v>
      </c>
      <c r="BV98" s="11">
        <f t="shared" si="87"/>
        <v>-1</v>
      </c>
      <c r="BW98" s="24">
        <f>VLOOKUP(BV98,'Типы препятствий'!$A$1:$B$12,2)</f>
        <v>0</v>
      </c>
      <c r="BX98" s="24" t="str">
        <f t="shared" si="88"/>
        <v xml:space="preserve"> </v>
      </c>
      <c r="BY98" s="11">
        <f t="shared" si="89"/>
        <v>16561220</v>
      </c>
      <c r="BZ98" s="25">
        <f t="shared" si="90"/>
        <v>944.74933500029147</v>
      </c>
      <c r="CA98" s="11">
        <f t="shared" si="91"/>
        <v>15950</v>
      </c>
      <c r="CB98" s="12">
        <f t="shared" si="92"/>
        <v>-16544325.250665</v>
      </c>
      <c r="CC98" s="11">
        <f t="shared" si="93"/>
        <v>15</v>
      </c>
    </row>
    <row r="99" spans="58:81">
      <c r="BF99" s="17">
        <f t="shared" si="72"/>
        <v>48.5</v>
      </c>
      <c r="BG99" s="26">
        <f t="shared" si="73"/>
        <v>179.80881875</v>
      </c>
      <c r="BH99" s="12">
        <f t="shared" si="74"/>
        <v>32.818707000000011</v>
      </c>
      <c r="BI99" s="13">
        <v>0.22</v>
      </c>
      <c r="BJ99" s="12">
        <f t="shared" si="75"/>
        <v>60</v>
      </c>
      <c r="BK99" s="12">
        <f t="shared" si="76"/>
        <v>60</v>
      </c>
      <c r="BL99" s="11">
        <f t="shared" si="77"/>
        <v>2</v>
      </c>
      <c r="BM99" s="11">
        <f t="shared" si="78"/>
        <v>50</v>
      </c>
      <c r="BN99" s="11">
        <f t="shared" si="79"/>
        <v>0</v>
      </c>
      <c r="BO99" s="20">
        <f t="shared" si="80"/>
        <v>0.61861689814814647</v>
      </c>
      <c r="BP99" s="11">
        <f t="shared" si="81"/>
        <v>1</v>
      </c>
      <c r="BQ99" s="11">
        <f t="shared" si="82"/>
        <v>0</v>
      </c>
      <c r="BR99" s="11">
        <f t="shared" si="83"/>
        <v>0</v>
      </c>
      <c r="BS99" s="11">
        <f t="shared" si="84"/>
        <v>1</v>
      </c>
      <c r="BT99" s="12">
        <f t="shared" si="85"/>
        <v>16560279.80881875</v>
      </c>
      <c r="BU99" s="24" t="str">
        <f t="shared" si="86"/>
        <v>Мулянка</v>
      </c>
      <c r="BV99" s="11">
        <f t="shared" si="87"/>
        <v>-1</v>
      </c>
      <c r="BW99" s="24">
        <f>VLOOKUP(BV99,'Типы препятствий'!$A$1:$B$12,2)</f>
        <v>0</v>
      </c>
      <c r="BX99" s="24" t="str">
        <f t="shared" si="88"/>
        <v xml:space="preserve"> </v>
      </c>
      <c r="BY99" s="11">
        <f t="shared" si="89"/>
        <v>16561220</v>
      </c>
      <c r="BZ99" s="25">
        <f t="shared" si="90"/>
        <v>940.19118124991655</v>
      </c>
      <c r="CA99" s="11">
        <f t="shared" si="91"/>
        <v>15950</v>
      </c>
      <c r="CB99" s="12">
        <f t="shared" si="92"/>
        <v>-16544329.80881875</v>
      </c>
      <c r="CC99" s="11">
        <f t="shared" si="93"/>
        <v>15</v>
      </c>
    </row>
    <row r="100" spans="58:81">
      <c r="BF100" s="17">
        <f t="shared" si="72"/>
        <v>49</v>
      </c>
      <c r="BG100" s="26">
        <f t="shared" si="73"/>
        <v>184.42197250000001</v>
      </c>
      <c r="BH100" s="12">
        <f t="shared" si="74"/>
        <v>33.214707000000011</v>
      </c>
      <c r="BI100" s="13">
        <v>0.21</v>
      </c>
      <c r="BJ100" s="12">
        <f t="shared" si="75"/>
        <v>60</v>
      </c>
      <c r="BK100" s="12">
        <f t="shared" si="76"/>
        <v>60</v>
      </c>
      <c r="BL100" s="11">
        <f t="shared" si="77"/>
        <v>2</v>
      </c>
      <c r="BM100" s="11">
        <f t="shared" si="78"/>
        <v>50</v>
      </c>
      <c r="BN100" s="11">
        <f t="shared" si="79"/>
        <v>0</v>
      </c>
      <c r="BO100" s="20">
        <f t="shared" si="80"/>
        <v>0.61862268518518349</v>
      </c>
      <c r="BP100" s="11">
        <f t="shared" si="81"/>
        <v>1</v>
      </c>
      <c r="BQ100" s="11">
        <f t="shared" si="82"/>
        <v>0</v>
      </c>
      <c r="BR100" s="11">
        <f t="shared" si="83"/>
        <v>0</v>
      </c>
      <c r="BS100" s="11">
        <f t="shared" si="84"/>
        <v>1</v>
      </c>
      <c r="BT100" s="12">
        <f t="shared" si="85"/>
        <v>16560284.4219725</v>
      </c>
      <c r="BU100" s="24" t="str">
        <f t="shared" si="86"/>
        <v>Мулянка</v>
      </c>
      <c r="BV100" s="11">
        <f t="shared" si="87"/>
        <v>-1</v>
      </c>
      <c r="BW100" s="24">
        <f>VLOOKUP(BV100,'Типы препятствий'!$A$1:$B$12,2)</f>
        <v>0</v>
      </c>
      <c r="BX100" s="24" t="str">
        <f t="shared" si="88"/>
        <v xml:space="preserve"> </v>
      </c>
      <c r="BY100" s="11">
        <f t="shared" si="89"/>
        <v>16561220</v>
      </c>
      <c r="BZ100" s="25">
        <f t="shared" si="90"/>
        <v>935.57802749983966</v>
      </c>
      <c r="CA100" s="11">
        <f t="shared" si="91"/>
        <v>15950</v>
      </c>
      <c r="CB100" s="12">
        <f t="shared" si="92"/>
        <v>-16544334.4219725</v>
      </c>
      <c r="CC100" s="11">
        <f t="shared" si="93"/>
        <v>15</v>
      </c>
    </row>
    <row r="101" spans="58:81">
      <c r="BF101" s="17">
        <f t="shared" si="72"/>
        <v>49.5</v>
      </c>
      <c r="BG101" s="26">
        <f t="shared" si="73"/>
        <v>189.08762625</v>
      </c>
      <c r="BH101" s="12">
        <f t="shared" si="74"/>
        <v>33.592707000000011</v>
      </c>
      <c r="BI101" s="13">
        <v>0.21</v>
      </c>
      <c r="BJ101" s="12">
        <f t="shared" si="75"/>
        <v>60</v>
      </c>
      <c r="BK101" s="12">
        <f t="shared" si="76"/>
        <v>60</v>
      </c>
      <c r="BL101" s="11">
        <f t="shared" si="77"/>
        <v>2</v>
      </c>
      <c r="BM101" s="11">
        <f t="shared" si="78"/>
        <v>50</v>
      </c>
      <c r="BN101" s="11">
        <f t="shared" si="79"/>
        <v>0</v>
      </c>
      <c r="BO101" s="20">
        <f t="shared" si="80"/>
        <v>0.6186284722222205</v>
      </c>
      <c r="BP101" s="11">
        <f t="shared" si="81"/>
        <v>1</v>
      </c>
      <c r="BQ101" s="11">
        <f t="shared" si="82"/>
        <v>0</v>
      </c>
      <c r="BR101" s="11">
        <f t="shared" si="83"/>
        <v>0</v>
      </c>
      <c r="BS101" s="11">
        <f t="shared" si="84"/>
        <v>1</v>
      </c>
      <c r="BT101" s="12">
        <f t="shared" si="85"/>
        <v>16560289.08762625</v>
      </c>
      <c r="BU101" s="24" t="str">
        <f t="shared" si="86"/>
        <v>Мулянка</v>
      </c>
      <c r="BV101" s="11">
        <f t="shared" si="87"/>
        <v>-1</v>
      </c>
      <c r="BW101" s="24">
        <f>VLOOKUP(BV101,'Типы препятствий'!$A$1:$B$12,2)</f>
        <v>0</v>
      </c>
      <c r="BX101" s="24" t="str">
        <f t="shared" si="88"/>
        <v xml:space="preserve"> </v>
      </c>
      <c r="BY101" s="11">
        <f t="shared" si="89"/>
        <v>16561220</v>
      </c>
      <c r="BZ101" s="25">
        <f t="shared" si="90"/>
        <v>930.91237374953926</v>
      </c>
      <c r="CA101" s="11">
        <f t="shared" si="91"/>
        <v>15950</v>
      </c>
      <c r="CB101" s="12">
        <f t="shared" si="92"/>
        <v>-16544339.08762625</v>
      </c>
      <c r="CC101" s="11">
        <f t="shared" si="93"/>
        <v>15</v>
      </c>
    </row>
    <row r="102" spans="58:81">
      <c r="BF102" s="17">
        <f t="shared" si="72"/>
        <v>50</v>
      </c>
      <c r="BG102" s="26">
        <f t="shared" si="73"/>
        <v>193.80578</v>
      </c>
      <c r="BH102" s="12">
        <f t="shared" si="74"/>
        <v>33.970707000000012</v>
      </c>
      <c r="BI102" s="13">
        <v>0.19</v>
      </c>
      <c r="BJ102" s="12">
        <f t="shared" si="75"/>
        <v>60</v>
      </c>
      <c r="BK102" s="12">
        <f t="shared" si="76"/>
        <v>60</v>
      </c>
      <c r="BL102" s="11">
        <f t="shared" si="77"/>
        <v>2</v>
      </c>
      <c r="BM102" s="11">
        <f t="shared" si="78"/>
        <v>50</v>
      </c>
      <c r="BN102" s="11">
        <f t="shared" si="79"/>
        <v>0</v>
      </c>
      <c r="BO102" s="20">
        <f t="shared" si="80"/>
        <v>0.61863425925925752</v>
      </c>
      <c r="BP102" s="11">
        <f t="shared" si="81"/>
        <v>1</v>
      </c>
      <c r="BQ102" s="11">
        <f t="shared" si="82"/>
        <v>0</v>
      </c>
      <c r="BR102" s="11">
        <f t="shared" si="83"/>
        <v>0</v>
      </c>
      <c r="BS102" s="11">
        <f t="shared" si="84"/>
        <v>1</v>
      </c>
      <c r="BT102" s="12">
        <f t="shared" si="85"/>
        <v>16560293.805779999</v>
      </c>
      <c r="BU102" s="24" t="str">
        <f t="shared" si="86"/>
        <v>Мулянка</v>
      </c>
      <c r="BV102" s="11">
        <f t="shared" si="87"/>
        <v>-1</v>
      </c>
      <c r="BW102" s="24">
        <f>VLOOKUP(BV102,'Типы препятствий'!$A$1:$B$12,2)</f>
        <v>0</v>
      </c>
      <c r="BX102" s="24" t="str">
        <f t="shared" si="88"/>
        <v xml:space="preserve"> </v>
      </c>
      <c r="BY102" s="11">
        <f t="shared" si="89"/>
        <v>16561220</v>
      </c>
      <c r="BZ102" s="25">
        <f t="shared" si="90"/>
        <v>926.19422000087798</v>
      </c>
      <c r="CA102" s="11">
        <f t="shared" si="91"/>
        <v>15950</v>
      </c>
      <c r="CB102" s="12">
        <f t="shared" si="92"/>
        <v>-16544343.805779999</v>
      </c>
      <c r="CC102" s="11">
        <f t="shared" si="93"/>
        <v>15</v>
      </c>
    </row>
    <row r="103" spans="58:81">
      <c r="BF103" s="17">
        <f t="shared" si="72"/>
        <v>50.5</v>
      </c>
      <c r="BG103" s="26">
        <f t="shared" si="73"/>
        <v>198.57143375000001</v>
      </c>
      <c r="BH103" s="12">
        <f t="shared" si="74"/>
        <v>34.31270700000001</v>
      </c>
      <c r="BI103" s="13">
        <v>0.18</v>
      </c>
      <c r="BJ103" s="12">
        <f t="shared" si="75"/>
        <v>60</v>
      </c>
      <c r="BK103" s="12">
        <f t="shared" si="76"/>
        <v>60</v>
      </c>
      <c r="BL103" s="11">
        <f t="shared" si="77"/>
        <v>2</v>
      </c>
      <c r="BM103" s="11">
        <f t="shared" si="78"/>
        <v>50</v>
      </c>
      <c r="BN103" s="11">
        <f t="shared" si="79"/>
        <v>0</v>
      </c>
      <c r="BO103" s="20">
        <f t="shared" si="80"/>
        <v>0.61864004629629454</v>
      </c>
      <c r="BP103" s="11">
        <f t="shared" si="81"/>
        <v>1</v>
      </c>
      <c r="BQ103" s="11">
        <f t="shared" si="82"/>
        <v>0</v>
      </c>
      <c r="BR103" s="11">
        <f t="shared" si="83"/>
        <v>0</v>
      </c>
      <c r="BS103" s="11">
        <f t="shared" si="84"/>
        <v>1</v>
      </c>
      <c r="BT103" s="12">
        <f t="shared" si="85"/>
        <v>16560298.571433751</v>
      </c>
      <c r="BU103" s="24" t="str">
        <f t="shared" si="86"/>
        <v>Мулянка</v>
      </c>
      <c r="BV103" s="11">
        <f t="shared" si="87"/>
        <v>-1</v>
      </c>
      <c r="BW103" s="24">
        <f>VLOOKUP(BV103,'Типы препятствий'!$A$1:$B$12,2)</f>
        <v>0</v>
      </c>
      <c r="BX103" s="24" t="str">
        <f t="shared" si="88"/>
        <v xml:space="preserve"> </v>
      </c>
      <c r="BY103" s="11">
        <f t="shared" si="89"/>
        <v>16561220</v>
      </c>
      <c r="BZ103" s="25">
        <f t="shared" si="90"/>
        <v>921.42856624908745</v>
      </c>
      <c r="CA103" s="11">
        <f t="shared" si="91"/>
        <v>15950</v>
      </c>
      <c r="CB103" s="12">
        <f t="shared" si="92"/>
        <v>-16544348.571433751</v>
      </c>
      <c r="CC103" s="11">
        <f t="shared" si="93"/>
        <v>15</v>
      </c>
    </row>
    <row r="104" spans="58:81">
      <c r="BF104" s="17">
        <f t="shared" si="72"/>
        <v>51</v>
      </c>
      <c r="BG104" s="26">
        <f t="shared" si="73"/>
        <v>203.38208750000001</v>
      </c>
      <c r="BH104" s="12">
        <f t="shared" si="74"/>
        <v>34.636707000000008</v>
      </c>
      <c r="BI104" s="13">
        <f t="shared" ref="BI71:BI134" si="94">BI103*0.95</f>
        <v>0.17099999999999999</v>
      </c>
      <c r="BJ104" s="12">
        <f t="shared" si="75"/>
        <v>60</v>
      </c>
      <c r="BK104" s="12">
        <f t="shared" si="76"/>
        <v>60</v>
      </c>
      <c r="BL104" s="11">
        <f t="shared" si="77"/>
        <v>2</v>
      </c>
      <c r="BM104" s="11">
        <f t="shared" si="78"/>
        <v>50</v>
      </c>
      <c r="BN104" s="11">
        <f t="shared" si="79"/>
        <v>0</v>
      </c>
      <c r="BO104" s="20">
        <f t="shared" si="80"/>
        <v>0.61864583333333156</v>
      </c>
      <c r="BP104" s="11">
        <f t="shared" si="81"/>
        <v>1</v>
      </c>
      <c r="BQ104" s="11">
        <f t="shared" si="82"/>
        <v>0</v>
      </c>
      <c r="BR104" s="11">
        <f t="shared" si="83"/>
        <v>0</v>
      </c>
      <c r="BS104" s="11">
        <f t="shared" si="84"/>
        <v>1</v>
      </c>
      <c r="BT104" s="12">
        <f t="shared" si="85"/>
        <v>16560303.382087501</v>
      </c>
      <c r="BU104" s="24" t="str">
        <f t="shared" si="86"/>
        <v>Мулянка</v>
      </c>
      <c r="BV104" s="11">
        <f t="shared" si="87"/>
        <v>-1</v>
      </c>
      <c r="BW104" s="24">
        <f>VLOOKUP(BV104,'Типы препятствий'!$A$1:$B$12,2)</f>
        <v>0</v>
      </c>
      <c r="BX104" s="24" t="str">
        <f t="shared" si="88"/>
        <v xml:space="preserve"> </v>
      </c>
      <c r="BY104" s="11">
        <f t="shared" si="89"/>
        <v>16561220</v>
      </c>
      <c r="BZ104" s="25">
        <f t="shared" si="90"/>
        <v>916.61791249923408</v>
      </c>
      <c r="CA104" s="11">
        <f t="shared" si="91"/>
        <v>15950</v>
      </c>
      <c r="CB104" s="12">
        <f t="shared" si="92"/>
        <v>-16544353.382087501</v>
      </c>
      <c r="CC104" s="11">
        <f t="shared" si="93"/>
        <v>15</v>
      </c>
    </row>
    <row r="105" spans="58:81">
      <c r="BF105" s="17">
        <f t="shared" si="72"/>
        <v>51.5</v>
      </c>
      <c r="BG105" s="26">
        <f t="shared" si="73"/>
        <v>208.23549125000002</v>
      </c>
      <c r="BH105" s="12">
        <f t="shared" si="74"/>
        <v>34.944507000000009</v>
      </c>
      <c r="BI105" s="13">
        <f t="shared" si="94"/>
        <v>0.16244999999999998</v>
      </c>
      <c r="BJ105" s="12">
        <f t="shared" si="75"/>
        <v>60</v>
      </c>
      <c r="BK105" s="12">
        <f t="shared" si="76"/>
        <v>60</v>
      </c>
      <c r="BL105" s="11">
        <f t="shared" si="77"/>
        <v>2</v>
      </c>
      <c r="BM105" s="11">
        <f t="shared" si="78"/>
        <v>50</v>
      </c>
      <c r="BN105" s="11">
        <f t="shared" si="79"/>
        <v>0</v>
      </c>
      <c r="BO105" s="20">
        <f t="shared" si="80"/>
        <v>0.61865162037036858</v>
      </c>
      <c r="BP105" s="11">
        <f t="shared" si="81"/>
        <v>1</v>
      </c>
      <c r="BQ105" s="11">
        <f t="shared" si="82"/>
        <v>0</v>
      </c>
      <c r="BR105" s="11">
        <f t="shared" si="83"/>
        <v>0</v>
      </c>
      <c r="BS105" s="11">
        <f t="shared" si="84"/>
        <v>1</v>
      </c>
      <c r="BT105" s="12">
        <f t="shared" si="85"/>
        <v>16560308.23549125</v>
      </c>
      <c r="BU105" s="24" t="str">
        <f t="shared" si="86"/>
        <v>Мулянка</v>
      </c>
      <c r="BV105" s="11">
        <f t="shared" si="87"/>
        <v>-1</v>
      </c>
      <c r="BW105" s="24">
        <f>VLOOKUP(BV105,'Типы препятствий'!$A$1:$B$12,2)</f>
        <v>0</v>
      </c>
      <c r="BX105" s="24" t="str">
        <f t="shared" si="88"/>
        <v xml:space="preserve"> </v>
      </c>
      <c r="BY105" s="11">
        <f t="shared" si="89"/>
        <v>16561220</v>
      </c>
      <c r="BZ105" s="25">
        <f t="shared" si="90"/>
        <v>911.76450875028968</v>
      </c>
      <c r="CA105" s="11">
        <f t="shared" si="91"/>
        <v>15950</v>
      </c>
      <c r="CB105" s="12">
        <f t="shared" si="92"/>
        <v>-16544358.23549125</v>
      </c>
      <c r="CC105" s="11">
        <f t="shared" si="93"/>
        <v>15</v>
      </c>
    </row>
    <row r="106" spans="58:81">
      <c r="BF106" s="17">
        <f t="shared" si="72"/>
        <v>52</v>
      </c>
      <c r="BG106" s="26">
        <f t="shared" si="73"/>
        <v>213.12950750000002</v>
      </c>
      <c r="BH106" s="12">
        <f t="shared" si="74"/>
        <v>35.236917000000005</v>
      </c>
      <c r="BI106" s="13">
        <f t="shared" si="94"/>
        <v>0.15432749999999998</v>
      </c>
      <c r="BJ106" s="12">
        <f t="shared" si="75"/>
        <v>60</v>
      </c>
      <c r="BK106" s="12">
        <f t="shared" si="76"/>
        <v>60</v>
      </c>
      <c r="BL106" s="11">
        <f t="shared" si="77"/>
        <v>2</v>
      </c>
      <c r="BM106" s="11">
        <f t="shared" si="78"/>
        <v>50</v>
      </c>
      <c r="BN106" s="11">
        <f t="shared" si="79"/>
        <v>0</v>
      </c>
      <c r="BO106" s="20">
        <f t="shared" si="80"/>
        <v>0.6186574074074056</v>
      </c>
      <c r="BP106" s="11">
        <f t="shared" si="81"/>
        <v>1</v>
      </c>
      <c r="BQ106" s="11">
        <f t="shared" si="82"/>
        <v>0</v>
      </c>
      <c r="BR106" s="11">
        <f t="shared" si="83"/>
        <v>0</v>
      </c>
      <c r="BS106" s="11">
        <f t="shared" si="84"/>
        <v>1</v>
      </c>
      <c r="BT106" s="12">
        <f t="shared" si="85"/>
        <v>16560313.129507501</v>
      </c>
      <c r="BU106" s="24" t="str">
        <f t="shared" si="86"/>
        <v>Мулянка</v>
      </c>
      <c r="BV106" s="11">
        <f t="shared" si="87"/>
        <v>-1</v>
      </c>
      <c r="BW106" s="24">
        <f>VLOOKUP(BV106,'Типы препятствий'!$A$1:$B$12,2)</f>
        <v>0</v>
      </c>
      <c r="BX106" s="24" t="str">
        <f t="shared" si="88"/>
        <v xml:space="preserve"> </v>
      </c>
      <c r="BY106" s="11">
        <f t="shared" si="89"/>
        <v>16561220</v>
      </c>
      <c r="BZ106" s="25">
        <f t="shared" si="90"/>
        <v>906.8704924993217</v>
      </c>
      <c r="CA106" s="11">
        <f t="shared" si="91"/>
        <v>15950</v>
      </c>
      <c r="CB106" s="12">
        <f t="shared" si="92"/>
        <v>-16544363.129507501</v>
      </c>
      <c r="CC106" s="11">
        <f t="shared" si="93"/>
        <v>15</v>
      </c>
    </row>
    <row r="107" spans="58:81">
      <c r="BF107" s="17">
        <f t="shared" si="72"/>
        <v>52.5</v>
      </c>
      <c r="BG107" s="26">
        <f t="shared" si="73"/>
        <v>218.06210562500002</v>
      </c>
      <c r="BH107" s="12">
        <f t="shared" si="74"/>
        <v>35.514706500000003</v>
      </c>
      <c r="BI107" s="13">
        <f t="shared" si="94"/>
        <v>0.14661112499999998</v>
      </c>
      <c r="BJ107" s="12">
        <f t="shared" si="75"/>
        <v>60</v>
      </c>
      <c r="BK107" s="12">
        <f t="shared" si="76"/>
        <v>60</v>
      </c>
      <c r="BL107" s="11">
        <f t="shared" si="77"/>
        <v>2</v>
      </c>
      <c r="BM107" s="11">
        <f t="shared" si="78"/>
        <v>50</v>
      </c>
      <c r="BN107" s="11">
        <f t="shared" si="79"/>
        <v>0</v>
      </c>
      <c r="BO107" s="20">
        <f t="shared" si="80"/>
        <v>0.61866319444444262</v>
      </c>
      <c r="BP107" s="11">
        <f t="shared" si="81"/>
        <v>1</v>
      </c>
      <c r="BQ107" s="11">
        <f t="shared" si="82"/>
        <v>0</v>
      </c>
      <c r="BR107" s="11">
        <f t="shared" si="83"/>
        <v>0</v>
      </c>
      <c r="BS107" s="11">
        <f t="shared" si="84"/>
        <v>1</v>
      </c>
      <c r="BT107" s="12">
        <f t="shared" si="85"/>
        <v>16560318.062105626</v>
      </c>
      <c r="BU107" s="24" t="str">
        <f t="shared" si="86"/>
        <v>Мулянка</v>
      </c>
      <c r="BV107" s="11">
        <f t="shared" si="87"/>
        <v>-1</v>
      </c>
      <c r="BW107" s="24">
        <f>VLOOKUP(BV107,'Типы препятствий'!$A$1:$B$12,2)</f>
        <v>0</v>
      </c>
      <c r="BX107" s="24" t="str">
        <f t="shared" si="88"/>
        <v xml:space="preserve"> </v>
      </c>
      <c r="BY107" s="11">
        <f t="shared" si="89"/>
        <v>16561220</v>
      </c>
      <c r="BZ107" s="25">
        <f t="shared" si="90"/>
        <v>901.93789437413216</v>
      </c>
      <c r="CA107" s="11">
        <f t="shared" si="91"/>
        <v>15950</v>
      </c>
      <c r="CB107" s="12">
        <f t="shared" si="92"/>
        <v>-16544368.062105626</v>
      </c>
      <c r="CC107" s="11">
        <f t="shared" si="93"/>
        <v>15</v>
      </c>
    </row>
    <row r="108" spans="58:81">
      <c r="BF108" s="17">
        <f t="shared" si="72"/>
        <v>53</v>
      </c>
      <c r="BG108" s="26">
        <f t="shared" si="73"/>
        <v>223.03135653125003</v>
      </c>
      <c r="BH108" s="12">
        <f t="shared" si="74"/>
        <v>35.778606525000001</v>
      </c>
      <c r="BI108" s="13">
        <f t="shared" si="94"/>
        <v>0.13928056874999997</v>
      </c>
      <c r="BJ108" s="12">
        <f t="shared" si="75"/>
        <v>60</v>
      </c>
      <c r="BK108" s="12">
        <f t="shared" si="76"/>
        <v>60</v>
      </c>
      <c r="BL108" s="11">
        <f t="shared" si="77"/>
        <v>2</v>
      </c>
      <c r="BM108" s="11">
        <f t="shared" si="78"/>
        <v>50</v>
      </c>
      <c r="BN108" s="11">
        <f t="shared" si="79"/>
        <v>0</v>
      </c>
      <c r="BO108" s="20">
        <f t="shared" si="80"/>
        <v>0.61866898148147964</v>
      </c>
      <c r="BP108" s="11">
        <f t="shared" si="81"/>
        <v>1</v>
      </c>
      <c r="BQ108" s="11">
        <f t="shared" si="82"/>
        <v>0</v>
      </c>
      <c r="BR108" s="11">
        <f t="shared" si="83"/>
        <v>0</v>
      </c>
      <c r="BS108" s="11">
        <f t="shared" si="84"/>
        <v>1</v>
      </c>
      <c r="BT108" s="12">
        <f t="shared" si="85"/>
        <v>16560323.031356532</v>
      </c>
      <c r="BU108" s="24" t="str">
        <f t="shared" si="86"/>
        <v>Мулянка</v>
      </c>
      <c r="BV108" s="11">
        <f t="shared" si="87"/>
        <v>-1</v>
      </c>
      <c r="BW108" s="24">
        <f>VLOOKUP(BV108,'Типы препятствий'!$A$1:$B$12,2)</f>
        <v>0</v>
      </c>
      <c r="BX108" s="24" t="str">
        <f t="shared" si="88"/>
        <v xml:space="preserve"> </v>
      </c>
      <c r="BY108" s="11">
        <f t="shared" si="89"/>
        <v>16561220</v>
      </c>
      <c r="BZ108" s="25">
        <f t="shared" si="90"/>
        <v>896.96864346787333</v>
      </c>
      <c r="CA108" s="11">
        <f t="shared" si="91"/>
        <v>15950</v>
      </c>
      <c r="CB108" s="12">
        <f t="shared" si="92"/>
        <v>-16544373.031356532</v>
      </c>
      <c r="CC108" s="11">
        <f t="shared" si="93"/>
        <v>15</v>
      </c>
    </row>
    <row r="109" spans="58:81">
      <c r="BF109" s="17">
        <f t="shared" si="72"/>
        <v>53.5</v>
      </c>
      <c r="BG109" s="26">
        <f t="shared" si="73"/>
        <v>228.03542757968754</v>
      </c>
      <c r="BH109" s="12">
        <f t="shared" si="74"/>
        <v>36.029311548750002</v>
      </c>
      <c r="BI109" s="13">
        <f t="shared" si="94"/>
        <v>0.13231654031249998</v>
      </c>
      <c r="BJ109" s="12">
        <f t="shared" si="75"/>
        <v>60</v>
      </c>
      <c r="BK109" s="12">
        <f t="shared" si="76"/>
        <v>60</v>
      </c>
      <c r="BL109" s="11">
        <f t="shared" si="77"/>
        <v>2</v>
      </c>
      <c r="BM109" s="11">
        <f t="shared" si="78"/>
        <v>50</v>
      </c>
      <c r="BN109" s="11">
        <f t="shared" si="79"/>
        <v>0</v>
      </c>
      <c r="BO109" s="20">
        <f t="shared" si="80"/>
        <v>0.61867476851851666</v>
      </c>
      <c r="BP109" s="11">
        <f t="shared" si="81"/>
        <v>1</v>
      </c>
      <c r="BQ109" s="11">
        <f t="shared" si="82"/>
        <v>0</v>
      </c>
      <c r="BR109" s="11">
        <f t="shared" si="83"/>
        <v>0</v>
      </c>
      <c r="BS109" s="11">
        <f t="shared" si="84"/>
        <v>1</v>
      </c>
      <c r="BT109" s="12">
        <f t="shared" si="85"/>
        <v>16560328.03542758</v>
      </c>
      <c r="BU109" s="24" t="str">
        <f t="shared" si="86"/>
        <v>Мулянка</v>
      </c>
      <c r="BV109" s="11">
        <f t="shared" si="87"/>
        <v>-1</v>
      </c>
      <c r="BW109" s="24">
        <f>VLOOKUP(BV109,'Типы препятствий'!$A$1:$B$12,2)</f>
        <v>0</v>
      </c>
      <c r="BX109" s="24" t="str">
        <f t="shared" si="88"/>
        <v xml:space="preserve"> </v>
      </c>
      <c r="BY109" s="11">
        <f t="shared" si="89"/>
        <v>16561220</v>
      </c>
      <c r="BZ109" s="25">
        <f t="shared" si="90"/>
        <v>891.96457242034376</v>
      </c>
      <c r="CA109" s="11">
        <f t="shared" si="91"/>
        <v>15950</v>
      </c>
      <c r="CB109" s="12">
        <f t="shared" si="92"/>
        <v>-16544378.03542758</v>
      </c>
      <c r="CC109" s="11">
        <f t="shared" si="93"/>
        <v>15</v>
      </c>
    </row>
    <row r="110" spans="58:81">
      <c r="BF110" s="17">
        <f t="shared" si="72"/>
        <v>54</v>
      </c>
      <c r="BG110" s="26">
        <f t="shared" si="73"/>
        <v>233.07257776320316</v>
      </c>
      <c r="BH110" s="12">
        <f t="shared" si="74"/>
        <v>36.267481321312502</v>
      </c>
      <c r="BI110" s="13">
        <f t="shared" si="94"/>
        <v>0.12570071329687499</v>
      </c>
      <c r="BJ110" s="12">
        <f t="shared" si="75"/>
        <v>60</v>
      </c>
      <c r="BK110" s="12">
        <f t="shared" si="76"/>
        <v>60</v>
      </c>
      <c r="BL110" s="11">
        <f t="shared" si="77"/>
        <v>2</v>
      </c>
      <c r="BM110" s="11">
        <f t="shared" si="78"/>
        <v>50</v>
      </c>
      <c r="BN110" s="11">
        <f t="shared" si="79"/>
        <v>0</v>
      </c>
      <c r="BO110" s="20">
        <f t="shared" si="80"/>
        <v>0.61868055555555368</v>
      </c>
      <c r="BP110" s="11">
        <f t="shared" si="81"/>
        <v>1</v>
      </c>
      <c r="BQ110" s="11">
        <f t="shared" si="82"/>
        <v>0</v>
      </c>
      <c r="BR110" s="11">
        <f t="shared" si="83"/>
        <v>0</v>
      </c>
      <c r="BS110" s="11">
        <f t="shared" si="84"/>
        <v>1</v>
      </c>
      <c r="BT110" s="12">
        <f t="shared" si="85"/>
        <v>16560333.072577763</v>
      </c>
      <c r="BU110" s="24" t="str">
        <f t="shared" si="86"/>
        <v>Мулянка</v>
      </c>
      <c r="BV110" s="11">
        <f t="shared" si="87"/>
        <v>-1</v>
      </c>
      <c r="BW110" s="24">
        <f>VLOOKUP(BV110,'Типы препятствий'!$A$1:$B$12,2)</f>
        <v>0</v>
      </c>
      <c r="BX110" s="24" t="str">
        <f t="shared" si="88"/>
        <v xml:space="preserve"> </v>
      </c>
      <c r="BY110" s="11">
        <f t="shared" si="89"/>
        <v>16561220</v>
      </c>
      <c r="BZ110" s="25">
        <f t="shared" si="90"/>
        <v>886.92742223665118</v>
      </c>
      <c r="CA110" s="11">
        <f t="shared" si="91"/>
        <v>15950</v>
      </c>
      <c r="CB110" s="12">
        <f t="shared" si="92"/>
        <v>-16544383.072577763</v>
      </c>
      <c r="CC110" s="11">
        <f t="shared" si="93"/>
        <v>15</v>
      </c>
    </row>
    <row r="111" spans="58:81">
      <c r="BF111" s="17">
        <f t="shared" si="72"/>
        <v>54.5</v>
      </c>
      <c r="BG111" s="26">
        <f t="shared" si="73"/>
        <v>238.14115312504299</v>
      </c>
      <c r="BH111" s="12">
        <f t="shared" si="74"/>
        <v>36.493742605246879</v>
      </c>
      <c r="BI111" s="13">
        <f t="shared" si="94"/>
        <v>0.11941567763203123</v>
      </c>
      <c r="BJ111" s="12">
        <f t="shared" si="75"/>
        <v>60</v>
      </c>
      <c r="BK111" s="12">
        <f t="shared" si="76"/>
        <v>60</v>
      </c>
      <c r="BL111" s="11">
        <f t="shared" si="77"/>
        <v>2</v>
      </c>
      <c r="BM111" s="11">
        <f t="shared" si="78"/>
        <v>50</v>
      </c>
      <c r="BN111" s="11">
        <f t="shared" si="79"/>
        <v>0</v>
      </c>
      <c r="BO111" s="20">
        <f t="shared" si="80"/>
        <v>0.6186863425925907</v>
      </c>
      <c r="BP111" s="11">
        <f t="shared" si="81"/>
        <v>1</v>
      </c>
      <c r="BQ111" s="11">
        <f t="shared" si="82"/>
        <v>0</v>
      </c>
      <c r="BR111" s="11">
        <f t="shared" si="83"/>
        <v>0</v>
      </c>
      <c r="BS111" s="11">
        <f t="shared" si="84"/>
        <v>1</v>
      </c>
      <c r="BT111" s="12">
        <f t="shared" si="85"/>
        <v>16560338.141153125</v>
      </c>
      <c r="BU111" s="24" t="str">
        <f t="shared" si="86"/>
        <v>Мулянка</v>
      </c>
      <c r="BV111" s="11">
        <f t="shared" si="87"/>
        <v>-1</v>
      </c>
      <c r="BW111" s="24">
        <f>VLOOKUP(BV111,'Типы препятствий'!$A$1:$B$12,2)</f>
        <v>0</v>
      </c>
      <c r="BX111" s="24" t="str">
        <f t="shared" si="88"/>
        <v xml:space="preserve"> </v>
      </c>
      <c r="BY111" s="11">
        <f t="shared" si="89"/>
        <v>16561220</v>
      </c>
      <c r="BZ111" s="25">
        <f t="shared" si="90"/>
        <v>881.85884687490761</v>
      </c>
      <c r="CA111" s="11">
        <f t="shared" si="91"/>
        <v>15950</v>
      </c>
      <c r="CB111" s="12">
        <f t="shared" si="92"/>
        <v>-16544388.141153125</v>
      </c>
      <c r="CC111" s="11">
        <f t="shared" si="93"/>
        <v>15</v>
      </c>
    </row>
    <row r="112" spans="58:81">
      <c r="BF112" s="17">
        <f t="shared" si="72"/>
        <v>55</v>
      </c>
      <c r="BG112" s="26">
        <f t="shared" si="73"/>
        <v>243.23958240629085</v>
      </c>
      <c r="BH112" s="12">
        <f t="shared" si="74"/>
        <v>36.708690824984537</v>
      </c>
      <c r="BI112" s="13">
        <f t="shared" si="94"/>
        <v>0.11344489375042967</v>
      </c>
      <c r="BJ112" s="12">
        <f t="shared" si="75"/>
        <v>60</v>
      </c>
      <c r="BK112" s="12">
        <f t="shared" si="76"/>
        <v>60</v>
      </c>
      <c r="BL112" s="11">
        <f t="shared" si="77"/>
        <v>2</v>
      </c>
      <c r="BM112" s="11">
        <f t="shared" si="78"/>
        <v>50</v>
      </c>
      <c r="BN112" s="11">
        <f t="shared" si="79"/>
        <v>0</v>
      </c>
      <c r="BO112" s="20">
        <f t="shared" si="80"/>
        <v>0.61869212962962772</v>
      </c>
      <c r="BP112" s="11">
        <f t="shared" si="81"/>
        <v>1</v>
      </c>
      <c r="BQ112" s="11">
        <f t="shared" si="82"/>
        <v>0</v>
      </c>
      <c r="BR112" s="11">
        <f t="shared" si="83"/>
        <v>0</v>
      </c>
      <c r="BS112" s="11">
        <f t="shared" si="84"/>
        <v>1</v>
      </c>
      <c r="BT112" s="12">
        <f t="shared" si="85"/>
        <v>16560343.239582406</v>
      </c>
      <c r="BU112" s="24" t="str">
        <f t="shared" si="86"/>
        <v>Мулянка</v>
      </c>
      <c r="BV112" s="11">
        <f t="shared" si="87"/>
        <v>-1</v>
      </c>
      <c r="BW112" s="24">
        <f>VLOOKUP(BV112,'Типы препятствий'!$A$1:$B$12,2)</f>
        <v>0</v>
      </c>
      <c r="BX112" s="24" t="str">
        <f t="shared" si="88"/>
        <v xml:space="preserve"> </v>
      </c>
      <c r="BY112" s="11">
        <f t="shared" si="89"/>
        <v>16561220</v>
      </c>
      <c r="BZ112" s="25">
        <f t="shared" si="90"/>
        <v>876.76041759364307</v>
      </c>
      <c r="CA112" s="11">
        <f t="shared" si="91"/>
        <v>15950</v>
      </c>
      <c r="CB112" s="12">
        <f t="shared" si="92"/>
        <v>-16544393.239582406</v>
      </c>
      <c r="CC112" s="11">
        <f t="shared" si="93"/>
        <v>15</v>
      </c>
    </row>
    <row r="113" spans="58:81">
      <c r="BF113" s="17">
        <f t="shared" si="72"/>
        <v>55.5</v>
      </c>
      <c r="BG113" s="26">
        <f t="shared" si="73"/>
        <v>248.36637291097631</v>
      </c>
      <c r="BH113" s="12">
        <f t="shared" si="74"/>
        <v>36.912891633735313</v>
      </c>
      <c r="BI113" s="13">
        <f t="shared" si="94"/>
        <v>0.10777264906290818</v>
      </c>
      <c r="BJ113" s="12">
        <f t="shared" si="75"/>
        <v>60</v>
      </c>
      <c r="BK113" s="12">
        <f t="shared" si="76"/>
        <v>60</v>
      </c>
      <c r="BL113" s="11">
        <f t="shared" si="77"/>
        <v>2</v>
      </c>
      <c r="BM113" s="11">
        <f t="shared" si="78"/>
        <v>50</v>
      </c>
      <c r="BN113" s="11">
        <f t="shared" si="79"/>
        <v>0</v>
      </c>
      <c r="BO113" s="20">
        <f t="shared" si="80"/>
        <v>0.61869791666666474</v>
      </c>
      <c r="BP113" s="11">
        <f t="shared" si="81"/>
        <v>1</v>
      </c>
      <c r="BQ113" s="11">
        <f t="shared" si="82"/>
        <v>0</v>
      </c>
      <c r="BR113" s="11">
        <f t="shared" si="83"/>
        <v>0</v>
      </c>
      <c r="BS113" s="11">
        <f t="shared" si="84"/>
        <v>1</v>
      </c>
      <c r="BT113" s="12">
        <f t="shared" si="85"/>
        <v>16560348.366372911</v>
      </c>
      <c r="BU113" s="24" t="str">
        <f t="shared" si="86"/>
        <v>Мулянка</v>
      </c>
      <c r="BV113" s="11">
        <f t="shared" si="87"/>
        <v>-1</v>
      </c>
      <c r="BW113" s="24">
        <f>VLOOKUP(BV113,'Типы препятствий'!$A$1:$B$12,2)</f>
        <v>0</v>
      </c>
      <c r="BX113" s="24" t="str">
        <f t="shared" si="88"/>
        <v xml:space="preserve"> </v>
      </c>
      <c r="BY113" s="11">
        <f t="shared" si="89"/>
        <v>16561220</v>
      </c>
      <c r="BZ113" s="25">
        <f t="shared" si="90"/>
        <v>871.63362708874047</v>
      </c>
      <c r="CA113" s="11">
        <f t="shared" si="91"/>
        <v>15950</v>
      </c>
      <c r="CB113" s="12">
        <f t="shared" si="92"/>
        <v>-16544398.366372911</v>
      </c>
      <c r="CC113" s="11">
        <f t="shared" si="93"/>
        <v>15</v>
      </c>
    </row>
    <row r="114" spans="58:81">
      <c r="BF114" s="17">
        <f t="shared" si="72"/>
        <v>56</v>
      </c>
      <c r="BG114" s="26">
        <f t="shared" si="73"/>
        <v>253.52010657792749</v>
      </c>
      <c r="BH114" s="12">
        <f t="shared" si="74"/>
        <v>37.106882402048548</v>
      </c>
      <c r="BI114" s="13">
        <f t="shared" si="94"/>
        <v>0.10238401660976276</v>
      </c>
      <c r="BJ114" s="12">
        <f t="shared" si="75"/>
        <v>60</v>
      </c>
      <c r="BK114" s="12">
        <f t="shared" si="76"/>
        <v>60</v>
      </c>
      <c r="BL114" s="11">
        <f t="shared" si="77"/>
        <v>2</v>
      </c>
      <c r="BM114" s="11">
        <f t="shared" si="78"/>
        <v>50</v>
      </c>
      <c r="BN114" s="11">
        <f t="shared" si="79"/>
        <v>0</v>
      </c>
      <c r="BO114" s="20">
        <f t="shared" si="80"/>
        <v>0.61870370370370176</v>
      </c>
      <c r="BP114" s="11">
        <f t="shared" si="81"/>
        <v>1</v>
      </c>
      <c r="BQ114" s="11">
        <f t="shared" si="82"/>
        <v>0</v>
      </c>
      <c r="BR114" s="11">
        <f t="shared" si="83"/>
        <v>0</v>
      </c>
      <c r="BS114" s="11">
        <f t="shared" si="84"/>
        <v>1</v>
      </c>
      <c r="BT114" s="12">
        <f t="shared" si="85"/>
        <v>16560353.520106578</v>
      </c>
      <c r="BU114" s="24" t="str">
        <f t="shared" si="86"/>
        <v>Мулянка</v>
      </c>
      <c r="BV114" s="11">
        <f t="shared" si="87"/>
        <v>-1</v>
      </c>
      <c r="BW114" s="24">
        <f>VLOOKUP(BV114,'Типы препятствий'!$A$1:$B$12,2)</f>
        <v>0</v>
      </c>
      <c r="BX114" s="24" t="str">
        <f t="shared" si="88"/>
        <v xml:space="preserve"> </v>
      </c>
      <c r="BY114" s="11">
        <f t="shared" si="89"/>
        <v>16561220</v>
      </c>
      <c r="BZ114" s="25">
        <f t="shared" si="90"/>
        <v>866.47989342175424</v>
      </c>
      <c r="CA114" s="11">
        <f t="shared" si="91"/>
        <v>15950</v>
      </c>
      <c r="CB114" s="12">
        <f t="shared" si="92"/>
        <v>-16544403.520106578</v>
      </c>
      <c r="CC114" s="11">
        <f t="shared" si="93"/>
        <v>15</v>
      </c>
    </row>
    <row r="115" spans="58:81">
      <c r="BF115" s="17">
        <f t="shared" si="72"/>
        <v>56.5</v>
      </c>
      <c r="BG115" s="26">
        <f t="shared" si="73"/>
        <v>258.69943624903112</v>
      </c>
      <c r="BH115" s="12">
        <f t="shared" si="74"/>
        <v>37.291173631946123</v>
      </c>
      <c r="BI115" s="13">
        <f t="shared" si="94"/>
        <v>9.7264815779274622E-2</v>
      </c>
      <c r="BJ115" s="12">
        <f t="shared" si="75"/>
        <v>60</v>
      </c>
      <c r="BK115" s="12">
        <f t="shared" si="76"/>
        <v>60</v>
      </c>
      <c r="BL115" s="11">
        <f t="shared" si="77"/>
        <v>2</v>
      </c>
      <c r="BM115" s="11">
        <f t="shared" si="78"/>
        <v>50</v>
      </c>
      <c r="BN115" s="11">
        <f t="shared" si="79"/>
        <v>0</v>
      </c>
      <c r="BO115" s="20">
        <f t="shared" si="80"/>
        <v>0.61870949074073878</v>
      </c>
      <c r="BP115" s="11">
        <f t="shared" si="81"/>
        <v>1</v>
      </c>
      <c r="BQ115" s="11">
        <f t="shared" si="82"/>
        <v>0</v>
      </c>
      <c r="BR115" s="11">
        <f t="shared" si="83"/>
        <v>0</v>
      </c>
      <c r="BS115" s="11">
        <f t="shared" si="84"/>
        <v>1</v>
      </c>
      <c r="BT115" s="12">
        <f t="shared" si="85"/>
        <v>16560358.699436249</v>
      </c>
      <c r="BU115" s="24" t="str">
        <f t="shared" si="86"/>
        <v>Мулянка</v>
      </c>
      <c r="BV115" s="11">
        <f t="shared" si="87"/>
        <v>-1</v>
      </c>
      <c r="BW115" s="24">
        <f>VLOOKUP(BV115,'Типы препятствий'!$A$1:$B$12,2)</f>
        <v>0</v>
      </c>
      <c r="BX115" s="24" t="str">
        <f t="shared" si="88"/>
        <v xml:space="preserve"> </v>
      </c>
      <c r="BY115" s="11">
        <f t="shared" si="89"/>
        <v>16561220</v>
      </c>
      <c r="BZ115" s="25">
        <f t="shared" si="90"/>
        <v>861.30056375078857</v>
      </c>
      <c r="CA115" s="11">
        <f t="shared" si="91"/>
        <v>15950</v>
      </c>
      <c r="CB115" s="12">
        <f t="shared" si="92"/>
        <v>-16544408.699436249</v>
      </c>
      <c r="CC115" s="11">
        <f t="shared" si="93"/>
        <v>15</v>
      </c>
    </row>
    <row r="116" spans="58:81">
      <c r="BF116" s="17">
        <f t="shared" si="72"/>
        <v>57</v>
      </c>
      <c r="BG116" s="26">
        <f t="shared" si="73"/>
        <v>263.90308212407956</v>
      </c>
      <c r="BH116" s="12">
        <f t="shared" si="74"/>
        <v>37.466250300348818</v>
      </c>
      <c r="BI116" s="13">
        <f t="shared" si="94"/>
        <v>9.2401574990310889E-2</v>
      </c>
      <c r="BJ116" s="12">
        <f t="shared" si="75"/>
        <v>60</v>
      </c>
      <c r="BK116" s="12">
        <f t="shared" si="76"/>
        <v>60</v>
      </c>
      <c r="BL116" s="11">
        <f t="shared" si="77"/>
        <v>2</v>
      </c>
      <c r="BM116" s="11">
        <f t="shared" si="78"/>
        <v>50</v>
      </c>
      <c r="BN116" s="11">
        <f t="shared" si="79"/>
        <v>0</v>
      </c>
      <c r="BO116" s="20">
        <f t="shared" si="80"/>
        <v>0.6187152777777758</v>
      </c>
      <c r="BP116" s="11">
        <f t="shared" si="81"/>
        <v>1</v>
      </c>
      <c r="BQ116" s="11">
        <f t="shared" si="82"/>
        <v>0</v>
      </c>
      <c r="BR116" s="11">
        <f t="shared" si="83"/>
        <v>0</v>
      </c>
      <c r="BS116" s="11">
        <f t="shared" si="84"/>
        <v>1</v>
      </c>
      <c r="BT116" s="12">
        <f t="shared" si="85"/>
        <v>16560363.903082125</v>
      </c>
      <c r="BU116" s="24" t="str">
        <f t="shared" si="86"/>
        <v>Мулянка</v>
      </c>
      <c r="BV116" s="11">
        <f t="shared" si="87"/>
        <v>-1</v>
      </c>
      <c r="BW116" s="24">
        <f>VLOOKUP(BV116,'Типы препятствий'!$A$1:$B$12,2)</f>
        <v>0</v>
      </c>
      <c r="BX116" s="24" t="str">
        <f t="shared" si="88"/>
        <v xml:space="preserve"> </v>
      </c>
      <c r="BY116" s="11">
        <f t="shared" si="89"/>
        <v>16561220</v>
      </c>
      <c r="BZ116" s="25">
        <f t="shared" si="90"/>
        <v>856.0969178751111</v>
      </c>
      <c r="CA116" s="11">
        <f t="shared" si="91"/>
        <v>15950</v>
      </c>
      <c r="CB116" s="12">
        <f t="shared" si="92"/>
        <v>-16544413.903082125</v>
      </c>
      <c r="CC116" s="11">
        <f t="shared" si="93"/>
        <v>15</v>
      </c>
    </row>
    <row r="117" spans="58:81">
      <c r="BF117" s="17">
        <f t="shared" si="72"/>
        <v>57.5</v>
      </c>
      <c r="BG117" s="26">
        <f t="shared" si="73"/>
        <v>269.1298283928756</v>
      </c>
      <c r="BH117" s="12">
        <f t="shared" si="74"/>
        <v>37.632573135331377</v>
      </c>
      <c r="BI117" s="13">
        <f t="shared" si="94"/>
        <v>8.7781496240795343E-2</v>
      </c>
      <c r="BJ117" s="12">
        <f t="shared" si="75"/>
        <v>60</v>
      </c>
      <c r="BK117" s="12">
        <f t="shared" si="76"/>
        <v>60</v>
      </c>
      <c r="BL117" s="11">
        <f t="shared" si="77"/>
        <v>2</v>
      </c>
      <c r="BM117" s="11">
        <f t="shared" si="78"/>
        <v>50</v>
      </c>
      <c r="BN117" s="11">
        <f t="shared" si="79"/>
        <v>0</v>
      </c>
      <c r="BO117" s="20">
        <f t="shared" si="80"/>
        <v>0.61872106481481282</v>
      </c>
      <c r="BP117" s="11">
        <f t="shared" si="81"/>
        <v>1</v>
      </c>
      <c r="BQ117" s="11">
        <f t="shared" si="82"/>
        <v>0</v>
      </c>
      <c r="BR117" s="11">
        <f t="shared" si="83"/>
        <v>0</v>
      </c>
      <c r="BS117" s="11">
        <f t="shared" si="84"/>
        <v>1</v>
      </c>
      <c r="BT117" s="12">
        <f t="shared" si="85"/>
        <v>16560369.129828393</v>
      </c>
      <c r="BU117" s="24" t="str">
        <f t="shared" si="86"/>
        <v>Мулянка</v>
      </c>
      <c r="BV117" s="11">
        <f t="shared" si="87"/>
        <v>-1</v>
      </c>
      <c r="BW117" s="24">
        <f>VLOOKUP(BV117,'Типы препятствий'!$A$1:$B$12,2)</f>
        <v>0</v>
      </c>
      <c r="BX117" s="24" t="str">
        <f t="shared" si="88"/>
        <v xml:space="preserve"> </v>
      </c>
      <c r="BY117" s="11">
        <f t="shared" si="89"/>
        <v>16561220</v>
      </c>
      <c r="BZ117" s="25">
        <f t="shared" si="90"/>
        <v>850.87017160654068</v>
      </c>
      <c r="CA117" s="11">
        <f t="shared" si="91"/>
        <v>15950</v>
      </c>
      <c r="CB117" s="12">
        <f t="shared" si="92"/>
        <v>-16544419.129828393</v>
      </c>
      <c r="CC117" s="11">
        <f t="shared" si="93"/>
        <v>15</v>
      </c>
    </row>
    <row r="118" spans="58:81">
      <c r="BF118" s="17">
        <f t="shared" si="72"/>
        <v>58</v>
      </c>
      <c r="BG118" s="26">
        <f t="shared" si="73"/>
        <v>274.37852003573181</v>
      </c>
      <c r="BH118" s="12">
        <f t="shared" si="74"/>
        <v>37.790579828564809</v>
      </c>
      <c r="BI118" s="13">
        <f t="shared" si="94"/>
        <v>8.3392421428755567E-2</v>
      </c>
      <c r="BJ118" s="12">
        <f t="shared" si="75"/>
        <v>60</v>
      </c>
      <c r="BK118" s="12">
        <f t="shared" si="76"/>
        <v>60</v>
      </c>
      <c r="BL118" s="11">
        <f t="shared" si="77"/>
        <v>2</v>
      </c>
      <c r="BM118" s="11">
        <f t="shared" si="78"/>
        <v>50</v>
      </c>
      <c r="BN118" s="11">
        <f t="shared" si="79"/>
        <v>0</v>
      </c>
      <c r="BO118" s="20">
        <f t="shared" si="80"/>
        <v>0.61872685185184984</v>
      </c>
      <c r="BP118" s="11">
        <f t="shared" si="81"/>
        <v>1</v>
      </c>
      <c r="BQ118" s="11">
        <f t="shared" si="82"/>
        <v>0</v>
      </c>
      <c r="BR118" s="11">
        <f t="shared" si="83"/>
        <v>0</v>
      </c>
      <c r="BS118" s="11">
        <f t="shared" si="84"/>
        <v>1</v>
      </c>
      <c r="BT118" s="12">
        <f t="shared" si="85"/>
        <v>16560374.378520036</v>
      </c>
      <c r="BU118" s="24" t="str">
        <f t="shared" si="86"/>
        <v>Мулянка</v>
      </c>
      <c r="BV118" s="11">
        <f t="shared" si="87"/>
        <v>-1</v>
      </c>
      <c r="BW118" s="24">
        <f>VLOOKUP(BV118,'Типы препятствий'!$A$1:$B$12,2)</f>
        <v>0</v>
      </c>
      <c r="BX118" s="24" t="str">
        <f t="shared" si="88"/>
        <v xml:space="preserve"> </v>
      </c>
      <c r="BY118" s="11">
        <f t="shared" si="89"/>
        <v>16561220</v>
      </c>
      <c r="BZ118" s="25">
        <f t="shared" si="90"/>
        <v>845.62147996388376</v>
      </c>
      <c r="CA118" s="11">
        <f t="shared" si="91"/>
        <v>15950</v>
      </c>
      <c r="CB118" s="12">
        <f t="shared" si="92"/>
        <v>-16544424.378520036</v>
      </c>
      <c r="CC118" s="11">
        <f t="shared" si="93"/>
        <v>15</v>
      </c>
    </row>
    <row r="119" spans="58:81">
      <c r="BF119" s="17">
        <f t="shared" si="72"/>
        <v>58.5</v>
      </c>
      <c r="BG119" s="26">
        <f t="shared" si="73"/>
        <v>279.6480597839452</v>
      </c>
      <c r="BH119" s="12">
        <f t="shared" si="74"/>
        <v>37.940686187136571</v>
      </c>
      <c r="BI119" s="13">
        <f t="shared" si="94"/>
        <v>7.9222800357317782E-2</v>
      </c>
      <c r="BJ119" s="12">
        <f t="shared" si="75"/>
        <v>60</v>
      </c>
      <c r="BK119" s="12">
        <f t="shared" si="76"/>
        <v>60</v>
      </c>
      <c r="BL119" s="11">
        <f t="shared" si="77"/>
        <v>2</v>
      </c>
      <c r="BM119" s="11">
        <f t="shared" si="78"/>
        <v>50</v>
      </c>
      <c r="BN119" s="11">
        <f t="shared" si="79"/>
        <v>0</v>
      </c>
      <c r="BO119" s="20">
        <f t="shared" si="80"/>
        <v>0.61873263888888685</v>
      </c>
      <c r="BP119" s="11">
        <f t="shared" si="81"/>
        <v>1</v>
      </c>
      <c r="BQ119" s="11">
        <f t="shared" si="82"/>
        <v>0</v>
      </c>
      <c r="BR119" s="11">
        <f t="shared" si="83"/>
        <v>0</v>
      </c>
      <c r="BS119" s="11">
        <f t="shared" si="84"/>
        <v>1</v>
      </c>
      <c r="BT119" s="12">
        <f t="shared" si="85"/>
        <v>16560379.648059784</v>
      </c>
      <c r="BU119" s="24" t="str">
        <f t="shared" si="86"/>
        <v>Мулянка</v>
      </c>
      <c r="BV119" s="11">
        <f t="shared" si="87"/>
        <v>-1</v>
      </c>
      <c r="BW119" s="24">
        <f>VLOOKUP(BV119,'Типы препятствий'!$A$1:$B$12,2)</f>
        <v>0</v>
      </c>
      <c r="BX119" s="24" t="str">
        <f t="shared" si="88"/>
        <v xml:space="preserve"> </v>
      </c>
      <c r="BY119" s="11">
        <f t="shared" si="89"/>
        <v>16561220</v>
      </c>
      <c r="BZ119" s="25">
        <f t="shared" si="90"/>
        <v>840.35194021649659</v>
      </c>
      <c r="CA119" s="11">
        <f t="shared" si="91"/>
        <v>15950</v>
      </c>
      <c r="CB119" s="12">
        <f t="shared" si="92"/>
        <v>-16544429.648059784</v>
      </c>
      <c r="CC119" s="11">
        <f t="shared" si="93"/>
        <v>15</v>
      </c>
    </row>
    <row r="120" spans="58:81">
      <c r="BF120" s="17">
        <f t="shared" si="72"/>
        <v>59</v>
      </c>
      <c r="BG120" s="26">
        <f t="shared" si="73"/>
        <v>284.93740523224795</v>
      </c>
      <c r="BH120" s="12">
        <f t="shared" si="74"/>
        <v>38.083287227779742</v>
      </c>
      <c r="BI120" s="13">
        <f t="shared" si="94"/>
        <v>7.5261660339451891E-2</v>
      </c>
      <c r="BJ120" s="12">
        <f t="shared" si="75"/>
        <v>60</v>
      </c>
      <c r="BK120" s="12">
        <f t="shared" si="76"/>
        <v>60</v>
      </c>
      <c r="BL120" s="11">
        <f t="shared" si="77"/>
        <v>2</v>
      </c>
      <c r="BM120" s="11">
        <f t="shared" si="78"/>
        <v>50</v>
      </c>
      <c r="BN120" s="11">
        <f t="shared" si="79"/>
        <v>0</v>
      </c>
      <c r="BO120" s="20">
        <f t="shared" si="80"/>
        <v>0.61873842592592387</v>
      </c>
      <c r="BP120" s="11">
        <f t="shared" si="81"/>
        <v>1</v>
      </c>
      <c r="BQ120" s="11">
        <f t="shared" si="82"/>
        <v>0</v>
      </c>
      <c r="BR120" s="11">
        <f t="shared" si="83"/>
        <v>0</v>
      </c>
      <c r="BS120" s="11">
        <f t="shared" si="84"/>
        <v>1</v>
      </c>
      <c r="BT120" s="12">
        <f t="shared" si="85"/>
        <v>16560384.937405232</v>
      </c>
      <c r="BU120" s="24" t="str">
        <f t="shared" si="86"/>
        <v>Мулянка</v>
      </c>
      <c r="BV120" s="11">
        <f t="shared" si="87"/>
        <v>-1</v>
      </c>
      <c r="BW120" s="24">
        <f>VLOOKUP(BV120,'Типы препятствий'!$A$1:$B$12,2)</f>
        <v>0</v>
      </c>
      <c r="BX120" s="24" t="str">
        <f t="shared" si="88"/>
        <v xml:space="preserve"> </v>
      </c>
      <c r="BY120" s="11">
        <f t="shared" si="89"/>
        <v>16561220</v>
      </c>
      <c r="BZ120" s="25">
        <f t="shared" si="90"/>
        <v>835.0625947676599</v>
      </c>
      <c r="CA120" s="11">
        <f t="shared" si="91"/>
        <v>15950</v>
      </c>
      <c r="CB120" s="12">
        <f t="shared" si="92"/>
        <v>-16544434.937405232</v>
      </c>
      <c r="CC120" s="11">
        <f t="shared" si="93"/>
        <v>15</v>
      </c>
    </row>
    <row r="121" spans="58:81">
      <c r="BF121" s="17">
        <f t="shared" si="72"/>
        <v>59.5</v>
      </c>
      <c r="BG121" s="26">
        <f t="shared" si="73"/>
        <v>290.24556609563558</v>
      </c>
      <c r="BH121" s="12">
        <f t="shared" si="74"/>
        <v>38.218758216390754</v>
      </c>
      <c r="BI121" s="13">
        <f t="shared" si="94"/>
        <v>7.1498577322479287E-2</v>
      </c>
      <c r="BJ121" s="12">
        <f t="shared" si="75"/>
        <v>60</v>
      </c>
      <c r="BK121" s="12">
        <f t="shared" si="76"/>
        <v>60</v>
      </c>
      <c r="BL121" s="11">
        <f t="shared" si="77"/>
        <v>2</v>
      </c>
      <c r="BM121" s="11">
        <f t="shared" si="78"/>
        <v>50</v>
      </c>
      <c r="BN121" s="11">
        <f t="shared" si="79"/>
        <v>0</v>
      </c>
      <c r="BO121" s="20">
        <f t="shared" si="80"/>
        <v>0.61874421296296089</v>
      </c>
      <c r="BP121" s="11">
        <f t="shared" si="81"/>
        <v>1</v>
      </c>
      <c r="BQ121" s="11">
        <f t="shared" si="82"/>
        <v>0</v>
      </c>
      <c r="BR121" s="11">
        <f t="shared" si="83"/>
        <v>0</v>
      </c>
      <c r="BS121" s="11">
        <f t="shared" si="84"/>
        <v>1</v>
      </c>
      <c r="BT121" s="12">
        <f t="shared" si="85"/>
        <v>16560390.245566096</v>
      </c>
      <c r="BU121" s="24" t="str">
        <f t="shared" si="86"/>
        <v>Мулянка</v>
      </c>
      <c r="BV121" s="11">
        <f t="shared" si="87"/>
        <v>-1</v>
      </c>
      <c r="BW121" s="24">
        <f>VLOOKUP(BV121,'Типы препятствий'!$A$1:$B$12,2)</f>
        <v>0</v>
      </c>
      <c r="BX121" s="24" t="str">
        <f t="shared" si="88"/>
        <v xml:space="preserve"> </v>
      </c>
      <c r="BY121" s="11">
        <f t="shared" si="89"/>
        <v>16561220</v>
      </c>
      <c r="BZ121" s="25">
        <f t="shared" si="90"/>
        <v>829.75443390384316</v>
      </c>
      <c r="CA121" s="11">
        <f t="shared" si="91"/>
        <v>15950</v>
      </c>
      <c r="CB121" s="12">
        <f t="shared" si="92"/>
        <v>-16544440.245566096</v>
      </c>
      <c r="CC121" s="11">
        <f t="shared" si="93"/>
        <v>15</v>
      </c>
    </row>
    <row r="122" spans="58:81">
      <c r="BF122" s="17">
        <f t="shared" si="72"/>
        <v>60</v>
      </c>
      <c r="BG122" s="26">
        <f t="shared" si="73"/>
        <v>295.57160160335383</v>
      </c>
      <c r="BH122" s="12">
        <f t="shared" si="74"/>
        <v>38.347455655571217</v>
      </c>
      <c r="BI122" s="13">
        <f t="shared" si="94"/>
        <v>6.7923648456355318E-2</v>
      </c>
      <c r="BJ122" s="12">
        <f t="shared" si="75"/>
        <v>60</v>
      </c>
      <c r="BK122" s="12">
        <f t="shared" si="76"/>
        <v>60</v>
      </c>
      <c r="BL122" s="11">
        <f t="shared" si="77"/>
        <v>2</v>
      </c>
      <c r="BM122" s="11">
        <f t="shared" si="78"/>
        <v>50</v>
      </c>
      <c r="BN122" s="11">
        <f t="shared" si="79"/>
        <v>0</v>
      </c>
      <c r="BO122" s="20">
        <f t="shared" si="80"/>
        <v>0.61874999999999791</v>
      </c>
      <c r="BP122" s="11">
        <f t="shared" si="81"/>
        <v>1</v>
      </c>
      <c r="BQ122" s="11">
        <f t="shared" si="82"/>
        <v>0</v>
      </c>
      <c r="BR122" s="11">
        <f t="shared" si="83"/>
        <v>0</v>
      </c>
      <c r="BS122" s="11">
        <f t="shared" si="84"/>
        <v>1</v>
      </c>
      <c r="BT122" s="12">
        <f t="shared" si="85"/>
        <v>16560395.571601603</v>
      </c>
      <c r="BU122" s="24" t="str">
        <f t="shared" si="86"/>
        <v>Мулянка</v>
      </c>
      <c r="BV122" s="11">
        <f t="shared" si="87"/>
        <v>-1</v>
      </c>
      <c r="BW122" s="24">
        <f>VLOOKUP(BV122,'Типы препятствий'!$A$1:$B$12,2)</f>
        <v>0</v>
      </c>
      <c r="BX122" s="24" t="str">
        <f t="shared" si="88"/>
        <v xml:space="preserve"> </v>
      </c>
      <c r="BY122" s="11">
        <f t="shared" si="89"/>
        <v>16561220</v>
      </c>
      <c r="BZ122" s="25">
        <f t="shared" si="90"/>
        <v>824.42839839681983</v>
      </c>
      <c r="CA122" s="11">
        <f t="shared" si="91"/>
        <v>15950</v>
      </c>
      <c r="CB122" s="12">
        <f t="shared" si="92"/>
        <v>-16544445.571601603</v>
      </c>
      <c r="CC122" s="11">
        <f t="shared" si="93"/>
        <v>15</v>
      </c>
    </row>
    <row r="123" spans="58:81">
      <c r="BF123" s="17">
        <f t="shared" si="72"/>
        <v>60.5</v>
      </c>
      <c r="BG123" s="26">
        <f t="shared" si="73"/>
        <v>300.91461802318616</v>
      </c>
      <c r="BH123" s="12">
        <f t="shared" si="74"/>
        <v>38.469718222792658</v>
      </c>
      <c r="BI123" s="13">
        <f t="shared" si="94"/>
        <v>6.4527466033537553E-2</v>
      </c>
      <c r="BJ123" s="12">
        <f t="shared" si="75"/>
        <v>60</v>
      </c>
      <c r="BK123" s="12">
        <f t="shared" si="76"/>
        <v>60</v>
      </c>
      <c r="BL123" s="11">
        <f t="shared" si="77"/>
        <v>2</v>
      </c>
      <c r="BM123" s="11">
        <f t="shared" si="78"/>
        <v>50</v>
      </c>
      <c r="BN123" s="11">
        <f t="shared" si="79"/>
        <v>0</v>
      </c>
      <c r="BO123" s="20">
        <f t="shared" si="80"/>
        <v>0.61875578703703493</v>
      </c>
      <c r="BP123" s="11">
        <f t="shared" si="81"/>
        <v>1</v>
      </c>
      <c r="BQ123" s="11">
        <f t="shared" si="82"/>
        <v>0</v>
      </c>
      <c r="BR123" s="11">
        <f t="shared" si="83"/>
        <v>0</v>
      </c>
      <c r="BS123" s="11">
        <f t="shared" si="84"/>
        <v>1</v>
      </c>
      <c r="BT123" s="12">
        <f t="shared" si="85"/>
        <v>16560400.914618023</v>
      </c>
      <c r="BU123" s="24" t="str">
        <f t="shared" si="86"/>
        <v>Мулянка</v>
      </c>
      <c r="BV123" s="11">
        <f t="shared" si="87"/>
        <v>-1</v>
      </c>
      <c r="BW123" s="24">
        <f>VLOOKUP(BV123,'Типы препятствий'!$A$1:$B$12,2)</f>
        <v>0</v>
      </c>
      <c r="BX123" s="24" t="str">
        <f t="shared" si="88"/>
        <v xml:space="preserve"> </v>
      </c>
      <c r="BY123" s="11">
        <f t="shared" si="89"/>
        <v>16561220</v>
      </c>
      <c r="BZ123" s="25">
        <f t="shared" si="90"/>
        <v>819.08538197726011</v>
      </c>
      <c r="CA123" s="11">
        <f t="shared" si="91"/>
        <v>15950</v>
      </c>
      <c r="CB123" s="12">
        <f t="shared" si="92"/>
        <v>-16544450.914618023</v>
      </c>
      <c r="CC123" s="11">
        <f t="shared" si="93"/>
        <v>15</v>
      </c>
    </row>
    <row r="124" spans="58:81">
      <c r="BF124" s="17">
        <f t="shared" si="72"/>
        <v>61</v>
      </c>
      <c r="BG124" s="26">
        <f t="shared" si="73"/>
        <v>306.27376630952688</v>
      </c>
      <c r="BH124" s="12">
        <f t="shared" si="74"/>
        <v>38.585867661653026</v>
      </c>
      <c r="BI124" s="13">
        <f t="shared" si="94"/>
        <v>6.1301092731860671E-2</v>
      </c>
      <c r="BJ124" s="12">
        <f t="shared" si="75"/>
        <v>60</v>
      </c>
      <c r="BK124" s="12">
        <f t="shared" si="76"/>
        <v>60</v>
      </c>
      <c r="BL124" s="11">
        <f t="shared" si="77"/>
        <v>2</v>
      </c>
      <c r="BM124" s="11">
        <f t="shared" si="78"/>
        <v>50</v>
      </c>
      <c r="BN124" s="11">
        <f t="shared" si="79"/>
        <v>0</v>
      </c>
      <c r="BO124" s="20">
        <f t="shared" si="80"/>
        <v>0.61876157407407195</v>
      </c>
      <c r="BP124" s="11">
        <f t="shared" si="81"/>
        <v>1</v>
      </c>
      <c r="BQ124" s="11">
        <f t="shared" si="82"/>
        <v>0</v>
      </c>
      <c r="BR124" s="11">
        <f t="shared" si="83"/>
        <v>0</v>
      </c>
      <c r="BS124" s="11">
        <f t="shared" si="84"/>
        <v>1</v>
      </c>
      <c r="BT124" s="12">
        <f t="shared" si="85"/>
        <v>16560406.273766309</v>
      </c>
      <c r="BU124" s="24" t="str">
        <f t="shared" si="86"/>
        <v>Мулянка</v>
      </c>
      <c r="BV124" s="11">
        <f t="shared" si="87"/>
        <v>-1</v>
      </c>
      <c r="BW124" s="24">
        <f>VLOOKUP(BV124,'Типы препятствий'!$A$1:$B$12,2)</f>
        <v>0</v>
      </c>
      <c r="BX124" s="24" t="str">
        <f t="shared" si="88"/>
        <v xml:space="preserve"> </v>
      </c>
      <c r="BY124" s="11">
        <f t="shared" si="89"/>
        <v>16561220</v>
      </c>
      <c r="BZ124" s="25">
        <f t="shared" si="90"/>
        <v>813.7262336909771</v>
      </c>
      <c r="CA124" s="11">
        <f t="shared" si="91"/>
        <v>15950</v>
      </c>
      <c r="CB124" s="12">
        <f t="shared" si="92"/>
        <v>-16544456.273766309</v>
      </c>
      <c r="CC124" s="11">
        <f t="shared" si="93"/>
        <v>15</v>
      </c>
    </row>
    <row r="125" spans="58:81">
      <c r="BF125" s="17">
        <f t="shared" si="72"/>
        <v>61.5</v>
      </c>
      <c r="BG125" s="26">
        <f t="shared" si="73"/>
        <v>311.64823986905054</v>
      </c>
      <c r="BH125" s="12">
        <f t="shared" si="74"/>
        <v>38.696209628570372</v>
      </c>
      <c r="BI125" s="13">
        <f t="shared" si="94"/>
        <v>5.8236038095267638E-2</v>
      </c>
      <c r="BJ125" s="12">
        <f t="shared" si="75"/>
        <v>60</v>
      </c>
      <c r="BK125" s="12">
        <f t="shared" si="76"/>
        <v>60</v>
      </c>
      <c r="BL125" s="11">
        <f t="shared" si="77"/>
        <v>2</v>
      </c>
      <c r="BM125" s="11">
        <f t="shared" si="78"/>
        <v>50</v>
      </c>
      <c r="BN125" s="11">
        <f t="shared" si="79"/>
        <v>0</v>
      </c>
      <c r="BO125" s="20">
        <f t="shared" si="80"/>
        <v>0.61876736111110897</v>
      </c>
      <c r="BP125" s="11">
        <f t="shared" si="81"/>
        <v>1</v>
      </c>
      <c r="BQ125" s="11">
        <f t="shared" si="82"/>
        <v>0</v>
      </c>
      <c r="BR125" s="11">
        <f t="shared" si="83"/>
        <v>0</v>
      </c>
      <c r="BS125" s="11">
        <f t="shared" si="84"/>
        <v>1</v>
      </c>
      <c r="BT125" s="12">
        <f t="shared" si="85"/>
        <v>16560411.64823987</v>
      </c>
      <c r="BU125" s="24" t="str">
        <f t="shared" si="86"/>
        <v>Мулянка</v>
      </c>
      <c r="BV125" s="11">
        <f t="shared" si="87"/>
        <v>-1</v>
      </c>
      <c r="BW125" s="24">
        <f>VLOOKUP(BV125,'Типы препятствий'!$A$1:$B$12,2)</f>
        <v>0</v>
      </c>
      <c r="BX125" s="24" t="str">
        <f t="shared" si="88"/>
        <v xml:space="preserve"> </v>
      </c>
      <c r="BY125" s="11">
        <f t="shared" si="89"/>
        <v>16561220</v>
      </c>
      <c r="BZ125" s="25">
        <f t="shared" si="90"/>
        <v>808.35176013037562</v>
      </c>
      <c r="CA125" s="11">
        <f t="shared" si="91"/>
        <v>15950</v>
      </c>
      <c r="CB125" s="12">
        <f t="shared" si="92"/>
        <v>-16544461.64823987</v>
      </c>
      <c r="CC125" s="11">
        <f t="shared" si="93"/>
        <v>15</v>
      </c>
    </row>
    <row r="126" spans="58:81">
      <c r="BF126" s="17">
        <f t="shared" si="72"/>
        <v>62</v>
      </c>
      <c r="BG126" s="26">
        <f t="shared" si="73"/>
        <v>317.037272438098</v>
      </c>
      <c r="BH126" s="12">
        <f t="shared" si="74"/>
        <v>38.801034497141856</v>
      </c>
      <c r="BI126" s="13">
        <f t="shared" si="94"/>
        <v>5.532423619050425E-2</v>
      </c>
      <c r="BJ126" s="12">
        <f t="shared" si="75"/>
        <v>60</v>
      </c>
      <c r="BK126" s="12">
        <f t="shared" si="76"/>
        <v>60</v>
      </c>
      <c r="BL126" s="11">
        <f t="shared" si="77"/>
        <v>2</v>
      </c>
      <c r="BM126" s="11">
        <f t="shared" si="78"/>
        <v>50</v>
      </c>
      <c r="BN126" s="11">
        <f t="shared" si="79"/>
        <v>0</v>
      </c>
      <c r="BO126" s="20">
        <f t="shared" si="80"/>
        <v>0.61877314814814599</v>
      </c>
      <c r="BP126" s="11">
        <f t="shared" si="81"/>
        <v>1</v>
      </c>
      <c r="BQ126" s="11">
        <f t="shared" si="82"/>
        <v>0</v>
      </c>
      <c r="BR126" s="11">
        <f t="shared" si="83"/>
        <v>0</v>
      </c>
      <c r="BS126" s="11">
        <f t="shared" si="84"/>
        <v>1</v>
      </c>
      <c r="BT126" s="12">
        <f t="shared" si="85"/>
        <v>16560417.037272438</v>
      </c>
      <c r="BU126" s="24" t="str">
        <f t="shared" si="86"/>
        <v>Мулянка</v>
      </c>
      <c r="BV126" s="11">
        <f t="shared" si="87"/>
        <v>-1</v>
      </c>
      <c r="BW126" s="24">
        <f>VLOOKUP(BV126,'Типы препятствий'!$A$1:$B$12,2)</f>
        <v>0</v>
      </c>
      <c r="BX126" s="24" t="str">
        <f t="shared" si="88"/>
        <v xml:space="preserve"> </v>
      </c>
      <c r="BY126" s="11">
        <f t="shared" si="89"/>
        <v>16561220</v>
      </c>
      <c r="BZ126" s="25">
        <f t="shared" si="90"/>
        <v>802.96272756159306</v>
      </c>
      <c r="CA126" s="11">
        <f t="shared" si="91"/>
        <v>15950</v>
      </c>
      <c r="CB126" s="12">
        <f t="shared" si="92"/>
        <v>-16544467.037272438</v>
      </c>
      <c r="CC126" s="11">
        <f t="shared" si="93"/>
        <v>15</v>
      </c>
    </row>
    <row r="127" spans="58:81">
      <c r="BF127" s="17">
        <f t="shared" si="72"/>
        <v>62.5</v>
      </c>
      <c r="BG127" s="26">
        <f t="shared" si="73"/>
        <v>322.44013606619313</v>
      </c>
      <c r="BH127" s="12">
        <f t="shared" si="74"/>
        <v>38.900618122284762</v>
      </c>
      <c r="BI127" s="13">
        <f t="shared" si="94"/>
        <v>5.2558024380979035E-2</v>
      </c>
      <c r="BJ127" s="12">
        <f t="shared" si="75"/>
        <v>60</v>
      </c>
      <c r="BK127" s="12">
        <f t="shared" si="76"/>
        <v>60</v>
      </c>
      <c r="BL127" s="11">
        <f t="shared" si="77"/>
        <v>2</v>
      </c>
      <c r="BM127" s="11">
        <f t="shared" si="78"/>
        <v>50</v>
      </c>
      <c r="BN127" s="11">
        <f t="shared" si="79"/>
        <v>0</v>
      </c>
      <c r="BO127" s="20">
        <f t="shared" si="80"/>
        <v>0.61877893518518301</v>
      </c>
      <c r="BP127" s="11">
        <f t="shared" si="81"/>
        <v>1</v>
      </c>
      <c r="BQ127" s="11">
        <f t="shared" si="82"/>
        <v>0</v>
      </c>
      <c r="BR127" s="11">
        <f t="shared" si="83"/>
        <v>0</v>
      </c>
      <c r="BS127" s="11">
        <f t="shared" si="84"/>
        <v>1</v>
      </c>
      <c r="BT127" s="12">
        <f t="shared" si="85"/>
        <v>16560422.440136066</v>
      </c>
      <c r="BU127" s="24" t="str">
        <f t="shared" si="86"/>
        <v>Мулянка</v>
      </c>
      <c r="BV127" s="11">
        <f t="shared" si="87"/>
        <v>-1</v>
      </c>
      <c r="BW127" s="24">
        <f>VLOOKUP(BV127,'Типы препятствий'!$A$1:$B$12,2)</f>
        <v>0</v>
      </c>
      <c r="BX127" s="24" t="str">
        <f t="shared" si="88"/>
        <v xml:space="preserve"> </v>
      </c>
      <c r="BY127" s="11">
        <f t="shared" si="89"/>
        <v>16561220</v>
      </c>
      <c r="BZ127" s="25">
        <f t="shared" si="90"/>
        <v>797.55986393429339</v>
      </c>
      <c r="CA127" s="11">
        <f t="shared" si="91"/>
        <v>15950</v>
      </c>
      <c r="CB127" s="12">
        <f t="shared" si="92"/>
        <v>-16544472.440136066</v>
      </c>
      <c r="CC127" s="11">
        <f t="shared" si="93"/>
        <v>15</v>
      </c>
    </row>
    <row r="128" spans="58:81">
      <c r="BF128" s="17">
        <f t="shared" si="72"/>
        <v>63</v>
      </c>
      <c r="BG128" s="26">
        <f t="shared" si="73"/>
        <v>327.8561392003835</v>
      </c>
      <c r="BH128" s="12">
        <f t="shared" si="74"/>
        <v>38.995222566170526</v>
      </c>
      <c r="BI128" s="13">
        <f t="shared" si="94"/>
        <v>4.993012316193008E-2</v>
      </c>
      <c r="BJ128" s="12">
        <f t="shared" si="75"/>
        <v>60</v>
      </c>
      <c r="BK128" s="12">
        <f t="shared" si="76"/>
        <v>60</v>
      </c>
      <c r="BL128" s="11">
        <f t="shared" si="77"/>
        <v>2</v>
      </c>
      <c r="BM128" s="11">
        <f t="shared" si="78"/>
        <v>50</v>
      </c>
      <c r="BN128" s="11">
        <f t="shared" si="79"/>
        <v>0</v>
      </c>
      <c r="BO128" s="20">
        <f t="shared" si="80"/>
        <v>0.61878472222222003</v>
      </c>
      <c r="BP128" s="11">
        <f t="shared" si="81"/>
        <v>1</v>
      </c>
      <c r="BQ128" s="11">
        <f t="shared" si="82"/>
        <v>0</v>
      </c>
      <c r="BR128" s="11">
        <f t="shared" si="83"/>
        <v>0</v>
      </c>
      <c r="BS128" s="11">
        <f t="shared" si="84"/>
        <v>1</v>
      </c>
      <c r="BT128" s="12">
        <f t="shared" si="85"/>
        <v>16560427.8561392</v>
      </c>
      <c r="BU128" s="24" t="str">
        <f t="shared" si="86"/>
        <v>Мулянка</v>
      </c>
      <c r="BV128" s="11">
        <f t="shared" si="87"/>
        <v>-1</v>
      </c>
      <c r="BW128" s="24">
        <f>VLOOKUP(BV128,'Типы препятствий'!$A$1:$B$12,2)</f>
        <v>0</v>
      </c>
      <c r="BX128" s="24" t="str">
        <f t="shared" si="88"/>
        <v xml:space="preserve"> </v>
      </c>
      <c r="BY128" s="11">
        <f t="shared" si="89"/>
        <v>16561220</v>
      </c>
      <c r="BZ128" s="25">
        <f t="shared" si="90"/>
        <v>792.14386080019176</v>
      </c>
      <c r="CA128" s="11">
        <f t="shared" si="91"/>
        <v>15950</v>
      </c>
      <c r="CB128" s="12">
        <f t="shared" si="92"/>
        <v>-16544477.8561392</v>
      </c>
      <c r="CC128" s="11">
        <f t="shared" si="93"/>
        <v>15</v>
      </c>
    </row>
    <row r="129" spans="58:81">
      <c r="BF129" s="17">
        <f t="shared" si="72"/>
        <v>63.5</v>
      </c>
      <c r="BG129" s="26">
        <f t="shared" si="73"/>
        <v>333.28462486536432</v>
      </c>
      <c r="BH129" s="12">
        <f t="shared" si="74"/>
        <v>39.085096787862</v>
      </c>
      <c r="BI129" s="13">
        <v>0</v>
      </c>
      <c r="BJ129" s="12">
        <f t="shared" si="75"/>
        <v>60</v>
      </c>
      <c r="BK129" s="12">
        <f t="shared" si="76"/>
        <v>60</v>
      </c>
      <c r="BL129" s="11">
        <f t="shared" si="77"/>
        <v>2</v>
      </c>
      <c r="BM129" s="11">
        <f t="shared" si="78"/>
        <v>50</v>
      </c>
      <c r="BN129" s="11">
        <f t="shared" si="79"/>
        <v>0</v>
      </c>
      <c r="BO129" s="20">
        <f t="shared" si="80"/>
        <v>0.61879050925925705</v>
      </c>
      <c r="BP129" s="11">
        <f t="shared" si="81"/>
        <v>1</v>
      </c>
      <c r="BQ129" s="11">
        <f t="shared" si="82"/>
        <v>0</v>
      </c>
      <c r="BR129" s="11">
        <f t="shared" si="83"/>
        <v>0</v>
      </c>
      <c r="BS129" s="11">
        <f t="shared" si="84"/>
        <v>1</v>
      </c>
      <c r="BT129" s="12">
        <f t="shared" si="85"/>
        <v>16560433.284624865</v>
      </c>
      <c r="BU129" s="24" t="str">
        <f t="shared" si="86"/>
        <v>Мулянка</v>
      </c>
      <c r="BV129" s="11">
        <f t="shared" si="87"/>
        <v>-1</v>
      </c>
      <c r="BW129" s="24">
        <f>VLOOKUP(BV129,'Типы препятствий'!$A$1:$B$12,2)</f>
        <v>0</v>
      </c>
      <c r="BX129" s="24" t="str">
        <f t="shared" si="88"/>
        <v xml:space="preserve"> </v>
      </c>
      <c r="BY129" s="11">
        <f t="shared" si="89"/>
        <v>16561220</v>
      </c>
      <c r="BZ129" s="25">
        <f t="shared" si="90"/>
        <v>786.7153751347214</v>
      </c>
      <c r="CA129" s="11">
        <f t="shared" si="91"/>
        <v>15950</v>
      </c>
      <c r="CB129" s="12">
        <f t="shared" si="92"/>
        <v>-16544483.284624865</v>
      </c>
      <c r="CC129" s="11">
        <f t="shared" si="93"/>
        <v>15</v>
      </c>
    </row>
    <row r="130" spans="58:81">
      <c r="BF130" s="17">
        <f t="shared" si="72"/>
        <v>64</v>
      </c>
      <c r="BG130" s="26">
        <f t="shared" si="73"/>
        <v>338.71311053034515</v>
      </c>
      <c r="BH130" s="12">
        <f t="shared" si="74"/>
        <v>39.085096787862</v>
      </c>
      <c r="BI130" s="13">
        <f t="shared" si="94"/>
        <v>0</v>
      </c>
      <c r="BJ130" s="12">
        <f t="shared" si="75"/>
        <v>60</v>
      </c>
      <c r="BK130" s="12">
        <f t="shared" si="76"/>
        <v>60</v>
      </c>
      <c r="BL130" s="11">
        <f t="shared" si="77"/>
        <v>2</v>
      </c>
      <c r="BM130" s="11">
        <f t="shared" si="78"/>
        <v>50</v>
      </c>
      <c r="BN130" s="11">
        <f t="shared" si="79"/>
        <v>0</v>
      </c>
      <c r="BO130" s="20">
        <f t="shared" si="80"/>
        <v>0.61879629629629407</v>
      </c>
      <c r="BP130" s="11">
        <f t="shared" si="81"/>
        <v>1</v>
      </c>
      <c r="BQ130" s="11">
        <f t="shared" si="82"/>
        <v>0</v>
      </c>
      <c r="BR130" s="11">
        <f t="shared" si="83"/>
        <v>0</v>
      </c>
      <c r="BS130" s="11">
        <f t="shared" si="84"/>
        <v>1</v>
      </c>
      <c r="BT130" s="12">
        <f t="shared" si="85"/>
        <v>16560438.713110531</v>
      </c>
      <c r="BU130" s="24" t="str">
        <f t="shared" si="86"/>
        <v>Мулянка</v>
      </c>
      <c r="BV130" s="11">
        <f t="shared" si="87"/>
        <v>-1</v>
      </c>
      <c r="BW130" s="24">
        <f>VLOOKUP(BV130,'Типы препятствий'!$A$1:$B$12,2)</f>
        <v>0</v>
      </c>
      <c r="BX130" s="24" t="str">
        <f t="shared" si="88"/>
        <v xml:space="preserve"> </v>
      </c>
      <c r="BY130" s="11">
        <f t="shared" si="89"/>
        <v>16561220</v>
      </c>
      <c r="BZ130" s="25">
        <f t="shared" si="90"/>
        <v>781.28688946925104</v>
      </c>
      <c r="CA130" s="11">
        <f t="shared" si="91"/>
        <v>15950</v>
      </c>
      <c r="CB130" s="12">
        <f t="shared" si="92"/>
        <v>-16544488.713110531</v>
      </c>
      <c r="CC130" s="11">
        <f t="shared" si="93"/>
        <v>15</v>
      </c>
    </row>
    <row r="131" spans="58:81">
      <c r="BF131" s="17">
        <f t="shared" si="72"/>
        <v>64.5</v>
      </c>
      <c r="BG131" s="26">
        <f t="shared" si="73"/>
        <v>344.14159619532597</v>
      </c>
      <c r="BH131" s="12">
        <f t="shared" si="74"/>
        <v>39.085096787862</v>
      </c>
      <c r="BI131" s="13">
        <f t="shared" si="94"/>
        <v>0</v>
      </c>
      <c r="BJ131" s="12">
        <f t="shared" si="75"/>
        <v>60</v>
      </c>
      <c r="BK131" s="12">
        <f t="shared" si="76"/>
        <v>60</v>
      </c>
      <c r="BL131" s="11">
        <f t="shared" si="77"/>
        <v>2</v>
      </c>
      <c r="BM131" s="11">
        <f t="shared" si="78"/>
        <v>50</v>
      </c>
      <c r="BN131" s="11">
        <f t="shared" si="79"/>
        <v>0</v>
      </c>
      <c r="BO131" s="20">
        <f t="shared" si="80"/>
        <v>0.61880208333333109</v>
      </c>
      <c r="BP131" s="11">
        <f t="shared" si="81"/>
        <v>1</v>
      </c>
      <c r="BQ131" s="11">
        <f t="shared" si="82"/>
        <v>0</v>
      </c>
      <c r="BR131" s="11">
        <f t="shared" si="83"/>
        <v>0</v>
      </c>
      <c r="BS131" s="11">
        <f t="shared" si="84"/>
        <v>1</v>
      </c>
      <c r="BT131" s="12">
        <f t="shared" si="85"/>
        <v>16560444.141596196</v>
      </c>
      <c r="BU131" s="24" t="str">
        <f t="shared" si="86"/>
        <v>Мулянка</v>
      </c>
      <c r="BV131" s="11">
        <f t="shared" si="87"/>
        <v>-1</v>
      </c>
      <c r="BW131" s="24">
        <f>VLOOKUP(BV131,'Типы препятствий'!$A$1:$B$12,2)</f>
        <v>0</v>
      </c>
      <c r="BX131" s="24" t="str">
        <f t="shared" si="88"/>
        <v xml:space="preserve"> </v>
      </c>
      <c r="BY131" s="11">
        <f t="shared" si="89"/>
        <v>16561220</v>
      </c>
      <c r="BZ131" s="25">
        <f t="shared" si="90"/>
        <v>775.85840380378067</v>
      </c>
      <c r="CA131" s="11">
        <f t="shared" si="91"/>
        <v>15950</v>
      </c>
      <c r="CB131" s="12">
        <f t="shared" si="92"/>
        <v>-16544494.141596196</v>
      </c>
      <c r="CC131" s="11">
        <f t="shared" si="93"/>
        <v>15</v>
      </c>
    </row>
    <row r="132" spans="58:81">
      <c r="BF132" s="17">
        <f t="shared" si="72"/>
        <v>65</v>
      </c>
      <c r="BG132" s="26">
        <f t="shared" si="73"/>
        <v>349.5700818603068</v>
      </c>
      <c r="BH132" s="12">
        <f t="shared" si="74"/>
        <v>39.085096787862</v>
      </c>
      <c r="BI132" s="13">
        <v>-0.01</v>
      </c>
      <c r="BJ132" s="12">
        <f t="shared" si="75"/>
        <v>60</v>
      </c>
      <c r="BK132" s="12">
        <f t="shared" si="76"/>
        <v>60</v>
      </c>
      <c r="BL132" s="11">
        <f t="shared" si="77"/>
        <v>2</v>
      </c>
      <c r="BM132" s="11">
        <f t="shared" si="78"/>
        <v>50</v>
      </c>
      <c r="BN132" s="11">
        <f t="shared" si="79"/>
        <v>0</v>
      </c>
      <c r="BO132" s="20">
        <f t="shared" si="80"/>
        <v>0.61880787037036811</v>
      </c>
      <c r="BP132" s="11">
        <f t="shared" si="81"/>
        <v>1</v>
      </c>
      <c r="BQ132" s="11">
        <f t="shared" si="82"/>
        <v>0</v>
      </c>
      <c r="BR132" s="11">
        <f t="shared" si="83"/>
        <v>0</v>
      </c>
      <c r="BS132" s="11">
        <f t="shared" si="84"/>
        <v>1</v>
      </c>
      <c r="BT132" s="12">
        <f t="shared" si="85"/>
        <v>16560449.57008186</v>
      </c>
      <c r="BU132" s="24" t="str">
        <f t="shared" si="86"/>
        <v>Мулянка</v>
      </c>
      <c r="BV132" s="11">
        <f t="shared" si="87"/>
        <v>-1</v>
      </c>
      <c r="BW132" s="24">
        <f>VLOOKUP(BV132,'Типы препятствий'!$A$1:$B$12,2)</f>
        <v>0</v>
      </c>
      <c r="BX132" s="24" t="str">
        <f t="shared" si="88"/>
        <v xml:space="preserve"> </v>
      </c>
      <c r="BY132" s="11">
        <f t="shared" si="89"/>
        <v>16561220</v>
      </c>
      <c r="BZ132" s="25">
        <f t="shared" si="90"/>
        <v>770.42991814017296</v>
      </c>
      <c r="CA132" s="11">
        <f t="shared" si="91"/>
        <v>15950</v>
      </c>
      <c r="CB132" s="12">
        <f t="shared" si="92"/>
        <v>-16544499.57008186</v>
      </c>
      <c r="CC132" s="11">
        <f t="shared" si="93"/>
        <v>15</v>
      </c>
    </row>
    <row r="133" spans="58:81">
      <c r="BF133" s="17">
        <f t="shared" si="72"/>
        <v>65.5</v>
      </c>
      <c r="BG133" s="26">
        <f t="shared" si="73"/>
        <v>354.99606752528763</v>
      </c>
      <c r="BH133" s="12">
        <f t="shared" si="74"/>
        <v>39.067096787861999</v>
      </c>
      <c r="BI133" s="13">
        <v>-0.02</v>
      </c>
      <c r="BJ133" s="12">
        <f t="shared" si="75"/>
        <v>60</v>
      </c>
      <c r="BK133" s="12">
        <f t="shared" si="76"/>
        <v>60</v>
      </c>
      <c r="BL133" s="11">
        <f t="shared" si="77"/>
        <v>2</v>
      </c>
      <c r="BM133" s="11">
        <f t="shared" si="78"/>
        <v>50</v>
      </c>
      <c r="BN133" s="11">
        <f t="shared" si="79"/>
        <v>0</v>
      </c>
      <c r="BO133" s="20">
        <f t="shared" si="80"/>
        <v>0.61881365740740513</v>
      </c>
      <c r="BP133" s="11">
        <f t="shared" si="81"/>
        <v>1</v>
      </c>
      <c r="BQ133" s="11">
        <f t="shared" si="82"/>
        <v>0</v>
      </c>
      <c r="BR133" s="11">
        <f t="shared" si="83"/>
        <v>0</v>
      </c>
      <c r="BS133" s="11">
        <f t="shared" si="84"/>
        <v>1</v>
      </c>
      <c r="BT133" s="12">
        <f t="shared" si="85"/>
        <v>16560454.996067526</v>
      </c>
      <c r="BU133" s="24" t="str">
        <f t="shared" si="86"/>
        <v>Мулянка</v>
      </c>
      <c r="BV133" s="11">
        <f t="shared" si="87"/>
        <v>-1</v>
      </c>
      <c r="BW133" s="24">
        <f>VLOOKUP(BV133,'Типы препятствий'!$A$1:$B$12,2)</f>
        <v>0</v>
      </c>
      <c r="BX133" s="24" t="str">
        <f t="shared" si="88"/>
        <v xml:space="preserve"> </v>
      </c>
      <c r="BY133" s="11">
        <f t="shared" si="89"/>
        <v>16561220</v>
      </c>
      <c r="BZ133" s="25">
        <f t="shared" si="90"/>
        <v>765.00393247418106</v>
      </c>
      <c r="CA133" s="11">
        <f t="shared" si="91"/>
        <v>15950</v>
      </c>
      <c r="CB133" s="12">
        <f t="shared" si="92"/>
        <v>-16544504.996067526</v>
      </c>
      <c r="CC133" s="11">
        <f t="shared" si="93"/>
        <v>15</v>
      </c>
    </row>
    <row r="134" spans="58:81">
      <c r="BF134" s="17">
        <f t="shared" si="72"/>
        <v>66</v>
      </c>
      <c r="BG134" s="26">
        <f t="shared" si="73"/>
        <v>360.41705319026846</v>
      </c>
      <c r="BH134" s="12">
        <f t="shared" si="74"/>
        <v>39.031096787861998</v>
      </c>
      <c r="BI134" s="13">
        <f t="shared" si="94"/>
        <v>-1.9E-2</v>
      </c>
      <c r="BJ134" s="12">
        <f t="shared" si="75"/>
        <v>60</v>
      </c>
      <c r="BK134" s="12">
        <f t="shared" si="76"/>
        <v>60</v>
      </c>
      <c r="BL134" s="11">
        <f t="shared" si="77"/>
        <v>2</v>
      </c>
      <c r="BM134" s="11">
        <f t="shared" si="78"/>
        <v>50</v>
      </c>
      <c r="BN134" s="11">
        <f t="shared" si="79"/>
        <v>0</v>
      </c>
      <c r="BO134" s="20">
        <f t="shared" si="80"/>
        <v>0.61881944444444215</v>
      </c>
      <c r="BP134" s="11">
        <f t="shared" si="81"/>
        <v>1</v>
      </c>
      <c r="BQ134" s="11">
        <f t="shared" si="82"/>
        <v>0</v>
      </c>
      <c r="BR134" s="11">
        <f t="shared" si="83"/>
        <v>0</v>
      </c>
      <c r="BS134" s="11">
        <f t="shared" si="84"/>
        <v>1</v>
      </c>
      <c r="BT134" s="12">
        <f t="shared" si="85"/>
        <v>16560460.417053191</v>
      </c>
      <c r="BU134" s="24" t="str">
        <f t="shared" si="86"/>
        <v>Мулянка</v>
      </c>
      <c r="BV134" s="11">
        <f t="shared" si="87"/>
        <v>-1</v>
      </c>
      <c r="BW134" s="24">
        <f>VLOOKUP(BV134,'Типы препятствий'!$A$1:$B$12,2)</f>
        <v>0</v>
      </c>
      <c r="BX134" s="24" t="str">
        <f t="shared" si="88"/>
        <v xml:space="preserve"> </v>
      </c>
      <c r="BY134" s="11">
        <f t="shared" si="89"/>
        <v>16561220</v>
      </c>
      <c r="BZ134" s="25">
        <f t="shared" si="90"/>
        <v>759.58294680900872</v>
      </c>
      <c r="CA134" s="11">
        <f t="shared" si="91"/>
        <v>15950</v>
      </c>
      <c r="CB134" s="12">
        <f t="shared" si="92"/>
        <v>-16544510.417053191</v>
      </c>
      <c r="CC134" s="11">
        <f t="shared" si="93"/>
        <v>15</v>
      </c>
    </row>
    <row r="135" spans="58:81">
      <c r="BF135" s="17">
        <f t="shared" ref="BF135:BF198" si="95">BF134+$CO$2</f>
        <v>66.5</v>
      </c>
      <c r="BG135" s="26">
        <f t="shared" ref="BG135:BG198" si="96">BG134+(BH135/3.6) * $CO$2</f>
        <v>365.83328885524929</v>
      </c>
      <c r="BH135" s="12">
        <f t="shared" ref="BH135:BH198" si="97">BH134+(BI134*$CO$2)*3.6</f>
        <v>38.996896787861999</v>
      </c>
      <c r="BI135" s="13">
        <f t="shared" ref="BI135:BI198" si="98">BI134*0.95</f>
        <v>-1.805E-2</v>
      </c>
      <c r="BJ135" s="12">
        <f t="shared" ref="BJ135:BJ198" si="99">BJ134</f>
        <v>60</v>
      </c>
      <c r="BK135" s="12">
        <f t="shared" ref="BK135:BK198" si="100">BK134 + SIGN(BJ135-BK134)*(MIN($CO$4, ABS(BJ135-BK134)))</f>
        <v>60</v>
      </c>
      <c r="BL135" s="11">
        <f t="shared" ref="BL135:BL198" si="101">BL134</f>
        <v>2</v>
      </c>
      <c r="BM135" s="11">
        <f t="shared" ref="BM135:BM198" si="102">BM134</f>
        <v>50</v>
      </c>
      <c r="BN135" s="11">
        <f t="shared" ref="BN135:BN198" si="103">BN134</f>
        <v>0</v>
      </c>
      <c r="BO135" s="20">
        <f t="shared" ref="BO135:BO198" si="104">BO134+$CO$2/24/60/60</f>
        <v>0.61882523148147917</v>
      </c>
      <c r="BP135" s="11">
        <f t="shared" ref="BP135:BP198" si="105">$CO$8</f>
        <v>1</v>
      </c>
      <c r="BQ135" s="11">
        <f t="shared" ref="BQ135:BQ198" si="106">BQ134</f>
        <v>0</v>
      </c>
      <c r="BR135" s="11">
        <f t="shared" ref="BR135:BR198" si="107">BR134</f>
        <v>0</v>
      </c>
      <c r="BS135" s="11">
        <f t="shared" ref="BS135:BS198" si="108">SIGN(BH135)</f>
        <v>1</v>
      </c>
      <c r="BT135" s="12">
        <f t="shared" ref="BT135:BT198" si="109">$CO$9+BG135</f>
        <v>16560465.833288856</v>
      </c>
      <c r="BU135" s="24" t="str">
        <f t="shared" ref="BU135:BU198" si="110">BU134</f>
        <v>Мулянка</v>
      </c>
      <c r="BV135" s="11">
        <f t="shared" ref="BV135:BV198" si="111">BV134</f>
        <v>-1</v>
      </c>
      <c r="BW135" s="24">
        <f>VLOOKUP(BV135,'Типы препятствий'!$A$1:$B$12,2)</f>
        <v>0</v>
      </c>
      <c r="BX135" s="24" t="str">
        <f t="shared" ref="BX135:BX198" si="112">BX134</f>
        <v xml:space="preserve"> </v>
      </c>
      <c r="BY135" s="11">
        <f t="shared" ref="BY135:BY198" si="113">BY134</f>
        <v>16561220</v>
      </c>
      <c r="BZ135" s="25">
        <f t="shared" ref="BZ135:BZ198" si="114">BY135-BT135</f>
        <v>754.1667111441493</v>
      </c>
      <c r="CA135" s="11">
        <f t="shared" ref="CA135:CA198" si="115">CA134</f>
        <v>15950</v>
      </c>
      <c r="CB135" s="12">
        <f t="shared" ref="CB135:CB198" si="116">CA135-BT135</f>
        <v>-16544515.833288856</v>
      </c>
      <c r="CC135" s="11">
        <f t="shared" ref="CC135:CC198" si="117">CC134</f>
        <v>15</v>
      </c>
    </row>
    <row r="136" spans="58:81">
      <c r="BF136" s="17">
        <f t="shared" si="95"/>
        <v>67</v>
      </c>
      <c r="BG136" s="26">
        <f t="shared" si="96"/>
        <v>371.24501202023015</v>
      </c>
      <c r="BH136" s="12">
        <f t="shared" si="97"/>
        <v>38.964406787861996</v>
      </c>
      <c r="BI136" s="13">
        <v>-0.03</v>
      </c>
      <c r="BJ136" s="12">
        <f t="shared" si="99"/>
        <v>60</v>
      </c>
      <c r="BK136" s="12">
        <f t="shared" si="100"/>
        <v>60</v>
      </c>
      <c r="BL136" s="11">
        <f t="shared" si="101"/>
        <v>2</v>
      </c>
      <c r="BM136" s="11">
        <f t="shared" si="102"/>
        <v>50</v>
      </c>
      <c r="BN136" s="11">
        <f t="shared" si="103"/>
        <v>0</v>
      </c>
      <c r="BO136" s="20">
        <f t="shared" si="104"/>
        <v>0.61883101851851618</v>
      </c>
      <c r="BP136" s="11">
        <f t="shared" si="105"/>
        <v>1</v>
      </c>
      <c r="BQ136" s="11">
        <f t="shared" si="106"/>
        <v>0</v>
      </c>
      <c r="BR136" s="11">
        <f t="shared" si="107"/>
        <v>0</v>
      </c>
      <c r="BS136" s="11">
        <f t="shared" si="108"/>
        <v>1</v>
      </c>
      <c r="BT136" s="12">
        <f t="shared" si="109"/>
        <v>16560471.245012021</v>
      </c>
      <c r="BU136" s="24" t="str">
        <f t="shared" si="110"/>
        <v>Мулянка</v>
      </c>
      <c r="BV136" s="11">
        <f t="shared" si="111"/>
        <v>-1</v>
      </c>
      <c r="BW136" s="24">
        <f>VLOOKUP(BV136,'Типы препятствий'!$A$1:$B$12,2)</f>
        <v>0</v>
      </c>
      <c r="BX136" s="24" t="str">
        <f t="shared" si="112"/>
        <v xml:space="preserve"> </v>
      </c>
      <c r="BY136" s="11">
        <f t="shared" si="113"/>
        <v>16561220</v>
      </c>
      <c r="BZ136" s="25">
        <f t="shared" si="114"/>
        <v>748.75498797930777</v>
      </c>
      <c r="CA136" s="11">
        <f t="shared" si="115"/>
        <v>15950</v>
      </c>
      <c r="CB136" s="12">
        <f t="shared" si="116"/>
        <v>-16544521.245012021</v>
      </c>
      <c r="CC136" s="11">
        <f t="shared" si="117"/>
        <v>15</v>
      </c>
    </row>
    <row r="137" spans="58:81">
      <c r="BF137" s="17">
        <f t="shared" si="95"/>
        <v>67.5</v>
      </c>
      <c r="BG137" s="26">
        <f t="shared" si="96"/>
        <v>376.64923518521096</v>
      </c>
      <c r="BH137" s="12">
        <f t="shared" si="97"/>
        <v>38.910406787861994</v>
      </c>
      <c r="BI137" s="13">
        <v>-0.02</v>
      </c>
      <c r="BJ137" s="12">
        <f t="shared" si="99"/>
        <v>60</v>
      </c>
      <c r="BK137" s="12">
        <f t="shared" si="100"/>
        <v>60</v>
      </c>
      <c r="BL137" s="11">
        <f t="shared" si="101"/>
        <v>2</v>
      </c>
      <c r="BM137" s="11">
        <f t="shared" si="102"/>
        <v>50</v>
      </c>
      <c r="BN137" s="11">
        <f t="shared" si="103"/>
        <v>0</v>
      </c>
      <c r="BO137" s="20">
        <f t="shared" si="104"/>
        <v>0.6188368055555532</v>
      </c>
      <c r="BP137" s="11">
        <f t="shared" si="105"/>
        <v>1</v>
      </c>
      <c r="BQ137" s="11">
        <f t="shared" si="106"/>
        <v>0</v>
      </c>
      <c r="BR137" s="11">
        <f t="shared" si="107"/>
        <v>0</v>
      </c>
      <c r="BS137" s="11">
        <f t="shared" si="108"/>
        <v>1</v>
      </c>
      <c r="BT137" s="12">
        <f t="shared" si="109"/>
        <v>16560476.649235185</v>
      </c>
      <c r="BU137" s="24" t="str">
        <f t="shared" si="110"/>
        <v>Мулянка</v>
      </c>
      <c r="BV137" s="11">
        <f t="shared" si="111"/>
        <v>-1</v>
      </c>
      <c r="BW137" s="24">
        <f>VLOOKUP(BV137,'Типы препятствий'!$A$1:$B$12,2)</f>
        <v>0</v>
      </c>
      <c r="BX137" s="24" t="str">
        <f t="shared" si="112"/>
        <v xml:space="preserve"> </v>
      </c>
      <c r="BY137" s="11">
        <f t="shared" si="113"/>
        <v>16561220</v>
      </c>
      <c r="BZ137" s="25">
        <f t="shared" si="114"/>
        <v>743.35076481476426</v>
      </c>
      <c r="CA137" s="11">
        <f t="shared" si="115"/>
        <v>15950</v>
      </c>
      <c r="CB137" s="12">
        <f t="shared" si="116"/>
        <v>-16544526.649235185</v>
      </c>
      <c r="CC137" s="11">
        <f t="shared" si="117"/>
        <v>15</v>
      </c>
    </row>
    <row r="138" spans="58:81">
      <c r="BF138" s="17">
        <f t="shared" si="95"/>
        <v>68</v>
      </c>
      <c r="BG138" s="26">
        <f t="shared" si="96"/>
        <v>382.04845835019177</v>
      </c>
      <c r="BH138" s="12">
        <f t="shared" si="97"/>
        <v>38.874406787861993</v>
      </c>
      <c r="BI138" s="13">
        <v>0.01</v>
      </c>
      <c r="BJ138" s="12">
        <f t="shared" si="99"/>
        <v>60</v>
      </c>
      <c r="BK138" s="12">
        <f t="shared" si="100"/>
        <v>60</v>
      </c>
      <c r="BL138" s="11">
        <f t="shared" si="101"/>
        <v>2</v>
      </c>
      <c r="BM138" s="11">
        <f t="shared" si="102"/>
        <v>50</v>
      </c>
      <c r="BN138" s="11">
        <f t="shared" si="103"/>
        <v>0</v>
      </c>
      <c r="BO138" s="20">
        <f t="shared" si="104"/>
        <v>0.61884259259259022</v>
      </c>
      <c r="BP138" s="11">
        <f t="shared" si="105"/>
        <v>1</v>
      </c>
      <c r="BQ138" s="11">
        <f t="shared" si="106"/>
        <v>0</v>
      </c>
      <c r="BR138" s="11">
        <f t="shared" si="107"/>
        <v>0</v>
      </c>
      <c r="BS138" s="11">
        <f t="shared" si="108"/>
        <v>1</v>
      </c>
      <c r="BT138" s="12">
        <f t="shared" si="109"/>
        <v>16560482.048458351</v>
      </c>
      <c r="BU138" s="24" t="str">
        <f t="shared" si="110"/>
        <v>Мулянка</v>
      </c>
      <c r="BV138" s="11">
        <f t="shared" si="111"/>
        <v>-1</v>
      </c>
      <c r="BW138" s="24">
        <f>VLOOKUP(BV138,'Типы препятствий'!$A$1:$B$12,2)</f>
        <v>0</v>
      </c>
      <c r="BX138" s="24" t="str">
        <f t="shared" si="112"/>
        <v xml:space="preserve"> </v>
      </c>
      <c r="BY138" s="11">
        <f t="shared" si="113"/>
        <v>16561220</v>
      </c>
      <c r="BZ138" s="25">
        <f t="shared" si="114"/>
        <v>737.95154164917767</v>
      </c>
      <c r="CA138" s="11">
        <f t="shared" si="115"/>
        <v>15950</v>
      </c>
      <c r="CB138" s="12">
        <f t="shared" si="116"/>
        <v>-16544532.048458351</v>
      </c>
      <c r="CC138" s="11">
        <f t="shared" si="117"/>
        <v>15</v>
      </c>
    </row>
    <row r="139" spans="58:81">
      <c r="BF139" s="17">
        <f t="shared" si="95"/>
        <v>68.5</v>
      </c>
      <c r="BG139" s="26">
        <f t="shared" si="96"/>
        <v>387.45018151517257</v>
      </c>
      <c r="BH139" s="12">
        <f t="shared" si="97"/>
        <v>38.892406787861994</v>
      </c>
      <c r="BI139" s="13">
        <v>0.02</v>
      </c>
      <c r="BJ139" s="12">
        <f t="shared" si="99"/>
        <v>60</v>
      </c>
      <c r="BK139" s="12">
        <f t="shared" si="100"/>
        <v>60</v>
      </c>
      <c r="BL139" s="11">
        <f t="shared" si="101"/>
        <v>2</v>
      </c>
      <c r="BM139" s="11">
        <f t="shared" si="102"/>
        <v>50</v>
      </c>
      <c r="BN139" s="11">
        <f t="shared" si="103"/>
        <v>0</v>
      </c>
      <c r="BO139" s="20">
        <f t="shared" si="104"/>
        <v>0.61884837962962724</v>
      </c>
      <c r="BP139" s="11">
        <f t="shared" si="105"/>
        <v>1</v>
      </c>
      <c r="BQ139" s="11">
        <f t="shared" si="106"/>
        <v>0</v>
      </c>
      <c r="BR139" s="11">
        <f t="shared" si="107"/>
        <v>0</v>
      </c>
      <c r="BS139" s="11">
        <f t="shared" si="108"/>
        <v>1</v>
      </c>
      <c r="BT139" s="12">
        <f t="shared" si="109"/>
        <v>16560487.450181516</v>
      </c>
      <c r="BU139" s="24" t="str">
        <f t="shared" si="110"/>
        <v>Мулянка</v>
      </c>
      <c r="BV139" s="11">
        <f t="shared" si="111"/>
        <v>-1</v>
      </c>
      <c r="BW139" s="24">
        <f>VLOOKUP(BV139,'Типы препятствий'!$A$1:$B$12,2)</f>
        <v>0</v>
      </c>
      <c r="BX139" s="24" t="str">
        <f t="shared" si="112"/>
        <v xml:space="preserve"> </v>
      </c>
      <c r="BY139" s="11">
        <f t="shared" si="113"/>
        <v>16561220</v>
      </c>
      <c r="BZ139" s="25">
        <f t="shared" si="114"/>
        <v>732.54981848411262</v>
      </c>
      <c r="CA139" s="11">
        <f t="shared" si="115"/>
        <v>15950</v>
      </c>
      <c r="CB139" s="12">
        <f t="shared" si="116"/>
        <v>-16544537.450181516</v>
      </c>
      <c r="CC139" s="11">
        <f t="shared" si="117"/>
        <v>15</v>
      </c>
    </row>
    <row r="140" spans="58:81">
      <c r="BF140" s="17">
        <f t="shared" si="95"/>
        <v>69</v>
      </c>
      <c r="BG140" s="26">
        <f t="shared" si="96"/>
        <v>392.85690468015343</v>
      </c>
      <c r="BH140" s="12">
        <f t="shared" si="97"/>
        <v>38.928406787861995</v>
      </c>
      <c r="BI140" s="13">
        <v>0.03</v>
      </c>
      <c r="BJ140" s="12">
        <f t="shared" si="99"/>
        <v>60</v>
      </c>
      <c r="BK140" s="12">
        <f t="shared" si="100"/>
        <v>60</v>
      </c>
      <c r="BL140" s="11">
        <f t="shared" si="101"/>
        <v>2</v>
      </c>
      <c r="BM140" s="11">
        <f t="shared" si="102"/>
        <v>50</v>
      </c>
      <c r="BN140" s="11">
        <f t="shared" si="103"/>
        <v>0</v>
      </c>
      <c r="BO140" s="20">
        <f t="shared" si="104"/>
        <v>0.61885416666666426</v>
      </c>
      <c r="BP140" s="11">
        <f t="shared" si="105"/>
        <v>1</v>
      </c>
      <c r="BQ140" s="11">
        <f t="shared" si="106"/>
        <v>0</v>
      </c>
      <c r="BR140" s="11">
        <f t="shared" si="107"/>
        <v>0</v>
      </c>
      <c r="BS140" s="11">
        <f t="shared" si="108"/>
        <v>1</v>
      </c>
      <c r="BT140" s="12">
        <f t="shared" si="109"/>
        <v>16560492.85690468</v>
      </c>
      <c r="BU140" s="24" t="str">
        <f t="shared" si="110"/>
        <v>Мулянка</v>
      </c>
      <c r="BV140" s="11">
        <f t="shared" si="111"/>
        <v>-1</v>
      </c>
      <c r="BW140" s="24">
        <f>VLOOKUP(BV140,'Типы препятствий'!$A$1:$B$12,2)</f>
        <v>0</v>
      </c>
      <c r="BX140" s="24" t="str">
        <f t="shared" si="112"/>
        <v xml:space="preserve"> </v>
      </c>
      <c r="BY140" s="11">
        <f t="shared" si="113"/>
        <v>16561220</v>
      </c>
      <c r="BZ140" s="25">
        <f t="shared" si="114"/>
        <v>727.14309532009065</v>
      </c>
      <c r="CA140" s="11">
        <f t="shared" si="115"/>
        <v>15950</v>
      </c>
      <c r="CB140" s="12">
        <f t="shared" si="116"/>
        <v>-16544542.85690468</v>
      </c>
      <c r="CC140" s="11">
        <f t="shared" si="117"/>
        <v>15</v>
      </c>
    </row>
    <row r="141" spans="58:81">
      <c r="BF141" s="17">
        <f t="shared" si="95"/>
        <v>69.5</v>
      </c>
      <c r="BG141" s="26">
        <f t="shared" si="96"/>
        <v>398.27112784513429</v>
      </c>
      <c r="BH141" s="12">
        <f t="shared" si="97"/>
        <v>38.982406787861997</v>
      </c>
      <c r="BI141" s="13">
        <f t="shared" si="98"/>
        <v>2.8499999999999998E-2</v>
      </c>
      <c r="BJ141" s="12">
        <f t="shared" si="99"/>
        <v>60</v>
      </c>
      <c r="BK141" s="12">
        <f t="shared" si="100"/>
        <v>60</v>
      </c>
      <c r="BL141" s="11">
        <f t="shared" si="101"/>
        <v>2</v>
      </c>
      <c r="BM141" s="11">
        <f t="shared" si="102"/>
        <v>50</v>
      </c>
      <c r="BN141" s="11">
        <f t="shared" si="103"/>
        <v>0</v>
      </c>
      <c r="BO141" s="20">
        <f t="shared" si="104"/>
        <v>0.61885995370370128</v>
      </c>
      <c r="BP141" s="11">
        <f t="shared" si="105"/>
        <v>1</v>
      </c>
      <c r="BQ141" s="11">
        <f t="shared" si="106"/>
        <v>0</v>
      </c>
      <c r="BR141" s="11">
        <f t="shared" si="107"/>
        <v>0</v>
      </c>
      <c r="BS141" s="11">
        <f t="shared" si="108"/>
        <v>1</v>
      </c>
      <c r="BT141" s="12">
        <f t="shared" si="109"/>
        <v>16560498.271127844</v>
      </c>
      <c r="BU141" s="24" t="str">
        <f t="shared" si="110"/>
        <v>Мулянка</v>
      </c>
      <c r="BV141" s="11">
        <f t="shared" si="111"/>
        <v>-1</v>
      </c>
      <c r="BW141" s="24">
        <f>VLOOKUP(BV141,'Типы препятствий'!$A$1:$B$12,2)</f>
        <v>0</v>
      </c>
      <c r="BX141" s="24" t="str">
        <f t="shared" si="112"/>
        <v xml:space="preserve"> </v>
      </c>
      <c r="BY141" s="11">
        <f t="shared" si="113"/>
        <v>16561220</v>
      </c>
      <c r="BZ141" s="25">
        <f t="shared" si="114"/>
        <v>721.72887215577066</v>
      </c>
      <c r="CA141" s="11">
        <f t="shared" si="115"/>
        <v>15950</v>
      </c>
      <c r="CB141" s="12">
        <f t="shared" si="116"/>
        <v>-16544548.271127844</v>
      </c>
      <c r="CC141" s="11">
        <f t="shared" si="117"/>
        <v>15</v>
      </c>
    </row>
    <row r="142" spans="58:81">
      <c r="BF142" s="17">
        <f t="shared" si="95"/>
        <v>70</v>
      </c>
      <c r="BG142" s="26">
        <f t="shared" si="96"/>
        <v>403.69247601011512</v>
      </c>
      <c r="BH142" s="12">
        <f t="shared" si="97"/>
        <v>39.033706787861995</v>
      </c>
      <c r="BI142" s="13">
        <f t="shared" si="98"/>
        <v>2.7074999999999995E-2</v>
      </c>
      <c r="BJ142" s="12">
        <f t="shared" si="99"/>
        <v>60</v>
      </c>
      <c r="BK142" s="12">
        <f t="shared" si="100"/>
        <v>60</v>
      </c>
      <c r="BL142" s="11">
        <f t="shared" si="101"/>
        <v>2</v>
      </c>
      <c r="BM142" s="11">
        <f t="shared" si="102"/>
        <v>50</v>
      </c>
      <c r="BN142" s="11">
        <f t="shared" si="103"/>
        <v>0</v>
      </c>
      <c r="BO142" s="20">
        <f t="shared" si="104"/>
        <v>0.6188657407407383</v>
      </c>
      <c r="BP142" s="11">
        <f t="shared" si="105"/>
        <v>1</v>
      </c>
      <c r="BQ142" s="11">
        <f t="shared" si="106"/>
        <v>0</v>
      </c>
      <c r="BR142" s="11">
        <f t="shared" si="107"/>
        <v>0</v>
      </c>
      <c r="BS142" s="11">
        <f t="shared" si="108"/>
        <v>1</v>
      </c>
      <c r="BT142" s="12">
        <f t="shared" si="109"/>
        <v>16560503.69247601</v>
      </c>
      <c r="BU142" s="24" t="str">
        <f t="shared" si="110"/>
        <v>Мулянка</v>
      </c>
      <c r="BV142" s="11">
        <f t="shared" si="111"/>
        <v>-1</v>
      </c>
      <c r="BW142" s="24">
        <f>VLOOKUP(BV142,'Типы препятствий'!$A$1:$B$12,2)</f>
        <v>0</v>
      </c>
      <c r="BX142" s="24" t="str">
        <f t="shared" si="112"/>
        <v xml:space="preserve"> </v>
      </c>
      <c r="BY142" s="11">
        <f t="shared" si="113"/>
        <v>16561220</v>
      </c>
      <c r="BZ142" s="25">
        <f t="shared" si="114"/>
        <v>716.30752399004996</v>
      </c>
      <c r="CA142" s="11">
        <f t="shared" si="115"/>
        <v>15950</v>
      </c>
      <c r="CB142" s="12">
        <f t="shared" si="116"/>
        <v>-16544553.69247601</v>
      </c>
      <c r="CC142" s="11">
        <f t="shared" si="117"/>
        <v>15</v>
      </c>
    </row>
    <row r="143" spans="58:81">
      <c r="BF143" s="17">
        <f t="shared" si="95"/>
        <v>70.5</v>
      </c>
      <c r="BG143" s="26">
        <f t="shared" si="96"/>
        <v>409.12059292509593</v>
      </c>
      <c r="BH143" s="12">
        <f t="shared" si="97"/>
        <v>39.082441787861995</v>
      </c>
      <c r="BI143" s="13">
        <f t="shared" si="98"/>
        <v>2.5721249999999994E-2</v>
      </c>
      <c r="BJ143" s="12">
        <f t="shared" si="99"/>
        <v>60</v>
      </c>
      <c r="BK143" s="12">
        <f t="shared" si="100"/>
        <v>60</v>
      </c>
      <c r="BL143" s="11">
        <f t="shared" si="101"/>
        <v>2</v>
      </c>
      <c r="BM143" s="11">
        <f t="shared" si="102"/>
        <v>50</v>
      </c>
      <c r="BN143" s="11">
        <f t="shared" si="103"/>
        <v>0</v>
      </c>
      <c r="BO143" s="20">
        <f t="shared" si="104"/>
        <v>0.61887152777777532</v>
      </c>
      <c r="BP143" s="11">
        <f t="shared" si="105"/>
        <v>1</v>
      </c>
      <c r="BQ143" s="11">
        <f t="shared" si="106"/>
        <v>0</v>
      </c>
      <c r="BR143" s="11">
        <f t="shared" si="107"/>
        <v>0</v>
      </c>
      <c r="BS143" s="11">
        <f t="shared" si="108"/>
        <v>1</v>
      </c>
      <c r="BT143" s="12">
        <f t="shared" si="109"/>
        <v>16560509.120592926</v>
      </c>
      <c r="BU143" s="24" t="str">
        <f t="shared" si="110"/>
        <v>Мулянка</v>
      </c>
      <c r="BV143" s="11">
        <f t="shared" si="111"/>
        <v>-1</v>
      </c>
      <c r="BW143" s="24">
        <f>VLOOKUP(BV143,'Типы препятствий'!$A$1:$B$12,2)</f>
        <v>0</v>
      </c>
      <c r="BX143" s="24" t="str">
        <f t="shared" si="112"/>
        <v xml:space="preserve"> </v>
      </c>
      <c r="BY143" s="11">
        <f t="shared" si="113"/>
        <v>16561220</v>
      </c>
      <c r="BZ143" s="25">
        <f t="shared" si="114"/>
        <v>710.87940707430243</v>
      </c>
      <c r="CA143" s="11">
        <f t="shared" si="115"/>
        <v>15950</v>
      </c>
      <c r="CB143" s="12">
        <f t="shared" si="116"/>
        <v>-16544559.120592926</v>
      </c>
      <c r="CC143" s="11">
        <f t="shared" si="117"/>
        <v>15</v>
      </c>
    </row>
    <row r="144" spans="58:81">
      <c r="BF144" s="17">
        <f t="shared" si="95"/>
        <v>71</v>
      </c>
      <c r="BG144" s="26">
        <f t="shared" si="96"/>
        <v>414.55514015257677</v>
      </c>
      <c r="BH144" s="12">
        <f t="shared" si="97"/>
        <v>39.128740037861995</v>
      </c>
      <c r="BI144" s="13">
        <v>0.04</v>
      </c>
      <c r="BJ144" s="12">
        <f t="shared" si="99"/>
        <v>60</v>
      </c>
      <c r="BK144" s="12">
        <f t="shared" si="100"/>
        <v>60</v>
      </c>
      <c r="BL144" s="11">
        <f t="shared" si="101"/>
        <v>2</v>
      </c>
      <c r="BM144" s="11">
        <f t="shared" si="102"/>
        <v>50</v>
      </c>
      <c r="BN144" s="11">
        <f t="shared" si="103"/>
        <v>0</v>
      </c>
      <c r="BO144" s="20">
        <f t="shared" si="104"/>
        <v>0.61887731481481234</v>
      </c>
      <c r="BP144" s="11">
        <f t="shared" si="105"/>
        <v>1</v>
      </c>
      <c r="BQ144" s="11">
        <f t="shared" si="106"/>
        <v>0</v>
      </c>
      <c r="BR144" s="11">
        <f t="shared" si="107"/>
        <v>0</v>
      </c>
      <c r="BS144" s="11">
        <f t="shared" si="108"/>
        <v>1</v>
      </c>
      <c r="BT144" s="12">
        <f t="shared" si="109"/>
        <v>16560514.555140153</v>
      </c>
      <c r="BU144" s="24" t="str">
        <f t="shared" si="110"/>
        <v>Мулянка</v>
      </c>
      <c r="BV144" s="11">
        <f t="shared" si="111"/>
        <v>-1</v>
      </c>
      <c r="BW144" s="24">
        <f>VLOOKUP(BV144,'Типы препятствий'!$A$1:$B$12,2)</f>
        <v>0</v>
      </c>
      <c r="BX144" s="24" t="str">
        <f t="shared" si="112"/>
        <v xml:space="preserve"> </v>
      </c>
      <c r="BY144" s="11">
        <f t="shared" si="113"/>
        <v>16561220</v>
      </c>
      <c r="BZ144" s="25">
        <f t="shared" si="114"/>
        <v>705.44485984742641</v>
      </c>
      <c r="CA144" s="11">
        <f t="shared" si="115"/>
        <v>15950</v>
      </c>
      <c r="CB144" s="12">
        <f t="shared" si="116"/>
        <v>-16544564.555140153</v>
      </c>
      <c r="CC144" s="11">
        <f t="shared" si="117"/>
        <v>15</v>
      </c>
    </row>
    <row r="145" spans="58:81">
      <c r="BF145" s="17">
        <f t="shared" si="95"/>
        <v>71.5</v>
      </c>
      <c r="BG145" s="26">
        <f t="shared" si="96"/>
        <v>419.99968738005759</v>
      </c>
      <c r="BH145" s="12">
        <f t="shared" si="97"/>
        <v>39.200740037861998</v>
      </c>
      <c r="BI145" s="13">
        <f t="shared" si="98"/>
        <v>3.7999999999999999E-2</v>
      </c>
      <c r="BJ145" s="12">
        <f t="shared" si="99"/>
        <v>60</v>
      </c>
      <c r="BK145" s="12">
        <f t="shared" si="100"/>
        <v>60</v>
      </c>
      <c r="BL145" s="11">
        <f t="shared" si="101"/>
        <v>2</v>
      </c>
      <c r="BM145" s="11">
        <f t="shared" si="102"/>
        <v>50</v>
      </c>
      <c r="BN145" s="11">
        <f t="shared" si="103"/>
        <v>0</v>
      </c>
      <c r="BO145" s="20">
        <f t="shared" si="104"/>
        <v>0.61888310185184936</v>
      </c>
      <c r="BP145" s="11">
        <f t="shared" si="105"/>
        <v>1</v>
      </c>
      <c r="BQ145" s="11">
        <f t="shared" si="106"/>
        <v>0</v>
      </c>
      <c r="BR145" s="11">
        <f t="shared" si="107"/>
        <v>0</v>
      </c>
      <c r="BS145" s="11">
        <f t="shared" si="108"/>
        <v>1</v>
      </c>
      <c r="BT145" s="12">
        <f t="shared" si="109"/>
        <v>16560519.999687379</v>
      </c>
      <c r="BU145" s="24" t="str">
        <f t="shared" si="110"/>
        <v>Мулянка</v>
      </c>
      <c r="BV145" s="11">
        <f t="shared" si="111"/>
        <v>-1</v>
      </c>
      <c r="BW145" s="24">
        <f>VLOOKUP(BV145,'Типы препятствий'!$A$1:$B$12,2)</f>
        <v>0</v>
      </c>
      <c r="BX145" s="24" t="str">
        <f t="shared" si="112"/>
        <v xml:space="preserve"> </v>
      </c>
      <c r="BY145" s="11">
        <f t="shared" si="113"/>
        <v>16561220</v>
      </c>
      <c r="BZ145" s="25">
        <f t="shared" si="114"/>
        <v>700.00031262077391</v>
      </c>
      <c r="CA145" s="11">
        <f t="shared" si="115"/>
        <v>15950</v>
      </c>
      <c r="CB145" s="12">
        <f t="shared" si="116"/>
        <v>-16544569.999687379</v>
      </c>
      <c r="CC145" s="11">
        <f t="shared" si="117"/>
        <v>15</v>
      </c>
    </row>
    <row r="146" spans="58:81">
      <c r="BF146" s="17">
        <f t="shared" si="95"/>
        <v>72</v>
      </c>
      <c r="BG146" s="26">
        <f t="shared" si="96"/>
        <v>425.45373460753842</v>
      </c>
      <c r="BH146" s="12">
        <f t="shared" si="97"/>
        <v>39.269140037861995</v>
      </c>
      <c r="BI146" s="13">
        <v>0.05</v>
      </c>
      <c r="BJ146" s="12">
        <f t="shared" si="99"/>
        <v>60</v>
      </c>
      <c r="BK146" s="12">
        <f t="shared" si="100"/>
        <v>60</v>
      </c>
      <c r="BL146" s="11">
        <f t="shared" si="101"/>
        <v>2</v>
      </c>
      <c r="BM146" s="11">
        <f t="shared" si="102"/>
        <v>50</v>
      </c>
      <c r="BN146" s="11">
        <f t="shared" si="103"/>
        <v>0</v>
      </c>
      <c r="BO146" s="20">
        <f t="shared" si="104"/>
        <v>0.61888888888888638</v>
      </c>
      <c r="BP146" s="11">
        <f t="shared" si="105"/>
        <v>1</v>
      </c>
      <c r="BQ146" s="11">
        <f t="shared" si="106"/>
        <v>0</v>
      </c>
      <c r="BR146" s="11">
        <f t="shared" si="107"/>
        <v>0</v>
      </c>
      <c r="BS146" s="11">
        <f t="shared" si="108"/>
        <v>1</v>
      </c>
      <c r="BT146" s="12">
        <f t="shared" si="109"/>
        <v>16560525.453734608</v>
      </c>
      <c r="BU146" s="24" t="str">
        <f t="shared" si="110"/>
        <v>Мулянка</v>
      </c>
      <c r="BV146" s="11">
        <f t="shared" si="111"/>
        <v>-1</v>
      </c>
      <c r="BW146" s="24">
        <f>VLOOKUP(BV146,'Типы препятствий'!$A$1:$B$12,2)</f>
        <v>0</v>
      </c>
      <c r="BX146" s="24" t="str">
        <f t="shared" si="112"/>
        <v xml:space="preserve"> </v>
      </c>
      <c r="BY146" s="11">
        <f t="shared" si="113"/>
        <v>16561220</v>
      </c>
      <c r="BZ146" s="25">
        <f t="shared" si="114"/>
        <v>694.54626539163291</v>
      </c>
      <c r="CA146" s="11">
        <f t="shared" si="115"/>
        <v>15950</v>
      </c>
      <c r="CB146" s="12">
        <f t="shared" si="116"/>
        <v>-16544575.453734608</v>
      </c>
      <c r="CC146" s="11">
        <f t="shared" si="117"/>
        <v>15</v>
      </c>
    </row>
    <row r="147" spans="58:81">
      <c r="BF147" s="17">
        <f t="shared" si="95"/>
        <v>72.5</v>
      </c>
      <c r="BG147" s="26">
        <f t="shared" si="96"/>
        <v>430.92028183501924</v>
      </c>
      <c r="BH147" s="12">
        <f t="shared" si="97"/>
        <v>39.359140037861998</v>
      </c>
      <c r="BI147" s="13">
        <v>0.02</v>
      </c>
      <c r="BJ147" s="12">
        <f t="shared" si="99"/>
        <v>60</v>
      </c>
      <c r="BK147" s="12">
        <f t="shared" si="100"/>
        <v>60</v>
      </c>
      <c r="BL147" s="11">
        <f t="shared" si="101"/>
        <v>2</v>
      </c>
      <c r="BM147" s="11">
        <f t="shared" si="102"/>
        <v>50</v>
      </c>
      <c r="BN147" s="11">
        <f t="shared" si="103"/>
        <v>0</v>
      </c>
      <c r="BO147" s="20">
        <f t="shared" si="104"/>
        <v>0.6188946759259234</v>
      </c>
      <c r="BP147" s="11">
        <f t="shared" si="105"/>
        <v>1</v>
      </c>
      <c r="BQ147" s="11">
        <f t="shared" si="106"/>
        <v>0</v>
      </c>
      <c r="BR147" s="11">
        <f t="shared" si="107"/>
        <v>0</v>
      </c>
      <c r="BS147" s="11">
        <f t="shared" si="108"/>
        <v>1</v>
      </c>
      <c r="BT147" s="12">
        <f t="shared" si="109"/>
        <v>16560530.920281835</v>
      </c>
      <c r="BU147" s="24" t="str">
        <f t="shared" si="110"/>
        <v>Мулянка</v>
      </c>
      <c r="BV147" s="11">
        <f t="shared" si="111"/>
        <v>-1</v>
      </c>
      <c r="BW147" s="24">
        <f>VLOOKUP(BV147,'Типы препятствий'!$A$1:$B$12,2)</f>
        <v>0</v>
      </c>
      <c r="BX147" s="24" t="str">
        <f t="shared" si="112"/>
        <v xml:space="preserve"> </v>
      </c>
      <c r="BY147" s="11">
        <f t="shared" si="113"/>
        <v>16561220</v>
      </c>
      <c r="BZ147" s="25">
        <f t="shared" si="114"/>
        <v>689.07971816509962</v>
      </c>
      <c r="CA147" s="11">
        <f t="shared" si="115"/>
        <v>15950</v>
      </c>
      <c r="CB147" s="12">
        <f t="shared" si="116"/>
        <v>-16544580.920281835</v>
      </c>
      <c r="CC147" s="11">
        <f t="shared" si="117"/>
        <v>15</v>
      </c>
    </row>
    <row r="148" spans="58:81">
      <c r="BF148" s="17">
        <f t="shared" si="95"/>
        <v>73</v>
      </c>
      <c r="BG148" s="26">
        <f t="shared" si="96"/>
        <v>436.39182906250005</v>
      </c>
      <c r="BH148" s="12">
        <f t="shared" si="97"/>
        <v>39.395140037861999</v>
      </c>
      <c r="BI148" s="13">
        <f t="shared" si="98"/>
        <v>1.9E-2</v>
      </c>
      <c r="BJ148" s="12">
        <f t="shared" si="99"/>
        <v>60</v>
      </c>
      <c r="BK148" s="12">
        <f t="shared" si="100"/>
        <v>60</v>
      </c>
      <c r="BL148" s="11">
        <f t="shared" si="101"/>
        <v>2</v>
      </c>
      <c r="BM148" s="11">
        <f t="shared" si="102"/>
        <v>50</v>
      </c>
      <c r="BN148" s="11">
        <f t="shared" si="103"/>
        <v>0</v>
      </c>
      <c r="BO148" s="20">
        <f t="shared" si="104"/>
        <v>0.61890046296296042</v>
      </c>
      <c r="BP148" s="11">
        <f t="shared" si="105"/>
        <v>1</v>
      </c>
      <c r="BQ148" s="11">
        <f t="shared" si="106"/>
        <v>0</v>
      </c>
      <c r="BR148" s="11">
        <f t="shared" si="107"/>
        <v>0</v>
      </c>
      <c r="BS148" s="11">
        <f t="shared" si="108"/>
        <v>1</v>
      </c>
      <c r="BT148" s="12">
        <f t="shared" si="109"/>
        <v>16560536.391829062</v>
      </c>
      <c r="BU148" s="24" t="str">
        <f t="shared" si="110"/>
        <v>Мулянка</v>
      </c>
      <c r="BV148" s="11">
        <f t="shared" si="111"/>
        <v>-1</v>
      </c>
      <c r="BW148" s="24">
        <f>VLOOKUP(BV148,'Типы препятствий'!$A$1:$B$12,2)</f>
        <v>0</v>
      </c>
      <c r="BX148" s="24" t="str">
        <f t="shared" si="112"/>
        <v xml:space="preserve"> </v>
      </c>
      <c r="BY148" s="11">
        <f t="shared" si="113"/>
        <v>16561220</v>
      </c>
      <c r="BZ148" s="25">
        <f t="shared" si="114"/>
        <v>683.60817093774676</v>
      </c>
      <c r="CA148" s="11">
        <f t="shared" si="115"/>
        <v>15950</v>
      </c>
      <c r="CB148" s="12">
        <f t="shared" si="116"/>
        <v>-16544586.391829062</v>
      </c>
      <c r="CC148" s="11">
        <f t="shared" si="117"/>
        <v>15</v>
      </c>
    </row>
    <row r="149" spans="58:81">
      <c r="BF149" s="17">
        <f t="shared" si="95"/>
        <v>73.5</v>
      </c>
      <c r="BG149" s="26">
        <f t="shared" si="96"/>
        <v>441.86812628998086</v>
      </c>
      <c r="BH149" s="12">
        <f t="shared" si="97"/>
        <v>39.429340037861998</v>
      </c>
      <c r="BI149" s="13">
        <v>0.01</v>
      </c>
      <c r="BJ149" s="12">
        <f t="shared" si="99"/>
        <v>60</v>
      </c>
      <c r="BK149" s="12">
        <f t="shared" si="100"/>
        <v>60</v>
      </c>
      <c r="BL149" s="11">
        <f t="shared" si="101"/>
        <v>2</v>
      </c>
      <c r="BM149" s="11">
        <f t="shared" si="102"/>
        <v>50</v>
      </c>
      <c r="BN149" s="11">
        <f t="shared" si="103"/>
        <v>0</v>
      </c>
      <c r="BO149" s="20">
        <f t="shared" si="104"/>
        <v>0.61890624999999744</v>
      </c>
      <c r="BP149" s="11">
        <f t="shared" si="105"/>
        <v>1</v>
      </c>
      <c r="BQ149" s="11">
        <f t="shared" si="106"/>
        <v>0</v>
      </c>
      <c r="BR149" s="11">
        <f t="shared" si="107"/>
        <v>0</v>
      </c>
      <c r="BS149" s="11">
        <f t="shared" si="108"/>
        <v>1</v>
      </c>
      <c r="BT149" s="12">
        <f t="shared" si="109"/>
        <v>16560541.86812629</v>
      </c>
      <c r="BU149" s="24" t="str">
        <f t="shared" si="110"/>
        <v>Мулянка</v>
      </c>
      <c r="BV149" s="11">
        <f t="shared" si="111"/>
        <v>-1</v>
      </c>
      <c r="BW149" s="24">
        <f>VLOOKUP(BV149,'Типы препятствий'!$A$1:$B$12,2)</f>
        <v>0</v>
      </c>
      <c r="BX149" s="24" t="str">
        <f t="shared" si="112"/>
        <v xml:space="preserve"> </v>
      </c>
      <c r="BY149" s="11">
        <f t="shared" si="113"/>
        <v>16561220</v>
      </c>
      <c r="BZ149" s="25">
        <f t="shared" si="114"/>
        <v>678.13187371008098</v>
      </c>
      <c r="CA149" s="11">
        <f t="shared" si="115"/>
        <v>15950</v>
      </c>
      <c r="CB149" s="12">
        <f t="shared" si="116"/>
        <v>-16544591.86812629</v>
      </c>
      <c r="CC149" s="11">
        <f t="shared" si="117"/>
        <v>15</v>
      </c>
    </row>
    <row r="150" spans="58:81">
      <c r="BF150" s="17">
        <f t="shared" si="95"/>
        <v>74</v>
      </c>
      <c r="BG150" s="26">
        <f t="shared" si="96"/>
        <v>447.34692351746168</v>
      </c>
      <c r="BH150" s="12">
        <f t="shared" si="97"/>
        <v>39.447340037861998</v>
      </c>
      <c r="BI150" s="13">
        <f t="shared" si="98"/>
        <v>9.4999999999999998E-3</v>
      </c>
      <c r="BJ150" s="12">
        <f t="shared" si="99"/>
        <v>60</v>
      </c>
      <c r="BK150" s="12">
        <f t="shared" si="100"/>
        <v>60</v>
      </c>
      <c r="BL150" s="11">
        <f t="shared" si="101"/>
        <v>2</v>
      </c>
      <c r="BM150" s="11">
        <f t="shared" si="102"/>
        <v>50</v>
      </c>
      <c r="BN150" s="11">
        <f t="shared" si="103"/>
        <v>0</v>
      </c>
      <c r="BO150" s="20">
        <f t="shared" si="104"/>
        <v>0.61891203703703446</v>
      </c>
      <c r="BP150" s="11">
        <f t="shared" si="105"/>
        <v>1</v>
      </c>
      <c r="BQ150" s="11">
        <f t="shared" si="106"/>
        <v>0</v>
      </c>
      <c r="BR150" s="11">
        <f t="shared" si="107"/>
        <v>0</v>
      </c>
      <c r="BS150" s="11">
        <f t="shared" si="108"/>
        <v>1</v>
      </c>
      <c r="BT150" s="12">
        <f t="shared" si="109"/>
        <v>16560547.346923517</v>
      </c>
      <c r="BU150" s="24" t="str">
        <f t="shared" si="110"/>
        <v>Мулянка</v>
      </c>
      <c r="BV150" s="11">
        <f t="shared" si="111"/>
        <v>-1</v>
      </c>
      <c r="BW150" s="24">
        <f>VLOOKUP(BV150,'Типы препятствий'!$A$1:$B$12,2)</f>
        <v>0</v>
      </c>
      <c r="BX150" s="24" t="str">
        <f t="shared" si="112"/>
        <v xml:space="preserve"> </v>
      </c>
      <c r="BY150" s="11">
        <f t="shared" si="113"/>
        <v>16561220</v>
      </c>
      <c r="BZ150" s="25">
        <f t="shared" si="114"/>
        <v>672.65307648293674</v>
      </c>
      <c r="CA150" s="11">
        <f t="shared" si="115"/>
        <v>15950</v>
      </c>
      <c r="CB150" s="12">
        <f t="shared" si="116"/>
        <v>-16544597.346923517</v>
      </c>
      <c r="CC150" s="11">
        <f t="shared" si="117"/>
        <v>15</v>
      </c>
    </row>
    <row r="151" spans="58:81">
      <c r="BF151" s="17">
        <f t="shared" si="95"/>
        <v>74.5</v>
      </c>
      <c r="BG151" s="26">
        <f t="shared" si="96"/>
        <v>452.82809574494252</v>
      </c>
      <c r="BH151" s="12">
        <f t="shared" si="97"/>
        <v>39.464440037861998</v>
      </c>
      <c r="BI151" s="13">
        <v>0.01</v>
      </c>
      <c r="BJ151" s="12">
        <f t="shared" si="99"/>
        <v>60</v>
      </c>
      <c r="BK151" s="12">
        <f t="shared" si="100"/>
        <v>60</v>
      </c>
      <c r="BL151" s="11">
        <f t="shared" si="101"/>
        <v>2</v>
      </c>
      <c r="BM151" s="11">
        <f t="shared" si="102"/>
        <v>50</v>
      </c>
      <c r="BN151" s="11">
        <f t="shared" si="103"/>
        <v>0</v>
      </c>
      <c r="BO151" s="20">
        <f t="shared" si="104"/>
        <v>0.61891782407407148</v>
      </c>
      <c r="BP151" s="11">
        <f t="shared" si="105"/>
        <v>1</v>
      </c>
      <c r="BQ151" s="11">
        <f t="shared" si="106"/>
        <v>0</v>
      </c>
      <c r="BR151" s="11">
        <f t="shared" si="107"/>
        <v>0</v>
      </c>
      <c r="BS151" s="11">
        <f t="shared" si="108"/>
        <v>1</v>
      </c>
      <c r="BT151" s="12">
        <f t="shared" si="109"/>
        <v>16560552.828095745</v>
      </c>
      <c r="BU151" s="24" t="str">
        <f t="shared" si="110"/>
        <v>Мулянка</v>
      </c>
      <c r="BV151" s="11">
        <f t="shared" si="111"/>
        <v>-1</v>
      </c>
      <c r="BW151" s="24">
        <f>VLOOKUP(BV151,'Типы препятствий'!$A$1:$B$12,2)</f>
        <v>0</v>
      </c>
      <c r="BX151" s="24" t="str">
        <f t="shared" si="112"/>
        <v xml:space="preserve"> </v>
      </c>
      <c r="BY151" s="11">
        <f t="shared" si="113"/>
        <v>16561220</v>
      </c>
      <c r="BZ151" s="25">
        <f t="shared" si="114"/>
        <v>667.17190425470471</v>
      </c>
      <c r="CA151" s="11">
        <f t="shared" si="115"/>
        <v>15950</v>
      </c>
      <c r="CB151" s="12">
        <f t="shared" si="116"/>
        <v>-16544602.828095745</v>
      </c>
      <c r="CC151" s="11">
        <f t="shared" si="117"/>
        <v>15</v>
      </c>
    </row>
    <row r="152" spans="58:81">
      <c r="BF152" s="17">
        <f t="shared" si="95"/>
        <v>75</v>
      </c>
      <c r="BG152" s="26">
        <f t="shared" si="96"/>
        <v>458.31176797242335</v>
      </c>
      <c r="BH152" s="12">
        <f t="shared" si="97"/>
        <v>39.482440037861998</v>
      </c>
      <c r="BI152" s="13">
        <f t="shared" si="98"/>
        <v>9.4999999999999998E-3</v>
      </c>
      <c r="BJ152" s="12">
        <f t="shared" si="99"/>
        <v>60</v>
      </c>
      <c r="BK152" s="12">
        <f t="shared" si="100"/>
        <v>60</v>
      </c>
      <c r="BL152" s="11">
        <f t="shared" si="101"/>
        <v>2</v>
      </c>
      <c r="BM152" s="11">
        <f t="shared" si="102"/>
        <v>50</v>
      </c>
      <c r="BN152" s="11">
        <f t="shared" si="103"/>
        <v>0</v>
      </c>
      <c r="BO152" s="20">
        <f t="shared" si="104"/>
        <v>0.6189236111111085</v>
      </c>
      <c r="BP152" s="11">
        <f t="shared" si="105"/>
        <v>1</v>
      </c>
      <c r="BQ152" s="11">
        <f t="shared" si="106"/>
        <v>0</v>
      </c>
      <c r="BR152" s="11">
        <f t="shared" si="107"/>
        <v>0</v>
      </c>
      <c r="BS152" s="11">
        <f t="shared" si="108"/>
        <v>1</v>
      </c>
      <c r="BT152" s="12">
        <f t="shared" si="109"/>
        <v>16560558.311767973</v>
      </c>
      <c r="BU152" s="24" t="str">
        <f t="shared" si="110"/>
        <v>Мулянка</v>
      </c>
      <c r="BV152" s="11">
        <f t="shared" si="111"/>
        <v>-1</v>
      </c>
      <c r="BW152" s="24">
        <f>VLOOKUP(BV152,'Типы препятствий'!$A$1:$B$12,2)</f>
        <v>0</v>
      </c>
      <c r="BX152" s="24" t="str">
        <f t="shared" si="112"/>
        <v xml:space="preserve"> </v>
      </c>
      <c r="BY152" s="11">
        <f t="shared" si="113"/>
        <v>16561220</v>
      </c>
      <c r="BZ152" s="25">
        <f t="shared" si="114"/>
        <v>661.68823202699423</v>
      </c>
      <c r="CA152" s="11">
        <f t="shared" si="115"/>
        <v>15950</v>
      </c>
      <c r="CB152" s="12">
        <f t="shared" si="116"/>
        <v>-16544608.311767973</v>
      </c>
      <c r="CC152" s="11">
        <f t="shared" si="117"/>
        <v>15</v>
      </c>
    </row>
    <row r="153" spans="58:81">
      <c r="BF153" s="17">
        <f t="shared" si="95"/>
        <v>75.5</v>
      </c>
      <c r="BG153" s="26">
        <f t="shared" si="96"/>
        <v>463.79781519990416</v>
      </c>
      <c r="BH153" s="12">
        <f t="shared" si="97"/>
        <v>39.499540037861998</v>
      </c>
      <c r="BI153" s="13">
        <f t="shared" si="98"/>
        <v>9.025E-3</v>
      </c>
      <c r="BJ153" s="12">
        <f t="shared" si="99"/>
        <v>60</v>
      </c>
      <c r="BK153" s="12">
        <f t="shared" si="100"/>
        <v>60</v>
      </c>
      <c r="BL153" s="11">
        <f t="shared" si="101"/>
        <v>2</v>
      </c>
      <c r="BM153" s="11">
        <f t="shared" si="102"/>
        <v>50</v>
      </c>
      <c r="BN153" s="11">
        <f t="shared" si="103"/>
        <v>0</v>
      </c>
      <c r="BO153" s="20">
        <f t="shared" si="104"/>
        <v>0.61892939814814552</v>
      </c>
      <c r="BP153" s="11">
        <f t="shared" si="105"/>
        <v>1</v>
      </c>
      <c r="BQ153" s="11">
        <f t="shared" si="106"/>
        <v>0</v>
      </c>
      <c r="BR153" s="11">
        <f t="shared" si="107"/>
        <v>0</v>
      </c>
      <c r="BS153" s="11">
        <f t="shared" si="108"/>
        <v>1</v>
      </c>
      <c r="BT153" s="12">
        <f t="shared" si="109"/>
        <v>16560563.7978152</v>
      </c>
      <c r="BU153" s="24" t="str">
        <f t="shared" si="110"/>
        <v>Мулянка</v>
      </c>
      <c r="BV153" s="11">
        <f t="shared" si="111"/>
        <v>-1</v>
      </c>
      <c r="BW153" s="24">
        <f>VLOOKUP(BV153,'Типы препятствий'!$A$1:$B$12,2)</f>
        <v>0</v>
      </c>
      <c r="BX153" s="24" t="str">
        <f t="shared" si="112"/>
        <v xml:space="preserve"> </v>
      </c>
      <c r="BY153" s="11">
        <f t="shared" si="113"/>
        <v>16561220</v>
      </c>
      <c r="BZ153" s="25">
        <f t="shared" si="114"/>
        <v>656.2021848000586</v>
      </c>
      <c r="CA153" s="11">
        <f t="shared" si="115"/>
        <v>15950</v>
      </c>
      <c r="CB153" s="12">
        <f t="shared" si="116"/>
        <v>-16544613.7978152</v>
      </c>
      <c r="CC153" s="11">
        <f t="shared" si="117"/>
        <v>15</v>
      </c>
    </row>
    <row r="154" spans="58:81">
      <c r="BF154" s="17">
        <f t="shared" si="95"/>
        <v>76</v>
      </c>
      <c r="BG154" s="26">
        <f t="shared" si="96"/>
        <v>469.28611867738499</v>
      </c>
      <c r="BH154" s="12">
        <f t="shared" si="97"/>
        <v>39.515785037861995</v>
      </c>
      <c r="BI154" s="13">
        <f t="shared" si="98"/>
        <v>8.5737499999999998E-3</v>
      </c>
      <c r="BJ154" s="12">
        <f t="shared" si="99"/>
        <v>60</v>
      </c>
      <c r="BK154" s="12">
        <f t="shared" si="100"/>
        <v>60</v>
      </c>
      <c r="BL154" s="11">
        <f t="shared" si="101"/>
        <v>2</v>
      </c>
      <c r="BM154" s="11">
        <f t="shared" si="102"/>
        <v>50</v>
      </c>
      <c r="BN154" s="11">
        <f t="shared" si="103"/>
        <v>0</v>
      </c>
      <c r="BO154" s="20">
        <f t="shared" si="104"/>
        <v>0.61893518518518253</v>
      </c>
      <c r="BP154" s="11">
        <f t="shared" si="105"/>
        <v>1</v>
      </c>
      <c r="BQ154" s="11">
        <f t="shared" si="106"/>
        <v>0</v>
      </c>
      <c r="BR154" s="11">
        <f t="shared" si="107"/>
        <v>0</v>
      </c>
      <c r="BS154" s="11">
        <f t="shared" si="108"/>
        <v>1</v>
      </c>
      <c r="BT154" s="12">
        <f t="shared" si="109"/>
        <v>16560569.286118677</v>
      </c>
      <c r="BU154" s="24" t="str">
        <f t="shared" si="110"/>
        <v>Мулянка</v>
      </c>
      <c r="BV154" s="11">
        <f t="shared" si="111"/>
        <v>-1</v>
      </c>
      <c r="BW154" s="24">
        <f>VLOOKUP(BV154,'Типы препятствий'!$A$1:$B$12,2)</f>
        <v>0</v>
      </c>
      <c r="BX154" s="24" t="str">
        <f t="shared" si="112"/>
        <v xml:space="preserve"> </v>
      </c>
      <c r="BY154" s="11">
        <f t="shared" si="113"/>
        <v>16561220</v>
      </c>
      <c r="BZ154" s="25">
        <f t="shared" si="114"/>
        <v>650.71388132311404</v>
      </c>
      <c r="CA154" s="11">
        <f t="shared" si="115"/>
        <v>15950</v>
      </c>
      <c r="CB154" s="12">
        <f t="shared" si="116"/>
        <v>-16544619.286118677</v>
      </c>
      <c r="CC154" s="11">
        <f t="shared" si="117"/>
        <v>15</v>
      </c>
    </row>
    <row r="155" spans="58:81">
      <c r="BF155" s="17">
        <f t="shared" si="95"/>
        <v>76.5</v>
      </c>
      <c r="BG155" s="26">
        <f t="shared" si="96"/>
        <v>474.77656559236584</v>
      </c>
      <c r="BH155" s="12">
        <f t="shared" si="97"/>
        <v>39.531217787861998</v>
      </c>
      <c r="BI155" s="13">
        <v>0.32</v>
      </c>
      <c r="BJ155" s="12">
        <f t="shared" si="99"/>
        <v>60</v>
      </c>
      <c r="BK155" s="12">
        <f t="shared" si="100"/>
        <v>60</v>
      </c>
      <c r="BL155" s="11">
        <f t="shared" si="101"/>
        <v>2</v>
      </c>
      <c r="BM155" s="11">
        <f t="shared" si="102"/>
        <v>50</v>
      </c>
      <c r="BN155" s="11">
        <f t="shared" si="103"/>
        <v>0</v>
      </c>
      <c r="BO155" s="20">
        <f t="shared" si="104"/>
        <v>0.61894097222221955</v>
      </c>
      <c r="BP155" s="11">
        <f t="shared" si="105"/>
        <v>1</v>
      </c>
      <c r="BQ155" s="11">
        <f t="shared" si="106"/>
        <v>0</v>
      </c>
      <c r="BR155" s="11">
        <f t="shared" si="107"/>
        <v>0</v>
      </c>
      <c r="BS155" s="11">
        <f t="shared" si="108"/>
        <v>1</v>
      </c>
      <c r="BT155" s="12">
        <f t="shared" si="109"/>
        <v>16560574.776565593</v>
      </c>
      <c r="BU155" s="24" t="str">
        <f t="shared" si="110"/>
        <v>Мулянка</v>
      </c>
      <c r="BV155" s="11">
        <f t="shared" si="111"/>
        <v>-1</v>
      </c>
      <c r="BW155" s="24">
        <f>VLOOKUP(BV155,'Типы препятствий'!$A$1:$B$12,2)</f>
        <v>0</v>
      </c>
      <c r="BX155" s="24" t="str">
        <f t="shared" si="112"/>
        <v xml:space="preserve"> </v>
      </c>
      <c r="BY155" s="11">
        <f t="shared" si="113"/>
        <v>16561220</v>
      </c>
      <c r="BZ155" s="25">
        <f t="shared" si="114"/>
        <v>645.22343440726399</v>
      </c>
      <c r="CA155" s="11">
        <f t="shared" si="115"/>
        <v>15950</v>
      </c>
      <c r="CB155" s="12">
        <f t="shared" si="116"/>
        <v>-16544624.776565593</v>
      </c>
      <c r="CC155" s="11">
        <f t="shared" si="117"/>
        <v>15</v>
      </c>
    </row>
    <row r="156" spans="58:81">
      <c r="BF156" s="17">
        <f t="shared" si="95"/>
        <v>77</v>
      </c>
      <c r="BG156" s="26">
        <f t="shared" si="96"/>
        <v>480.34701250734668</v>
      </c>
      <c r="BH156" s="12">
        <f t="shared" si="97"/>
        <v>40.107217787861998</v>
      </c>
      <c r="BI156" s="13">
        <v>0.37</v>
      </c>
      <c r="BJ156" s="12">
        <f t="shared" si="99"/>
        <v>60</v>
      </c>
      <c r="BK156" s="12">
        <f t="shared" si="100"/>
        <v>60</v>
      </c>
      <c r="BL156" s="11">
        <f t="shared" si="101"/>
        <v>2</v>
      </c>
      <c r="BM156" s="11">
        <f t="shared" si="102"/>
        <v>50</v>
      </c>
      <c r="BN156" s="11">
        <f t="shared" si="103"/>
        <v>0</v>
      </c>
      <c r="BO156" s="20">
        <f t="shared" si="104"/>
        <v>0.61894675925925657</v>
      </c>
      <c r="BP156" s="11">
        <f t="shared" si="105"/>
        <v>1</v>
      </c>
      <c r="BQ156" s="11">
        <f t="shared" si="106"/>
        <v>0</v>
      </c>
      <c r="BR156" s="11">
        <f t="shared" si="107"/>
        <v>0</v>
      </c>
      <c r="BS156" s="11">
        <f t="shared" si="108"/>
        <v>1</v>
      </c>
      <c r="BT156" s="12">
        <f t="shared" si="109"/>
        <v>16560580.347012507</v>
      </c>
      <c r="BU156" s="24" t="str">
        <f t="shared" si="110"/>
        <v>Мулянка</v>
      </c>
      <c r="BV156" s="11">
        <f t="shared" si="111"/>
        <v>-1</v>
      </c>
      <c r="BW156" s="24">
        <f>VLOOKUP(BV156,'Типы препятствий'!$A$1:$B$12,2)</f>
        <v>0</v>
      </c>
      <c r="BX156" s="24" t="str">
        <f t="shared" si="112"/>
        <v xml:space="preserve"> </v>
      </c>
      <c r="BY156" s="11">
        <f t="shared" si="113"/>
        <v>16561220</v>
      </c>
      <c r="BZ156" s="25">
        <f t="shared" si="114"/>
        <v>639.65298749320209</v>
      </c>
      <c r="CA156" s="11">
        <f t="shared" si="115"/>
        <v>15950</v>
      </c>
      <c r="CB156" s="12">
        <f t="shared" si="116"/>
        <v>-16544630.347012507</v>
      </c>
      <c r="CC156" s="11">
        <f t="shared" si="117"/>
        <v>15</v>
      </c>
    </row>
    <row r="157" spans="58:81">
      <c r="BF157" s="17">
        <f t="shared" si="95"/>
        <v>77.5</v>
      </c>
      <c r="BG157" s="26">
        <f t="shared" si="96"/>
        <v>486.00995942232748</v>
      </c>
      <c r="BH157" s="12">
        <f t="shared" si="97"/>
        <v>40.773217787861995</v>
      </c>
      <c r="BI157" s="13">
        <v>0.39</v>
      </c>
      <c r="BJ157" s="12">
        <f t="shared" si="99"/>
        <v>60</v>
      </c>
      <c r="BK157" s="12">
        <f t="shared" si="100"/>
        <v>60</v>
      </c>
      <c r="BL157" s="11">
        <f t="shared" si="101"/>
        <v>2</v>
      </c>
      <c r="BM157" s="11">
        <f t="shared" si="102"/>
        <v>50</v>
      </c>
      <c r="BN157" s="11">
        <f t="shared" si="103"/>
        <v>0</v>
      </c>
      <c r="BO157" s="20">
        <f t="shared" si="104"/>
        <v>0.61895254629629359</v>
      </c>
      <c r="BP157" s="11">
        <f t="shared" si="105"/>
        <v>1</v>
      </c>
      <c r="BQ157" s="11">
        <f t="shared" si="106"/>
        <v>0</v>
      </c>
      <c r="BR157" s="11">
        <f t="shared" si="107"/>
        <v>0</v>
      </c>
      <c r="BS157" s="11">
        <f t="shared" si="108"/>
        <v>1</v>
      </c>
      <c r="BT157" s="12">
        <f t="shared" si="109"/>
        <v>16560586.009959422</v>
      </c>
      <c r="BU157" s="24" t="str">
        <f t="shared" si="110"/>
        <v>Мулянка</v>
      </c>
      <c r="BV157" s="11">
        <f t="shared" si="111"/>
        <v>-1</v>
      </c>
      <c r="BW157" s="24">
        <f>VLOOKUP(BV157,'Типы препятствий'!$A$1:$B$12,2)</f>
        <v>0</v>
      </c>
      <c r="BX157" s="24" t="str">
        <f t="shared" si="112"/>
        <v xml:space="preserve"> </v>
      </c>
      <c r="BY157" s="11">
        <f t="shared" si="113"/>
        <v>16561220</v>
      </c>
      <c r="BZ157" s="25">
        <f t="shared" si="114"/>
        <v>633.99004057794809</v>
      </c>
      <c r="CA157" s="11">
        <f t="shared" si="115"/>
        <v>15950</v>
      </c>
      <c r="CB157" s="12">
        <f t="shared" si="116"/>
        <v>-16544636.009959422</v>
      </c>
      <c r="CC157" s="11">
        <f t="shared" si="117"/>
        <v>15</v>
      </c>
    </row>
    <row r="158" spans="58:81">
      <c r="BF158" s="17">
        <f t="shared" si="95"/>
        <v>78</v>
      </c>
      <c r="BG158" s="26">
        <f t="shared" si="96"/>
        <v>491.77040633730832</v>
      </c>
      <c r="BH158" s="12">
        <f t="shared" si="97"/>
        <v>41.475217787861993</v>
      </c>
      <c r="BI158" s="13">
        <v>0.41</v>
      </c>
      <c r="BJ158" s="12">
        <f t="shared" si="99"/>
        <v>60</v>
      </c>
      <c r="BK158" s="12">
        <f t="shared" si="100"/>
        <v>60</v>
      </c>
      <c r="BL158" s="11">
        <f t="shared" si="101"/>
        <v>2</v>
      </c>
      <c r="BM158" s="11">
        <f t="shared" si="102"/>
        <v>50</v>
      </c>
      <c r="BN158" s="11">
        <f t="shared" si="103"/>
        <v>0</v>
      </c>
      <c r="BO158" s="20">
        <f t="shared" si="104"/>
        <v>0.61895833333333061</v>
      </c>
      <c r="BP158" s="11">
        <f t="shared" si="105"/>
        <v>1</v>
      </c>
      <c r="BQ158" s="11">
        <f t="shared" si="106"/>
        <v>0</v>
      </c>
      <c r="BR158" s="11">
        <f t="shared" si="107"/>
        <v>0</v>
      </c>
      <c r="BS158" s="11">
        <f t="shared" si="108"/>
        <v>1</v>
      </c>
      <c r="BT158" s="12">
        <f t="shared" si="109"/>
        <v>16560591.770406337</v>
      </c>
      <c r="BU158" s="24" t="str">
        <f t="shared" si="110"/>
        <v>Мулянка</v>
      </c>
      <c r="BV158" s="11">
        <f t="shared" si="111"/>
        <v>-1</v>
      </c>
      <c r="BW158" s="24">
        <f>VLOOKUP(BV158,'Типы препятствий'!$A$1:$B$12,2)</f>
        <v>0</v>
      </c>
      <c r="BX158" s="24" t="str">
        <f t="shared" si="112"/>
        <v xml:space="preserve"> </v>
      </c>
      <c r="BY158" s="11">
        <f t="shared" si="113"/>
        <v>16561220</v>
      </c>
      <c r="BZ158" s="25">
        <f t="shared" si="114"/>
        <v>628.22959366254508</v>
      </c>
      <c r="CA158" s="11">
        <f t="shared" si="115"/>
        <v>15950</v>
      </c>
      <c r="CB158" s="12">
        <f t="shared" si="116"/>
        <v>-16544641.770406337</v>
      </c>
      <c r="CC158" s="11">
        <f t="shared" si="117"/>
        <v>15</v>
      </c>
    </row>
    <row r="159" spans="58:81">
      <c r="BF159" s="17">
        <f t="shared" si="95"/>
        <v>78.5</v>
      </c>
      <c r="BG159" s="26">
        <f t="shared" si="96"/>
        <v>497.63335325228917</v>
      </c>
      <c r="BH159" s="12">
        <f t="shared" si="97"/>
        <v>42.213217787861993</v>
      </c>
      <c r="BI159" s="13">
        <v>0.41</v>
      </c>
      <c r="BJ159" s="12">
        <f t="shared" si="99"/>
        <v>60</v>
      </c>
      <c r="BK159" s="12">
        <f t="shared" si="100"/>
        <v>60</v>
      </c>
      <c r="BL159" s="11">
        <f t="shared" si="101"/>
        <v>2</v>
      </c>
      <c r="BM159" s="11">
        <f t="shared" si="102"/>
        <v>50</v>
      </c>
      <c r="BN159" s="11">
        <f t="shared" si="103"/>
        <v>0</v>
      </c>
      <c r="BO159" s="20">
        <f t="shared" si="104"/>
        <v>0.61896412037036763</v>
      </c>
      <c r="BP159" s="11">
        <f t="shared" si="105"/>
        <v>1</v>
      </c>
      <c r="BQ159" s="11">
        <f t="shared" si="106"/>
        <v>0</v>
      </c>
      <c r="BR159" s="11">
        <f t="shared" si="107"/>
        <v>0</v>
      </c>
      <c r="BS159" s="11">
        <f t="shared" si="108"/>
        <v>1</v>
      </c>
      <c r="BT159" s="12">
        <f t="shared" si="109"/>
        <v>16560597.633353252</v>
      </c>
      <c r="BU159" s="24" t="str">
        <f t="shared" si="110"/>
        <v>Мулянка</v>
      </c>
      <c r="BV159" s="11">
        <f t="shared" si="111"/>
        <v>-1</v>
      </c>
      <c r="BW159" s="24">
        <f>VLOOKUP(BV159,'Типы препятствий'!$A$1:$B$12,2)</f>
        <v>0</v>
      </c>
      <c r="BX159" s="24" t="str">
        <f t="shared" si="112"/>
        <v xml:space="preserve"> </v>
      </c>
      <c r="BY159" s="11">
        <f t="shared" si="113"/>
        <v>16561220</v>
      </c>
      <c r="BZ159" s="25">
        <f t="shared" si="114"/>
        <v>622.36664674803615</v>
      </c>
      <c r="CA159" s="11">
        <f t="shared" si="115"/>
        <v>15950</v>
      </c>
      <c r="CB159" s="12">
        <f t="shared" si="116"/>
        <v>-16544647.633353252</v>
      </c>
      <c r="CC159" s="11">
        <f t="shared" si="117"/>
        <v>15</v>
      </c>
    </row>
    <row r="160" spans="58:81">
      <c r="BF160" s="17">
        <f t="shared" si="95"/>
        <v>79</v>
      </c>
      <c r="BG160" s="26">
        <f t="shared" si="96"/>
        <v>503.59880016726999</v>
      </c>
      <c r="BH160" s="12">
        <f t="shared" si="97"/>
        <v>42.951217787861992</v>
      </c>
      <c r="BI160" s="13">
        <v>0.42</v>
      </c>
      <c r="BJ160" s="12">
        <f t="shared" si="99"/>
        <v>60</v>
      </c>
      <c r="BK160" s="12">
        <f t="shared" si="100"/>
        <v>60</v>
      </c>
      <c r="BL160" s="11">
        <f t="shared" si="101"/>
        <v>2</v>
      </c>
      <c r="BM160" s="11">
        <f t="shared" si="102"/>
        <v>50</v>
      </c>
      <c r="BN160" s="11">
        <f t="shared" si="103"/>
        <v>0</v>
      </c>
      <c r="BO160" s="20">
        <f t="shared" si="104"/>
        <v>0.61896990740740465</v>
      </c>
      <c r="BP160" s="11">
        <f t="shared" si="105"/>
        <v>1</v>
      </c>
      <c r="BQ160" s="11">
        <f t="shared" si="106"/>
        <v>0</v>
      </c>
      <c r="BR160" s="11">
        <f t="shared" si="107"/>
        <v>0</v>
      </c>
      <c r="BS160" s="11">
        <f t="shared" si="108"/>
        <v>1</v>
      </c>
      <c r="BT160" s="12">
        <f t="shared" si="109"/>
        <v>16560603.598800167</v>
      </c>
      <c r="BU160" s="24" t="str">
        <f t="shared" si="110"/>
        <v>Мулянка</v>
      </c>
      <c r="BV160" s="11">
        <f t="shared" si="111"/>
        <v>-1</v>
      </c>
      <c r="BW160" s="24">
        <f>VLOOKUP(BV160,'Типы препятствий'!$A$1:$B$12,2)</f>
        <v>0</v>
      </c>
      <c r="BX160" s="24" t="str">
        <f t="shared" si="112"/>
        <v xml:space="preserve"> </v>
      </c>
      <c r="BY160" s="11">
        <f t="shared" si="113"/>
        <v>16561220</v>
      </c>
      <c r="BZ160" s="25">
        <f t="shared" si="114"/>
        <v>616.40119983255863</v>
      </c>
      <c r="CA160" s="11">
        <f t="shared" si="115"/>
        <v>15950</v>
      </c>
      <c r="CB160" s="12">
        <f t="shared" si="116"/>
        <v>-16544653.598800167</v>
      </c>
      <c r="CC160" s="11">
        <f t="shared" si="117"/>
        <v>15</v>
      </c>
    </row>
    <row r="161" spans="58:81">
      <c r="BF161" s="17">
        <f t="shared" si="95"/>
        <v>79.5</v>
      </c>
      <c r="BG161" s="26">
        <f t="shared" si="96"/>
        <v>509.66924708225082</v>
      </c>
      <c r="BH161" s="12">
        <f t="shared" si="97"/>
        <v>43.707217787861993</v>
      </c>
      <c r="BI161" s="13">
        <v>0.41</v>
      </c>
      <c r="BJ161" s="12">
        <f t="shared" si="99"/>
        <v>60</v>
      </c>
      <c r="BK161" s="12">
        <f t="shared" si="100"/>
        <v>60</v>
      </c>
      <c r="BL161" s="11">
        <f t="shared" si="101"/>
        <v>2</v>
      </c>
      <c r="BM161" s="11">
        <f t="shared" si="102"/>
        <v>50</v>
      </c>
      <c r="BN161" s="11">
        <f t="shared" si="103"/>
        <v>0</v>
      </c>
      <c r="BO161" s="20">
        <f t="shared" si="104"/>
        <v>0.61897569444444167</v>
      </c>
      <c r="BP161" s="11">
        <f t="shared" si="105"/>
        <v>1</v>
      </c>
      <c r="BQ161" s="11">
        <f t="shared" si="106"/>
        <v>0</v>
      </c>
      <c r="BR161" s="11">
        <f t="shared" si="107"/>
        <v>0</v>
      </c>
      <c r="BS161" s="11">
        <f t="shared" si="108"/>
        <v>1</v>
      </c>
      <c r="BT161" s="12">
        <f t="shared" si="109"/>
        <v>16560609.669247082</v>
      </c>
      <c r="BU161" s="24" t="str">
        <f t="shared" si="110"/>
        <v>Мулянка</v>
      </c>
      <c r="BV161" s="11">
        <f t="shared" si="111"/>
        <v>-1</v>
      </c>
      <c r="BW161" s="24">
        <f>VLOOKUP(BV161,'Типы препятствий'!$A$1:$B$12,2)</f>
        <v>0</v>
      </c>
      <c r="BX161" s="24" t="str">
        <f t="shared" si="112"/>
        <v xml:space="preserve"> </v>
      </c>
      <c r="BY161" s="11">
        <f t="shared" si="113"/>
        <v>16561220</v>
      </c>
      <c r="BZ161" s="25">
        <f t="shared" si="114"/>
        <v>610.33075291849673</v>
      </c>
      <c r="CA161" s="11">
        <f t="shared" si="115"/>
        <v>15950</v>
      </c>
      <c r="CB161" s="12">
        <f t="shared" si="116"/>
        <v>-16544659.669247082</v>
      </c>
      <c r="CC161" s="11">
        <f t="shared" si="117"/>
        <v>15</v>
      </c>
    </row>
    <row r="162" spans="58:81">
      <c r="BF162" s="17">
        <f t="shared" si="95"/>
        <v>80</v>
      </c>
      <c r="BG162" s="26">
        <f t="shared" si="96"/>
        <v>515.84219399723167</v>
      </c>
      <c r="BH162" s="12">
        <f t="shared" si="97"/>
        <v>44.445217787861992</v>
      </c>
      <c r="BI162" s="13">
        <v>0.41</v>
      </c>
      <c r="BJ162" s="12">
        <f t="shared" si="99"/>
        <v>60</v>
      </c>
      <c r="BK162" s="12">
        <f t="shared" si="100"/>
        <v>60</v>
      </c>
      <c r="BL162" s="11">
        <f t="shared" si="101"/>
        <v>2</v>
      </c>
      <c r="BM162" s="11">
        <f t="shared" si="102"/>
        <v>50</v>
      </c>
      <c r="BN162" s="11">
        <f t="shared" si="103"/>
        <v>0</v>
      </c>
      <c r="BO162" s="20">
        <f t="shared" si="104"/>
        <v>0.61898148148147869</v>
      </c>
      <c r="BP162" s="11">
        <f t="shared" si="105"/>
        <v>1</v>
      </c>
      <c r="BQ162" s="11">
        <f t="shared" si="106"/>
        <v>0</v>
      </c>
      <c r="BR162" s="11">
        <f t="shared" si="107"/>
        <v>0</v>
      </c>
      <c r="BS162" s="11">
        <f t="shared" si="108"/>
        <v>1</v>
      </c>
      <c r="BT162" s="12">
        <f t="shared" si="109"/>
        <v>16560615.842193997</v>
      </c>
      <c r="BU162" s="24" t="str">
        <f t="shared" si="110"/>
        <v>Мулянка</v>
      </c>
      <c r="BV162" s="11">
        <f t="shared" si="111"/>
        <v>-1</v>
      </c>
      <c r="BW162" s="24">
        <f>VLOOKUP(BV162,'Типы препятствий'!$A$1:$B$12,2)</f>
        <v>0</v>
      </c>
      <c r="BX162" s="24" t="str">
        <f t="shared" si="112"/>
        <v xml:space="preserve"> </v>
      </c>
      <c r="BY162" s="11">
        <f t="shared" si="113"/>
        <v>16561220</v>
      </c>
      <c r="BZ162" s="25">
        <f t="shared" si="114"/>
        <v>604.15780600346625</v>
      </c>
      <c r="CA162" s="11">
        <f t="shared" si="115"/>
        <v>15950</v>
      </c>
      <c r="CB162" s="12">
        <f t="shared" si="116"/>
        <v>-16544665.842193997</v>
      </c>
      <c r="CC162" s="11">
        <f t="shared" si="117"/>
        <v>15</v>
      </c>
    </row>
    <row r="163" spans="58:81">
      <c r="BF163" s="17">
        <f t="shared" si="95"/>
        <v>80.5</v>
      </c>
      <c r="BG163" s="26">
        <f t="shared" si="96"/>
        <v>522.11764091221255</v>
      </c>
      <c r="BH163" s="12">
        <f t="shared" si="97"/>
        <v>45.183217787861992</v>
      </c>
      <c r="BI163" s="13">
        <v>0.41</v>
      </c>
      <c r="BJ163" s="12">
        <f t="shared" si="99"/>
        <v>60</v>
      </c>
      <c r="BK163" s="12">
        <f t="shared" si="100"/>
        <v>60</v>
      </c>
      <c r="BL163" s="11">
        <f t="shared" si="101"/>
        <v>2</v>
      </c>
      <c r="BM163" s="11">
        <f t="shared" si="102"/>
        <v>50</v>
      </c>
      <c r="BN163" s="11">
        <f t="shared" si="103"/>
        <v>0</v>
      </c>
      <c r="BO163" s="20">
        <f t="shared" si="104"/>
        <v>0.61898726851851571</v>
      </c>
      <c r="BP163" s="11">
        <f t="shared" si="105"/>
        <v>1</v>
      </c>
      <c r="BQ163" s="11">
        <f t="shared" si="106"/>
        <v>0</v>
      </c>
      <c r="BR163" s="11">
        <f t="shared" si="107"/>
        <v>0</v>
      </c>
      <c r="BS163" s="11">
        <f t="shared" si="108"/>
        <v>1</v>
      </c>
      <c r="BT163" s="12">
        <f t="shared" si="109"/>
        <v>16560622.117640913</v>
      </c>
      <c r="BU163" s="24" t="str">
        <f t="shared" si="110"/>
        <v>Мулянка</v>
      </c>
      <c r="BV163" s="11">
        <f t="shared" si="111"/>
        <v>-1</v>
      </c>
      <c r="BW163" s="24">
        <f>VLOOKUP(BV163,'Типы препятствий'!$A$1:$B$12,2)</f>
        <v>0</v>
      </c>
      <c r="BX163" s="24" t="str">
        <f t="shared" si="112"/>
        <v xml:space="preserve"> </v>
      </c>
      <c r="BY163" s="11">
        <f t="shared" si="113"/>
        <v>16561220</v>
      </c>
      <c r="BZ163" s="25">
        <f t="shared" si="114"/>
        <v>597.88235908746719</v>
      </c>
      <c r="CA163" s="11">
        <f t="shared" si="115"/>
        <v>15950</v>
      </c>
      <c r="CB163" s="12">
        <f t="shared" si="116"/>
        <v>-16544672.117640913</v>
      </c>
      <c r="CC163" s="11">
        <f t="shared" si="117"/>
        <v>15</v>
      </c>
    </row>
    <row r="164" spans="58:81">
      <c r="BF164" s="17">
        <f t="shared" si="95"/>
        <v>81</v>
      </c>
      <c r="BG164" s="26">
        <f t="shared" si="96"/>
        <v>528.49558782719339</v>
      </c>
      <c r="BH164" s="12">
        <f t="shared" si="97"/>
        <v>45.921217787861991</v>
      </c>
      <c r="BI164" s="13">
        <v>0.4</v>
      </c>
      <c r="BJ164" s="12">
        <f t="shared" si="99"/>
        <v>60</v>
      </c>
      <c r="BK164" s="12">
        <f t="shared" si="100"/>
        <v>60</v>
      </c>
      <c r="BL164" s="11">
        <f t="shared" si="101"/>
        <v>2</v>
      </c>
      <c r="BM164" s="11">
        <f t="shared" si="102"/>
        <v>50</v>
      </c>
      <c r="BN164" s="11">
        <f t="shared" si="103"/>
        <v>0</v>
      </c>
      <c r="BO164" s="20">
        <f t="shared" si="104"/>
        <v>0.61899305555555273</v>
      </c>
      <c r="BP164" s="11">
        <f t="shared" si="105"/>
        <v>1</v>
      </c>
      <c r="BQ164" s="11">
        <f t="shared" si="106"/>
        <v>0</v>
      </c>
      <c r="BR164" s="11">
        <f t="shared" si="107"/>
        <v>0</v>
      </c>
      <c r="BS164" s="11">
        <f t="shared" si="108"/>
        <v>1</v>
      </c>
      <c r="BT164" s="12">
        <f t="shared" si="109"/>
        <v>16560628.495587828</v>
      </c>
      <c r="BU164" s="24" t="str">
        <f t="shared" si="110"/>
        <v>Мулянка</v>
      </c>
      <c r="BV164" s="11">
        <f t="shared" si="111"/>
        <v>-1</v>
      </c>
      <c r="BW164" s="24">
        <f>VLOOKUP(BV164,'Типы препятствий'!$A$1:$B$12,2)</f>
        <v>0</v>
      </c>
      <c r="BX164" s="24" t="str">
        <f t="shared" si="112"/>
        <v xml:space="preserve"> </v>
      </c>
      <c r="BY164" s="11">
        <f t="shared" si="113"/>
        <v>16561220</v>
      </c>
      <c r="BZ164" s="25">
        <f t="shared" si="114"/>
        <v>591.50441217236221</v>
      </c>
      <c r="CA164" s="11">
        <f t="shared" si="115"/>
        <v>15950</v>
      </c>
      <c r="CB164" s="12">
        <f t="shared" si="116"/>
        <v>-16544678.495587828</v>
      </c>
      <c r="CC164" s="11">
        <f t="shared" si="117"/>
        <v>15</v>
      </c>
    </row>
    <row r="165" spans="58:81">
      <c r="BF165" s="17">
        <f t="shared" si="95"/>
        <v>81.5</v>
      </c>
      <c r="BG165" s="26">
        <f t="shared" si="96"/>
        <v>534.97353474217425</v>
      </c>
      <c r="BH165" s="12">
        <f t="shared" si="97"/>
        <v>46.64121778786199</v>
      </c>
      <c r="BI165" s="13">
        <v>0.42</v>
      </c>
      <c r="BJ165" s="12">
        <f t="shared" si="99"/>
        <v>60</v>
      </c>
      <c r="BK165" s="12">
        <f t="shared" si="100"/>
        <v>60</v>
      </c>
      <c r="BL165" s="11">
        <f t="shared" si="101"/>
        <v>2</v>
      </c>
      <c r="BM165" s="11">
        <f t="shared" si="102"/>
        <v>50</v>
      </c>
      <c r="BN165" s="11">
        <f t="shared" si="103"/>
        <v>0</v>
      </c>
      <c r="BO165" s="20">
        <f t="shared" si="104"/>
        <v>0.61899884259258975</v>
      </c>
      <c r="BP165" s="11">
        <f t="shared" si="105"/>
        <v>1</v>
      </c>
      <c r="BQ165" s="11">
        <f t="shared" si="106"/>
        <v>0</v>
      </c>
      <c r="BR165" s="11">
        <f t="shared" si="107"/>
        <v>0</v>
      </c>
      <c r="BS165" s="11">
        <f t="shared" si="108"/>
        <v>1</v>
      </c>
      <c r="BT165" s="12">
        <f t="shared" si="109"/>
        <v>16560634.973534742</v>
      </c>
      <c r="BU165" s="24" t="str">
        <f t="shared" si="110"/>
        <v>Мулянка</v>
      </c>
      <c r="BV165" s="11">
        <f t="shared" si="111"/>
        <v>-1</v>
      </c>
      <c r="BW165" s="24">
        <f>VLOOKUP(BV165,'Типы препятствий'!$A$1:$B$12,2)</f>
        <v>0</v>
      </c>
      <c r="BX165" s="24" t="str">
        <f t="shared" si="112"/>
        <v xml:space="preserve"> </v>
      </c>
      <c r="BY165" s="11">
        <f t="shared" si="113"/>
        <v>16561220</v>
      </c>
      <c r="BZ165" s="25">
        <f t="shared" si="114"/>
        <v>585.02646525762975</v>
      </c>
      <c r="CA165" s="11">
        <f t="shared" si="115"/>
        <v>15950</v>
      </c>
      <c r="CB165" s="12">
        <f t="shared" si="116"/>
        <v>-16544684.973534742</v>
      </c>
      <c r="CC165" s="11">
        <f t="shared" si="117"/>
        <v>15</v>
      </c>
    </row>
    <row r="166" spans="58:81">
      <c r="BF166" s="17">
        <f t="shared" si="95"/>
        <v>82</v>
      </c>
      <c r="BG166" s="26">
        <f t="shared" si="96"/>
        <v>541.55648165715513</v>
      </c>
      <c r="BH166" s="12">
        <f t="shared" si="97"/>
        <v>47.39721778786199</v>
      </c>
      <c r="BI166" s="13">
        <v>0.41</v>
      </c>
      <c r="BJ166" s="12">
        <f t="shared" si="99"/>
        <v>60</v>
      </c>
      <c r="BK166" s="12">
        <f t="shared" si="100"/>
        <v>60</v>
      </c>
      <c r="BL166" s="11">
        <f t="shared" si="101"/>
        <v>2</v>
      </c>
      <c r="BM166" s="11">
        <f t="shared" si="102"/>
        <v>50</v>
      </c>
      <c r="BN166" s="11">
        <f t="shared" si="103"/>
        <v>0</v>
      </c>
      <c r="BO166" s="20">
        <f t="shared" si="104"/>
        <v>0.61900462962962677</v>
      </c>
      <c r="BP166" s="11">
        <f t="shared" si="105"/>
        <v>1</v>
      </c>
      <c r="BQ166" s="11">
        <f t="shared" si="106"/>
        <v>0</v>
      </c>
      <c r="BR166" s="11">
        <f t="shared" si="107"/>
        <v>0</v>
      </c>
      <c r="BS166" s="11">
        <f t="shared" si="108"/>
        <v>1</v>
      </c>
      <c r="BT166" s="12">
        <f t="shared" si="109"/>
        <v>16560641.556481658</v>
      </c>
      <c r="BU166" s="24" t="str">
        <f t="shared" si="110"/>
        <v>Мулянка</v>
      </c>
      <c r="BV166" s="11">
        <f t="shared" si="111"/>
        <v>-1</v>
      </c>
      <c r="BW166" s="24">
        <f>VLOOKUP(BV166,'Типы препятствий'!$A$1:$B$12,2)</f>
        <v>0</v>
      </c>
      <c r="BX166" s="24" t="str">
        <f t="shared" si="112"/>
        <v xml:space="preserve"> </v>
      </c>
      <c r="BY166" s="11">
        <f t="shared" si="113"/>
        <v>16561220</v>
      </c>
      <c r="BZ166" s="25">
        <f t="shared" si="114"/>
        <v>578.44351834245026</v>
      </c>
      <c r="CA166" s="11">
        <f t="shared" si="115"/>
        <v>15950</v>
      </c>
      <c r="CB166" s="12">
        <f t="shared" si="116"/>
        <v>-16544691.556481658</v>
      </c>
      <c r="CC166" s="11">
        <f t="shared" si="117"/>
        <v>15</v>
      </c>
    </row>
    <row r="167" spans="58:81">
      <c r="BF167" s="17">
        <f t="shared" si="95"/>
        <v>82.5</v>
      </c>
      <c r="BG167" s="26">
        <f t="shared" si="96"/>
        <v>548.24192857213598</v>
      </c>
      <c r="BH167" s="12">
        <f t="shared" si="97"/>
        <v>48.13521778786199</v>
      </c>
      <c r="BI167" s="13">
        <v>0.4</v>
      </c>
      <c r="BJ167" s="12">
        <f t="shared" si="99"/>
        <v>60</v>
      </c>
      <c r="BK167" s="12">
        <f t="shared" si="100"/>
        <v>60</v>
      </c>
      <c r="BL167" s="11">
        <f t="shared" si="101"/>
        <v>2</v>
      </c>
      <c r="BM167" s="11">
        <f t="shared" si="102"/>
        <v>50</v>
      </c>
      <c r="BN167" s="11">
        <f t="shared" si="103"/>
        <v>0</v>
      </c>
      <c r="BO167" s="20">
        <f t="shared" si="104"/>
        <v>0.61901041666666379</v>
      </c>
      <c r="BP167" s="11">
        <f t="shared" si="105"/>
        <v>1</v>
      </c>
      <c r="BQ167" s="11">
        <f t="shared" si="106"/>
        <v>0</v>
      </c>
      <c r="BR167" s="11">
        <f t="shared" si="107"/>
        <v>0</v>
      </c>
      <c r="BS167" s="11">
        <f t="shared" si="108"/>
        <v>1</v>
      </c>
      <c r="BT167" s="12">
        <f t="shared" si="109"/>
        <v>16560648.241928572</v>
      </c>
      <c r="BU167" s="24" t="str">
        <f t="shared" si="110"/>
        <v>Мулянка</v>
      </c>
      <c r="BV167" s="11">
        <f t="shared" si="111"/>
        <v>-1</v>
      </c>
      <c r="BW167" s="24">
        <f>VLOOKUP(BV167,'Типы препятствий'!$A$1:$B$12,2)</f>
        <v>0</v>
      </c>
      <c r="BX167" s="24" t="str">
        <f t="shared" si="112"/>
        <v xml:space="preserve"> </v>
      </c>
      <c r="BY167" s="11">
        <f t="shared" si="113"/>
        <v>16561220</v>
      </c>
      <c r="BZ167" s="25">
        <f t="shared" si="114"/>
        <v>571.75807142816484</v>
      </c>
      <c r="CA167" s="11">
        <f t="shared" si="115"/>
        <v>15950</v>
      </c>
      <c r="CB167" s="12">
        <f t="shared" si="116"/>
        <v>-16544698.241928572</v>
      </c>
      <c r="CC167" s="11">
        <f t="shared" si="117"/>
        <v>15</v>
      </c>
    </row>
    <row r="168" spans="58:81">
      <c r="BF168" s="17">
        <f t="shared" si="95"/>
        <v>83</v>
      </c>
      <c r="BG168" s="26">
        <f t="shared" si="96"/>
        <v>555.02737548711684</v>
      </c>
      <c r="BH168" s="12">
        <f t="shared" si="97"/>
        <v>48.855217787861989</v>
      </c>
      <c r="BI168" s="13">
        <v>0.41</v>
      </c>
      <c r="BJ168" s="12">
        <f t="shared" si="99"/>
        <v>60</v>
      </c>
      <c r="BK168" s="12">
        <f t="shared" si="100"/>
        <v>60</v>
      </c>
      <c r="BL168" s="11">
        <f t="shared" si="101"/>
        <v>2</v>
      </c>
      <c r="BM168" s="11">
        <f t="shared" si="102"/>
        <v>50</v>
      </c>
      <c r="BN168" s="11">
        <f t="shared" si="103"/>
        <v>0</v>
      </c>
      <c r="BO168" s="20">
        <f t="shared" si="104"/>
        <v>0.61901620370370081</v>
      </c>
      <c r="BP168" s="11">
        <f t="shared" si="105"/>
        <v>1</v>
      </c>
      <c r="BQ168" s="11">
        <f t="shared" si="106"/>
        <v>0</v>
      </c>
      <c r="BR168" s="11">
        <f t="shared" si="107"/>
        <v>0</v>
      </c>
      <c r="BS168" s="11">
        <f t="shared" si="108"/>
        <v>1</v>
      </c>
      <c r="BT168" s="12">
        <f t="shared" si="109"/>
        <v>16560655.027375488</v>
      </c>
      <c r="BU168" s="24" t="str">
        <f t="shared" si="110"/>
        <v>Мулянка</v>
      </c>
      <c r="BV168" s="11">
        <f t="shared" si="111"/>
        <v>-1</v>
      </c>
      <c r="BW168" s="24">
        <f>VLOOKUP(BV168,'Типы препятствий'!$A$1:$B$12,2)</f>
        <v>0</v>
      </c>
      <c r="BX168" s="24" t="str">
        <f t="shared" si="112"/>
        <v xml:space="preserve"> </v>
      </c>
      <c r="BY168" s="11">
        <f t="shared" si="113"/>
        <v>16561220</v>
      </c>
      <c r="BZ168" s="25">
        <f t="shared" si="114"/>
        <v>564.9726245123893</v>
      </c>
      <c r="CA168" s="11">
        <f t="shared" si="115"/>
        <v>15950</v>
      </c>
      <c r="CB168" s="12">
        <f t="shared" si="116"/>
        <v>-16544705.027375488</v>
      </c>
      <c r="CC168" s="11">
        <f t="shared" si="117"/>
        <v>15</v>
      </c>
    </row>
    <row r="169" spans="58:81">
      <c r="BF169" s="17">
        <f t="shared" si="95"/>
        <v>83.5</v>
      </c>
      <c r="BG169" s="26">
        <f t="shared" si="96"/>
        <v>561.91532240209767</v>
      </c>
      <c r="BH169" s="12">
        <f t="shared" si="97"/>
        <v>49.593217787861988</v>
      </c>
      <c r="BI169" s="13">
        <v>0.48</v>
      </c>
      <c r="BJ169" s="12">
        <f t="shared" si="99"/>
        <v>60</v>
      </c>
      <c r="BK169" s="12">
        <f t="shared" si="100"/>
        <v>60</v>
      </c>
      <c r="BL169" s="11">
        <f t="shared" si="101"/>
        <v>2</v>
      </c>
      <c r="BM169" s="11">
        <f t="shared" si="102"/>
        <v>50</v>
      </c>
      <c r="BN169" s="11">
        <f t="shared" si="103"/>
        <v>0</v>
      </c>
      <c r="BO169" s="20">
        <f t="shared" si="104"/>
        <v>0.61902199074073783</v>
      </c>
      <c r="BP169" s="11">
        <f t="shared" si="105"/>
        <v>1</v>
      </c>
      <c r="BQ169" s="11">
        <f t="shared" si="106"/>
        <v>0</v>
      </c>
      <c r="BR169" s="11">
        <f t="shared" si="107"/>
        <v>0</v>
      </c>
      <c r="BS169" s="11">
        <f t="shared" si="108"/>
        <v>1</v>
      </c>
      <c r="BT169" s="12">
        <f t="shared" si="109"/>
        <v>16560661.915322402</v>
      </c>
      <c r="BU169" s="24" t="str">
        <f t="shared" si="110"/>
        <v>Мулянка</v>
      </c>
      <c r="BV169" s="11">
        <f t="shared" si="111"/>
        <v>-1</v>
      </c>
      <c r="BW169" s="24">
        <f>VLOOKUP(BV169,'Типы препятствий'!$A$1:$B$12,2)</f>
        <v>0</v>
      </c>
      <c r="BX169" s="24" t="str">
        <f t="shared" si="112"/>
        <v xml:space="preserve"> </v>
      </c>
      <c r="BY169" s="11">
        <f t="shared" si="113"/>
        <v>16561220</v>
      </c>
      <c r="BZ169" s="25">
        <f t="shared" si="114"/>
        <v>558.08467759750783</v>
      </c>
      <c r="CA169" s="11">
        <f t="shared" si="115"/>
        <v>15950</v>
      </c>
      <c r="CB169" s="12">
        <f t="shared" si="116"/>
        <v>-16544711.915322402</v>
      </c>
      <c r="CC169" s="11">
        <f t="shared" si="117"/>
        <v>15</v>
      </c>
    </row>
    <row r="170" spans="58:81">
      <c r="BF170" s="17">
        <f t="shared" si="95"/>
        <v>84</v>
      </c>
      <c r="BG170" s="26">
        <f t="shared" si="96"/>
        <v>568.92326931707851</v>
      </c>
      <c r="BH170" s="12">
        <f t="shared" si="97"/>
        <v>50.457217787861985</v>
      </c>
      <c r="BI170" s="13">
        <v>0.52</v>
      </c>
      <c r="BJ170" s="12">
        <f t="shared" si="99"/>
        <v>60</v>
      </c>
      <c r="BK170" s="12">
        <f t="shared" si="100"/>
        <v>60</v>
      </c>
      <c r="BL170" s="11">
        <f t="shared" si="101"/>
        <v>2</v>
      </c>
      <c r="BM170" s="11">
        <f t="shared" si="102"/>
        <v>50</v>
      </c>
      <c r="BN170" s="11">
        <f t="shared" si="103"/>
        <v>0</v>
      </c>
      <c r="BO170" s="20">
        <f t="shared" si="104"/>
        <v>0.61902777777777485</v>
      </c>
      <c r="BP170" s="11">
        <f t="shared" si="105"/>
        <v>1</v>
      </c>
      <c r="BQ170" s="11">
        <f t="shared" si="106"/>
        <v>0</v>
      </c>
      <c r="BR170" s="11">
        <f t="shared" si="107"/>
        <v>0</v>
      </c>
      <c r="BS170" s="11">
        <f t="shared" si="108"/>
        <v>1</v>
      </c>
      <c r="BT170" s="12">
        <f t="shared" si="109"/>
        <v>16560668.923269317</v>
      </c>
      <c r="BU170" s="24" t="str">
        <f t="shared" si="110"/>
        <v>Мулянка</v>
      </c>
      <c r="BV170" s="11">
        <f t="shared" si="111"/>
        <v>-1</v>
      </c>
      <c r="BW170" s="24">
        <f>VLOOKUP(BV170,'Типы препятствий'!$A$1:$B$12,2)</f>
        <v>0</v>
      </c>
      <c r="BX170" s="24" t="str">
        <f t="shared" si="112"/>
        <v xml:space="preserve"> </v>
      </c>
      <c r="BY170" s="11">
        <f t="shared" si="113"/>
        <v>16561220</v>
      </c>
      <c r="BZ170" s="25">
        <f t="shared" si="114"/>
        <v>551.07673068344593</v>
      </c>
      <c r="CA170" s="11">
        <f t="shared" si="115"/>
        <v>15950</v>
      </c>
      <c r="CB170" s="12">
        <f t="shared" si="116"/>
        <v>-16544718.923269317</v>
      </c>
      <c r="CC170" s="11">
        <f t="shared" si="117"/>
        <v>15</v>
      </c>
    </row>
    <row r="171" spans="58:81">
      <c r="BF171" s="17">
        <f t="shared" si="95"/>
        <v>84.5</v>
      </c>
      <c r="BG171" s="26">
        <f t="shared" si="96"/>
        <v>576.06121623205934</v>
      </c>
      <c r="BH171" s="12">
        <f t="shared" si="97"/>
        <v>51.393217787861985</v>
      </c>
      <c r="BI171" s="13">
        <v>0.51</v>
      </c>
      <c r="BJ171" s="12">
        <f t="shared" si="99"/>
        <v>60</v>
      </c>
      <c r="BK171" s="12">
        <f t="shared" si="100"/>
        <v>60</v>
      </c>
      <c r="BL171" s="11">
        <f t="shared" si="101"/>
        <v>2</v>
      </c>
      <c r="BM171" s="11">
        <f t="shared" si="102"/>
        <v>50</v>
      </c>
      <c r="BN171" s="11">
        <f t="shared" si="103"/>
        <v>0</v>
      </c>
      <c r="BO171" s="20">
        <f t="shared" si="104"/>
        <v>0.61903356481481187</v>
      </c>
      <c r="BP171" s="11">
        <f t="shared" si="105"/>
        <v>1</v>
      </c>
      <c r="BQ171" s="11">
        <f t="shared" si="106"/>
        <v>0</v>
      </c>
      <c r="BR171" s="11">
        <f t="shared" si="107"/>
        <v>0</v>
      </c>
      <c r="BS171" s="11">
        <f t="shared" si="108"/>
        <v>1</v>
      </c>
      <c r="BT171" s="12">
        <f t="shared" si="109"/>
        <v>16560676.061216231</v>
      </c>
      <c r="BU171" s="24" t="str">
        <f t="shared" si="110"/>
        <v>Мулянка</v>
      </c>
      <c r="BV171" s="11">
        <f t="shared" si="111"/>
        <v>-1</v>
      </c>
      <c r="BW171" s="24">
        <f>VLOOKUP(BV171,'Типы препятствий'!$A$1:$B$12,2)</f>
        <v>0</v>
      </c>
      <c r="BX171" s="24" t="str">
        <f t="shared" si="112"/>
        <v xml:space="preserve"> </v>
      </c>
      <c r="BY171" s="11">
        <f t="shared" si="113"/>
        <v>16561220</v>
      </c>
      <c r="BZ171" s="25">
        <f t="shared" si="114"/>
        <v>543.93878376856446</v>
      </c>
      <c r="CA171" s="11">
        <f t="shared" si="115"/>
        <v>15950</v>
      </c>
      <c r="CB171" s="12">
        <f t="shared" si="116"/>
        <v>-16544726.061216231</v>
      </c>
      <c r="CC171" s="11">
        <f t="shared" si="117"/>
        <v>15</v>
      </c>
    </row>
    <row r="172" spans="58:81">
      <c r="BF172" s="17">
        <f t="shared" si="95"/>
        <v>85</v>
      </c>
      <c r="BG172" s="26">
        <f t="shared" si="96"/>
        <v>583.32666314704022</v>
      </c>
      <c r="BH172" s="12">
        <f t="shared" si="97"/>
        <v>52.311217787861985</v>
      </c>
      <c r="BI172" s="13">
        <v>0.48</v>
      </c>
      <c r="BJ172" s="12">
        <f t="shared" si="99"/>
        <v>60</v>
      </c>
      <c r="BK172" s="12">
        <f t="shared" si="100"/>
        <v>60</v>
      </c>
      <c r="BL172" s="11">
        <f t="shared" si="101"/>
        <v>2</v>
      </c>
      <c r="BM172" s="11">
        <f t="shared" si="102"/>
        <v>50</v>
      </c>
      <c r="BN172" s="11">
        <f t="shared" si="103"/>
        <v>0</v>
      </c>
      <c r="BO172" s="20">
        <f t="shared" si="104"/>
        <v>0.61903935185184888</v>
      </c>
      <c r="BP172" s="11">
        <f t="shared" si="105"/>
        <v>1</v>
      </c>
      <c r="BQ172" s="11">
        <f t="shared" si="106"/>
        <v>0</v>
      </c>
      <c r="BR172" s="11">
        <f t="shared" si="107"/>
        <v>0</v>
      </c>
      <c r="BS172" s="11">
        <f t="shared" si="108"/>
        <v>1</v>
      </c>
      <c r="BT172" s="12">
        <f t="shared" si="109"/>
        <v>16560683.326663148</v>
      </c>
      <c r="BU172" s="24" t="str">
        <f t="shared" si="110"/>
        <v>Мулянка</v>
      </c>
      <c r="BV172" s="11">
        <f t="shared" si="111"/>
        <v>-1</v>
      </c>
      <c r="BW172" s="24">
        <f>VLOOKUP(BV172,'Типы препятствий'!$A$1:$B$12,2)</f>
        <v>0</v>
      </c>
      <c r="BX172" s="24" t="str">
        <f t="shared" si="112"/>
        <v xml:space="preserve"> </v>
      </c>
      <c r="BY172" s="11">
        <f t="shared" si="113"/>
        <v>16561220</v>
      </c>
      <c r="BZ172" s="25">
        <f t="shared" si="114"/>
        <v>536.67333685234189</v>
      </c>
      <c r="CA172" s="11">
        <f t="shared" si="115"/>
        <v>15950</v>
      </c>
      <c r="CB172" s="12">
        <f t="shared" si="116"/>
        <v>-16544733.326663148</v>
      </c>
      <c r="CC172" s="11">
        <f t="shared" si="117"/>
        <v>15</v>
      </c>
    </row>
    <row r="173" spans="58:81">
      <c r="BF173" s="17">
        <f t="shared" si="95"/>
        <v>85.5</v>
      </c>
      <c r="BG173" s="26">
        <f t="shared" si="96"/>
        <v>590.712110062021</v>
      </c>
      <c r="BH173" s="12">
        <f t="shared" si="97"/>
        <v>53.175217787861982</v>
      </c>
      <c r="BI173" s="13">
        <v>0.49</v>
      </c>
      <c r="BJ173" s="12">
        <f t="shared" si="99"/>
        <v>60</v>
      </c>
      <c r="BK173" s="12">
        <f t="shared" si="100"/>
        <v>60</v>
      </c>
      <c r="BL173" s="11">
        <f t="shared" si="101"/>
        <v>2</v>
      </c>
      <c r="BM173" s="11">
        <f t="shared" si="102"/>
        <v>50</v>
      </c>
      <c r="BN173" s="11">
        <f t="shared" si="103"/>
        <v>0</v>
      </c>
      <c r="BO173" s="20">
        <f t="shared" si="104"/>
        <v>0.6190451388888859</v>
      </c>
      <c r="BP173" s="11">
        <f t="shared" si="105"/>
        <v>1</v>
      </c>
      <c r="BQ173" s="11">
        <f t="shared" si="106"/>
        <v>0</v>
      </c>
      <c r="BR173" s="11">
        <f t="shared" si="107"/>
        <v>0</v>
      </c>
      <c r="BS173" s="11">
        <f t="shared" si="108"/>
        <v>1</v>
      </c>
      <c r="BT173" s="12">
        <f t="shared" si="109"/>
        <v>16560690.712110061</v>
      </c>
      <c r="BU173" s="24" t="str">
        <f t="shared" si="110"/>
        <v>Мулянка</v>
      </c>
      <c r="BV173" s="11">
        <f t="shared" si="111"/>
        <v>-1</v>
      </c>
      <c r="BW173" s="24">
        <f>VLOOKUP(BV173,'Типы препятствий'!$A$1:$B$12,2)</f>
        <v>0</v>
      </c>
      <c r="BX173" s="24" t="str">
        <f t="shared" si="112"/>
        <v xml:space="preserve"> </v>
      </c>
      <c r="BY173" s="11">
        <f t="shared" si="113"/>
        <v>16561220</v>
      </c>
      <c r="BZ173" s="25">
        <f t="shared" si="114"/>
        <v>529.28788993880153</v>
      </c>
      <c r="CA173" s="11">
        <f t="shared" si="115"/>
        <v>15950</v>
      </c>
      <c r="CB173" s="12">
        <f t="shared" si="116"/>
        <v>-16544740.712110061</v>
      </c>
      <c r="CC173" s="11">
        <f t="shared" si="117"/>
        <v>15</v>
      </c>
    </row>
    <row r="174" spans="58:81">
      <c r="BF174" s="17">
        <f t="shared" si="95"/>
        <v>86</v>
      </c>
      <c r="BG174" s="26">
        <f t="shared" si="96"/>
        <v>598.22005697700183</v>
      </c>
      <c r="BH174" s="12">
        <f t="shared" si="97"/>
        <v>54.05721778786198</v>
      </c>
      <c r="BI174" s="13">
        <v>0.5</v>
      </c>
      <c r="BJ174" s="12">
        <f t="shared" si="99"/>
        <v>60</v>
      </c>
      <c r="BK174" s="12">
        <f t="shared" si="100"/>
        <v>60</v>
      </c>
      <c r="BL174" s="11">
        <f t="shared" si="101"/>
        <v>2</v>
      </c>
      <c r="BM174" s="11">
        <f t="shared" si="102"/>
        <v>50</v>
      </c>
      <c r="BN174" s="11">
        <f t="shared" si="103"/>
        <v>0</v>
      </c>
      <c r="BO174" s="20">
        <f t="shared" si="104"/>
        <v>0.61905092592592292</v>
      </c>
      <c r="BP174" s="11">
        <f t="shared" si="105"/>
        <v>1</v>
      </c>
      <c r="BQ174" s="11">
        <f t="shared" si="106"/>
        <v>0</v>
      </c>
      <c r="BR174" s="11">
        <f t="shared" si="107"/>
        <v>0</v>
      </c>
      <c r="BS174" s="11">
        <f t="shared" si="108"/>
        <v>1</v>
      </c>
      <c r="BT174" s="12">
        <f t="shared" si="109"/>
        <v>16560698.220056977</v>
      </c>
      <c r="BU174" s="24" t="str">
        <f t="shared" si="110"/>
        <v>Мулянка</v>
      </c>
      <c r="BV174" s="11">
        <f t="shared" si="111"/>
        <v>-1</v>
      </c>
      <c r="BW174" s="24">
        <f>VLOOKUP(BV174,'Типы препятствий'!$A$1:$B$12,2)</f>
        <v>0</v>
      </c>
      <c r="BX174" s="24" t="str">
        <f t="shared" si="112"/>
        <v xml:space="preserve"> </v>
      </c>
      <c r="BY174" s="11">
        <f t="shared" si="113"/>
        <v>16561220</v>
      </c>
      <c r="BZ174" s="25">
        <f t="shared" si="114"/>
        <v>521.77994302287698</v>
      </c>
      <c r="CA174" s="11">
        <f t="shared" si="115"/>
        <v>15950</v>
      </c>
      <c r="CB174" s="12">
        <f t="shared" si="116"/>
        <v>-16544748.220056977</v>
      </c>
      <c r="CC174" s="11">
        <f t="shared" si="117"/>
        <v>15</v>
      </c>
    </row>
    <row r="175" spans="58:81">
      <c r="BF175" s="17">
        <f t="shared" si="95"/>
        <v>86.5</v>
      </c>
      <c r="BG175" s="26">
        <f t="shared" si="96"/>
        <v>605.85300389198267</v>
      </c>
      <c r="BH175" s="12">
        <f t="shared" si="97"/>
        <v>54.957217787861978</v>
      </c>
      <c r="BI175" s="13">
        <v>0.49</v>
      </c>
      <c r="BJ175" s="12">
        <f t="shared" si="99"/>
        <v>60</v>
      </c>
      <c r="BK175" s="12">
        <f t="shared" si="100"/>
        <v>60</v>
      </c>
      <c r="BL175" s="11">
        <f t="shared" si="101"/>
        <v>2</v>
      </c>
      <c r="BM175" s="11">
        <f t="shared" si="102"/>
        <v>50</v>
      </c>
      <c r="BN175" s="11">
        <f t="shared" si="103"/>
        <v>0</v>
      </c>
      <c r="BO175" s="20">
        <f t="shared" si="104"/>
        <v>0.61905671296295994</v>
      </c>
      <c r="BP175" s="11">
        <f t="shared" si="105"/>
        <v>1</v>
      </c>
      <c r="BQ175" s="11">
        <f t="shared" si="106"/>
        <v>0</v>
      </c>
      <c r="BR175" s="11">
        <f t="shared" si="107"/>
        <v>0</v>
      </c>
      <c r="BS175" s="11">
        <f t="shared" si="108"/>
        <v>1</v>
      </c>
      <c r="BT175" s="12">
        <f t="shared" si="109"/>
        <v>16560705.853003891</v>
      </c>
      <c r="BU175" s="24" t="str">
        <f t="shared" si="110"/>
        <v>Мулянка</v>
      </c>
      <c r="BV175" s="11">
        <f t="shared" si="111"/>
        <v>-1</v>
      </c>
      <c r="BW175" s="24">
        <f>VLOOKUP(BV175,'Типы препятствий'!$A$1:$B$12,2)</f>
        <v>0</v>
      </c>
      <c r="BX175" s="24" t="str">
        <f t="shared" si="112"/>
        <v xml:space="preserve"> </v>
      </c>
      <c r="BY175" s="11">
        <f t="shared" si="113"/>
        <v>16561220</v>
      </c>
      <c r="BZ175" s="25">
        <f t="shared" si="114"/>
        <v>514.14699610881507</v>
      </c>
      <c r="CA175" s="11">
        <f t="shared" si="115"/>
        <v>15950</v>
      </c>
      <c r="CB175" s="12">
        <f t="shared" si="116"/>
        <v>-16544755.853003891</v>
      </c>
      <c r="CC175" s="11">
        <f t="shared" si="117"/>
        <v>15</v>
      </c>
    </row>
    <row r="176" spans="58:81">
      <c r="BF176" s="17">
        <f t="shared" si="95"/>
        <v>87</v>
      </c>
      <c r="BG176" s="26">
        <f t="shared" si="96"/>
        <v>613.60845080696345</v>
      </c>
      <c r="BH176" s="12">
        <f t="shared" si="97"/>
        <v>55.839217787861976</v>
      </c>
      <c r="BI176" s="13">
        <f t="shared" si="98"/>
        <v>0.46549999999999997</v>
      </c>
      <c r="BJ176" s="12">
        <f t="shared" si="99"/>
        <v>60</v>
      </c>
      <c r="BK176" s="12">
        <f t="shared" si="100"/>
        <v>60</v>
      </c>
      <c r="BL176" s="11">
        <f t="shared" si="101"/>
        <v>2</v>
      </c>
      <c r="BM176" s="11">
        <f t="shared" si="102"/>
        <v>50</v>
      </c>
      <c r="BN176" s="11">
        <f t="shared" si="103"/>
        <v>0</v>
      </c>
      <c r="BO176" s="20">
        <f t="shared" si="104"/>
        <v>0.61906249999999696</v>
      </c>
      <c r="BP176" s="11">
        <f t="shared" si="105"/>
        <v>1</v>
      </c>
      <c r="BQ176" s="11">
        <f t="shared" si="106"/>
        <v>0</v>
      </c>
      <c r="BR176" s="11">
        <f t="shared" si="107"/>
        <v>0</v>
      </c>
      <c r="BS176" s="11">
        <f t="shared" si="108"/>
        <v>1</v>
      </c>
      <c r="BT176" s="12">
        <f t="shared" si="109"/>
        <v>16560713.608450808</v>
      </c>
      <c r="BU176" s="24" t="str">
        <f t="shared" si="110"/>
        <v>Мулянка</v>
      </c>
      <c r="BV176" s="11">
        <f t="shared" si="111"/>
        <v>-1</v>
      </c>
      <c r="BW176" s="24">
        <f>VLOOKUP(BV176,'Типы препятствий'!$A$1:$B$12,2)</f>
        <v>0</v>
      </c>
      <c r="BX176" s="24" t="str">
        <f t="shared" si="112"/>
        <v xml:space="preserve"> </v>
      </c>
      <c r="BY176" s="11">
        <f t="shared" si="113"/>
        <v>16561220</v>
      </c>
      <c r="BZ176" s="25">
        <f t="shared" si="114"/>
        <v>506.39154919236898</v>
      </c>
      <c r="CA176" s="11">
        <f t="shared" si="115"/>
        <v>15950</v>
      </c>
      <c r="CB176" s="12">
        <f t="shared" si="116"/>
        <v>-16544763.608450808</v>
      </c>
      <c r="CC176" s="11">
        <f t="shared" si="117"/>
        <v>15</v>
      </c>
    </row>
    <row r="177" spans="58:81">
      <c r="BF177" s="17">
        <f t="shared" si="95"/>
        <v>87.5</v>
      </c>
      <c r="BG177" s="26">
        <f t="shared" si="96"/>
        <v>621.48027272194429</v>
      </c>
      <c r="BH177" s="12">
        <f t="shared" si="97"/>
        <v>56.677117787861974</v>
      </c>
      <c r="BI177" s="13">
        <f t="shared" si="98"/>
        <v>0.44222499999999992</v>
      </c>
      <c r="BJ177" s="12">
        <f t="shared" si="99"/>
        <v>60</v>
      </c>
      <c r="BK177" s="12">
        <f t="shared" si="100"/>
        <v>60</v>
      </c>
      <c r="BL177" s="11">
        <f t="shared" si="101"/>
        <v>2</v>
      </c>
      <c r="BM177" s="11">
        <f t="shared" si="102"/>
        <v>50</v>
      </c>
      <c r="BN177" s="11">
        <f t="shared" si="103"/>
        <v>0</v>
      </c>
      <c r="BO177" s="20">
        <f t="shared" si="104"/>
        <v>0.61906828703703398</v>
      </c>
      <c r="BP177" s="11">
        <f t="shared" si="105"/>
        <v>1</v>
      </c>
      <c r="BQ177" s="11">
        <f t="shared" si="106"/>
        <v>0</v>
      </c>
      <c r="BR177" s="11">
        <f t="shared" si="107"/>
        <v>0</v>
      </c>
      <c r="BS177" s="11">
        <f t="shared" si="108"/>
        <v>1</v>
      </c>
      <c r="BT177" s="12">
        <f t="shared" si="109"/>
        <v>16560721.480272721</v>
      </c>
      <c r="BU177" s="24" t="str">
        <f t="shared" si="110"/>
        <v>Мулянка</v>
      </c>
      <c r="BV177" s="11">
        <f t="shared" si="111"/>
        <v>-1</v>
      </c>
      <c r="BW177" s="24">
        <f>VLOOKUP(BV177,'Типы препятствий'!$A$1:$B$12,2)</f>
        <v>0</v>
      </c>
      <c r="BX177" s="24" t="str">
        <f t="shared" si="112"/>
        <v xml:space="preserve"> </v>
      </c>
      <c r="BY177" s="11">
        <f t="shared" si="113"/>
        <v>16561220</v>
      </c>
      <c r="BZ177" s="25">
        <f t="shared" si="114"/>
        <v>498.5197272785008</v>
      </c>
      <c r="CA177" s="11">
        <f t="shared" si="115"/>
        <v>15950</v>
      </c>
      <c r="CB177" s="12">
        <f t="shared" si="116"/>
        <v>-16544771.480272721</v>
      </c>
      <c r="CC177" s="11">
        <f t="shared" si="117"/>
        <v>15</v>
      </c>
    </row>
    <row r="178" spans="58:81">
      <c r="BF178" s="17">
        <f t="shared" si="95"/>
        <v>88</v>
      </c>
      <c r="BG178" s="26">
        <f t="shared" si="96"/>
        <v>629.46265088692508</v>
      </c>
      <c r="BH178" s="12">
        <f t="shared" si="97"/>
        <v>57.473122787861975</v>
      </c>
      <c r="BI178" s="13">
        <f t="shared" si="98"/>
        <v>0.4201137499999999</v>
      </c>
      <c r="BJ178" s="12">
        <f t="shared" si="99"/>
        <v>60</v>
      </c>
      <c r="BK178" s="12">
        <f t="shared" si="100"/>
        <v>60</v>
      </c>
      <c r="BL178" s="11">
        <f t="shared" si="101"/>
        <v>2</v>
      </c>
      <c r="BM178" s="11">
        <f t="shared" si="102"/>
        <v>50</v>
      </c>
      <c r="BN178" s="11">
        <f t="shared" si="103"/>
        <v>0</v>
      </c>
      <c r="BO178" s="20">
        <f t="shared" si="104"/>
        <v>0.619074074074071</v>
      </c>
      <c r="BP178" s="11">
        <f t="shared" si="105"/>
        <v>1</v>
      </c>
      <c r="BQ178" s="11">
        <f t="shared" si="106"/>
        <v>0</v>
      </c>
      <c r="BR178" s="11">
        <f t="shared" si="107"/>
        <v>0</v>
      </c>
      <c r="BS178" s="11">
        <f t="shared" si="108"/>
        <v>1</v>
      </c>
      <c r="BT178" s="12">
        <f t="shared" si="109"/>
        <v>16560729.462650888</v>
      </c>
      <c r="BU178" s="24" t="str">
        <f t="shared" si="110"/>
        <v>Мулянка</v>
      </c>
      <c r="BV178" s="11">
        <f t="shared" si="111"/>
        <v>-1</v>
      </c>
      <c r="BW178" s="24">
        <f>VLOOKUP(BV178,'Типы препятствий'!$A$1:$B$12,2)</f>
        <v>0</v>
      </c>
      <c r="BX178" s="24" t="str">
        <f t="shared" si="112"/>
        <v xml:space="preserve"> </v>
      </c>
      <c r="BY178" s="11">
        <f t="shared" si="113"/>
        <v>16561220</v>
      </c>
      <c r="BZ178" s="25">
        <f t="shared" si="114"/>
        <v>490.53734911233187</v>
      </c>
      <c r="CA178" s="11">
        <f t="shared" si="115"/>
        <v>15950</v>
      </c>
      <c r="CB178" s="12">
        <f t="shared" si="116"/>
        <v>-16544779.462650888</v>
      </c>
      <c r="CC178" s="11">
        <f t="shared" si="117"/>
        <v>15</v>
      </c>
    </row>
    <row r="179" spans="58:81">
      <c r="BF179" s="17">
        <f t="shared" si="95"/>
        <v>88.5</v>
      </c>
      <c r="BG179" s="26">
        <f t="shared" si="96"/>
        <v>637.55005748940596</v>
      </c>
      <c r="BH179" s="12">
        <f t="shared" si="97"/>
        <v>58.229327537861977</v>
      </c>
      <c r="BI179" s="13">
        <f t="shared" si="98"/>
        <v>0.39910806249999986</v>
      </c>
      <c r="BJ179" s="12">
        <f t="shared" si="99"/>
        <v>60</v>
      </c>
      <c r="BK179" s="12">
        <f t="shared" si="100"/>
        <v>60</v>
      </c>
      <c r="BL179" s="11">
        <f t="shared" si="101"/>
        <v>2</v>
      </c>
      <c r="BM179" s="11">
        <f t="shared" si="102"/>
        <v>50</v>
      </c>
      <c r="BN179" s="11">
        <f t="shared" si="103"/>
        <v>0</v>
      </c>
      <c r="BO179" s="20">
        <f t="shared" si="104"/>
        <v>0.61907986111110802</v>
      </c>
      <c r="BP179" s="11">
        <f t="shared" si="105"/>
        <v>1</v>
      </c>
      <c r="BQ179" s="11">
        <f t="shared" si="106"/>
        <v>0</v>
      </c>
      <c r="BR179" s="11">
        <f t="shared" si="107"/>
        <v>0</v>
      </c>
      <c r="BS179" s="11">
        <f t="shared" si="108"/>
        <v>1</v>
      </c>
      <c r="BT179" s="12">
        <f t="shared" si="109"/>
        <v>16560737.550057489</v>
      </c>
      <c r="BU179" s="24" t="str">
        <f t="shared" si="110"/>
        <v>Мулянка</v>
      </c>
      <c r="BV179" s="11">
        <f t="shared" si="111"/>
        <v>-1</v>
      </c>
      <c r="BW179" s="24">
        <f>VLOOKUP(BV179,'Типы препятствий'!$A$1:$B$12,2)</f>
        <v>0</v>
      </c>
      <c r="BX179" s="24" t="str">
        <f t="shared" si="112"/>
        <v xml:space="preserve"> </v>
      </c>
      <c r="BY179" s="11">
        <f t="shared" si="113"/>
        <v>16561220</v>
      </c>
      <c r="BZ179" s="25">
        <f t="shared" si="114"/>
        <v>482.44994251057506</v>
      </c>
      <c r="CA179" s="11">
        <f t="shared" si="115"/>
        <v>15950</v>
      </c>
      <c r="CB179" s="12">
        <f t="shared" si="116"/>
        <v>-16544787.550057489</v>
      </c>
      <c r="CC179" s="11">
        <f t="shared" si="117"/>
        <v>15</v>
      </c>
    </row>
    <row r="180" spans="58:81">
      <c r="BF180" s="17">
        <f t="shared" si="95"/>
        <v>89</v>
      </c>
      <c r="BG180" s="26">
        <f t="shared" si="96"/>
        <v>645.73724110751175</v>
      </c>
      <c r="BH180" s="12">
        <f t="shared" si="97"/>
        <v>58.947722050361975</v>
      </c>
      <c r="BI180" s="13">
        <f t="shared" si="98"/>
        <v>0.37915265937499987</v>
      </c>
      <c r="BJ180" s="12">
        <f t="shared" si="99"/>
        <v>60</v>
      </c>
      <c r="BK180" s="12">
        <f t="shared" si="100"/>
        <v>60</v>
      </c>
      <c r="BL180" s="11">
        <f t="shared" si="101"/>
        <v>2</v>
      </c>
      <c r="BM180" s="11">
        <f t="shared" si="102"/>
        <v>50</v>
      </c>
      <c r="BN180" s="11">
        <f t="shared" si="103"/>
        <v>0</v>
      </c>
      <c r="BO180" s="20">
        <f t="shared" si="104"/>
        <v>0.61908564814814504</v>
      </c>
      <c r="BP180" s="11">
        <f t="shared" si="105"/>
        <v>1</v>
      </c>
      <c r="BQ180" s="11">
        <f t="shared" si="106"/>
        <v>0</v>
      </c>
      <c r="BR180" s="11">
        <f t="shared" si="107"/>
        <v>0</v>
      </c>
      <c r="BS180" s="11">
        <f t="shared" si="108"/>
        <v>1</v>
      </c>
      <c r="BT180" s="12">
        <f t="shared" si="109"/>
        <v>16560745.737241108</v>
      </c>
      <c r="BU180" s="24" t="str">
        <f t="shared" si="110"/>
        <v>Мулянка</v>
      </c>
      <c r="BV180" s="11">
        <f t="shared" si="111"/>
        <v>-1</v>
      </c>
      <c r="BW180" s="24">
        <f>VLOOKUP(BV180,'Типы препятствий'!$A$1:$B$12,2)</f>
        <v>0</v>
      </c>
      <c r="BX180" s="24" t="str">
        <f t="shared" si="112"/>
        <v xml:space="preserve"> </v>
      </c>
      <c r="BY180" s="11">
        <f t="shared" si="113"/>
        <v>16561220</v>
      </c>
      <c r="BZ180" s="25">
        <f t="shared" si="114"/>
        <v>474.26275889202952</v>
      </c>
      <c r="CA180" s="11">
        <f t="shared" si="115"/>
        <v>15950</v>
      </c>
      <c r="CB180" s="12">
        <f t="shared" si="116"/>
        <v>-16544795.737241108</v>
      </c>
      <c r="CC180" s="11">
        <f t="shared" si="117"/>
        <v>15</v>
      </c>
    </row>
    <row r="181" spans="58:81">
      <c r="BF181" s="17">
        <f t="shared" si="95"/>
        <v>89.5</v>
      </c>
      <c r="BG181" s="26">
        <f t="shared" si="96"/>
        <v>654.01921289046129</v>
      </c>
      <c r="BH181" s="12">
        <f t="shared" si="97"/>
        <v>59.630196837236973</v>
      </c>
      <c r="BI181" s="13">
        <v>0.37</v>
      </c>
      <c r="BJ181" s="12">
        <f t="shared" si="99"/>
        <v>60</v>
      </c>
      <c r="BK181" s="12">
        <f t="shared" si="100"/>
        <v>60</v>
      </c>
      <c r="BL181" s="11">
        <f t="shared" si="101"/>
        <v>2</v>
      </c>
      <c r="BM181" s="11">
        <f t="shared" si="102"/>
        <v>50</v>
      </c>
      <c r="BN181" s="11">
        <f t="shared" si="103"/>
        <v>0</v>
      </c>
      <c r="BO181" s="20">
        <f t="shared" si="104"/>
        <v>0.61909143518518206</v>
      </c>
      <c r="BP181" s="11">
        <f t="shared" si="105"/>
        <v>1</v>
      </c>
      <c r="BQ181" s="11">
        <f t="shared" si="106"/>
        <v>0</v>
      </c>
      <c r="BR181" s="11">
        <f t="shared" si="107"/>
        <v>0</v>
      </c>
      <c r="BS181" s="11">
        <f t="shared" si="108"/>
        <v>1</v>
      </c>
      <c r="BT181" s="12">
        <f t="shared" si="109"/>
        <v>16560754.01921289</v>
      </c>
      <c r="BU181" s="24" t="str">
        <f t="shared" si="110"/>
        <v>Мулянка</v>
      </c>
      <c r="BV181" s="11">
        <f t="shared" si="111"/>
        <v>-1</v>
      </c>
      <c r="BW181" s="24">
        <f>VLOOKUP(BV181,'Типы препятствий'!$A$1:$B$12,2)</f>
        <v>0</v>
      </c>
      <c r="BX181" s="24" t="str">
        <f t="shared" si="112"/>
        <v xml:space="preserve"> </v>
      </c>
      <c r="BY181" s="11">
        <f t="shared" si="113"/>
        <v>16561220</v>
      </c>
      <c r="BZ181" s="25">
        <f t="shared" si="114"/>
        <v>465.98078710958362</v>
      </c>
      <c r="CA181" s="11">
        <f t="shared" si="115"/>
        <v>15950</v>
      </c>
      <c r="CB181" s="12">
        <f t="shared" si="116"/>
        <v>-16544804.01921289</v>
      </c>
      <c r="CC181" s="11">
        <f t="shared" si="117"/>
        <v>15</v>
      </c>
    </row>
    <row r="182" spans="58:81">
      <c r="BF182" s="17">
        <f t="shared" si="95"/>
        <v>90</v>
      </c>
      <c r="BG182" s="26">
        <f t="shared" si="96"/>
        <v>662.39368467341092</v>
      </c>
      <c r="BH182" s="12">
        <f t="shared" si="97"/>
        <v>60.29619683723697</v>
      </c>
      <c r="BI182" s="13">
        <v>0.38</v>
      </c>
      <c r="BJ182" s="12">
        <f t="shared" si="99"/>
        <v>60</v>
      </c>
      <c r="BK182" s="12">
        <f t="shared" si="100"/>
        <v>60</v>
      </c>
      <c r="BL182" s="11">
        <f t="shared" si="101"/>
        <v>2</v>
      </c>
      <c r="BM182" s="11">
        <f t="shared" si="102"/>
        <v>50</v>
      </c>
      <c r="BN182" s="11">
        <f t="shared" si="103"/>
        <v>0</v>
      </c>
      <c r="BO182" s="20">
        <f t="shared" si="104"/>
        <v>0.61909722222221908</v>
      </c>
      <c r="BP182" s="11">
        <f t="shared" si="105"/>
        <v>1</v>
      </c>
      <c r="BQ182" s="11">
        <f t="shared" si="106"/>
        <v>0</v>
      </c>
      <c r="BR182" s="11">
        <f t="shared" si="107"/>
        <v>0</v>
      </c>
      <c r="BS182" s="11">
        <f t="shared" si="108"/>
        <v>1</v>
      </c>
      <c r="BT182" s="12">
        <f t="shared" si="109"/>
        <v>16560762.393684674</v>
      </c>
      <c r="BU182" s="24" t="str">
        <f t="shared" si="110"/>
        <v>Мулянка</v>
      </c>
      <c r="BV182" s="11">
        <f t="shared" si="111"/>
        <v>-1</v>
      </c>
      <c r="BW182" s="24">
        <f>VLOOKUP(BV182,'Типы препятствий'!$A$1:$B$12,2)</f>
        <v>0</v>
      </c>
      <c r="BX182" s="24" t="str">
        <f t="shared" si="112"/>
        <v xml:space="preserve"> </v>
      </c>
      <c r="BY182" s="11">
        <f t="shared" si="113"/>
        <v>16561220</v>
      </c>
      <c r="BZ182" s="25">
        <f t="shared" si="114"/>
        <v>457.60631532594562</v>
      </c>
      <c r="CA182" s="11">
        <f t="shared" si="115"/>
        <v>15950</v>
      </c>
      <c r="CB182" s="12">
        <f t="shared" si="116"/>
        <v>-16544812.393684674</v>
      </c>
      <c r="CC182" s="11">
        <f t="shared" si="117"/>
        <v>15</v>
      </c>
    </row>
    <row r="183" spans="58:81">
      <c r="BF183" s="17">
        <f t="shared" si="95"/>
        <v>90.5</v>
      </c>
      <c r="BG183" s="26">
        <f t="shared" si="96"/>
        <v>670.86315645636046</v>
      </c>
      <c r="BH183" s="12">
        <f t="shared" si="97"/>
        <v>60.980196837236967</v>
      </c>
      <c r="BI183" s="13">
        <v>0.37</v>
      </c>
      <c r="BJ183" s="12">
        <f t="shared" si="99"/>
        <v>60</v>
      </c>
      <c r="BK183" s="12">
        <f t="shared" si="100"/>
        <v>60</v>
      </c>
      <c r="BL183" s="11">
        <f t="shared" si="101"/>
        <v>2</v>
      </c>
      <c r="BM183" s="11">
        <f t="shared" si="102"/>
        <v>50</v>
      </c>
      <c r="BN183" s="11">
        <f t="shared" si="103"/>
        <v>0</v>
      </c>
      <c r="BO183" s="20">
        <f t="shared" si="104"/>
        <v>0.6191030092592561</v>
      </c>
      <c r="BP183" s="11">
        <f t="shared" si="105"/>
        <v>1</v>
      </c>
      <c r="BQ183" s="11">
        <f t="shared" si="106"/>
        <v>0</v>
      </c>
      <c r="BR183" s="11">
        <f t="shared" si="107"/>
        <v>0</v>
      </c>
      <c r="BS183" s="11">
        <f t="shared" si="108"/>
        <v>1</v>
      </c>
      <c r="BT183" s="12">
        <f t="shared" si="109"/>
        <v>16560770.863156457</v>
      </c>
      <c r="BU183" s="24" t="str">
        <f t="shared" si="110"/>
        <v>Мулянка</v>
      </c>
      <c r="BV183" s="11">
        <f t="shared" si="111"/>
        <v>-1</v>
      </c>
      <c r="BW183" s="24">
        <f>VLOOKUP(BV183,'Типы препятствий'!$A$1:$B$12,2)</f>
        <v>0</v>
      </c>
      <c r="BX183" s="24" t="str">
        <f t="shared" si="112"/>
        <v xml:space="preserve"> </v>
      </c>
      <c r="BY183" s="11">
        <f t="shared" si="113"/>
        <v>16561220</v>
      </c>
      <c r="BZ183" s="25">
        <f t="shared" si="114"/>
        <v>449.13684354349971</v>
      </c>
      <c r="CA183" s="11">
        <f t="shared" si="115"/>
        <v>15950</v>
      </c>
      <c r="CB183" s="12">
        <f t="shared" si="116"/>
        <v>-16544820.863156457</v>
      </c>
      <c r="CC183" s="11">
        <f t="shared" si="117"/>
        <v>15</v>
      </c>
    </row>
    <row r="184" spans="58:81">
      <c r="BF184" s="17">
        <f t="shared" si="95"/>
        <v>91</v>
      </c>
      <c r="BG184" s="26">
        <f t="shared" si="96"/>
        <v>679.42512823931008</v>
      </c>
      <c r="BH184" s="12">
        <f t="shared" si="97"/>
        <v>61.646196837236964</v>
      </c>
      <c r="BI184" s="13">
        <v>0.35</v>
      </c>
      <c r="BJ184" s="12">
        <f t="shared" si="99"/>
        <v>60</v>
      </c>
      <c r="BK184" s="12">
        <f t="shared" si="100"/>
        <v>60</v>
      </c>
      <c r="BL184" s="11">
        <f t="shared" si="101"/>
        <v>2</v>
      </c>
      <c r="BM184" s="11">
        <f t="shared" si="102"/>
        <v>50</v>
      </c>
      <c r="BN184" s="11">
        <f t="shared" si="103"/>
        <v>0</v>
      </c>
      <c r="BO184" s="20">
        <f t="shared" si="104"/>
        <v>0.61910879629629312</v>
      </c>
      <c r="BP184" s="11">
        <f t="shared" si="105"/>
        <v>1</v>
      </c>
      <c r="BQ184" s="11">
        <f t="shared" si="106"/>
        <v>0</v>
      </c>
      <c r="BR184" s="11">
        <f t="shared" si="107"/>
        <v>0</v>
      </c>
      <c r="BS184" s="11">
        <f t="shared" si="108"/>
        <v>1</v>
      </c>
      <c r="BT184" s="12">
        <f t="shared" si="109"/>
        <v>16560779.42512824</v>
      </c>
      <c r="BU184" s="24" t="str">
        <f t="shared" si="110"/>
        <v>Мулянка</v>
      </c>
      <c r="BV184" s="11">
        <f t="shared" si="111"/>
        <v>-1</v>
      </c>
      <c r="BW184" s="24">
        <f>VLOOKUP(BV184,'Типы препятствий'!$A$1:$B$12,2)</f>
        <v>0</v>
      </c>
      <c r="BX184" s="24" t="str">
        <f t="shared" si="112"/>
        <v xml:space="preserve"> </v>
      </c>
      <c r="BY184" s="11">
        <f t="shared" si="113"/>
        <v>16561220</v>
      </c>
      <c r="BZ184" s="25">
        <f t="shared" si="114"/>
        <v>440.57487175986171</v>
      </c>
      <c r="CA184" s="11">
        <f t="shared" si="115"/>
        <v>15950</v>
      </c>
      <c r="CB184" s="12">
        <f t="shared" si="116"/>
        <v>-16544829.42512824</v>
      </c>
      <c r="CC184" s="11">
        <f t="shared" si="117"/>
        <v>15</v>
      </c>
    </row>
    <row r="185" spans="58:81">
      <c r="BF185" s="17">
        <f t="shared" si="95"/>
        <v>91.5</v>
      </c>
      <c r="BG185" s="26">
        <f t="shared" si="96"/>
        <v>688.07460002225969</v>
      </c>
      <c r="BH185" s="12">
        <f t="shared" si="97"/>
        <v>62.276196837236967</v>
      </c>
      <c r="BI185" s="13">
        <v>0.36</v>
      </c>
      <c r="BJ185" s="12">
        <f t="shared" si="99"/>
        <v>60</v>
      </c>
      <c r="BK185" s="12">
        <f t="shared" si="100"/>
        <v>60</v>
      </c>
      <c r="BL185" s="11">
        <f t="shared" si="101"/>
        <v>2</v>
      </c>
      <c r="BM185" s="11">
        <f t="shared" si="102"/>
        <v>50</v>
      </c>
      <c r="BN185" s="11">
        <f t="shared" si="103"/>
        <v>0</v>
      </c>
      <c r="BO185" s="20">
        <f t="shared" si="104"/>
        <v>0.61911458333333014</v>
      </c>
      <c r="BP185" s="11">
        <f t="shared" si="105"/>
        <v>1</v>
      </c>
      <c r="BQ185" s="11">
        <f t="shared" si="106"/>
        <v>0</v>
      </c>
      <c r="BR185" s="11">
        <f t="shared" si="107"/>
        <v>0</v>
      </c>
      <c r="BS185" s="11">
        <f t="shared" si="108"/>
        <v>1</v>
      </c>
      <c r="BT185" s="12">
        <f t="shared" si="109"/>
        <v>16560788.074600022</v>
      </c>
      <c r="BU185" s="24" t="str">
        <f t="shared" si="110"/>
        <v>Мулянка</v>
      </c>
      <c r="BV185" s="11">
        <f t="shared" si="111"/>
        <v>-1</v>
      </c>
      <c r="BW185" s="24">
        <f>VLOOKUP(BV185,'Типы препятствий'!$A$1:$B$12,2)</f>
        <v>0</v>
      </c>
      <c r="BX185" s="24" t="str">
        <f t="shared" si="112"/>
        <v xml:space="preserve"> </v>
      </c>
      <c r="BY185" s="11">
        <f t="shared" si="113"/>
        <v>16561220</v>
      </c>
      <c r="BZ185" s="25">
        <f t="shared" si="114"/>
        <v>431.92539997771382</v>
      </c>
      <c r="CA185" s="11">
        <f t="shared" si="115"/>
        <v>15950</v>
      </c>
      <c r="CB185" s="12">
        <f t="shared" si="116"/>
        <v>-16544838.074600022</v>
      </c>
      <c r="CC185" s="11">
        <f t="shared" si="117"/>
        <v>15</v>
      </c>
    </row>
    <row r="186" spans="58:81">
      <c r="BF186" s="17">
        <f t="shared" si="95"/>
        <v>92</v>
      </c>
      <c r="BG186" s="26">
        <f t="shared" si="96"/>
        <v>696.81407180520932</v>
      </c>
      <c r="BH186" s="12">
        <f t="shared" si="97"/>
        <v>62.92419683723697</v>
      </c>
      <c r="BI186" s="13">
        <v>0.34</v>
      </c>
      <c r="BJ186" s="12">
        <f t="shared" si="99"/>
        <v>60</v>
      </c>
      <c r="BK186" s="12">
        <f t="shared" si="100"/>
        <v>60</v>
      </c>
      <c r="BL186" s="11">
        <f t="shared" si="101"/>
        <v>2</v>
      </c>
      <c r="BM186" s="11">
        <f t="shared" si="102"/>
        <v>50</v>
      </c>
      <c r="BN186" s="11">
        <f t="shared" si="103"/>
        <v>0</v>
      </c>
      <c r="BO186" s="20">
        <f t="shared" si="104"/>
        <v>0.61912037037036716</v>
      </c>
      <c r="BP186" s="11">
        <f t="shared" si="105"/>
        <v>1</v>
      </c>
      <c r="BQ186" s="11">
        <f t="shared" si="106"/>
        <v>0</v>
      </c>
      <c r="BR186" s="11">
        <f t="shared" si="107"/>
        <v>0</v>
      </c>
      <c r="BS186" s="11">
        <f t="shared" si="108"/>
        <v>1</v>
      </c>
      <c r="BT186" s="12">
        <f t="shared" si="109"/>
        <v>16560796.814071804</v>
      </c>
      <c r="BU186" s="24" t="str">
        <f t="shared" si="110"/>
        <v>Мулянка</v>
      </c>
      <c r="BV186" s="11">
        <f t="shared" si="111"/>
        <v>-1</v>
      </c>
      <c r="BW186" s="24">
        <f>VLOOKUP(BV186,'Типы препятствий'!$A$1:$B$12,2)</f>
        <v>0</v>
      </c>
      <c r="BX186" s="24" t="str">
        <f t="shared" si="112"/>
        <v xml:space="preserve"> </v>
      </c>
      <c r="BY186" s="11">
        <f t="shared" si="113"/>
        <v>16561220</v>
      </c>
      <c r="BZ186" s="25">
        <f t="shared" si="114"/>
        <v>423.18592819571495</v>
      </c>
      <c r="CA186" s="11">
        <f t="shared" si="115"/>
        <v>15950</v>
      </c>
      <c r="CB186" s="12">
        <f t="shared" si="116"/>
        <v>-16544846.814071804</v>
      </c>
      <c r="CC186" s="11">
        <f t="shared" si="117"/>
        <v>15</v>
      </c>
    </row>
    <row r="187" spans="58:81">
      <c r="BF187" s="17">
        <f t="shared" si="95"/>
        <v>92.5</v>
      </c>
      <c r="BG187" s="26">
        <f t="shared" si="96"/>
        <v>705.63854358815888</v>
      </c>
      <c r="BH187" s="12">
        <f t="shared" si="97"/>
        <v>63.536196837236972</v>
      </c>
      <c r="BI187" s="13">
        <v>0.35</v>
      </c>
      <c r="BJ187" s="12">
        <f t="shared" si="99"/>
        <v>60</v>
      </c>
      <c r="BK187" s="12">
        <f t="shared" si="100"/>
        <v>60</v>
      </c>
      <c r="BL187" s="11">
        <f t="shared" si="101"/>
        <v>2</v>
      </c>
      <c r="BM187" s="11">
        <f t="shared" si="102"/>
        <v>50</v>
      </c>
      <c r="BN187" s="11">
        <f t="shared" si="103"/>
        <v>0</v>
      </c>
      <c r="BO187" s="20">
        <f t="shared" si="104"/>
        <v>0.61912615740740418</v>
      </c>
      <c r="BP187" s="11">
        <f t="shared" si="105"/>
        <v>1</v>
      </c>
      <c r="BQ187" s="11">
        <f t="shared" si="106"/>
        <v>0</v>
      </c>
      <c r="BR187" s="11">
        <f t="shared" si="107"/>
        <v>0</v>
      </c>
      <c r="BS187" s="11">
        <f t="shared" si="108"/>
        <v>1</v>
      </c>
      <c r="BT187" s="12">
        <f t="shared" si="109"/>
        <v>16560805.638543589</v>
      </c>
      <c r="BU187" s="24" t="str">
        <f t="shared" si="110"/>
        <v>Мулянка</v>
      </c>
      <c r="BV187" s="11">
        <f t="shared" si="111"/>
        <v>-1</v>
      </c>
      <c r="BW187" s="24">
        <f>VLOOKUP(BV187,'Типы препятствий'!$A$1:$B$12,2)</f>
        <v>0</v>
      </c>
      <c r="BX187" s="24" t="str">
        <f t="shared" si="112"/>
        <v xml:space="preserve"> </v>
      </c>
      <c r="BY187" s="11">
        <f t="shared" si="113"/>
        <v>16561220</v>
      </c>
      <c r="BZ187" s="25">
        <f t="shared" si="114"/>
        <v>414.36145641095936</v>
      </c>
      <c r="CA187" s="11">
        <f t="shared" si="115"/>
        <v>15950</v>
      </c>
      <c r="CB187" s="12">
        <f t="shared" si="116"/>
        <v>-16544855.638543589</v>
      </c>
      <c r="CC187" s="11">
        <f t="shared" si="117"/>
        <v>15</v>
      </c>
    </row>
    <row r="188" spans="58:81">
      <c r="BF188" s="17">
        <f t="shared" si="95"/>
        <v>93</v>
      </c>
      <c r="BG188" s="26">
        <f t="shared" si="96"/>
        <v>714.55051537110842</v>
      </c>
      <c r="BH188" s="12">
        <f t="shared" si="97"/>
        <v>64.166196837236967</v>
      </c>
      <c r="BI188" s="13">
        <v>0.34</v>
      </c>
      <c r="BJ188" s="12">
        <f t="shared" si="99"/>
        <v>60</v>
      </c>
      <c r="BK188" s="12">
        <f t="shared" si="100"/>
        <v>60</v>
      </c>
      <c r="BL188" s="11">
        <f t="shared" si="101"/>
        <v>2</v>
      </c>
      <c r="BM188" s="11">
        <f t="shared" si="102"/>
        <v>50</v>
      </c>
      <c r="BN188" s="11">
        <f t="shared" si="103"/>
        <v>0</v>
      </c>
      <c r="BO188" s="20">
        <f t="shared" si="104"/>
        <v>0.6191319444444412</v>
      </c>
      <c r="BP188" s="11">
        <f t="shared" si="105"/>
        <v>1</v>
      </c>
      <c r="BQ188" s="11">
        <f t="shared" si="106"/>
        <v>0</v>
      </c>
      <c r="BR188" s="11">
        <f t="shared" si="107"/>
        <v>0</v>
      </c>
      <c r="BS188" s="11">
        <f t="shared" si="108"/>
        <v>1</v>
      </c>
      <c r="BT188" s="12">
        <f t="shared" si="109"/>
        <v>16560814.55051537</v>
      </c>
      <c r="BU188" s="24" t="str">
        <f t="shared" si="110"/>
        <v>Мулянка</v>
      </c>
      <c r="BV188" s="11">
        <f t="shared" si="111"/>
        <v>-1</v>
      </c>
      <c r="BW188" s="24">
        <f>VLOOKUP(BV188,'Типы препятствий'!$A$1:$B$12,2)</f>
        <v>0</v>
      </c>
      <c r="BX188" s="24" t="str">
        <f t="shared" si="112"/>
        <v xml:space="preserve"> </v>
      </c>
      <c r="BY188" s="11">
        <f t="shared" si="113"/>
        <v>16561220</v>
      </c>
      <c r="BZ188" s="25">
        <f t="shared" si="114"/>
        <v>405.44948462955654</v>
      </c>
      <c r="CA188" s="11">
        <f t="shared" si="115"/>
        <v>15950</v>
      </c>
      <c r="CB188" s="12">
        <f t="shared" si="116"/>
        <v>-16544864.55051537</v>
      </c>
      <c r="CC188" s="11">
        <f t="shared" si="117"/>
        <v>15</v>
      </c>
    </row>
    <row r="189" spans="58:81">
      <c r="BF189" s="17">
        <f t="shared" si="95"/>
        <v>93.5</v>
      </c>
      <c r="BG189" s="26">
        <f t="shared" si="96"/>
        <v>723.54748715405799</v>
      </c>
      <c r="BH189" s="12">
        <f t="shared" si="97"/>
        <v>64.778196837236962</v>
      </c>
      <c r="BI189" s="13">
        <f t="shared" si="98"/>
        <v>0.32300000000000001</v>
      </c>
      <c r="BJ189" s="12">
        <f t="shared" si="99"/>
        <v>60</v>
      </c>
      <c r="BK189" s="12">
        <f t="shared" si="100"/>
        <v>60</v>
      </c>
      <c r="BL189" s="11">
        <f t="shared" si="101"/>
        <v>2</v>
      </c>
      <c r="BM189" s="11">
        <f t="shared" si="102"/>
        <v>50</v>
      </c>
      <c r="BN189" s="11">
        <f t="shared" si="103"/>
        <v>0</v>
      </c>
      <c r="BO189" s="20">
        <f t="shared" si="104"/>
        <v>0.61913773148147822</v>
      </c>
      <c r="BP189" s="11">
        <f t="shared" si="105"/>
        <v>1</v>
      </c>
      <c r="BQ189" s="11">
        <f t="shared" si="106"/>
        <v>0</v>
      </c>
      <c r="BR189" s="11">
        <f t="shared" si="107"/>
        <v>0</v>
      </c>
      <c r="BS189" s="11">
        <f t="shared" si="108"/>
        <v>1</v>
      </c>
      <c r="BT189" s="12">
        <f t="shared" si="109"/>
        <v>16560823.547487155</v>
      </c>
      <c r="BU189" s="24" t="str">
        <f t="shared" si="110"/>
        <v>Мулянка</v>
      </c>
      <c r="BV189" s="11">
        <f t="shared" si="111"/>
        <v>-1</v>
      </c>
      <c r="BW189" s="24">
        <f>VLOOKUP(BV189,'Типы препятствий'!$A$1:$B$12,2)</f>
        <v>0</v>
      </c>
      <c r="BX189" s="24" t="str">
        <f t="shared" si="112"/>
        <v xml:space="preserve"> </v>
      </c>
      <c r="BY189" s="11">
        <f t="shared" si="113"/>
        <v>16561220</v>
      </c>
      <c r="BZ189" s="25">
        <f t="shared" si="114"/>
        <v>396.452512845397</v>
      </c>
      <c r="CA189" s="11">
        <f t="shared" si="115"/>
        <v>15950</v>
      </c>
      <c r="CB189" s="12">
        <f t="shared" si="116"/>
        <v>-16544873.547487155</v>
      </c>
      <c r="CC189" s="11">
        <f t="shared" si="117"/>
        <v>15</v>
      </c>
    </row>
    <row r="190" spans="58:81">
      <c r="BF190" s="17">
        <f t="shared" si="95"/>
        <v>94</v>
      </c>
      <c r="BG190" s="26">
        <f t="shared" si="96"/>
        <v>732.62520893700753</v>
      </c>
      <c r="BH190" s="12">
        <f t="shared" si="97"/>
        <v>65.359596837236964</v>
      </c>
      <c r="BI190" s="13">
        <f t="shared" si="98"/>
        <v>0.30685000000000001</v>
      </c>
      <c r="BJ190" s="12">
        <f t="shared" si="99"/>
        <v>60</v>
      </c>
      <c r="BK190" s="12">
        <f t="shared" si="100"/>
        <v>60</v>
      </c>
      <c r="BL190" s="11">
        <f t="shared" si="101"/>
        <v>2</v>
      </c>
      <c r="BM190" s="11">
        <f t="shared" si="102"/>
        <v>50</v>
      </c>
      <c r="BN190" s="11">
        <f t="shared" si="103"/>
        <v>0</v>
      </c>
      <c r="BO190" s="20">
        <f t="shared" si="104"/>
        <v>0.61914351851851523</v>
      </c>
      <c r="BP190" s="11">
        <f t="shared" si="105"/>
        <v>1</v>
      </c>
      <c r="BQ190" s="11">
        <f t="shared" si="106"/>
        <v>0</v>
      </c>
      <c r="BR190" s="11">
        <f t="shared" si="107"/>
        <v>0</v>
      </c>
      <c r="BS190" s="11">
        <f t="shared" si="108"/>
        <v>1</v>
      </c>
      <c r="BT190" s="12">
        <f t="shared" si="109"/>
        <v>16560832.625208937</v>
      </c>
      <c r="BU190" s="24" t="str">
        <f t="shared" si="110"/>
        <v>Мулянка</v>
      </c>
      <c r="BV190" s="11">
        <f t="shared" si="111"/>
        <v>-1</v>
      </c>
      <c r="BW190" s="24">
        <f>VLOOKUP(BV190,'Типы препятствий'!$A$1:$B$12,2)</f>
        <v>0</v>
      </c>
      <c r="BX190" s="24" t="str">
        <f t="shared" si="112"/>
        <v xml:space="preserve"> </v>
      </c>
      <c r="BY190" s="11">
        <f t="shared" si="113"/>
        <v>16561220</v>
      </c>
      <c r="BZ190" s="25">
        <f t="shared" si="114"/>
        <v>387.37479106336832</v>
      </c>
      <c r="CA190" s="11">
        <f t="shared" si="115"/>
        <v>15950</v>
      </c>
      <c r="CB190" s="12">
        <f t="shared" si="116"/>
        <v>-16544882.625208937</v>
      </c>
      <c r="CC190" s="11">
        <f t="shared" si="117"/>
        <v>15</v>
      </c>
    </row>
    <row r="191" spans="58:81">
      <c r="BF191" s="17">
        <f t="shared" si="95"/>
        <v>94.5</v>
      </c>
      <c r="BG191" s="26">
        <f t="shared" si="96"/>
        <v>741.77964321995705</v>
      </c>
      <c r="BH191" s="12">
        <f t="shared" si="97"/>
        <v>65.911926837236962</v>
      </c>
      <c r="BI191" s="13">
        <f t="shared" si="98"/>
        <v>0.29150749999999997</v>
      </c>
      <c r="BJ191" s="12">
        <f t="shared" si="99"/>
        <v>60</v>
      </c>
      <c r="BK191" s="12">
        <f t="shared" si="100"/>
        <v>60</v>
      </c>
      <c r="BL191" s="11">
        <f t="shared" si="101"/>
        <v>2</v>
      </c>
      <c r="BM191" s="11">
        <f t="shared" si="102"/>
        <v>50</v>
      </c>
      <c r="BN191" s="11">
        <f t="shared" si="103"/>
        <v>0</v>
      </c>
      <c r="BO191" s="20">
        <f t="shared" si="104"/>
        <v>0.61914930555555225</v>
      </c>
      <c r="BP191" s="11">
        <f t="shared" si="105"/>
        <v>1</v>
      </c>
      <c r="BQ191" s="11">
        <f t="shared" si="106"/>
        <v>0</v>
      </c>
      <c r="BR191" s="11">
        <f t="shared" si="107"/>
        <v>0</v>
      </c>
      <c r="BS191" s="11">
        <f t="shared" si="108"/>
        <v>1</v>
      </c>
      <c r="BT191" s="12">
        <f t="shared" si="109"/>
        <v>16560841.779643221</v>
      </c>
      <c r="BU191" s="24" t="str">
        <f t="shared" si="110"/>
        <v>Мулянка</v>
      </c>
      <c r="BV191" s="11">
        <f t="shared" si="111"/>
        <v>-1</v>
      </c>
      <c r="BW191" s="24">
        <f>VLOOKUP(BV191,'Типы препятствий'!$A$1:$B$12,2)</f>
        <v>0</v>
      </c>
      <c r="BX191" s="24" t="str">
        <f t="shared" si="112"/>
        <v xml:space="preserve"> </v>
      </c>
      <c r="BY191" s="11">
        <f t="shared" si="113"/>
        <v>16561220</v>
      </c>
      <c r="BZ191" s="25">
        <f t="shared" si="114"/>
        <v>378.22035677917302</v>
      </c>
      <c r="CA191" s="11">
        <f t="shared" si="115"/>
        <v>15950</v>
      </c>
      <c r="CB191" s="12">
        <f t="shared" si="116"/>
        <v>-16544891.779643221</v>
      </c>
      <c r="CC191" s="11">
        <f t="shared" si="117"/>
        <v>15</v>
      </c>
    </row>
    <row r="192" spans="58:81">
      <c r="BF192" s="17">
        <f t="shared" si="95"/>
        <v>95</v>
      </c>
      <c r="BG192" s="26">
        <f t="shared" si="96"/>
        <v>751.0069543779066</v>
      </c>
      <c r="BH192" s="12">
        <f t="shared" si="97"/>
        <v>66.436640337236966</v>
      </c>
      <c r="BI192" s="13">
        <f t="shared" si="98"/>
        <v>0.27693212499999997</v>
      </c>
      <c r="BJ192" s="12">
        <f t="shared" si="99"/>
        <v>60</v>
      </c>
      <c r="BK192" s="12">
        <f t="shared" si="100"/>
        <v>60</v>
      </c>
      <c r="BL192" s="11">
        <f t="shared" si="101"/>
        <v>2</v>
      </c>
      <c r="BM192" s="11">
        <f t="shared" si="102"/>
        <v>50</v>
      </c>
      <c r="BN192" s="11">
        <f t="shared" si="103"/>
        <v>0</v>
      </c>
      <c r="BO192" s="20">
        <f t="shared" si="104"/>
        <v>0.61915509259258927</v>
      </c>
      <c r="BP192" s="11">
        <f t="shared" si="105"/>
        <v>1</v>
      </c>
      <c r="BQ192" s="11">
        <f t="shared" si="106"/>
        <v>0</v>
      </c>
      <c r="BR192" s="11">
        <f t="shared" si="107"/>
        <v>0</v>
      </c>
      <c r="BS192" s="11">
        <f t="shared" si="108"/>
        <v>1</v>
      </c>
      <c r="BT192" s="12">
        <f t="shared" si="109"/>
        <v>16560851.006954378</v>
      </c>
      <c r="BU192" s="24" t="str">
        <f t="shared" si="110"/>
        <v>Мулянка</v>
      </c>
      <c r="BV192" s="11">
        <f t="shared" si="111"/>
        <v>-1</v>
      </c>
      <c r="BW192" s="24">
        <f>VLOOKUP(BV192,'Типы препятствий'!$A$1:$B$12,2)</f>
        <v>0</v>
      </c>
      <c r="BX192" s="24" t="str">
        <f t="shared" si="112"/>
        <v xml:space="preserve"> </v>
      </c>
      <c r="BY192" s="11">
        <f t="shared" si="113"/>
        <v>16561220</v>
      </c>
      <c r="BZ192" s="25">
        <f t="shared" si="114"/>
        <v>368.9930456224829</v>
      </c>
      <c r="CA192" s="11">
        <f t="shared" si="115"/>
        <v>15950</v>
      </c>
      <c r="CB192" s="12">
        <f t="shared" si="116"/>
        <v>-16544901.006954378</v>
      </c>
      <c r="CC192" s="11">
        <f t="shared" si="117"/>
        <v>15</v>
      </c>
    </row>
    <row r="193" spans="58:81">
      <c r="BF193" s="17">
        <f t="shared" si="95"/>
        <v>95.5</v>
      </c>
      <c r="BG193" s="26">
        <f t="shared" si="96"/>
        <v>760.3034985671062</v>
      </c>
      <c r="BH193" s="12">
        <f t="shared" si="97"/>
        <v>66.935118162236961</v>
      </c>
      <c r="BI193" s="13">
        <v>0.25</v>
      </c>
      <c r="BJ193" s="12">
        <f t="shared" si="99"/>
        <v>60</v>
      </c>
      <c r="BK193" s="12">
        <f t="shared" si="100"/>
        <v>60</v>
      </c>
      <c r="BL193" s="11">
        <f t="shared" si="101"/>
        <v>2</v>
      </c>
      <c r="BM193" s="11">
        <f t="shared" si="102"/>
        <v>50</v>
      </c>
      <c r="BN193" s="11">
        <f t="shared" si="103"/>
        <v>0</v>
      </c>
      <c r="BO193" s="20">
        <f t="shared" si="104"/>
        <v>0.61916087962962629</v>
      </c>
      <c r="BP193" s="11">
        <f t="shared" si="105"/>
        <v>1</v>
      </c>
      <c r="BQ193" s="11">
        <f t="shared" si="106"/>
        <v>0</v>
      </c>
      <c r="BR193" s="11">
        <f t="shared" si="107"/>
        <v>0</v>
      </c>
      <c r="BS193" s="11">
        <f t="shared" si="108"/>
        <v>1</v>
      </c>
      <c r="BT193" s="12">
        <f t="shared" si="109"/>
        <v>16560860.303498568</v>
      </c>
      <c r="BU193" s="24" t="str">
        <f t="shared" si="110"/>
        <v>Мулянка</v>
      </c>
      <c r="BV193" s="11">
        <f t="shared" si="111"/>
        <v>-1</v>
      </c>
      <c r="BW193" s="24">
        <f>VLOOKUP(BV193,'Типы препятствий'!$A$1:$B$12,2)</f>
        <v>0</v>
      </c>
      <c r="BX193" s="24" t="str">
        <f t="shared" si="112"/>
        <v xml:space="preserve"> </v>
      </c>
      <c r="BY193" s="11">
        <f t="shared" si="113"/>
        <v>16561220</v>
      </c>
      <c r="BZ193" s="25">
        <f t="shared" si="114"/>
        <v>359.69650143198669</v>
      </c>
      <c r="CA193" s="11">
        <f t="shared" si="115"/>
        <v>15950</v>
      </c>
      <c r="CB193" s="12">
        <f t="shared" si="116"/>
        <v>-16544910.303498568</v>
      </c>
      <c r="CC193" s="11">
        <f t="shared" si="117"/>
        <v>15</v>
      </c>
    </row>
    <row r="194" spans="58:81">
      <c r="BF194" s="17">
        <f t="shared" si="95"/>
        <v>96</v>
      </c>
      <c r="BG194" s="26">
        <f t="shared" si="96"/>
        <v>769.66254275630581</v>
      </c>
      <c r="BH194" s="12">
        <f t="shared" si="97"/>
        <v>67.385118162236964</v>
      </c>
      <c r="BI194" s="13">
        <v>0.26</v>
      </c>
      <c r="BJ194" s="12">
        <f t="shared" si="99"/>
        <v>60</v>
      </c>
      <c r="BK194" s="12">
        <f t="shared" si="100"/>
        <v>60</v>
      </c>
      <c r="BL194" s="11">
        <f t="shared" si="101"/>
        <v>2</v>
      </c>
      <c r="BM194" s="11">
        <f t="shared" si="102"/>
        <v>50</v>
      </c>
      <c r="BN194" s="11">
        <f t="shared" si="103"/>
        <v>0</v>
      </c>
      <c r="BO194" s="20">
        <f t="shared" si="104"/>
        <v>0.61916666666666331</v>
      </c>
      <c r="BP194" s="11">
        <f t="shared" si="105"/>
        <v>1</v>
      </c>
      <c r="BQ194" s="11">
        <f t="shared" si="106"/>
        <v>0</v>
      </c>
      <c r="BR194" s="11">
        <f t="shared" si="107"/>
        <v>0</v>
      </c>
      <c r="BS194" s="11">
        <f t="shared" si="108"/>
        <v>1</v>
      </c>
      <c r="BT194" s="12">
        <f t="shared" si="109"/>
        <v>16560869.662542757</v>
      </c>
      <c r="BU194" s="24" t="str">
        <f t="shared" si="110"/>
        <v>Мулянка</v>
      </c>
      <c r="BV194" s="11">
        <f t="shared" si="111"/>
        <v>-1</v>
      </c>
      <c r="BW194" s="24">
        <f>VLOOKUP(BV194,'Типы препятствий'!$A$1:$B$12,2)</f>
        <v>0</v>
      </c>
      <c r="BX194" s="24" t="str">
        <f t="shared" si="112"/>
        <v xml:space="preserve"> </v>
      </c>
      <c r="BY194" s="11">
        <f t="shared" si="113"/>
        <v>16561220</v>
      </c>
      <c r="BZ194" s="25">
        <f t="shared" si="114"/>
        <v>350.33745724335313</v>
      </c>
      <c r="CA194" s="11">
        <f t="shared" si="115"/>
        <v>15950</v>
      </c>
      <c r="CB194" s="12">
        <f t="shared" si="116"/>
        <v>-16544919.662542757</v>
      </c>
      <c r="CC194" s="11">
        <f t="shared" si="117"/>
        <v>15</v>
      </c>
    </row>
    <row r="195" spans="58:81">
      <c r="BF195" s="17">
        <f t="shared" si="95"/>
        <v>96.5</v>
      </c>
      <c r="BG195" s="26">
        <f t="shared" si="96"/>
        <v>779.08658694550536</v>
      </c>
      <c r="BH195" s="12">
        <f t="shared" si="97"/>
        <v>67.853118162236967</v>
      </c>
      <c r="BI195" s="13">
        <v>0.25</v>
      </c>
      <c r="BJ195" s="12">
        <f t="shared" si="99"/>
        <v>60</v>
      </c>
      <c r="BK195" s="12">
        <f t="shared" si="100"/>
        <v>60</v>
      </c>
      <c r="BL195" s="11">
        <f t="shared" si="101"/>
        <v>2</v>
      </c>
      <c r="BM195" s="11">
        <f t="shared" si="102"/>
        <v>50</v>
      </c>
      <c r="BN195" s="11">
        <f t="shared" si="103"/>
        <v>0</v>
      </c>
      <c r="BO195" s="20">
        <f t="shared" si="104"/>
        <v>0.61917245370370033</v>
      </c>
      <c r="BP195" s="11">
        <f t="shared" si="105"/>
        <v>1</v>
      </c>
      <c r="BQ195" s="11">
        <f t="shared" si="106"/>
        <v>0</v>
      </c>
      <c r="BR195" s="11">
        <f t="shared" si="107"/>
        <v>0</v>
      </c>
      <c r="BS195" s="11">
        <f t="shared" si="108"/>
        <v>1</v>
      </c>
      <c r="BT195" s="12">
        <f t="shared" si="109"/>
        <v>16560879.086586945</v>
      </c>
      <c r="BU195" s="24" t="str">
        <f t="shared" si="110"/>
        <v>Мулянка</v>
      </c>
      <c r="BV195" s="11">
        <f t="shared" si="111"/>
        <v>-1</v>
      </c>
      <c r="BW195" s="24">
        <f>VLOOKUP(BV195,'Типы препятствий'!$A$1:$B$12,2)</f>
        <v>0</v>
      </c>
      <c r="BX195" s="24" t="str">
        <f t="shared" si="112"/>
        <v xml:space="preserve"> </v>
      </c>
      <c r="BY195" s="11">
        <f t="shared" si="113"/>
        <v>16561220</v>
      </c>
      <c r="BZ195" s="25">
        <f t="shared" si="114"/>
        <v>340.91341305524111</v>
      </c>
      <c r="CA195" s="11">
        <f t="shared" si="115"/>
        <v>15950</v>
      </c>
      <c r="CB195" s="12">
        <f t="shared" si="116"/>
        <v>-16544929.086586945</v>
      </c>
      <c r="CC195" s="11">
        <f t="shared" si="117"/>
        <v>15</v>
      </c>
    </row>
    <row r="196" spans="58:81">
      <c r="BF196" s="17">
        <f t="shared" si="95"/>
        <v>97</v>
      </c>
      <c r="BG196" s="26">
        <f t="shared" si="96"/>
        <v>788.57313113470491</v>
      </c>
      <c r="BH196" s="12">
        <f t="shared" si="97"/>
        <v>68.30311816223697</v>
      </c>
      <c r="BI196" s="13">
        <v>0.25</v>
      </c>
      <c r="BJ196" s="12">
        <f t="shared" si="99"/>
        <v>60</v>
      </c>
      <c r="BK196" s="12">
        <f t="shared" si="100"/>
        <v>60</v>
      </c>
      <c r="BL196" s="11">
        <f t="shared" si="101"/>
        <v>2</v>
      </c>
      <c r="BM196" s="11">
        <f t="shared" si="102"/>
        <v>50</v>
      </c>
      <c r="BN196" s="11">
        <f t="shared" si="103"/>
        <v>0</v>
      </c>
      <c r="BO196" s="20">
        <f t="shared" si="104"/>
        <v>0.61917824074073735</v>
      </c>
      <c r="BP196" s="11">
        <f t="shared" si="105"/>
        <v>1</v>
      </c>
      <c r="BQ196" s="11">
        <f t="shared" si="106"/>
        <v>0</v>
      </c>
      <c r="BR196" s="11">
        <f t="shared" si="107"/>
        <v>0</v>
      </c>
      <c r="BS196" s="11">
        <f t="shared" si="108"/>
        <v>1</v>
      </c>
      <c r="BT196" s="12">
        <f t="shared" si="109"/>
        <v>16560888.573131135</v>
      </c>
      <c r="BU196" s="24" t="str">
        <f t="shared" si="110"/>
        <v>Мулянка</v>
      </c>
      <c r="BV196" s="11">
        <f t="shared" si="111"/>
        <v>-1</v>
      </c>
      <c r="BW196" s="24">
        <f>VLOOKUP(BV196,'Типы препятствий'!$A$1:$B$12,2)</f>
        <v>0</v>
      </c>
      <c r="BX196" s="24" t="str">
        <f t="shared" si="112"/>
        <v xml:space="preserve"> </v>
      </c>
      <c r="BY196" s="11">
        <f t="shared" si="113"/>
        <v>16561220</v>
      </c>
      <c r="BZ196" s="25">
        <f t="shared" si="114"/>
        <v>331.42686886526644</v>
      </c>
      <c r="CA196" s="11">
        <f t="shared" si="115"/>
        <v>15950</v>
      </c>
      <c r="CB196" s="12">
        <f t="shared" si="116"/>
        <v>-16544938.573131135</v>
      </c>
      <c r="CC196" s="11">
        <f t="shared" si="117"/>
        <v>15</v>
      </c>
    </row>
    <row r="197" spans="58:81">
      <c r="BF197" s="17">
        <f t="shared" si="95"/>
        <v>97.5</v>
      </c>
      <c r="BG197" s="26">
        <f t="shared" si="96"/>
        <v>798.12217532390446</v>
      </c>
      <c r="BH197" s="12">
        <f t="shared" si="97"/>
        <v>68.753118162236973</v>
      </c>
      <c r="BI197" s="13">
        <v>0.24</v>
      </c>
      <c r="BJ197" s="12">
        <f t="shared" si="99"/>
        <v>60</v>
      </c>
      <c r="BK197" s="12">
        <f t="shared" si="100"/>
        <v>60</v>
      </c>
      <c r="BL197" s="11">
        <f t="shared" si="101"/>
        <v>2</v>
      </c>
      <c r="BM197" s="11">
        <f t="shared" si="102"/>
        <v>50</v>
      </c>
      <c r="BN197" s="11">
        <f t="shared" si="103"/>
        <v>0</v>
      </c>
      <c r="BO197" s="20">
        <f t="shared" si="104"/>
        <v>0.61918402777777437</v>
      </c>
      <c r="BP197" s="11">
        <f t="shared" si="105"/>
        <v>1</v>
      </c>
      <c r="BQ197" s="11">
        <f t="shared" si="106"/>
        <v>0</v>
      </c>
      <c r="BR197" s="11">
        <f t="shared" si="107"/>
        <v>0</v>
      </c>
      <c r="BS197" s="11">
        <f t="shared" si="108"/>
        <v>1</v>
      </c>
      <c r="BT197" s="12">
        <f t="shared" si="109"/>
        <v>16560898.122175325</v>
      </c>
      <c r="BU197" s="24" t="str">
        <f t="shared" si="110"/>
        <v>Мулянка</v>
      </c>
      <c r="BV197" s="11">
        <f t="shared" si="111"/>
        <v>-1</v>
      </c>
      <c r="BW197" s="24">
        <f>VLOOKUP(BV197,'Типы препятствий'!$A$1:$B$12,2)</f>
        <v>0</v>
      </c>
      <c r="BX197" s="24" t="str">
        <f t="shared" si="112"/>
        <v xml:space="preserve"> </v>
      </c>
      <c r="BY197" s="11">
        <f t="shared" si="113"/>
        <v>16561220</v>
      </c>
      <c r="BZ197" s="25">
        <f t="shared" si="114"/>
        <v>321.87782467529178</v>
      </c>
      <c r="CA197" s="11">
        <f t="shared" si="115"/>
        <v>15950</v>
      </c>
      <c r="CB197" s="12">
        <f t="shared" si="116"/>
        <v>-16544948.122175325</v>
      </c>
      <c r="CC197" s="11">
        <f t="shared" si="117"/>
        <v>15</v>
      </c>
    </row>
    <row r="198" spans="58:81">
      <c r="BF198" s="17">
        <f t="shared" si="95"/>
        <v>98</v>
      </c>
      <c r="BG198" s="26">
        <f t="shared" si="96"/>
        <v>807.73121951310407</v>
      </c>
      <c r="BH198" s="12">
        <f t="shared" si="97"/>
        <v>69.185118162236975</v>
      </c>
      <c r="BI198" s="13">
        <f t="shared" si="98"/>
        <v>0.22799999999999998</v>
      </c>
      <c r="BJ198" s="12">
        <f t="shared" si="99"/>
        <v>60</v>
      </c>
      <c r="BK198" s="12">
        <f t="shared" si="100"/>
        <v>60</v>
      </c>
      <c r="BL198" s="11">
        <f t="shared" si="101"/>
        <v>2</v>
      </c>
      <c r="BM198" s="11">
        <f t="shared" si="102"/>
        <v>50</v>
      </c>
      <c r="BN198" s="11">
        <f t="shared" si="103"/>
        <v>0</v>
      </c>
      <c r="BO198" s="20">
        <f t="shared" si="104"/>
        <v>0.61918981481481139</v>
      </c>
      <c r="BP198" s="11">
        <f t="shared" si="105"/>
        <v>1</v>
      </c>
      <c r="BQ198" s="11">
        <f t="shared" si="106"/>
        <v>0</v>
      </c>
      <c r="BR198" s="11">
        <f t="shared" si="107"/>
        <v>0</v>
      </c>
      <c r="BS198" s="11">
        <f t="shared" si="108"/>
        <v>1</v>
      </c>
      <c r="BT198" s="12">
        <f t="shared" si="109"/>
        <v>16560907.731219513</v>
      </c>
      <c r="BU198" s="24" t="str">
        <f t="shared" si="110"/>
        <v>Мулянка</v>
      </c>
      <c r="BV198" s="11">
        <f t="shared" si="111"/>
        <v>-1</v>
      </c>
      <c r="BW198" s="24">
        <f>VLOOKUP(BV198,'Типы препятствий'!$A$1:$B$12,2)</f>
        <v>0</v>
      </c>
      <c r="BX198" s="24" t="str">
        <f t="shared" si="112"/>
        <v xml:space="preserve"> </v>
      </c>
      <c r="BY198" s="11">
        <f t="shared" si="113"/>
        <v>16561220</v>
      </c>
      <c r="BZ198" s="25">
        <f t="shared" si="114"/>
        <v>312.26878048665822</v>
      </c>
      <c r="CA198" s="11">
        <f t="shared" si="115"/>
        <v>15950</v>
      </c>
      <c r="CB198" s="12">
        <f t="shared" si="116"/>
        <v>-16544957.731219513</v>
      </c>
      <c r="CC198" s="11">
        <f t="shared" si="117"/>
        <v>15</v>
      </c>
    </row>
    <row r="199" spans="58:81">
      <c r="BF199" s="17">
        <f t="shared" ref="BF199:BF262" si="118">BF198+$CO$2</f>
        <v>98.5</v>
      </c>
      <c r="BG199" s="26">
        <f t="shared" ref="BG199:BG262" si="119">BG198+(BH199/3.6) * $CO$2</f>
        <v>817.39726370230369</v>
      </c>
      <c r="BH199" s="12">
        <f t="shared" ref="BH199:BH262" si="120">BH198+(BI198*$CO$2)*3.6</f>
        <v>69.595518162236971</v>
      </c>
      <c r="BI199" s="13">
        <f t="shared" ref="BI199:BI262" si="121">BI198*0.95</f>
        <v>0.21659999999999996</v>
      </c>
      <c r="BJ199" s="12">
        <f t="shared" ref="BJ199:BJ262" si="122">BJ198</f>
        <v>60</v>
      </c>
      <c r="BK199" s="12">
        <f t="shared" ref="BK199:BK262" si="123">BK198 + SIGN(BJ199-BK198)*(MIN($CO$4, ABS(BJ199-BK198)))</f>
        <v>60</v>
      </c>
      <c r="BL199" s="11">
        <f t="shared" ref="BL199:BL262" si="124">BL198</f>
        <v>2</v>
      </c>
      <c r="BM199" s="11">
        <f t="shared" ref="BM199:BM262" si="125">BM198</f>
        <v>50</v>
      </c>
      <c r="BN199" s="11">
        <f t="shared" ref="BN199:BN262" si="126">BN198</f>
        <v>0</v>
      </c>
      <c r="BO199" s="20">
        <f t="shared" ref="BO199:BO262" si="127">BO198+$CO$2/24/60/60</f>
        <v>0.61919560185184841</v>
      </c>
      <c r="BP199" s="11">
        <f t="shared" ref="BP199:BP262" si="128">$CO$8</f>
        <v>1</v>
      </c>
      <c r="BQ199" s="11">
        <f t="shared" ref="BQ199:BQ262" si="129">BQ198</f>
        <v>0</v>
      </c>
      <c r="BR199" s="11">
        <f t="shared" ref="BR199:BR262" si="130">BR198</f>
        <v>0</v>
      </c>
      <c r="BS199" s="11">
        <f t="shared" ref="BS199:BS262" si="131">SIGN(BH199)</f>
        <v>1</v>
      </c>
      <c r="BT199" s="12">
        <f t="shared" ref="BT199:BT262" si="132">$CO$9+BG199</f>
        <v>16560917.397263702</v>
      </c>
      <c r="BU199" s="24" t="str">
        <f t="shared" ref="BU199:BU262" si="133">BU198</f>
        <v>Мулянка</v>
      </c>
      <c r="BV199" s="11">
        <f t="shared" ref="BV199:BV262" si="134">BV198</f>
        <v>-1</v>
      </c>
      <c r="BW199" s="24">
        <f>VLOOKUP(BV199,'Типы препятствий'!$A$1:$B$12,2)</f>
        <v>0</v>
      </c>
      <c r="BX199" s="24" t="str">
        <f t="shared" ref="BX199:BX262" si="135">BX198</f>
        <v xml:space="preserve"> </v>
      </c>
      <c r="BY199" s="11">
        <f t="shared" ref="BY199:BY262" si="136">BY198</f>
        <v>16561220</v>
      </c>
      <c r="BZ199" s="25">
        <f t="shared" ref="BZ199:BZ262" si="137">BY199-BT199</f>
        <v>302.60273629799485</v>
      </c>
      <c r="CA199" s="11">
        <f t="shared" ref="CA199:CA262" si="138">CA198</f>
        <v>15950</v>
      </c>
      <c r="CB199" s="12">
        <f t="shared" ref="CB199:CB262" si="139">CA199-BT199</f>
        <v>-16544967.397263702</v>
      </c>
      <c r="CC199" s="11">
        <f t="shared" ref="CC199:CC262" si="140">CC198</f>
        <v>15</v>
      </c>
    </row>
    <row r="200" spans="58:81">
      <c r="BF200" s="17">
        <f t="shared" si="118"/>
        <v>99</v>
      </c>
      <c r="BG200" s="26">
        <f t="shared" si="119"/>
        <v>827.11745789150325</v>
      </c>
      <c r="BH200" s="12">
        <f t="shared" si="120"/>
        <v>69.985398162236976</v>
      </c>
      <c r="BI200" s="13">
        <f t="shared" si="121"/>
        <v>0.20576999999999995</v>
      </c>
      <c r="BJ200" s="12">
        <f t="shared" si="122"/>
        <v>60</v>
      </c>
      <c r="BK200" s="12">
        <f t="shared" si="123"/>
        <v>60</v>
      </c>
      <c r="BL200" s="11">
        <f t="shared" si="124"/>
        <v>2</v>
      </c>
      <c r="BM200" s="11">
        <f t="shared" si="125"/>
        <v>50</v>
      </c>
      <c r="BN200" s="11">
        <f t="shared" si="126"/>
        <v>0</v>
      </c>
      <c r="BO200" s="20">
        <f t="shared" si="127"/>
        <v>0.61920138888888543</v>
      </c>
      <c r="BP200" s="11">
        <f t="shared" si="128"/>
        <v>1</v>
      </c>
      <c r="BQ200" s="11">
        <f t="shared" si="129"/>
        <v>0</v>
      </c>
      <c r="BR200" s="11">
        <f t="shared" si="130"/>
        <v>0</v>
      </c>
      <c r="BS200" s="11">
        <f t="shared" si="131"/>
        <v>1</v>
      </c>
      <c r="BT200" s="12">
        <f t="shared" si="132"/>
        <v>16560927.117457891</v>
      </c>
      <c r="BU200" s="24" t="str">
        <f t="shared" si="133"/>
        <v>Мулянка</v>
      </c>
      <c r="BV200" s="11">
        <f t="shared" si="134"/>
        <v>-1</v>
      </c>
      <c r="BW200" s="24">
        <f>VLOOKUP(BV200,'Типы препятствий'!$A$1:$B$12,2)</f>
        <v>0</v>
      </c>
      <c r="BX200" s="24" t="str">
        <f t="shared" si="135"/>
        <v xml:space="preserve"> </v>
      </c>
      <c r="BY200" s="11">
        <f t="shared" si="136"/>
        <v>16561220</v>
      </c>
      <c r="BZ200" s="25">
        <f t="shared" si="137"/>
        <v>292.88254210911691</v>
      </c>
      <c r="CA200" s="11">
        <f t="shared" si="138"/>
        <v>15950</v>
      </c>
      <c r="CB200" s="12">
        <f t="shared" si="139"/>
        <v>-16544977.117457891</v>
      </c>
      <c r="CC200" s="11">
        <f t="shared" si="140"/>
        <v>15</v>
      </c>
    </row>
    <row r="201" spans="58:81">
      <c r="BF201" s="17">
        <f t="shared" si="118"/>
        <v>99.5</v>
      </c>
      <c r="BG201" s="26">
        <f t="shared" si="119"/>
        <v>836.88909458070282</v>
      </c>
      <c r="BH201" s="12">
        <f t="shared" si="120"/>
        <v>70.355784162236972</v>
      </c>
      <c r="BI201" s="13">
        <f t="shared" si="121"/>
        <v>0.19548149999999995</v>
      </c>
      <c r="BJ201" s="12">
        <f t="shared" si="122"/>
        <v>60</v>
      </c>
      <c r="BK201" s="12">
        <f t="shared" si="123"/>
        <v>60</v>
      </c>
      <c r="BL201" s="11">
        <f t="shared" si="124"/>
        <v>2</v>
      </c>
      <c r="BM201" s="11">
        <f t="shared" si="125"/>
        <v>50</v>
      </c>
      <c r="BN201" s="11">
        <f t="shared" si="126"/>
        <v>0</v>
      </c>
      <c r="BO201" s="20">
        <f t="shared" si="127"/>
        <v>0.61920717592592245</v>
      </c>
      <c r="BP201" s="11">
        <f t="shared" si="128"/>
        <v>1</v>
      </c>
      <c r="BQ201" s="11">
        <f t="shared" si="129"/>
        <v>0</v>
      </c>
      <c r="BR201" s="11">
        <f t="shared" si="130"/>
        <v>0</v>
      </c>
      <c r="BS201" s="11">
        <f t="shared" si="131"/>
        <v>1</v>
      </c>
      <c r="BT201" s="12">
        <f t="shared" si="132"/>
        <v>16560936.88909458</v>
      </c>
      <c r="BU201" s="24" t="str">
        <f t="shared" si="133"/>
        <v>Мулянка</v>
      </c>
      <c r="BV201" s="11">
        <f t="shared" si="134"/>
        <v>-1</v>
      </c>
      <c r="BW201" s="24">
        <f>VLOOKUP(BV201,'Типы препятствий'!$A$1:$B$12,2)</f>
        <v>0</v>
      </c>
      <c r="BX201" s="24" t="str">
        <f t="shared" si="135"/>
        <v xml:space="preserve"> </v>
      </c>
      <c r="BY201" s="11">
        <f t="shared" si="136"/>
        <v>16561220</v>
      </c>
      <c r="BZ201" s="25">
        <f t="shared" si="137"/>
        <v>283.11090542003512</v>
      </c>
      <c r="CA201" s="11">
        <f t="shared" si="138"/>
        <v>15950</v>
      </c>
      <c r="CB201" s="12">
        <f t="shared" si="139"/>
        <v>-16544986.88909458</v>
      </c>
      <c r="CC201" s="11">
        <f t="shared" si="140"/>
        <v>15</v>
      </c>
    </row>
    <row r="202" spans="58:81">
      <c r="BF202" s="17">
        <f t="shared" si="118"/>
        <v>100</v>
      </c>
      <c r="BG202" s="26">
        <f t="shared" si="119"/>
        <v>846.70960164490236</v>
      </c>
      <c r="BH202" s="12">
        <f t="shared" si="120"/>
        <v>70.707650862236974</v>
      </c>
      <c r="BI202" s="13">
        <v>0.19</v>
      </c>
      <c r="BJ202" s="12">
        <f t="shared" si="122"/>
        <v>60</v>
      </c>
      <c r="BK202" s="12">
        <f t="shared" si="123"/>
        <v>60</v>
      </c>
      <c r="BL202" s="11">
        <f t="shared" si="124"/>
        <v>2</v>
      </c>
      <c r="BM202" s="11">
        <f t="shared" si="125"/>
        <v>50</v>
      </c>
      <c r="BN202" s="11">
        <f t="shared" si="126"/>
        <v>0</v>
      </c>
      <c r="BO202" s="20">
        <f t="shared" si="127"/>
        <v>0.61921296296295947</v>
      </c>
      <c r="BP202" s="11">
        <f t="shared" si="128"/>
        <v>1</v>
      </c>
      <c r="BQ202" s="11">
        <f t="shared" si="129"/>
        <v>0</v>
      </c>
      <c r="BR202" s="11">
        <f t="shared" si="130"/>
        <v>0</v>
      </c>
      <c r="BS202" s="11">
        <f t="shared" si="131"/>
        <v>1</v>
      </c>
      <c r="BT202" s="12">
        <f t="shared" si="132"/>
        <v>16560946.709601644</v>
      </c>
      <c r="BU202" s="24" t="str">
        <f t="shared" si="133"/>
        <v>Мулянка</v>
      </c>
      <c r="BV202" s="11">
        <f t="shared" si="134"/>
        <v>-1</v>
      </c>
      <c r="BW202" s="24">
        <f>VLOOKUP(BV202,'Типы препятствий'!$A$1:$B$12,2)</f>
        <v>0</v>
      </c>
      <c r="BX202" s="24" t="str">
        <f t="shared" si="135"/>
        <v xml:space="preserve"> </v>
      </c>
      <c r="BY202" s="11">
        <f t="shared" si="136"/>
        <v>16561220</v>
      </c>
      <c r="BZ202" s="25">
        <f t="shared" si="137"/>
        <v>273.29039835557342</v>
      </c>
      <c r="CA202" s="11">
        <f t="shared" si="138"/>
        <v>15950</v>
      </c>
      <c r="CB202" s="12">
        <f t="shared" si="139"/>
        <v>-16544996.709601644</v>
      </c>
      <c r="CC202" s="11">
        <f t="shared" si="140"/>
        <v>15</v>
      </c>
    </row>
    <row r="203" spans="58:81">
      <c r="BF203" s="17">
        <f t="shared" si="118"/>
        <v>100.5</v>
      </c>
      <c r="BG203" s="26">
        <f t="shared" si="119"/>
        <v>856.57760870910192</v>
      </c>
      <c r="BH203" s="12">
        <f t="shared" si="120"/>
        <v>71.049650862236973</v>
      </c>
      <c r="BI203" s="13">
        <v>0.19</v>
      </c>
      <c r="BJ203" s="12">
        <f t="shared" si="122"/>
        <v>60</v>
      </c>
      <c r="BK203" s="12">
        <f t="shared" si="123"/>
        <v>60</v>
      </c>
      <c r="BL203" s="11">
        <f t="shared" si="124"/>
        <v>2</v>
      </c>
      <c r="BM203" s="11">
        <f t="shared" si="125"/>
        <v>50</v>
      </c>
      <c r="BN203" s="11">
        <f t="shared" si="126"/>
        <v>0</v>
      </c>
      <c r="BO203" s="20">
        <f t="shared" si="127"/>
        <v>0.61921874999999649</v>
      </c>
      <c r="BP203" s="11">
        <f t="shared" si="128"/>
        <v>1</v>
      </c>
      <c r="BQ203" s="11">
        <f t="shared" si="129"/>
        <v>0</v>
      </c>
      <c r="BR203" s="11">
        <f t="shared" si="130"/>
        <v>0</v>
      </c>
      <c r="BS203" s="11">
        <f t="shared" si="131"/>
        <v>1</v>
      </c>
      <c r="BT203" s="12">
        <f t="shared" si="132"/>
        <v>16560956.577608708</v>
      </c>
      <c r="BU203" s="24" t="str">
        <f t="shared" si="133"/>
        <v>Мулянка</v>
      </c>
      <c r="BV203" s="11">
        <f t="shared" si="134"/>
        <v>-1</v>
      </c>
      <c r="BW203" s="24">
        <f>VLOOKUP(BV203,'Типы препятствий'!$A$1:$B$12,2)</f>
        <v>0</v>
      </c>
      <c r="BX203" s="24" t="str">
        <f t="shared" si="135"/>
        <v xml:space="preserve"> </v>
      </c>
      <c r="BY203" s="11">
        <f t="shared" si="136"/>
        <v>16561220</v>
      </c>
      <c r="BZ203" s="25">
        <f t="shared" si="137"/>
        <v>263.42239129170775</v>
      </c>
      <c r="CA203" s="11">
        <f t="shared" si="138"/>
        <v>15950</v>
      </c>
      <c r="CB203" s="12">
        <f t="shared" si="139"/>
        <v>-16545006.577608708</v>
      </c>
      <c r="CC203" s="11">
        <f t="shared" si="140"/>
        <v>15</v>
      </c>
    </row>
    <row r="204" spans="58:81">
      <c r="BF204" s="17">
        <f t="shared" si="118"/>
        <v>101</v>
      </c>
      <c r="BG204" s="26">
        <f t="shared" si="119"/>
        <v>866.4931157733015</v>
      </c>
      <c r="BH204" s="12">
        <f t="shared" si="120"/>
        <v>71.391650862236972</v>
      </c>
      <c r="BI204" s="13">
        <v>0.21</v>
      </c>
      <c r="BJ204" s="12">
        <f t="shared" si="122"/>
        <v>60</v>
      </c>
      <c r="BK204" s="12">
        <f t="shared" si="123"/>
        <v>60</v>
      </c>
      <c r="BL204" s="11">
        <f t="shared" si="124"/>
        <v>2</v>
      </c>
      <c r="BM204" s="11">
        <f t="shared" si="125"/>
        <v>50</v>
      </c>
      <c r="BN204" s="11">
        <f t="shared" si="126"/>
        <v>0</v>
      </c>
      <c r="BO204" s="20">
        <f t="shared" si="127"/>
        <v>0.61922453703703351</v>
      </c>
      <c r="BP204" s="11">
        <f t="shared" si="128"/>
        <v>1</v>
      </c>
      <c r="BQ204" s="11">
        <f t="shared" si="129"/>
        <v>0</v>
      </c>
      <c r="BR204" s="11">
        <f t="shared" si="130"/>
        <v>0</v>
      </c>
      <c r="BS204" s="11">
        <f t="shared" si="131"/>
        <v>1</v>
      </c>
      <c r="BT204" s="12">
        <f t="shared" si="132"/>
        <v>16560966.493115773</v>
      </c>
      <c r="BU204" s="24" t="str">
        <f t="shared" si="133"/>
        <v>Мулянка</v>
      </c>
      <c r="BV204" s="11">
        <f t="shared" si="134"/>
        <v>-1</v>
      </c>
      <c r="BW204" s="24">
        <f>VLOOKUP(BV204,'Типы препятствий'!$A$1:$B$12,2)</f>
        <v>0</v>
      </c>
      <c r="BX204" s="24" t="str">
        <f t="shared" si="135"/>
        <v xml:space="preserve"> </v>
      </c>
      <c r="BY204" s="11">
        <f t="shared" si="136"/>
        <v>16561220</v>
      </c>
      <c r="BZ204" s="25">
        <f t="shared" si="137"/>
        <v>253.50688422657549</v>
      </c>
      <c r="CA204" s="11">
        <f t="shared" si="138"/>
        <v>15950</v>
      </c>
      <c r="CB204" s="12">
        <f t="shared" si="139"/>
        <v>-16545016.493115773</v>
      </c>
      <c r="CC204" s="11">
        <f t="shared" si="140"/>
        <v>15</v>
      </c>
    </row>
    <row r="205" spans="58:81">
      <c r="BF205" s="17">
        <f t="shared" si="118"/>
        <v>101.5</v>
      </c>
      <c r="BG205" s="26">
        <f t="shared" si="119"/>
        <v>876.46112283750108</v>
      </c>
      <c r="BH205" s="12">
        <f t="shared" si="120"/>
        <v>71.769650862236972</v>
      </c>
      <c r="BI205" s="13">
        <v>0.2</v>
      </c>
      <c r="BJ205" s="12">
        <f t="shared" si="122"/>
        <v>60</v>
      </c>
      <c r="BK205" s="12">
        <f t="shared" si="123"/>
        <v>60</v>
      </c>
      <c r="BL205" s="11">
        <f t="shared" si="124"/>
        <v>2</v>
      </c>
      <c r="BM205" s="11">
        <f t="shared" si="125"/>
        <v>50</v>
      </c>
      <c r="BN205" s="11">
        <f t="shared" si="126"/>
        <v>0</v>
      </c>
      <c r="BO205" s="20">
        <f t="shared" si="127"/>
        <v>0.61923032407407053</v>
      </c>
      <c r="BP205" s="11">
        <f t="shared" si="128"/>
        <v>1</v>
      </c>
      <c r="BQ205" s="11">
        <f t="shared" si="129"/>
        <v>0</v>
      </c>
      <c r="BR205" s="11">
        <f t="shared" si="130"/>
        <v>0</v>
      </c>
      <c r="BS205" s="11">
        <f t="shared" si="131"/>
        <v>1</v>
      </c>
      <c r="BT205" s="12">
        <f t="shared" si="132"/>
        <v>16560976.461122837</v>
      </c>
      <c r="BU205" s="24" t="str">
        <f t="shared" si="133"/>
        <v>Мулянка</v>
      </c>
      <c r="BV205" s="11">
        <f t="shared" si="134"/>
        <v>-1</v>
      </c>
      <c r="BW205" s="24">
        <f>VLOOKUP(BV205,'Типы препятствий'!$A$1:$B$12,2)</f>
        <v>0</v>
      </c>
      <c r="BX205" s="24" t="str">
        <f t="shared" si="135"/>
        <v xml:space="preserve"> </v>
      </c>
      <c r="BY205" s="11">
        <f t="shared" si="136"/>
        <v>16561220</v>
      </c>
      <c r="BZ205" s="25">
        <f t="shared" si="137"/>
        <v>243.53887716308236</v>
      </c>
      <c r="CA205" s="11">
        <f t="shared" si="138"/>
        <v>15950</v>
      </c>
      <c r="CB205" s="12">
        <f t="shared" si="139"/>
        <v>-16545026.461122837</v>
      </c>
      <c r="CC205" s="11">
        <f t="shared" si="140"/>
        <v>15</v>
      </c>
    </row>
    <row r="206" spans="58:81">
      <c r="BF206" s="17">
        <f t="shared" si="118"/>
        <v>102</v>
      </c>
      <c r="BG206" s="26">
        <f t="shared" si="119"/>
        <v>886.47912990170062</v>
      </c>
      <c r="BH206" s="12">
        <f t="shared" si="120"/>
        <v>72.129650862236971</v>
      </c>
      <c r="BI206" s="13">
        <v>0.21</v>
      </c>
      <c r="BJ206" s="12">
        <f t="shared" si="122"/>
        <v>60</v>
      </c>
      <c r="BK206" s="12">
        <f t="shared" si="123"/>
        <v>60</v>
      </c>
      <c r="BL206" s="11">
        <f t="shared" si="124"/>
        <v>2</v>
      </c>
      <c r="BM206" s="11">
        <f t="shared" si="125"/>
        <v>50</v>
      </c>
      <c r="BN206" s="11">
        <f t="shared" si="126"/>
        <v>0</v>
      </c>
      <c r="BO206" s="20">
        <f t="shared" si="127"/>
        <v>0.61923611111110755</v>
      </c>
      <c r="BP206" s="11">
        <f t="shared" si="128"/>
        <v>1</v>
      </c>
      <c r="BQ206" s="11">
        <f t="shared" si="129"/>
        <v>0</v>
      </c>
      <c r="BR206" s="11">
        <f t="shared" si="130"/>
        <v>0</v>
      </c>
      <c r="BS206" s="11">
        <f t="shared" si="131"/>
        <v>1</v>
      </c>
      <c r="BT206" s="12">
        <f t="shared" si="132"/>
        <v>16560986.479129901</v>
      </c>
      <c r="BU206" s="24" t="str">
        <f t="shared" si="133"/>
        <v>Мулянка</v>
      </c>
      <c r="BV206" s="11">
        <f t="shared" si="134"/>
        <v>-1</v>
      </c>
      <c r="BW206" s="24">
        <f>VLOOKUP(BV206,'Типы препятствий'!$A$1:$B$12,2)</f>
        <v>0</v>
      </c>
      <c r="BX206" s="24" t="str">
        <f t="shared" si="135"/>
        <v xml:space="preserve"> </v>
      </c>
      <c r="BY206" s="11">
        <f t="shared" si="136"/>
        <v>16561220</v>
      </c>
      <c r="BZ206" s="25">
        <f t="shared" si="137"/>
        <v>233.52087009884417</v>
      </c>
      <c r="CA206" s="11">
        <f t="shared" si="138"/>
        <v>15950</v>
      </c>
      <c r="CB206" s="12">
        <f t="shared" si="139"/>
        <v>-16545036.479129901</v>
      </c>
      <c r="CC206" s="11">
        <f t="shared" si="140"/>
        <v>15</v>
      </c>
    </row>
    <row r="207" spans="58:81">
      <c r="BF207" s="17">
        <f t="shared" si="118"/>
        <v>102.5</v>
      </c>
      <c r="BG207" s="26">
        <f t="shared" si="119"/>
        <v>896.54963696590016</v>
      </c>
      <c r="BH207" s="12">
        <f t="shared" si="120"/>
        <v>72.507650862236972</v>
      </c>
      <c r="BI207" s="13">
        <v>0.19</v>
      </c>
      <c r="BJ207" s="12">
        <f t="shared" si="122"/>
        <v>60</v>
      </c>
      <c r="BK207" s="12">
        <f t="shared" si="123"/>
        <v>60</v>
      </c>
      <c r="BL207" s="11">
        <f t="shared" si="124"/>
        <v>2</v>
      </c>
      <c r="BM207" s="11">
        <f t="shared" si="125"/>
        <v>50</v>
      </c>
      <c r="BN207" s="11">
        <f t="shared" si="126"/>
        <v>0</v>
      </c>
      <c r="BO207" s="20">
        <f t="shared" si="127"/>
        <v>0.61924189814814457</v>
      </c>
      <c r="BP207" s="11">
        <f t="shared" si="128"/>
        <v>1</v>
      </c>
      <c r="BQ207" s="11">
        <f t="shared" si="129"/>
        <v>0</v>
      </c>
      <c r="BR207" s="11">
        <f t="shared" si="130"/>
        <v>0</v>
      </c>
      <c r="BS207" s="11">
        <f t="shared" si="131"/>
        <v>1</v>
      </c>
      <c r="BT207" s="12">
        <f t="shared" si="132"/>
        <v>16560996.549636966</v>
      </c>
      <c r="BU207" s="24" t="str">
        <f t="shared" si="133"/>
        <v>Мулянка</v>
      </c>
      <c r="BV207" s="11">
        <f t="shared" si="134"/>
        <v>-1</v>
      </c>
      <c r="BW207" s="24">
        <f>VLOOKUP(BV207,'Типы препятствий'!$A$1:$B$12,2)</f>
        <v>0</v>
      </c>
      <c r="BX207" s="24" t="str">
        <f t="shared" si="135"/>
        <v xml:space="preserve"> </v>
      </c>
      <c r="BY207" s="11">
        <f t="shared" si="136"/>
        <v>16561220</v>
      </c>
      <c r="BZ207" s="25">
        <f t="shared" si="137"/>
        <v>223.45036303438246</v>
      </c>
      <c r="CA207" s="11">
        <f t="shared" si="138"/>
        <v>15950</v>
      </c>
      <c r="CB207" s="12">
        <f t="shared" si="139"/>
        <v>-16545046.549636966</v>
      </c>
      <c r="CC207" s="11">
        <f t="shared" si="140"/>
        <v>15</v>
      </c>
    </row>
    <row r="208" spans="58:81">
      <c r="BF208" s="17">
        <f t="shared" si="118"/>
        <v>103</v>
      </c>
      <c r="BG208" s="26">
        <f t="shared" si="119"/>
        <v>906.66764403009972</v>
      </c>
      <c r="BH208" s="12">
        <f t="shared" si="120"/>
        <v>72.84965086223697</v>
      </c>
      <c r="BI208" s="13">
        <v>0.2</v>
      </c>
      <c r="BJ208" s="12">
        <f t="shared" si="122"/>
        <v>60</v>
      </c>
      <c r="BK208" s="12">
        <f t="shared" si="123"/>
        <v>60</v>
      </c>
      <c r="BL208" s="11">
        <f t="shared" si="124"/>
        <v>2</v>
      </c>
      <c r="BM208" s="11">
        <f t="shared" si="125"/>
        <v>50</v>
      </c>
      <c r="BN208" s="11">
        <f t="shared" si="126"/>
        <v>0</v>
      </c>
      <c r="BO208" s="20">
        <f t="shared" si="127"/>
        <v>0.61924768518518158</v>
      </c>
      <c r="BP208" s="11">
        <f t="shared" si="128"/>
        <v>1</v>
      </c>
      <c r="BQ208" s="11">
        <f t="shared" si="129"/>
        <v>0</v>
      </c>
      <c r="BR208" s="11">
        <f t="shared" si="130"/>
        <v>0</v>
      </c>
      <c r="BS208" s="11">
        <f t="shared" si="131"/>
        <v>1</v>
      </c>
      <c r="BT208" s="12">
        <f t="shared" si="132"/>
        <v>16561006.667644029</v>
      </c>
      <c r="BU208" s="24" t="str">
        <f t="shared" si="133"/>
        <v>Мулянка</v>
      </c>
      <c r="BV208" s="11">
        <f t="shared" si="134"/>
        <v>-1</v>
      </c>
      <c r="BW208" s="24">
        <f>VLOOKUP(BV208,'Типы препятствий'!$A$1:$B$12,2)</f>
        <v>0</v>
      </c>
      <c r="BX208" s="24" t="str">
        <f t="shared" si="135"/>
        <v xml:space="preserve"> </v>
      </c>
      <c r="BY208" s="11">
        <f t="shared" si="136"/>
        <v>16561220</v>
      </c>
      <c r="BZ208" s="25">
        <f t="shared" si="137"/>
        <v>213.3323559705168</v>
      </c>
      <c r="CA208" s="11">
        <f t="shared" si="138"/>
        <v>15950</v>
      </c>
      <c r="CB208" s="12">
        <f t="shared" si="139"/>
        <v>-16545056.667644029</v>
      </c>
      <c r="CC208" s="11">
        <f t="shared" si="140"/>
        <v>15</v>
      </c>
    </row>
    <row r="209" spans="58:81">
      <c r="BF209" s="17">
        <f t="shared" si="118"/>
        <v>103.5</v>
      </c>
      <c r="BG209" s="26">
        <f t="shared" si="119"/>
        <v>916.83565109429935</v>
      </c>
      <c r="BH209" s="12">
        <f t="shared" si="120"/>
        <v>73.20965086223697</v>
      </c>
      <c r="BI209" s="13">
        <v>0.21</v>
      </c>
      <c r="BJ209" s="12">
        <f t="shared" si="122"/>
        <v>60</v>
      </c>
      <c r="BK209" s="12">
        <f t="shared" si="123"/>
        <v>60</v>
      </c>
      <c r="BL209" s="11">
        <f t="shared" si="124"/>
        <v>2</v>
      </c>
      <c r="BM209" s="11">
        <f t="shared" si="125"/>
        <v>50</v>
      </c>
      <c r="BN209" s="11">
        <f t="shared" si="126"/>
        <v>0</v>
      </c>
      <c r="BO209" s="20">
        <f t="shared" si="127"/>
        <v>0.6192534722222186</v>
      </c>
      <c r="BP209" s="11">
        <f t="shared" si="128"/>
        <v>1</v>
      </c>
      <c r="BQ209" s="11">
        <f t="shared" si="129"/>
        <v>0</v>
      </c>
      <c r="BR209" s="11">
        <f t="shared" si="130"/>
        <v>0</v>
      </c>
      <c r="BS209" s="11">
        <f t="shared" si="131"/>
        <v>1</v>
      </c>
      <c r="BT209" s="12">
        <f t="shared" si="132"/>
        <v>16561016.835651094</v>
      </c>
      <c r="BU209" s="24" t="str">
        <f t="shared" si="133"/>
        <v>Мулянка</v>
      </c>
      <c r="BV209" s="11">
        <f t="shared" si="134"/>
        <v>-1</v>
      </c>
      <c r="BW209" s="24">
        <f>VLOOKUP(BV209,'Типы препятствий'!$A$1:$B$12,2)</f>
        <v>0</v>
      </c>
      <c r="BX209" s="24" t="str">
        <f t="shared" si="135"/>
        <v xml:space="preserve"> </v>
      </c>
      <c r="BY209" s="11">
        <f t="shared" si="136"/>
        <v>16561220</v>
      </c>
      <c r="BZ209" s="25">
        <f t="shared" si="137"/>
        <v>203.16434890590608</v>
      </c>
      <c r="CA209" s="11">
        <f t="shared" si="138"/>
        <v>15950</v>
      </c>
      <c r="CB209" s="12">
        <f t="shared" si="139"/>
        <v>-16545066.835651094</v>
      </c>
      <c r="CC209" s="11">
        <f t="shared" si="140"/>
        <v>15</v>
      </c>
    </row>
    <row r="210" spans="58:81">
      <c r="BF210" s="17">
        <f t="shared" si="118"/>
        <v>104</v>
      </c>
      <c r="BG210" s="26">
        <f t="shared" si="119"/>
        <v>927.05615815849887</v>
      </c>
      <c r="BH210" s="12">
        <f t="shared" si="120"/>
        <v>73.58765086223697</v>
      </c>
      <c r="BI210" s="13">
        <v>0.2</v>
      </c>
      <c r="BJ210" s="12">
        <f t="shared" si="122"/>
        <v>60</v>
      </c>
      <c r="BK210" s="12">
        <f t="shared" si="123"/>
        <v>60</v>
      </c>
      <c r="BL210" s="11">
        <f t="shared" si="124"/>
        <v>2</v>
      </c>
      <c r="BM210" s="11">
        <f t="shared" si="125"/>
        <v>50</v>
      </c>
      <c r="BN210" s="11">
        <f t="shared" si="126"/>
        <v>0</v>
      </c>
      <c r="BO210" s="20">
        <f t="shared" si="127"/>
        <v>0.61925925925925562</v>
      </c>
      <c r="BP210" s="11">
        <f t="shared" si="128"/>
        <v>1</v>
      </c>
      <c r="BQ210" s="11">
        <f t="shared" si="129"/>
        <v>0</v>
      </c>
      <c r="BR210" s="11">
        <f t="shared" si="130"/>
        <v>0</v>
      </c>
      <c r="BS210" s="11">
        <f t="shared" si="131"/>
        <v>1</v>
      </c>
      <c r="BT210" s="12">
        <f t="shared" si="132"/>
        <v>16561027.056158159</v>
      </c>
      <c r="BU210" s="24" t="str">
        <f t="shared" si="133"/>
        <v>Мулянка</v>
      </c>
      <c r="BV210" s="11">
        <f t="shared" si="134"/>
        <v>-1</v>
      </c>
      <c r="BW210" s="24">
        <f>VLOOKUP(BV210,'Типы препятствий'!$A$1:$B$12,2)</f>
        <v>0</v>
      </c>
      <c r="BX210" s="24" t="str">
        <f t="shared" si="135"/>
        <v xml:space="preserve"> </v>
      </c>
      <c r="BY210" s="11">
        <f t="shared" si="136"/>
        <v>16561220</v>
      </c>
      <c r="BZ210" s="25">
        <f t="shared" si="137"/>
        <v>192.94384184107184</v>
      </c>
      <c r="CA210" s="11">
        <f t="shared" si="138"/>
        <v>15950</v>
      </c>
      <c r="CB210" s="12">
        <f t="shared" si="139"/>
        <v>-16545077.056158159</v>
      </c>
      <c r="CC210" s="11">
        <f t="shared" si="140"/>
        <v>15</v>
      </c>
    </row>
    <row r="211" spans="58:81">
      <c r="BF211" s="17">
        <f t="shared" si="118"/>
        <v>104.5</v>
      </c>
      <c r="BG211" s="26">
        <f t="shared" si="119"/>
        <v>937.32666522269847</v>
      </c>
      <c r="BH211" s="12">
        <f t="shared" si="120"/>
        <v>73.947650862236969</v>
      </c>
      <c r="BI211" s="13">
        <v>0.2</v>
      </c>
      <c r="BJ211" s="12">
        <f t="shared" si="122"/>
        <v>60</v>
      </c>
      <c r="BK211" s="12">
        <f t="shared" si="123"/>
        <v>60</v>
      </c>
      <c r="BL211" s="11">
        <f t="shared" si="124"/>
        <v>2</v>
      </c>
      <c r="BM211" s="11">
        <f t="shared" si="125"/>
        <v>50</v>
      </c>
      <c r="BN211" s="11">
        <f t="shared" si="126"/>
        <v>0</v>
      </c>
      <c r="BO211" s="20">
        <f t="shared" si="127"/>
        <v>0.61926504629629264</v>
      </c>
      <c r="BP211" s="11">
        <f t="shared" si="128"/>
        <v>1</v>
      </c>
      <c r="BQ211" s="11">
        <f t="shared" si="129"/>
        <v>0</v>
      </c>
      <c r="BR211" s="11">
        <f t="shared" si="130"/>
        <v>0</v>
      </c>
      <c r="BS211" s="11">
        <f t="shared" si="131"/>
        <v>1</v>
      </c>
      <c r="BT211" s="12">
        <f t="shared" si="132"/>
        <v>16561037.326665223</v>
      </c>
      <c r="BU211" s="24" t="str">
        <f t="shared" si="133"/>
        <v>Мулянка</v>
      </c>
      <c r="BV211" s="11">
        <f t="shared" si="134"/>
        <v>-1</v>
      </c>
      <c r="BW211" s="24">
        <f>VLOOKUP(BV211,'Типы препятствий'!$A$1:$B$12,2)</f>
        <v>0</v>
      </c>
      <c r="BX211" s="24" t="str">
        <f t="shared" si="135"/>
        <v xml:space="preserve"> </v>
      </c>
      <c r="BY211" s="11">
        <f t="shared" si="136"/>
        <v>16561220</v>
      </c>
      <c r="BZ211" s="25">
        <f t="shared" si="137"/>
        <v>182.67333477735519</v>
      </c>
      <c r="CA211" s="11">
        <f t="shared" si="138"/>
        <v>15950</v>
      </c>
      <c r="CB211" s="12">
        <f t="shared" si="139"/>
        <v>-16545087.326665223</v>
      </c>
      <c r="CC211" s="11">
        <f t="shared" si="140"/>
        <v>15</v>
      </c>
    </row>
    <row r="212" spans="58:81">
      <c r="BF212" s="17">
        <f t="shared" si="118"/>
        <v>105</v>
      </c>
      <c r="BG212" s="26">
        <f t="shared" si="119"/>
        <v>947.64717228689801</v>
      </c>
      <c r="BH212" s="12">
        <f t="shared" si="120"/>
        <v>74.307650862236969</v>
      </c>
      <c r="BI212" s="13">
        <v>0.19</v>
      </c>
      <c r="BJ212" s="12">
        <f t="shared" si="122"/>
        <v>60</v>
      </c>
      <c r="BK212" s="12">
        <f t="shared" si="123"/>
        <v>60</v>
      </c>
      <c r="BL212" s="11">
        <f t="shared" si="124"/>
        <v>2</v>
      </c>
      <c r="BM212" s="11">
        <f t="shared" si="125"/>
        <v>50</v>
      </c>
      <c r="BN212" s="11">
        <f t="shared" si="126"/>
        <v>0</v>
      </c>
      <c r="BO212" s="20">
        <f t="shared" si="127"/>
        <v>0.61927083333332966</v>
      </c>
      <c r="BP212" s="11">
        <f t="shared" si="128"/>
        <v>1</v>
      </c>
      <c r="BQ212" s="11">
        <f t="shared" si="129"/>
        <v>0</v>
      </c>
      <c r="BR212" s="11">
        <f t="shared" si="130"/>
        <v>0</v>
      </c>
      <c r="BS212" s="11">
        <f t="shared" si="131"/>
        <v>1</v>
      </c>
      <c r="BT212" s="12">
        <f t="shared" si="132"/>
        <v>16561047.647172287</v>
      </c>
      <c r="BU212" s="24" t="str">
        <f t="shared" si="133"/>
        <v>Мулянка</v>
      </c>
      <c r="BV212" s="11">
        <f t="shared" si="134"/>
        <v>-1</v>
      </c>
      <c r="BW212" s="24">
        <f>VLOOKUP(BV212,'Типы препятствий'!$A$1:$B$12,2)</f>
        <v>0</v>
      </c>
      <c r="BX212" s="24" t="str">
        <f t="shared" si="135"/>
        <v xml:space="preserve"> </v>
      </c>
      <c r="BY212" s="11">
        <f t="shared" si="136"/>
        <v>16561220</v>
      </c>
      <c r="BZ212" s="25">
        <f t="shared" si="137"/>
        <v>172.35282771289349</v>
      </c>
      <c r="CA212" s="11">
        <f t="shared" si="138"/>
        <v>15950</v>
      </c>
      <c r="CB212" s="12">
        <f t="shared" si="139"/>
        <v>-16545097.647172287</v>
      </c>
      <c r="CC212" s="11">
        <f t="shared" si="140"/>
        <v>15</v>
      </c>
    </row>
    <row r="213" spans="58:81">
      <c r="BF213" s="17">
        <f t="shared" si="118"/>
        <v>105.5</v>
      </c>
      <c r="BG213" s="26">
        <f t="shared" si="119"/>
        <v>958.01517935109757</v>
      </c>
      <c r="BH213" s="12">
        <f t="shared" si="120"/>
        <v>74.649650862236967</v>
      </c>
      <c r="BI213" s="13">
        <v>0.2</v>
      </c>
      <c r="BJ213" s="12">
        <f t="shared" si="122"/>
        <v>60</v>
      </c>
      <c r="BK213" s="12">
        <f t="shared" si="123"/>
        <v>60</v>
      </c>
      <c r="BL213" s="11">
        <f t="shared" si="124"/>
        <v>2</v>
      </c>
      <c r="BM213" s="11">
        <f t="shared" si="125"/>
        <v>50</v>
      </c>
      <c r="BN213" s="11">
        <f t="shared" si="126"/>
        <v>0</v>
      </c>
      <c r="BO213" s="20">
        <f t="shared" si="127"/>
        <v>0.61927662037036668</v>
      </c>
      <c r="BP213" s="11">
        <f t="shared" si="128"/>
        <v>1</v>
      </c>
      <c r="BQ213" s="11">
        <f t="shared" si="129"/>
        <v>0</v>
      </c>
      <c r="BR213" s="11">
        <f t="shared" si="130"/>
        <v>0</v>
      </c>
      <c r="BS213" s="11">
        <f t="shared" si="131"/>
        <v>1</v>
      </c>
      <c r="BT213" s="12">
        <f t="shared" si="132"/>
        <v>16561058.015179351</v>
      </c>
      <c r="BU213" s="24" t="str">
        <f t="shared" si="133"/>
        <v>Мулянка</v>
      </c>
      <c r="BV213" s="11">
        <f t="shared" si="134"/>
        <v>-1</v>
      </c>
      <c r="BW213" s="24">
        <f>VLOOKUP(BV213,'Типы препятствий'!$A$1:$B$12,2)</f>
        <v>0</v>
      </c>
      <c r="BX213" s="24" t="str">
        <f t="shared" si="135"/>
        <v xml:space="preserve"> </v>
      </c>
      <c r="BY213" s="11">
        <f t="shared" si="136"/>
        <v>16561220</v>
      </c>
      <c r="BZ213" s="25">
        <f t="shared" si="137"/>
        <v>161.98482064902782</v>
      </c>
      <c r="CA213" s="11">
        <f t="shared" si="138"/>
        <v>15950</v>
      </c>
      <c r="CB213" s="12">
        <f t="shared" si="139"/>
        <v>-16545108.015179351</v>
      </c>
      <c r="CC213" s="11">
        <f t="shared" si="140"/>
        <v>15</v>
      </c>
    </row>
    <row r="214" spans="58:81">
      <c r="BF214" s="17">
        <f t="shared" si="118"/>
        <v>106</v>
      </c>
      <c r="BG214" s="26">
        <f t="shared" si="119"/>
        <v>968.4331864152972</v>
      </c>
      <c r="BH214" s="12">
        <f t="shared" si="120"/>
        <v>75.009650862236967</v>
      </c>
      <c r="BI214" s="13">
        <v>0.19</v>
      </c>
      <c r="BJ214" s="12">
        <f t="shared" si="122"/>
        <v>60</v>
      </c>
      <c r="BK214" s="12">
        <f t="shared" si="123"/>
        <v>60</v>
      </c>
      <c r="BL214" s="11">
        <f t="shared" si="124"/>
        <v>2</v>
      </c>
      <c r="BM214" s="11">
        <f t="shared" si="125"/>
        <v>50</v>
      </c>
      <c r="BN214" s="11">
        <f t="shared" si="126"/>
        <v>0</v>
      </c>
      <c r="BO214" s="20">
        <f t="shared" si="127"/>
        <v>0.6192824074074037</v>
      </c>
      <c r="BP214" s="11">
        <f t="shared" si="128"/>
        <v>1</v>
      </c>
      <c r="BQ214" s="11">
        <f t="shared" si="129"/>
        <v>0</v>
      </c>
      <c r="BR214" s="11">
        <f t="shared" si="130"/>
        <v>0</v>
      </c>
      <c r="BS214" s="11">
        <f t="shared" si="131"/>
        <v>1</v>
      </c>
      <c r="BT214" s="12">
        <f t="shared" si="132"/>
        <v>16561068.433186416</v>
      </c>
      <c r="BU214" s="24" t="str">
        <f t="shared" si="133"/>
        <v>Мулянка</v>
      </c>
      <c r="BV214" s="11">
        <f t="shared" si="134"/>
        <v>-1</v>
      </c>
      <c r="BW214" s="24">
        <f>VLOOKUP(BV214,'Типы препятствий'!$A$1:$B$12,2)</f>
        <v>0</v>
      </c>
      <c r="BX214" s="24" t="str">
        <f t="shared" si="135"/>
        <v xml:space="preserve"> </v>
      </c>
      <c r="BY214" s="11">
        <f t="shared" si="136"/>
        <v>16561220</v>
      </c>
      <c r="BZ214" s="25">
        <f t="shared" si="137"/>
        <v>151.5668135844171</v>
      </c>
      <c r="CA214" s="11">
        <f t="shared" si="138"/>
        <v>15950</v>
      </c>
      <c r="CB214" s="12">
        <f t="shared" si="139"/>
        <v>-16545118.433186416</v>
      </c>
      <c r="CC214" s="11">
        <f t="shared" si="140"/>
        <v>15</v>
      </c>
    </row>
    <row r="215" spans="58:81">
      <c r="BF215" s="17">
        <f t="shared" si="118"/>
        <v>106.5</v>
      </c>
      <c r="BG215" s="26">
        <f t="shared" si="119"/>
        <v>978.89869347949673</v>
      </c>
      <c r="BH215" s="12">
        <f t="shared" si="120"/>
        <v>75.351650862236966</v>
      </c>
      <c r="BI215" s="13">
        <f t="shared" si="121"/>
        <v>0.18049999999999999</v>
      </c>
      <c r="BJ215" s="12">
        <f t="shared" si="122"/>
        <v>60</v>
      </c>
      <c r="BK215" s="12">
        <f t="shared" si="123"/>
        <v>60</v>
      </c>
      <c r="BL215" s="11">
        <f t="shared" si="124"/>
        <v>2</v>
      </c>
      <c r="BM215" s="11">
        <f t="shared" si="125"/>
        <v>50</v>
      </c>
      <c r="BN215" s="11">
        <f t="shared" si="126"/>
        <v>0</v>
      </c>
      <c r="BO215" s="20">
        <f t="shared" si="127"/>
        <v>0.61928819444444072</v>
      </c>
      <c r="BP215" s="11">
        <f t="shared" si="128"/>
        <v>1</v>
      </c>
      <c r="BQ215" s="11">
        <f t="shared" si="129"/>
        <v>0</v>
      </c>
      <c r="BR215" s="11">
        <f t="shared" si="130"/>
        <v>0</v>
      </c>
      <c r="BS215" s="11">
        <f t="shared" si="131"/>
        <v>1</v>
      </c>
      <c r="BT215" s="12">
        <f t="shared" si="132"/>
        <v>16561078.89869348</v>
      </c>
      <c r="BU215" s="24" t="str">
        <f t="shared" si="133"/>
        <v>Мулянка</v>
      </c>
      <c r="BV215" s="11">
        <f t="shared" si="134"/>
        <v>-1</v>
      </c>
      <c r="BW215" s="24">
        <f>VLOOKUP(BV215,'Типы препятствий'!$A$1:$B$12,2)</f>
        <v>0</v>
      </c>
      <c r="BX215" s="24" t="str">
        <f t="shared" si="135"/>
        <v xml:space="preserve"> </v>
      </c>
      <c r="BY215" s="11">
        <f t="shared" si="136"/>
        <v>16561220</v>
      </c>
      <c r="BZ215" s="25">
        <f t="shared" si="137"/>
        <v>141.10130652040243</v>
      </c>
      <c r="CA215" s="11">
        <f t="shared" si="138"/>
        <v>15950</v>
      </c>
      <c r="CB215" s="12">
        <f t="shared" si="139"/>
        <v>-16545128.89869348</v>
      </c>
      <c r="CC215" s="11">
        <f t="shared" si="140"/>
        <v>15</v>
      </c>
    </row>
    <row r="216" spans="58:81">
      <c r="BF216" s="17">
        <f t="shared" si="118"/>
        <v>107</v>
      </c>
      <c r="BG216" s="26">
        <f t="shared" si="119"/>
        <v>989.40932554369635</v>
      </c>
      <c r="BH216" s="12">
        <f t="shared" si="120"/>
        <v>75.676550862236965</v>
      </c>
      <c r="BI216" s="13">
        <f t="shared" si="121"/>
        <v>0.17147499999999999</v>
      </c>
      <c r="BJ216" s="12">
        <f t="shared" si="122"/>
        <v>60</v>
      </c>
      <c r="BK216" s="12">
        <f t="shared" si="123"/>
        <v>60</v>
      </c>
      <c r="BL216" s="11">
        <f t="shared" si="124"/>
        <v>2</v>
      </c>
      <c r="BM216" s="11">
        <f t="shared" si="125"/>
        <v>50</v>
      </c>
      <c r="BN216" s="11">
        <f t="shared" si="126"/>
        <v>0</v>
      </c>
      <c r="BO216" s="20">
        <f t="shared" si="127"/>
        <v>0.61929398148147774</v>
      </c>
      <c r="BP216" s="11">
        <f t="shared" si="128"/>
        <v>1</v>
      </c>
      <c r="BQ216" s="11">
        <f t="shared" si="129"/>
        <v>0</v>
      </c>
      <c r="BR216" s="11">
        <f t="shared" si="130"/>
        <v>0</v>
      </c>
      <c r="BS216" s="11">
        <f t="shared" si="131"/>
        <v>1</v>
      </c>
      <c r="BT216" s="12">
        <f t="shared" si="132"/>
        <v>16561089.409325544</v>
      </c>
      <c r="BU216" s="24" t="str">
        <f t="shared" si="133"/>
        <v>Мулянка</v>
      </c>
      <c r="BV216" s="11">
        <f t="shared" si="134"/>
        <v>-1</v>
      </c>
      <c r="BW216" s="24">
        <f>VLOOKUP(BV216,'Типы препятствий'!$A$1:$B$12,2)</f>
        <v>0</v>
      </c>
      <c r="BX216" s="24" t="str">
        <f t="shared" si="135"/>
        <v xml:space="preserve"> </v>
      </c>
      <c r="BY216" s="11">
        <f t="shared" si="136"/>
        <v>16561220</v>
      </c>
      <c r="BZ216" s="25">
        <f t="shared" si="137"/>
        <v>130.59067445620894</v>
      </c>
      <c r="CA216" s="11">
        <f t="shared" si="138"/>
        <v>15950</v>
      </c>
      <c r="CB216" s="12">
        <f t="shared" si="139"/>
        <v>-16545139.409325544</v>
      </c>
      <c r="CC216" s="11">
        <f t="shared" si="140"/>
        <v>15</v>
      </c>
    </row>
    <row r="217" spans="58:81">
      <c r="BF217" s="17">
        <f t="shared" si="118"/>
        <v>107.5</v>
      </c>
      <c r="BG217" s="26">
        <f t="shared" si="119"/>
        <v>999.96282635789589</v>
      </c>
      <c r="BH217" s="12">
        <f t="shared" si="120"/>
        <v>75.985205862236967</v>
      </c>
      <c r="BI217" s="13">
        <f t="shared" si="121"/>
        <v>0.16290124999999997</v>
      </c>
      <c r="BJ217" s="12">
        <f t="shared" si="122"/>
        <v>60</v>
      </c>
      <c r="BK217" s="12">
        <f t="shared" si="123"/>
        <v>60</v>
      </c>
      <c r="BL217" s="11">
        <f t="shared" si="124"/>
        <v>2</v>
      </c>
      <c r="BM217" s="11">
        <f t="shared" si="125"/>
        <v>50</v>
      </c>
      <c r="BN217" s="11">
        <f t="shared" si="126"/>
        <v>0</v>
      </c>
      <c r="BO217" s="20">
        <f t="shared" si="127"/>
        <v>0.61929976851851476</v>
      </c>
      <c r="BP217" s="11">
        <f t="shared" si="128"/>
        <v>1</v>
      </c>
      <c r="BQ217" s="11">
        <f t="shared" si="129"/>
        <v>0</v>
      </c>
      <c r="BR217" s="11">
        <f t="shared" si="130"/>
        <v>0</v>
      </c>
      <c r="BS217" s="11">
        <f t="shared" si="131"/>
        <v>1</v>
      </c>
      <c r="BT217" s="12">
        <f t="shared" si="132"/>
        <v>16561099.962826358</v>
      </c>
      <c r="BU217" s="24" t="str">
        <f t="shared" si="133"/>
        <v>Мулянка</v>
      </c>
      <c r="BV217" s="11">
        <f t="shared" si="134"/>
        <v>-1</v>
      </c>
      <c r="BW217" s="24">
        <f>VLOOKUP(BV217,'Типы препятствий'!$A$1:$B$12,2)</f>
        <v>0</v>
      </c>
      <c r="BX217" s="24" t="str">
        <f t="shared" si="135"/>
        <v xml:space="preserve"> </v>
      </c>
      <c r="BY217" s="11">
        <f t="shared" si="136"/>
        <v>16561220</v>
      </c>
      <c r="BZ217" s="25">
        <f t="shared" si="137"/>
        <v>120.03717364184558</v>
      </c>
      <c r="CA217" s="11">
        <f t="shared" si="138"/>
        <v>15950</v>
      </c>
      <c r="CB217" s="12">
        <f t="shared" si="139"/>
        <v>-16545149.962826358</v>
      </c>
      <c r="CC217" s="11">
        <f t="shared" si="140"/>
        <v>15</v>
      </c>
    </row>
    <row r="218" spans="58:81">
      <c r="BF218" s="17">
        <f t="shared" si="118"/>
        <v>108</v>
      </c>
      <c r="BG218" s="26">
        <f t="shared" si="119"/>
        <v>1010.5570524845955</v>
      </c>
      <c r="BH218" s="12">
        <f t="shared" si="120"/>
        <v>76.278428112236966</v>
      </c>
      <c r="BI218" s="13">
        <f t="shared" si="121"/>
        <v>0.15475618749999998</v>
      </c>
      <c r="BJ218" s="12">
        <f t="shared" si="122"/>
        <v>60</v>
      </c>
      <c r="BK218" s="12">
        <f t="shared" si="123"/>
        <v>60</v>
      </c>
      <c r="BL218" s="11">
        <f t="shared" si="124"/>
        <v>2</v>
      </c>
      <c r="BM218" s="11">
        <f t="shared" si="125"/>
        <v>50</v>
      </c>
      <c r="BN218" s="11">
        <f t="shared" si="126"/>
        <v>0</v>
      </c>
      <c r="BO218" s="20">
        <f t="shared" si="127"/>
        <v>0.61930555555555178</v>
      </c>
      <c r="BP218" s="11">
        <f t="shared" si="128"/>
        <v>1</v>
      </c>
      <c r="BQ218" s="11">
        <f t="shared" si="129"/>
        <v>0</v>
      </c>
      <c r="BR218" s="11">
        <f t="shared" si="130"/>
        <v>0</v>
      </c>
      <c r="BS218" s="11">
        <f t="shared" si="131"/>
        <v>1</v>
      </c>
      <c r="BT218" s="12">
        <f t="shared" si="132"/>
        <v>16561110.557052484</v>
      </c>
      <c r="BU218" s="24" t="str">
        <f t="shared" si="133"/>
        <v>Мулянка</v>
      </c>
      <c r="BV218" s="11">
        <f t="shared" si="134"/>
        <v>-1</v>
      </c>
      <c r="BW218" s="24">
        <f>VLOOKUP(BV218,'Типы препятствий'!$A$1:$B$12,2)</f>
        <v>0</v>
      </c>
      <c r="BX218" s="24" t="str">
        <f t="shared" si="135"/>
        <v xml:space="preserve"> </v>
      </c>
      <c r="BY218" s="11">
        <f t="shared" si="136"/>
        <v>16561220</v>
      </c>
      <c r="BZ218" s="25">
        <f t="shared" si="137"/>
        <v>109.44294751621783</v>
      </c>
      <c r="CA218" s="11">
        <f t="shared" si="138"/>
        <v>15950</v>
      </c>
      <c r="CB218" s="12">
        <f t="shared" si="139"/>
        <v>-16545160.557052484</v>
      </c>
      <c r="CC218" s="11">
        <f t="shared" si="140"/>
        <v>15</v>
      </c>
    </row>
    <row r="219" spans="58:81">
      <c r="BF219" s="17">
        <f t="shared" si="118"/>
        <v>108.5</v>
      </c>
      <c r="BG219" s="26">
        <f t="shared" si="119"/>
        <v>1021.1899676581701</v>
      </c>
      <c r="BH219" s="12">
        <f t="shared" si="120"/>
        <v>76.556989249736972</v>
      </c>
      <c r="BI219" s="13">
        <f t="shared" si="121"/>
        <v>0.14701837812499996</v>
      </c>
      <c r="BJ219" s="12">
        <f t="shared" si="122"/>
        <v>60</v>
      </c>
      <c r="BK219" s="12">
        <f t="shared" si="123"/>
        <v>60</v>
      </c>
      <c r="BL219" s="11">
        <f t="shared" si="124"/>
        <v>2</v>
      </c>
      <c r="BM219" s="11">
        <f t="shared" si="125"/>
        <v>50</v>
      </c>
      <c r="BN219" s="11">
        <f t="shared" si="126"/>
        <v>0</v>
      </c>
      <c r="BO219" s="20">
        <f t="shared" si="127"/>
        <v>0.6193113425925888</v>
      </c>
      <c r="BP219" s="11">
        <f t="shared" si="128"/>
        <v>1</v>
      </c>
      <c r="BQ219" s="11">
        <f t="shared" si="129"/>
        <v>0</v>
      </c>
      <c r="BR219" s="11">
        <f t="shared" si="130"/>
        <v>0</v>
      </c>
      <c r="BS219" s="11">
        <f t="shared" si="131"/>
        <v>1</v>
      </c>
      <c r="BT219" s="12">
        <f t="shared" si="132"/>
        <v>16561121.189967658</v>
      </c>
      <c r="BU219" s="24" t="str">
        <f t="shared" si="133"/>
        <v>Мулянка</v>
      </c>
      <c r="BV219" s="11">
        <f t="shared" si="134"/>
        <v>-1</v>
      </c>
      <c r="BW219" s="24">
        <f>VLOOKUP(BV219,'Типы препятствий'!$A$1:$B$12,2)</f>
        <v>0</v>
      </c>
      <c r="BX219" s="24" t="str">
        <f t="shared" si="135"/>
        <v xml:space="preserve"> </v>
      </c>
      <c r="BY219" s="11">
        <f t="shared" si="136"/>
        <v>16561220</v>
      </c>
      <c r="BZ219" s="25">
        <f t="shared" si="137"/>
        <v>98.810032341629267</v>
      </c>
      <c r="CA219" s="11">
        <f t="shared" si="138"/>
        <v>15950</v>
      </c>
      <c r="CB219" s="12">
        <f t="shared" si="139"/>
        <v>-16545171.189967658</v>
      </c>
      <c r="CC219" s="11">
        <f t="shared" si="140"/>
        <v>15</v>
      </c>
    </row>
    <row r="220" spans="58:81">
      <c r="BF220" s="17">
        <f t="shared" si="118"/>
        <v>109</v>
      </c>
      <c r="BG220" s="26">
        <f t="shared" si="119"/>
        <v>1031.8596374262759</v>
      </c>
      <c r="BH220" s="12">
        <f t="shared" si="120"/>
        <v>76.821622330361976</v>
      </c>
      <c r="BI220" s="13">
        <f t="shared" si="121"/>
        <v>0.13966745921874996</v>
      </c>
      <c r="BJ220" s="12">
        <f t="shared" si="122"/>
        <v>60</v>
      </c>
      <c r="BK220" s="12">
        <f t="shared" si="123"/>
        <v>60</v>
      </c>
      <c r="BL220" s="11">
        <f t="shared" si="124"/>
        <v>2</v>
      </c>
      <c r="BM220" s="11">
        <f t="shared" si="125"/>
        <v>50</v>
      </c>
      <c r="BN220" s="11">
        <f t="shared" si="126"/>
        <v>0</v>
      </c>
      <c r="BO220" s="20">
        <f t="shared" si="127"/>
        <v>0.61931712962962582</v>
      </c>
      <c r="BP220" s="11">
        <f t="shared" si="128"/>
        <v>1</v>
      </c>
      <c r="BQ220" s="11">
        <f t="shared" si="129"/>
        <v>0</v>
      </c>
      <c r="BR220" s="11">
        <f t="shared" si="130"/>
        <v>0</v>
      </c>
      <c r="BS220" s="11">
        <f t="shared" si="131"/>
        <v>1</v>
      </c>
      <c r="BT220" s="12">
        <f t="shared" si="132"/>
        <v>16561131.859637426</v>
      </c>
      <c r="BU220" s="24" t="str">
        <f t="shared" si="133"/>
        <v>Мулянка</v>
      </c>
      <c r="BV220" s="11">
        <f t="shared" si="134"/>
        <v>-1</v>
      </c>
      <c r="BW220" s="24">
        <f>VLOOKUP(BV220,'Типы препятствий'!$A$1:$B$12,2)</f>
        <v>0</v>
      </c>
      <c r="BX220" s="24" t="str">
        <f t="shared" si="135"/>
        <v xml:space="preserve"> </v>
      </c>
      <c r="BY220" s="11">
        <f t="shared" si="136"/>
        <v>16561220</v>
      </c>
      <c r="BZ220" s="25">
        <f t="shared" si="137"/>
        <v>88.14036257378757</v>
      </c>
      <c r="CA220" s="11">
        <f t="shared" si="138"/>
        <v>15950</v>
      </c>
      <c r="CB220" s="12">
        <f t="shared" si="139"/>
        <v>-16545181.859637426</v>
      </c>
      <c r="CC220" s="11">
        <f t="shared" si="140"/>
        <v>15</v>
      </c>
    </row>
    <row r="221" spans="58:81">
      <c r="BF221" s="17">
        <f t="shared" si="118"/>
        <v>109.5</v>
      </c>
      <c r="BG221" s="26">
        <f t="shared" si="119"/>
        <v>1042.5642240591865</v>
      </c>
      <c r="BH221" s="12">
        <f t="shared" si="120"/>
        <v>77.07302375695572</v>
      </c>
      <c r="BI221" s="13">
        <f t="shared" si="121"/>
        <v>0.13268408625781244</v>
      </c>
      <c r="BJ221" s="12">
        <f t="shared" si="122"/>
        <v>60</v>
      </c>
      <c r="BK221" s="12">
        <f t="shared" si="123"/>
        <v>60</v>
      </c>
      <c r="BL221" s="11">
        <f t="shared" si="124"/>
        <v>2</v>
      </c>
      <c r="BM221" s="11">
        <f t="shared" si="125"/>
        <v>50</v>
      </c>
      <c r="BN221" s="11">
        <f t="shared" si="126"/>
        <v>0</v>
      </c>
      <c r="BO221" s="20">
        <f t="shared" si="127"/>
        <v>0.61932291666666284</v>
      </c>
      <c r="BP221" s="11">
        <f t="shared" si="128"/>
        <v>1</v>
      </c>
      <c r="BQ221" s="11">
        <f t="shared" si="129"/>
        <v>0</v>
      </c>
      <c r="BR221" s="11">
        <f t="shared" si="130"/>
        <v>0</v>
      </c>
      <c r="BS221" s="11">
        <f t="shared" si="131"/>
        <v>1</v>
      </c>
      <c r="BT221" s="12">
        <f t="shared" si="132"/>
        <v>16561142.564224059</v>
      </c>
      <c r="BU221" s="24" t="str">
        <f t="shared" si="133"/>
        <v>Мулянка</v>
      </c>
      <c r="BV221" s="11">
        <f t="shared" si="134"/>
        <v>-1</v>
      </c>
      <c r="BW221" s="24">
        <f>VLOOKUP(BV221,'Типы препятствий'!$A$1:$B$12,2)</f>
        <v>0</v>
      </c>
      <c r="BX221" s="24" t="str">
        <f t="shared" si="135"/>
        <v xml:space="preserve"> </v>
      </c>
      <c r="BY221" s="11">
        <f t="shared" si="136"/>
        <v>16561220</v>
      </c>
      <c r="BZ221" s="25">
        <f t="shared" si="137"/>
        <v>77.435775941237807</v>
      </c>
      <c r="CA221" s="11">
        <f t="shared" si="138"/>
        <v>15950</v>
      </c>
      <c r="CB221" s="12">
        <f t="shared" si="139"/>
        <v>-16545192.564224059</v>
      </c>
      <c r="CC221" s="11">
        <f t="shared" si="140"/>
        <v>15</v>
      </c>
    </row>
    <row r="222" spans="58:81">
      <c r="BF222" s="17">
        <f t="shared" si="118"/>
        <v>110</v>
      </c>
      <c r="BG222" s="26">
        <f t="shared" si="119"/>
        <v>1053.3019817136615</v>
      </c>
      <c r="BH222" s="12">
        <f t="shared" si="120"/>
        <v>77.311855112219789</v>
      </c>
      <c r="BI222" s="13">
        <v>0.1</v>
      </c>
      <c r="BJ222" s="12">
        <f t="shared" si="122"/>
        <v>60</v>
      </c>
      <c r="BK222" s="12">
        <f t="shared" si="123"/>
        <v>60</v>
      </c>
      <c r="BL222" s="11">
        <f t="shared" si="124"/>
        <v>2</v>
      </c>
      <c r="BM222" s="11">
        <f t="shared" si="125"/>
        <v>50</v>
      </c>
      <c r="BN222" s="11">
        <f t="shared" si="126"/>
        <v>0</v>
      </c>
      <c r="BO222" s="20">
        <f t="shared" si="127"/>
        <v>0.61932870370369986</v>
      </c>
      <c r="BP222" s="11">
        <f t="shared" si="128"/>
        <v>1</v>
      </c>
      <c r="BQ222" s="11">
        <f t="shared" si="129"/>
        <v>0</v>
      </c>
      <c r="BR222" s="11">
        <f t="shared" si="130"/>
        <v>0</v>
      </c>
      <c r="BS222" s="11">
        <f t="shared" si="131"/>
        <v>1</v>
      </c>
      <c r="BT222" s="12">
        <f t="shared" si="132"/>
        <v>16561153.301981714</v>
      </c>
      <c r="BU222" s="24" t="str">
        <f t="shared" si="133"/>
        <v>Мулянка</v>
      </c>
      <c r="BV222" s="11">
        <f t="shared" si="134"/>
        <v>-1</v>
      </c>
      <c r="BW222" s="24">
        <f>VLOOKUP(BV222,'Типы препятствий'!$A$1:$B$12,2)</f>
        <v>0</v>
      </c>
      <c r="BX222" s="24" t="str">
        <f t="shared" si="135"/>
        <v xml:space="preserve"> </v>
      </c>
      <c r="BY222" s="11">
        <f t="shared" si="136"/>
        <v>16561220</v>
      </c>
      <c r="BZ222" s="25">
        <f t="shared" si="137"/>
        <v>66.698018286377192</v>
      </c>
      <c r="CA222" s="11">
        <f t="shared" si="138"/>
        <v>15950</v>
      </c>
      <c r="CB222" s="12">
        <f t="shared" si="139"/>
        <v>-16545203.301981714</v>
      </c>
      <c r="CC222" s="11">
        <f t="shared" si="140"/>
        <v>15</v>
      </c>
    </row>
    <row r="223" spans="58:81">
      <c r="BF223" s="17">
        <f t="shared" si="118"/>
        <v>110.5</v>
      </c>
      <c r="BG223" s="26">
        <f t="shared" si="119"/>
        <v>1064.0647393681365</v>
      </c>
      <c r="BH223" s="12">
        <f t="shared" si="120"/>
        <v>77.491855112219795</v>
      </c>
      <c r="BI223" s="13">
        <v>0.08</v>
      </c>
      <c r="BJ223" s="12">
        <f t="shared" si="122"/>
        <v>60</v>
      </c>
      <c r="BK223" s="12">
        <f t="shared" si="123"/>
        <v>60</v>
      </c>
      <c r="BL223" s="11">
        <f t="shared" si="124"/>
        <v>2</v>
      </c>
      <c r="BM223" s="11">
        <f t="shared" si="125"/>
        <v>50</v>
      </c>
      <c r="BN223" s="11">
        <f t="shared" si="126"/>
        <v>0</v>
      </c>
      <c r="BO223" s="20">
        <f t="shared" si="127"/>
        <v>0.61933449074073688</v>
      </c>
      <c r="BP223" s="11">
        <f t="shared" si="128"/>
        <v>1</v>
      </c>
      <c r="BQ223" s="11">
        <f t="shared" si="129"/>
        <v>0</v>
      </c>
      <c r="BR223" s="11">
        <f t="shared" si="130"/>
        <v>0</v>
      </c>
      <c r="BS223" s="11">
        <f t="shared" si="131"/>
        <v>1</v>
      </c>
      <c r="BT223" s="12">
        <f t="shared" si="132"/>
        <v>16561164.064739369</v>
      </c>
      <c r="BU223" s="24" t="str">
        <f t="shared" si="133"/>
        <v>Мулянка</v>
      </c>
      <c r="BV223" s="11">
        <f t="shared" si="134"/>
        <v>-1</v>
      </c>
      <c r="BW223" s="24">
        <f>VLOOKUP(BV223,'Типы препятствий'!$A$1:$B$12,2)</f>
        <v>0</v>
      </c>
      <c r="BX223" s="24" t="str">
        <f t="shared" si="135"/>
        <v xml:space="preserve"> </v>
      </c>
      <c r="BY223" s="11">
        <f t="shared" si="136"/>
        <v>16561220</v>
      </c>
      <c r="BZ223" s="25">
        <f t="shared" si="137"/>
        <v>55.935260631144047</v>
      </c>
      <c r="CA223" s="11">
        <f t="shared" si="138"/>
        <v>15950</v>
      </c>
      <c r="CB223" s="12">
        <f t="shared" si="139"/>
        <v>-16545214.064739369</v>
      </c>
      <c r="CC223" s="11">
        <f t="shared" si="140"/>
        <v>15</v>
      </c>
    </row>
    <row r="224" spans="58:81">
      <c r="BF224" s="17">
        <f t="shared" si="118"/>
        <v>111</v>
      </c>
      <c r="BG224" s="26">
        <f t="shared" si="119"/>
        <v>1074.8474970226116</v>
      </c>
      <c r="BH224" s="12">
        <f t="shared" si="120"/>
        <v>77.635855112219801</v>
      </c>
      <c r="BI224" s="13">
        <v>0.06</v>
      </c>
      <c r="BJ224" s="12">
        <f t="shared" si="122"/>
        <v>60</v>
      </c>
      <c r="BK224" s="12">
        <f t="shared" si="123"/>
        <v>60</v>
      </c>
      <c r="BL224" s="11">
        <f t="shared" si="124"/>
        <v>2</v>
      </c>
      <c r="BM224" s="11">
        <f t="shared" si="125"/>
        <v>50</v>
      </c>
      <c r="BN224" s="11">
        <f t="shared" si="126"/>
        <v>0</v>
      </c>
      <c r="BO224" s="20">
        <f t="shared" si="127"/>
        <v>0.6193402777777739</v>
      </c>
      <c r="BP224" s="11">
        <f t="shared" si="128"/>
        <v>1</v>
      </c>
      <c r="BQ224" s="11">
        <f t="shared" si="129"/>
        <v>0</v>
      </c>
      <c r="BR224" s="11">
        <f t="shared" si="130"/>
        <v>0</v>
      </c>
      <c r="BS224" s="11">
        <f t="shared" si="131"/>
        <v>1</v>
      </c>
      <c r="BT224" s="12">
        <f t="shared" si="132"/>
        <v>16561174.847497022</v>
      </c>
      <c r="BU224" s="24" t="str">
        <f t="shared" si="133"/>
        <v>Мулянка</v>
      </c>
      <c r="BV224" s="11">
        <f t="shared" si="134"/>
        <v>-1</v>
      </c>
      <c r="BW224" s="24">
        <f>VLOOKUP(BV224,'Типы препятствий'!$A$1:$B$12,2)</f>
        <v>0</v>
      </c>
      <c r="BX224" s="24" t="str">
        <f t="shared" si="135"/>
        <v xml:space="preserve"> </v>
      </c>
      <c r="BY224" s="11">
        <f t="shared" si="136"/>
        <v>16561220</v>
      </c>
      <c r="BZ224" s="25">
        <f t="shared" si="137"/>
        <v>45.152502978220582</v>
      </c>
      <c r="CA224" s="11">
        <f t="shared" si="138"/>
        <v>15950</v>
      </c>
      <c r="CB224" s="12">
        <f t="shared" si="139"/>
        <v>-16545224.847497022</v>
      </c>
      <c r="CC224" s="11">
        <f t="shared" si="140"/>
        <v>15</v>
      </c>
    </row>
    <row r="225" spans="58:81">
      <c r="BF225" s="17">
        <f t="shared" si="118"/>
        <v>111.5</v>
      </c>
      <c r="BG225" s="26">
        <f t="shared" si="119"/>
        <v>1085.6452546770865</v>
      </c>
      <c r="BH225" s="12">
        <f t="shared" si="120"/>
        <v>77.743855112219805</v>
      </c>
      <c r="BI225" s="13">
        <f t="shared" si="121"/>
        <v>5.6999999999999995E-2</v>
      </c>
      <c r="BJ225" s="12">
        <f t="shared" si="122"/>
        <v>60</v>
      </c>
      <c r="BK225" s="12">
        <f t="shared" si="123"/>
        <v>60</v>
      </c>
      <c r="BL225" s="11">
        <f t="shared" si="124"/>
        <v>2</v>
      </c>
      <c r="BM225" s="11">
        <f t="shared" si="125"/>
        <v>50</v>
      </c>
      <c r="BN225" s="11">
        <f t="shared" si="126"/>
        <v>0</v>
      </c>
      <c r="BO225" s="20">
        <f t="shared" si="127"/>
        <v>0.61934606481481091</v>
      </c>
      <c r="BP225" s="11">
        <f t="shared" si="128"/>
        <v>1</v>
      </c>
      <c r="BQ225" s="11">
        <f t="shared" si="129"/>
        <v>0</v>
      </c>
      <c r="BR225" s="11">
        <f t="shared" si="130"/>
        <v>0</v>
      </c>
      <c r="BS225" s="11">
        <f t="shared" si="131"/>
        <v>1</v>
      </c>
      <c r="BT225" s="12">
        <f t="shared" si="132"/>
        <v>16561185.645254677</v>
      </c>
      <c r="BU225" s="24" t="str">
        <f t="shared" si="133"/>
        <v>Мулянка</v>
      </c>
      <c r="BV225" s="11">
        <f t="shared" si="134"/>
        <v>-1</v>
      </c>
      <c r="BW225" s="24">
        <f>VLOOKUP(BV225,'Типы препятствий'!$A$1:$B$12,2)</f>
        <v>0</v>
      </c>
      <c r="BX225" s="24" t="str">
        <f t="shared" si="135"/>
        <v xml:space="preserve"> </v>
      </c>
      <c r="BY225" s="11">
        <f t="shared" si="136"/>
        <v>16561220</v>
      </c>
      <c r="BZ225" s="25">
        <f t="shared" si="137"/>
        <v>34.354745322838426</v>
      </c>
      <c r="CA225" s="11">
        <f t="shared" si="138"/>
        <v>15950</v>
      </c>
      <c r="CB225" s="12">
        <f t="shared" si="139"/>
        <v>-16545235.645254677</v>
      </c>
      <c r="CC225" s="11">
        <f t="shared" si="140"/>
        <v>15</v>
      </c>
    </row>
    <row r="226" spans="58:81">
      <c r="BF226" s="17">
        <f t="shared" si="118"/>
        <v>112</v>
      </c>
      <c r="BG226" s="26">
        <f t="shared" si="119"/>
        <v>1096.4572623315614</v>
      </c>
      <c r="BH226" s="12">
        <f t="shared" si="120"/>
        <v>77.8464551122198</v>
      </c>
      <c r="BI226" s="13">
        <f t="shared" si="121"/>
        <v>5.414999999999999E-2</v>
      </c>
      <c r="BJ226" s="12">
        <f t="shared" si="122"/>
        <v>60</v>
      </c>
      <c r="BK226" s="12">
        <f t="shared" si="123"/>
        <v>60</v>
      </c>
      <c r="BL226" s="11">
        <f t="shared" si="124"/>
        <v>2</v>
      </c>
      <c r="BM226" s="11">
        <f t="shared" si="125"/>
        <v>50</v>
      </c>
      <c r="BN226" s="11">
        <f t="shared" si="126"/>
        <v>0</v>
      </c>
      <c r="BO226" s="20">
        <f t="shared" si="127"/>
        <v>0.61935185185184793</v>
      </c>
      <c r="BP226" s="11">
        <f t="shared" si="128"/>
        <v>1</v>
      </c>
      <c r="BQ226" s="11">
        <f t="shared" si="129"/>
        <v>0</v>
      </c>
      <c r="BR226" s="11">
        <f t="shared" si="130"/>
        <v>0</v>
      </c>
      <c r="BS226" s="11">
        <f t="shared" si="131"/>
        <v>1</v>
      </c>
      <c r="BT226" s="12">
        <f t="shared" si="132"/>
        <v>16561196.457262332</v>
      </c>
      <c r="BU226" s="24" t="str">
        <f t="shared" si="133"/>
        <v>Мулянка</v>
      </c>
      <c r="BV226" s="11">
        <f t="shared" si="134"/>
        <v>-1</v>
      </c>
      <c r="BW226" s="24">
        <f>VLOOKUP(BV226,'Типы препятствий'!$A$1:$B$12,2)</f>
        <v>0</v>
      </c>
      <c r="BX226" s="24" t="str">
        <f t="shared" si="135"/>
        <v xml:space="preserve"> </v>
      </c>
      <c r="BY226" s="11">
        <f t="shared" si="136"/>
        <v>16561220</v>
      </c>
      <c r="BZ226" s="25">
        <f t="shared" si="137"/>
        <v>23.542737668380141</v>
      </c>
      <c r="CA226" s="11">
        <f t="shared" si="138"/>
        <v>15950</v>
      </c>
      <c r="CB226" s="12">
        <f t="shared" si="139"/>
        <v>-16545246.457262332</v>
      </c>
      <c r="CC226" s="11">
        <f t="shared" si="140"/>
        <v>15</v>
      </c>
    </row>
    <row r="227" spans="58:81">
      <c r="BF227" s="17">
        <f t="shared" si="118"/>
        <v>112.5</v>
      </c>
      <c r="BG227" s="26">
        <f t="shared" si="119"/>
        <v>1107.2828074860363</v>
      </c>
      <c r="BH227" s="12">
        <f t="shared" si="120"/>
        <v>77.943925112219802</v>
      </c>
      <c r="BI227" s="13">
        <f t="shared" si="121"/>
        <v>5.1442499999999988E-2</v>
      </c>
      <c r="BJ227" s="12">
        <f t="shared" si="122"/>
        <v>60</v>
      </c>
      <c r="BK227" s="12">
        <f t="shared" si="123"/>
        <v>60</v>
      </c>
      <c r="BL227" s="11">
        <f t="shared" si="124"/>
        <v>2</v>
      </c>
      <c r="BM227" s="11">
        <f t="shared" si="125"/>
        <v>50</v>
      </c>
      <c r="BN227" s="11">
        <f t="shared" si="126"/>
        <v>0</v>
      </c>
      <c r="BO227" s="20">
        <f t="shared" si="127"/>
        <v>0.61935763888888495</v>
      </c>
      <c r="BP227" s="11">
        <f t="shared" si="128"/>
        <v>1</v>
      </c>
      <c r="BQ227" s="11">
        <f t="shared" si="129"/>
        <v>0</v>
      </c>
      <c r="BR227" s="11">
        <f t="shared" si="130"/>
        <v>0</v>
      </c>
      <c r="BS227" s="11">
        <f t="shared" si="131"/>
        <v>1</v>
      </c>
      <c r="BT227" s="12">
        <f t="shared" si="132"/>
        <v>16561207.282807486</v>
      </c>
      <c r="BU227" s="24" t="str">
        <f t="shared" si="133"/>
        <v>Мулянка</v>
      </c>
      <c r="BV227" s="11">
        <f t="shared" si="134"/>
        <v>-1</v>
      </c>
      <c r="BW227" s="24">
        <f>VLOOKUP(BV227,'Типы препятствий'!$A$1:$B$12,2)</f>
        <v>0</v>
      </c>
      <c r="BX227" s="24" t="str">
        <f t="shared" si="135"/>
        <v xml:space="preserve"> </v>
      </c>
      <c r="BY227" s="11">
        <f t="shared" si="136"/>
        <v>16561220</v>
      </c>
      <c r="BZ227" s="25">
        <f t="shared" si="137"/>
        <v>12.717192513868213</v>
      </c>
      <c r="CA227" s="11">
        <f t="shared" si="138"/>
        <v>15950</v>
      </c>
      <c r="CB227" s="12">
        <f t="shared" si="139"/>
        <v>-16545257.282807486</v>
      </c>
      <c r="CC227" s="11">
        <f t="shared" si="140"/>
        <v>15</v>
      </c>
    </row>
    <row r="228" spans="58:81">
      <c r="BF228" s="17">
        <f t="shared" si="118"/>
        <v>113</v>
      </c>
      <c r="BG228" s="26">
        <f t="shared" si="119"/>
        <v>1118.1212132655112</v>
      </c>
      <c r="BH228" s="12">
        <f t="shared" si="120"/>
        <v>78.036521612219801</v>
      </c>
      <c r="BI228" s="13">
        <f t="shared" si="121"/>
        <v>4.8870374999999987E-2</v>
      </c>
      <c r="BJ228" s="12">
        <f t="shared" si="122"/>
        <v>60</v>
      </c>
      <c r="BK228" s="12">
        <f t="shared" si="123"/>
        <v>60</v>
      </c>
      <c r="BL228" s="11">
        <f t="shared" si="124"/>
        <v>2</v>
      </c>
      <c r="BM228" s="11">
        <f t="shared" si="125"/>
        <v>50</v>
      </c>
      <c r="BN228" s="11">
        <f t="shared" si="126"/>
        <v>0</v>
      </c>
      <c r="BO228" s="20">
        <f t="shared" si="127"/>
        <v>0.61936342592592197</v>
      </c>
      <c r="BP228" s="11">
        <f t="shared" si="128"/>
        <v>1</v>
      </c>
      <c r="BQ228" s="11">
        <f t="shared" si="129"/>
        <v>0</v>
      </c>
      <c r="BR228" s="11">
        <f t="shared" si="130"/>
        <v>0</v>
      </c>
      <c r="BS228" s="11">
        <f t="shared" si="131"/>
        <v>1</v>
      </c>
      <c r="BT228" s="12">
        <f t="shared" si="132"/>
        <v>16561218.121213265</v>
      </c>
      <c r="BU228" s="24" t="str">
        <f t="shared" si="133"/>
        <v>Мулянка</v>
      </c>
      <c r="BV228" s="11">
        <f t="shared" si="134"/>
        <v>-1</v>
      </c>
      <c r="BW228" s="24">
        <f>VLOOKUP(BV228,'Типы препятствий'!$A$1:$B$12,2)</f>
        <v>0</v>
      </c>
      <c r="BX228" s="24" t="str">
        <f t="shared" si="135"/>
        <v xml:space="preserve"> </v>
      </c>
      <c r="BY228" s="11">
        <f t="shared" si="136"/>
        <v>16561220</v>
      </c>
      <c r="BZ228" s="25">
        <f t="shared" si="137"/>
        <v>1.8787867352366447</v>
      </c>
      <c r="CA228" s="11">
        <f t="shared" si="138"/>
        <v>15950</v>
      </c>
      <c r="CB228" s="12">
        <f t="shared" si="139"/>
        <v>-16545268.121213265</v>
      </c>
      <c r="CC228" s="11">
        <f t="shared" si="140"/>
        <v>15</v>
      </c>
    </row>
    <row r="229" spans="58:81">
      <c r="BF229" s="17">
        <f t="shared" si="118"/>
        <v>113.5</v>
      </c>
      <c r="BG229" s="26">
        <f t="shared" si="119"/>
        <v>1128.9718366387362</v>
      </c>
      <c r="BH229" s="12">
        <f t="shared" si="120"/>
        <v>78.124488287219805</v>
      </c>
      <c r="BI229" s="13">
        <f t="shared" si="121"/>
        <v>4.6426856249999988E-2</v>
      </c>
      <c r="BJ229" s="12">
        <f t="shared" si="122"/>
        <v>60</v>
      </c>
      <c r="BK229" s="12">
        <f t="shared" si="123"/>
        <v>60</v>
      </c>
      <c r="BL229" s="11">
        <f t="shared" si="124"/>
        <v>2</v>
      </c>
      <c r="BM229" s="11">
        <f t="shared" si="125"/>
        <v>50</v>
      </c>
      <c r="BN229" s="11">
        <f t="shared" si="126"/>
        <v>0</v>
      </c>
      <c r="BO229" s="20">
        <f t="shared" si="127"/>
        <v>0.61936921296295899</v>
      </c>
      <c r="BP229" s="11">
        <f t="shared" si="128"/>
        <v>1</v>
      </c>
      <c r="BQ229" s="11">
        <f t="shared" si="129"/>
        <v>0</v>
      </c>
      <c r="BR229" s="11">
        <f t="shared" si="130"/>
        <v>0</v>
      </c>
      <c r="BS229" s="11">
        <f t="shared" si="131"/>
        <v>1</v>
      </c>
      <c r="BT229" s="12">
        <f t="shared" si="132"/>
        <v>16561228.97183664</v>
      </c>
      <c r="BU229" s="24" t="str">
        <f t="shared" si="133"/>
        <v>Мулянка</v>
      </c>
      <c r="BV229" s="11">
        <f t="shared" si="134"/>
        <v>-1</v>
      </c>
      <c r="BW229" s="24">
        <f>VLOOKUP(BV229,'Типы препятствий'!$A$1:$B$12,2)</f>
        <v>0</v>
      </c>
      <c r="BX229" s="24" t="str">
        <f t="shared" si="135"/>
        <v xml:space="preserve"> </v>
      </c>
      <c r="BY229" s="11">
        <f t="shared" si="136"/>
        <v>16561220</v>
      </c>
      <c r="BZ229" s="25">
        <f t="shared" si="137"/>
        <v>-8.9718366395682096</v>
      </c>
      <c r="CA229" s="11">
        <f t="shared" si="138"/>
        <v>15950</v>
      </c>
      <c r="CB229" s="12">
        <f t="shared" si="139"/>
        <v>-16545278.97183664</v>
      </c>
      <c r="CC229" s="11">
        <f t="shared" si="140"/>
        <v>15</v>
      </c>
    </row>
    <row r="230" spans="58:81">
      <c r="BF230" s="17">
        <f t="shared" si="118"/>
        <v>114</v>
      </c>
      <c r="BG230" s="26">
        <f t="shared" si="119"/>
        <v>1139.8340667260238</v>
      </c>
      <c r="BH230" s="12">
        <f t="shared" si="120"/>
        <v>78.208056628469805</v>
      </c>
      <c r="BI230" s="13">
        <f t="shared" si="121"/>
        <v>4.4105513437499987E-2</v>
      </c>
      <c r="BJ230" s="12">
        <f t="shared" si="122"/>
        <v>60</v>
      </c>
      <c r="BK230" s="12">
        <f t="shared" si="123"/>
        <v>60</v>
      </c>
      <c r="BL230" s="11">
        <f t="shared" si="124"/>
        <v>2</v>
      </c>
      <c r="BM230" s="11">
        <f t="shared" si="125"/>
        <v>50</v>
      </c>
      <c r="BN230" s="11">
        <f t="shared" si="126"/>
        <v>0</v>
      </c>
      <c r="BO230" s="20">
        <f t="shared" si="127"/>
        <v>0.61937499999999601</v>
      </c>
      <c r="BP230" s="11">
        <f t="shared" si="128"/>
        <v>1</v>
      </c>
      <c r="BQ230" s="11">
        <f t="shared" si="129"/>
        <v>0</v>
      </c>
      <c r="BR230" s="11">
        <f t="shared" si="130"/>
        <v>0</v>
      </c>
      <c r="BS230" s="11">
        <f t="shared" si="131"/>
        <v>1</v>
      </c>
      <c r="BT230" s="12">
        <f t="shared" si="132"/>
        <v>16561239.834066726</v>
      </c>
      <c r="BU230" s="24" t="str">
        <f t="shared" si="133"/>
        <v>Мулянка</v>
      </c>
      <c r="BV230" s="11">
        <f t="shared" si="134"/>
        <v>-1</v>
      </c>
      <c r="BW230" s="24">
        <f>VLOOKUP(BV230,'Типы препятствий'!$A$1:$B$12,2)</f>
        <v>0</v>
      </c>
      <c r="BX230" s="24" t="str">
        <f t="shared" si="135"/>
        <v xml:space="preserve"> </v>
      </c>
      <c r="BY230" s="11">
        <f t="shared" si="136"/>
        <v>16561220</v>
      </c>
      <c r="BZ230" s="25">
        <f t="shared" si="137"/>
        <v>-19.834066726267338</v>
      </c>
      <c r="CA230" s="11">
        <f t="shared" si="138"/>
        <v>15950</v>
      </c>
      <c r="CB230" s="12">
        <f t="shared" si="139"/>
        <v>-16545289.834066726</v>
      </c>
      <c r="CC230" s="11">
        <f t="shared" si="140"/>
        <v>15</v>
      </c>
    </row>
    <row r="231" spans="58:81">
      <c r="BF231" s="17">
        <f t="shared" si="118"/>
        <v>114.5</v>
      </c>
      <c r="BG231" s="26">
        <f t="shared" si="119"/>
        <v>1150.7073231916706</v>
      </c>
      <c r="BH231" s="12">
        <f t="shared" si="120"/>
        <v>78.2874465526573</v>
      </c>
      <c r="BI231" s="13">
        <f t="shared" si="121"/>
        <v>4.1900237765624987E-2</v>
      </c>
      <c r="BJ231" s="12">
        <f t="shared" si="122"/>
        <v>60</v>
      </c>
      <c r="BK231" s="12">
        <f t="shared" si="123"/>
        <v>60</v>
      </c>
      <c r="BL231" s="11">
        <f t="shared" si="124"/>
        <v>2</v>
      </c>
      <c r="BM231" s="11">
        <f t="shared" si="125"/>
        <v>50</v>
      </c>
      <c r="BN231" s="11">
        <f t="shared" si="126"/>
        <v>0</v>
      </c>
      <c r="BO231" s="20">
        <f t="shared" si="127"/>
        <v>0.61938078703703303</v>
      </c>
      <c r="BP231" s="11">
        <f t="shared" si="128"/>
        <v>1</v>
      </c>
      <c r="BQ231" s="11">
        <f t="shared" si="129"/>
        <v>0</v>
      </c>
      <c r="BR231" s="11">
        <f t="shared" si="130"/>
        <v>0</v>
      </c>
      <c r="BS231" s="11">
        <f t="shared" si="131"/>
        <v>1</v>
      </c>
      <c r="BT231" s="12">
        <f t="shared" si="132"/>
        <v>16561250.707323192</v>
      </c>
      <c r="BU231" s="24" t="str">
        <f t="shared" si="133"/>
        <v>Мулянка</v>
      </c>
      <c r="BV231" s="11">
        <f t="shared" si="134"/>
        <v>-1</v>
      </c>
      <c r="BW231" s="24">
        <f>VLOOKUP(BV231,'Типы препятствий'!$A$1:$B$12,2)</f>
        <v>0</v>
      </c>
      <c r="BX231" s="24" t="str">
        <f t="shared" si="135"/>
        <v xml:space="preserve"> </v>
      </c>
      <c r="BY231" s="11">
        <f t="shared" si="136"/>
        <v>16561220</v>
      </c>
      <c r="BZ231" s="25">
        <f t="shared" si="137"/>
        <v>-30.707323191687465</v>
      </c>
      <c r="CA231" s="11">
        <f t="shared" si="138"/>
        <v>15950</v>
      </c>
      <c r="CB231" s="12">
        <f t="shared" si="139"/>
        <v>-16545300.707323192</v>
      </c>
      <c r="CC231" s="11">
        <f t="shared" si="140"/>
        <v>15</v>
      </c>
    </row>
    <row r="232" spans="58:81">
      <c r="BF232" s="17">
        <f t="shared" si="118"/>
        <v>115</v>
      </c>
      <c r="BG232" s="26">
        <f t="shared" si="119"/>
        <v>1161.5910547167589</v>
      </c>
      <c r="BH232" s="12">
        <f t="shared" si="120"/>
        <v>78.362866980635431</v>
      </c>
      <c r="BI232" s="13">
        <f t="shared" si="121"/>
        <v>3.9805225877343739E-2</v>
      </c>
      <c r="BJ232" s="12">
        <f t="shared" si="122"/>
        <v>60</v>
      </c>
      <c r="BK232" s="12">
        <f t="shared" si="123"/>
        <v>60</v>
      </c>
      <c r="BL232" s="11">
        <f t="shared" si="124"/>
        <v>2</v>
      </c>
      <c r="BM232" s="11">
        <f t="shared" si="125"/>
        <v>50</v>
      </c>
      <c r="BN232" s="11">
        <f t="shared" si="126"/>
        <v>0</v>
      </c>
      <c r="BO232" s="20">
        <f t="shared" si="127"/>
        <v>0.61938657407407005</v>
      </c>
      <c r="BP232" s="11">
        <f t="shared" si="128"/>
        <v>1</v>
      </c>
      <c r="BQ232" s="11">
        <f t="shared" si="129"/>
        <v>0</v>
      </c>
      <c r="BR232" s="11">
        <f t="shared" si="130"/>
        <v>0</v>
      </c>
      <c r="BS232" s="11">
        <f t="shared" si="131"/>
        <v>1</v>
      </c>
      <c r="BT232" s="12">
        <f t="shared" si="132"/>
        <v>16561261.591054717</v>
      </c>
      <c r="BU232" s="24" t="str">
        <f t="shared" si="133"/>
        <v>Мулянка</v>
      </c>
      <c r="BV232" s="11">
        <f t="shared" si="134"/>
        <v>-1</v>
      </c>
      <c r="BW232" s="24">
        <f>VLOOKUP(BV232,'Типы препятствий'!$A$1:$B$12,2)</f>
        <v>0</v>
      </c>
      <c r="BX232" s="24" t="str">
        <f t="shared" si="135"/>
        <v xml:space="preserve"> </v>
      </c>
      <c r="BY232" s="11">
        <f t="shared" si="136"/>
        <v>16561220</v>
      </c>
      <c r="BZ232" s="25">
        <f t="shared" si="137"/>
        <v>-41.591054717078805</v>
      </c>
      <c r="CA232" s="11">
        <f t="shared" si="138"/>
        <v>15950</v>
      </c>
      <c r="CB232" s="12">
        <f t="shared" si="139"/>
        <v>-16545311.591054717</v>
      </c>
      <c r="CC232" s="11">
        <f t="shared" si="140"/>
        <v>15</v>
      </c>
    </row>
    <row r="233" spans="58:81">
      <c r="BF233" s="17">
        <f t="shared" si="118"/>
        <v>115.5</v>
      </c>
      <c r="BG233" s="26">
        <f t="shared" si="119"/>
        <v>1172.4847375483164</v>
      </c>
      <c r="BH233" s="12">
        <f t="shared" si="120"/>
        <v>78.434516387214643</v>
      </c>
      <c r="BI233" s="13">
        <f t="shared" si="121"/>
        <v>3.7814964583476551E-2</v>
      </c>
      <c r="BJ233" s="12">
        <f t="shared" si="122"/>
        <v>60</v>
      </c>
      <c r="BK233" s="12">
        <f t="shared" si="123"/>
        <v>60</v>
      </c>
      <c r="BL233" s="11">
        <f t="shared" si="124"/>
        <v>2</v>
      </c>
      <c r="BM233" s="11">
        <f t="shared" si="125"/>
        <v>50</v>
      </c>
      <c r="BN233" s="11">
        <f t="shared" si="126"/>
        <v>0</v>
      </c>
      <c r="BO233" s="20">
        <f t="shared" si="127"/>
        <v>0.61939236111110707</v>
      </c>
      <c r="BP233" s="11">
        <f t="shared" si="128"/>
        <v>1</v>
      </c>
      <c r="BQ233" s="11">
        <f t="shared" si="129"/>
        <v>0</v>
      </c>
      <c r="BR233" s="11">
        <f t="shared" si="130"/>
        <v>0</v>
      </c>
      <c r="BS233" s="11">
        <f t="shared" si="131"/>
        <v>1</v>
      </c>
      <c r="BT233" s="12">
        <f t="shared" si="132"/>
        <v>16561272.484737549</v>
      </c>
      <c r="BU233" s="24" t="str">
        <f t="shared" si="133"/>
        <v>Мулянка</v>
      </c>
      <c r="BV233" s="11">
        <f t="shared" si="134"/>
        <v>-1</v>
      </c>
      <c r="BW233" s="24">
        <f>VLOOKUP(BV233,'Типы препятствий'!$A$1:$B$12,2)</f>
        <v>0</v>
      </c>
      <c r="BX233" s="24" t="str">
        <f t="shared" si="135"/>
        <v xml:space="preserve"> </v>
      </c>
      <c r="BY233" s="11">
        <f t="shared" si="136"/>
        <v>16561220</v>
      </c>
      <c r="BZ233" s="25">
        <f t="shared" si="137"/>
        <v>-52.484737548977137</v>
      </c>
      <c r="CA233" s="11">
        <f t="shared" si="138"/>
        <v>15950</v>
      </c>
      <c r="CB233" s="12">
        <f t="shared" si="139"/>
        <v>-16545322.484737549</v>
      </c>
      <c r="CC233" s="11">
        <f t="shared" si="140"/>
        <v>15</v>
      </c>
    </row>
    <row r="234" spans="58:81">
      <c r="BF234" s="17">
        <f t="shared" si="118"/>
        <v>116</v>
      </c>
      <c r="BG234" s="26">
        <f t="shared" si="119"/>
        <v>1183.3878741210199</v>
      </c>
      <c r="BH234" s="12">
        <f t="shared" si="120"/>
        <v>78.502583323464904</v>
      </c>
      <c r="BI234" s="13">
        <f t="shared" si="121"/>
        <v>3.5924216354302721E-2</v>
      </c>
      <c r="BJ234" s="12">
        <f t="shared" si="122"/>
        <v>60</v>
      </c>
      <c r="BK234" s="12">
        <f t="shared" si="123"/>
        <v>60</v>
      </c>
      <c r="BL234" s="11">
        <f t="shared" si="124"/>
        <v>2</v>
      </c>
      <c r="BM234" s="11">
        <f t="shared" si="125"/>
        <v>50</v>
      </c>
      <c r="BN234" s="11">
        <f t="shared" si="126"/>
        <v>0</v>
      </c>
      <c r="BO234" s="20">
        <f t="shared" si="127"/>
        <v>0.61939814814814409</v>
      </c>
      <c r="BP234" s="11">
        <f t="shared" si="128"/>
        <v>1</v>
      </c>
      <c r="BQ234" s="11">
        <f t="shared" si="129"/>
        <v>0</v>
      </c>
      <c r="BR234" s="11">
        <f t="shared" si="130"/>
        <v>0</v>
      </c>
      <c r="BS234" s="11">
        <f t="shared" si="131"/>
        <v>1</v>
      </c>
      <c r="BT234" s="12">
        <f t="shared" si="132"/>
        <v>16561283.387874121</v>
      </c>
      <c r="BU234" s="24" t="str">
        <f t="shared" si="133"/>
        <v>Мулянка</v>
      </c>
      <c r="BV234" s="11">
        <f t="shared" si="134"/>
        <v>-1</v>
      </c>
      <c r="BW234" s="24">
        <f>VLOOKUP(BV234,'Типы препятствий'!$A$1:$B$12,2)</f>
        <v>0</v>
      </c>
      <c r="BX234" s="24" t="str">
        <f t="shared" si="135"/>
        <v xml:space="preserve"> </v>
      </c>
      <c r="BY234" s="11">
        <f t="shared" si="136"/>
        <v>16561220</v>
      </c>
      <c r="BZ234" s="25">
        <f t="shared" si="137"/>
        <v>-63.387874120846391</v>
      </c>
      <c r="CA234" s="11">
        <f t="shared" si="138"/>
        <v>15950</v>
      </c>
      <c r="CB234" s="12">
        <f t="shared" si="139"/>
        <v>-16545333.387874121</v>
      </c>
      <c r="CC234" s="11">
        <f t="shared" si="140"/>
        <v>15</v>
      </c>
    </row>
    <row r="235" spans="58:81">
      <c r="BF235" s="17">
        <f t="shared" si="118"/>
        <v>116.5</v>
      </c>
      <c r="BG235" s="26">
        <f t="shared" si="119"/>
        <v>1194.2999917478119</v>
      </c>
      <c r="BH235" s="12">
        <f t="shared" si="120"/>
        <v>78.567246912902647</v>
      </c>
      <c r="BI235" s="13">
        <f t="shared" si="121"/>
        <v>3.4128005536587583E-2</v>
      </c>
      <c r="BJ235" s="12">
        <f t="shared" si="122"/>
        <v>60</v>
      </c>
      <c r="BK235" s="12">
        <f t="shared" si="123"/>
        <v>60</v>
      </c>
      <c r="BL235" s="11">
        <f t="shared" si="124"/>
        <v>2</v>
      </c>
      <c r="BM235" s="11">
        <f t="shared" si="125"/>
        <v>50</v>
      </c>
      <c r="BN235" s="11">
        <f t="shared" si="126"/>
        <v>0</v>
      </c>
      <c r="BO235" s="20">
        <f t="shared" si="127"/>
        <v>0.61940393518518111</v>
      </c>
      <c r="BP235" s="11">
        <f t="shared" si="128"/>
        <v>1</v>
      </c>
      <c r="BQ235" s="11">
        <f t="shared" si="129"/>
        <v>0</v>
      </c>
      <c r="BR235" s="11">
        <f t="shared" si="130"/>
        <v>0</v>
      </c>
      <c r="BS235" s="11">
        <f t="shared" si="131"/>
        <v>1</v>
      </c>
      <c r="BT235" s="12">
        <f t="shared" si="132"/>
        <v>16561294.299991747</v>
      </c>
      <c r="BU235" s="24" t="str">
        <f t="shared" si="133"/>
        <v>Мулянка</v>
      </c>
      <c r="BV235" s="11">
        <f t="shared" si="134"/>
        <v>-1</v>
      </c>
      <c r="BW235" s="24">
        <f>VLOOKUP(BV235,'Типы препятствий'!$A$1:$B$12,2)</f>
        <v>0</v>
      </c>
      <c r="BX235" s="24" t="str">
        <f t="shared" si="135"/>
        <v xml:space="preserve"> </v>
      </c>
      <c r="BY235" s="11">
        <f t="shared" si="136"/>
        <v>16561220</v>
      </c>
      <c r="BZ235" s="25">
        <f t="shared" si="137"/>
        <v>-74.299991747364402</v>
      </c>
      <c r="CA235" s="11">
        <f t="shared" si="138"/>
        <v>15950</v>
      </c>
      <c r="CB235" s="12">
        <f t="shared" si="139"/>
        <v>-16545344.299991747</v>
      </c>
      <c r="CC235" s="11">
        <f t="shared" si="140"/>
        <v>15</v>
      </c>
    </row>
    <row r="236" spans="58:81">
      <c r="BF236" s="17">
        <f t="shared" si="118"/>
        <v>117</v>
      </c>
      <c r="BG236" s="26">
        <f t="shared" si="119"/>
        <v>1205.220641375988</v>
      </c>
      <c r="BH236" s="12">
        <f t="shared" si="120"/>
        <v>78.628677322868498</v>
      </c>
      <c r="BI236" s="13">
        <f t="shared" si="121"/>
        <v>3.24216052597582E-2</v>
      </c>
      <c r="BJ236" s="12">
        <f t="shared" si="122"/>
        <v>60</v>
      </c>
      <c r="BK236" s="12">
        <f t="shared" si="123"/>
        <v>60</v>
      </c>
      <c r="BL236" s="11">
        <f t="shared" si="124"/>
        <v>2</v>
      </c>
      <c r="BM236" s="11">
        <f t="shared" si="125"/>
        <v>50</v>
      </c>
      <c r="BN236" s="11">
        <f t="shared" si="126"/>
        <v>0</v>
      </c>
      <c r="BO236" s="20">
        <f t="shared" si="127"/>
        <v>0.61940972222221813</v>
      </c>
      <c r="BP236" s="11">
        <f t="shared" si="128"/>
        <v>1</v>
      </c>
      <c r="BQ236" s="11">
        <f t="shared" si="129"/>
        <v>0</v>
      </c>
      <c r="BR236" s="11">
        <f t="shared" si="130"/>
        <v>0</v>
      </c>
      <c r="BS236" s="11">
        <f t="shared" si="131"/>
        <v>1</v>
      </c>
      <c r="BT236" s="12">
        <f t="shared" si="132"/>
        <v>16561305.220641376</v>
      </c>
      <c r="BU236" s="24" t="str">
        <f t="shared" si="133"/>
        <v>Мулянка</v>
      </c>
      <c r="BV236" s="11">
        <f t="shared" si="134"/>
        <v>-1</v>
      </c>
      <c r="BW236" s="24">
        <f>VLOOKUP(BV236,'Типы препятствий'!$A$1:$B$12,2)</f>
        <v>0</v>
      </c>
      <c r="BX236" s="24" t="str">
        <f t="shared" si="135"/>
        <v xml:space="preserve"> </v>
      </c>
      <c r="BY236" s="11">
        <f t="shared" si="136"/>
        <v>16561220</v>
      </c>
      <c r="BZ236" s="25">
        <f t="shared" si="137"/>
        <v>-85.220641376450658</v>
      </c>
      <c r="CA236" s="11">
        <f t="shared" si="138"/>
        <v>15950</v>
      </c>
      <c r="CB236" s="12">
        <f t="shared" si="139"/>
        <v>-16545355.220641376</v>
      </c>
      <c r="CC236" s="11">
        <f t="shared" si="140"/>
        <v>15</v>
      </c>
    </row>
    <row r="237" spans="58:81">
      <c r="BF237" s="17">
        <f t="shared" si="118"/>
        <v>117.5</v>
      </c>
      <c r="BG237" s="26">
        <f t="shared" si="119"/>
        <v>1216.1493964054791</v>
      </c>
      <c r="BH237" s="12">
        <f t="shared" si="120"/>
        <v>78.687036212336068</v>
      </c>
      <c r="BI237" s="13">
        <f t="shared" si="121"/>
        <v>3.0800524996770287E-2</v>
      </c>
      <c r="BJ237" s="12">
        <f t="shared" si="122"/>
        <v>60</v>
      </c>
      <c r="BK237" s="12">
        <f t="shared" si="123"/>
        <v>60</v>
      </c>
      <c r="BL237" s="11">
        <f t="shared" si="124"/>
        <v>2</v>
      </c>
      <c r="BM237" s="11">
        <f t="shared" si="125"/>
        <v>50</v>
      </c>
      <c r="BN237" s="11">
        <f t="shared" si="126"/>
        <v>0</v>
      </c>
      <c r="BO237" s="20">
        <f t="shared" si="127"/>
        <v>0.61941550925925515</v>
      </c>
      <c r="BP237" s="11">
        <f t="shared" si="128"/>
        <v>1</v>
      </c>
      <c r="BQ237" s="11">
        <f t="shared" si="129"/>
        <v>0</v>
      </c>
      <c r="BR237" s="11">
        <f t="shared" si="130"/>
        <v>0</v>
      </c>
      <c r="BS237" s="11">
        <f t="shared" si="131"/>
        <v>1</v>
      </c>
      <c r="BT237" s="12">
        <f t="shared" si="132"/>
        <v>16561316.149396405</v>
      </c>
      <c r="BU237" s="24" t="str">
        <f t="shared" si="133"/>
        <v>Мулянка</v>
      </c>
      <c r="BV237" s="11">
        <f t="shared" si="134"/>
        <v>-1</v>
      </c>
      <c r="BW237" s="24">
        <f>VLOOKUP(BV237,'Типы препятствий'!$A$1:$B$12,2)</f>
        <v>0</v>
      </c>
      <c r="BX237" s="24" t="str">
        <f t="shared" si="135"/>
        <v xml:space="preserve"> </v>
      </c>
      <c r="BY237" s="11">
        <f t="shared" si="136"/>
        <v>16561220</v>
      </c>
      <c r="BZ237" s="25">
        <f t="shared" si="137"/>
        <v>-96.149396404623985</v>
      </c>
      <c r="CA237" s="11">
        <f t="shared" si="138"/>
        <v>15950</v>
      </c>
      <c r="CB237" s="12">
        <f t="shared" si="139"/>
        <v>-16545366.149396405</v>
      </c>
      <c r="CC237" s="11">
        <f t="shared" si="140"/>
        <v>15</v>
      </c>
    </row>
    <row r="238" spans="58:81">
      <c r="BF238" s="17">
        <f t="shared" si="118"/>
        <v>118</v>
      </c>
      <c r="BG238" s="26">
        <f t="shared" si="119"/>
        <v>1227.0858515662194</v>
      </c>
      <c r="BH238" s="12">
        <f t="shared" si="120"/>
        <v>78.742477157330256</v>
      </c>
      <c r="BI238" s="13">
        <f t="shared" si="121"/>
        <v>2.9260498746931773E-2</v>
      </c>
      <c r="BJ238" s="12">
        <f t="shared" si="122"/>
        <v>60</v>
      </c>
      <c r="BK238" s="12">
        <f t="shared" si="123"/>
        <v>60</v>
      </c>
      <c r="BL238" s="11">
        <f t="shared" si="124"/>
        <v>2</v>
      </c>
      <c r="BM238" s="11">
        <f t="shared" si="125"/>
        <v>50</v>
      </c>
      <c r="BN238" s="11">
        <f t="shared" si="126"/>
        <v>0</v>
      </c>
      <c r="BO238" s="20">
        <f t="shared" si="127"/>
        <v>0.61942129629629217</v>
      </c>
      <c r="BP238" s="11">
        <f t="shared" si="128"/>
        <v>1</v>
      </c>
      <c r="BQ238" s="11">
        <f t="shared" si="129"/>
        <v>0</v>
      </c>
      <c r="BR238" s="11">
        <f t="shared" si="130"/>
        <v>0</v>
      </c>
      <c r="BS238" s="11">
        <f t="shared" si="131"/>
        <v>1</v>
      </c>
      <c r="BT238" s="12">
        <f t="shared" si="132"/>
        <v>16561327.085851567</v>
      </c>
      <c r="BU238" s="24" t="str">
        <f t="shared" si="133"/>
        <v>Мулянка</v>
      </c>
      <c r="BV238" s="11">
        <f t="shared" si="134"/>
        <v>-1</v>
      </c>
      <c r="BW238" s="24">
        <f>VLOOKUP(BV238,'Типы препятствий'!$A$1:$B$12,2)</f>
        <v>0</v>
      </c>
      <c r="BX238" s="24" t="str">
        <f t="shared" si="135"/>
        <v xml:space="preserve"> </v>
      </c>
      <c r="BY238" s="11">
        <f t="shared" si="136"/>
        <v>16561220</v>
      </c>
      <c r="BZ238" s="25">
        <f t="shared" si="137"/>
        <v>-107.08585156686604</v>
      </c>
      <c r="CA238" s="11">
        <f t="shared" si="138"/>
        <v>15950</v>
      </c>
      <c r="CB238" s="12">
        <f t="shared" si="139"/>
        <v>-16545377.085851567</v>
      </c>
      <c r="CC238" s="11">
        <f t="shared" si="140"/>
        <v>15</v>
      </c>
    </row>
    <row r="239" spans="58:81">
      <c r="BF239" s="17">
        <f t="shared" si="118"/>
        <v>118.5</v>
      </c>
      <c r="BG239" s="26">
        <f t="shared" si="119"/>
        <v>1238.0296218516464</v>
      </c>
      <c r="BH239" s="12">
        <f t="shared" si="120"/>
        <v>78.795146055074738</v>
      </c>
      <c r="BI239" s="13">
        <f t="shared" si="121"/>
        <v>2.7797473809585183E-2</v>
      </c>
      <c r="BJ239" s="12">
        <f t="shared" si="122"/>
        <v>60</v>
      </c>
      <c r="BK239" s="12">
        <f t="shared" si="123"/>
        <v>60</v>
      </c>
      <c r="BL239" s="11">
        <f t="shared" si="124"/>
        <v>2</v>
      </c>
      <c r="BM239" s="11">
        <f t="shared" si="125"/>
        <v>50</v>
      </c>
      <c r="BN239" s="11">
        <f t="shared" si="126"/>
        <v>0</v>
      </c>
      <c r="BO239" s="20">
        <f t="shared" si="127"/>
        <v>0.61942708333332919</v>
      </c>
      <c r="BP239" s="11">
        <f t="shared" si="128"/>
        <v>1</v>
      </c>
      <c r="BQ239" s="11">
        <f t="shared" si="129"/>
        <v>0</v>
      </c>
      <c r="BR239" s="11">
        <f t="shared" si="130"/>
        <v>0</v>
      </c>
      <c r="BS239" s="11">
        <f t="shared" si="131"/>
        <v>1</v>
      </c>
      <c r="BT239" s="12">
        <f t="shared" si="132"/>
        <v>16561338.029621853</v>
      </c>
      <c r="BU239" s="24" t="str">
        <f t="shared" si="133"/>
        <v>Мулянка</v>
      </c>
      <c r="BV239" s="11">
        <f t="shared" si="134"/>
        <v>-1</v>
      </c>
      <c r="BW239" s="24">
        <f>VLOOKUP(BV239,'Типы препятствий'!$A$1:$B$12,2)</f>
        <v>0</v>
      </c>
      <c r="BX239" s="24" t="str">
        <f t="shared" si="135"/>
        <v xml:space="preserve"> </v>
      </c>
      <c r="BY239" s="11">
        <f t="shared" si="136"/>
        <v>16561220</v>
      </c>
      <c r="BZ239" s="25">
        <f t="shared" si="137"/>
        <v>-118.02962185256183</v>
      </c>
      <c r="CA239" s="11">
        <f t="shared" si="138"/>
        <v>15950</v>
      </c>
      <c r="CB239" s="12">
        <f t="shared" si="139"/>
        <v>-16545388.029621853</v>
      </c>
      <c r="CC239" s="11">
        <f t="shared" si="140"/>
        <v>15</v>
      </c>
    </row>
    <row r="240" spans="58:81">
      <c r="BF240" s="17">
        <f t="shared" si="118"/>
        <v>119</v>
      </c>
      <c r="BG240" s="26">
        <f t="shared" si="119"/>
        <v>1248.9803415055258</v>
      </c>
      <c r="BH240" s="12">
        <f t="shared" si="120"/>
        <v>78.845181507931997</v>
      </c>
      <c r="BI240" s="13">
        <f t="shared" si="121"/>
        <v>2.6407600119105923E-2</v>
      </c>
      <c r="BJ240" s="12">
        <f t="shared" si="122"/>
        <v>60</v>
      </c>
      <c r="BK240" s="12">
        <f t="shared" si="123"/>
        <v>60</v>
      </c>
      <c r="BL240" s="11">
        <f t="shared" si="124"/>
        <v>2</v>
      </c>
      <c r="BM240" s="11">
        <f t="shared" si="125"/>
        <v>50</v>
      </c>
      <c r="BN240" s="11">
        <f t="shared" si="126"/>
        <v>0</v>
      </c>
      <c r="BO240" s="20">
        <f t="shared" si="127"/>
        <v>0.61943287037036621</v>
      </c>
      <c r="BP240" s="11">
        <f t="shared" si="128"/>
        <v>1</v>
      </c>
      <c r="BQ240" s="11">
        <f t="shared" si="129"/>
        <v>0</v>
      </c>
      <c r="BR240" s="11">
        <f t="shared" si="130"/>
        <v>0</v>
      </c>
      <c r="BS240" s="11">
        <f t="shared" si="131"/>
        <v>1</v>
      </c>
      <c r="BT240" s="12">
        <f t="shared" si="132"/>
        <v>16561348.980341505</v>
      </c>
      <c r="BU240" s="24" t="str">
        <f t="shared" si="133"/>
        <v>Мулянка</v>
      </c>
      <c r="BV240" s="11">
        <f t="shared" si="134"/>
        <v>-1</v>
      </c>
      <c r="BW240" s="24">
        <f>VLOOKUP(BV240,'Типы препятствий'!$A$1:$B$12,2)</f>
        <v>0</v>
      </c>
      <c r="BX240" s="24" t="str">
        <f t="shared" si="135"/>
        <v xml:space="preserve"> </v>
      </c>
      <c r="BY240" s="11">
        <f t="shared" si="136"/>
        <v>16561220</v>
      </c>
      <c r="BZ240" s="25">
        <f t="shared" si="137"/>
        <v>-128.98034150525928</v>
      </c>
      <c r="CA240" s="11">
        <f t="shared" si="138"/>
        <v>15950</v>
      </c>
      <c r="CB240" s="12">
        <f t="shared" si="139"/>
        <v>-16545398.980341505</v>
      </c>
      <c r="CC240" s="11">
        <f t="shared" si="140"/>
        <v>15</v>
      </c>
    </row>
    <row r="241" spans="58:81">
      <c r="BF241" s="17">
        <f t="shared" si="118"/>
        <v>119.5</v>
      </c>
      <c r="BG241" s="26">
        <f t="shared" si="119"/>
        <v>1259.937663059435</v>
      </c>
      <c r="BH241" s="12">
        <f t="shared" si="120"/>
        <v>78.892715188146383</v>
      </c>
      <c r="BI241" s="13">
        <f t="shared" si="121"/>
        <v>2.5087220113150625E-2</v>
      </c>
      <c r="BJ241" s="12">
        <f t="shared" si="122"/>
        <v>60</v>
      </c>
      <c r="BK241" s="12">
        <f t="shared" si="123"/>
        <v>60</v>
      </c>
      <c r="BL241" s="11">
        <f t="shared" si="124"/>
        <v>2</v>
      </c>
      <c r="BM241" s="11">
        <f t="shared" si="125"/>
        <v>50</v>
      </c>
      <c r="BN241" s="11">
        <f t="shared" si="126"/>
        <v>0</v>
      </c>
      <c r="BO241" s="20">
        <f t="shared" si="127"/>
        <v>0.61943865740740323</v>
      </c>
      <c r="BP241" s="11">
        <f t="shared" si="128"/>
        <v>1</v>
      </c>
      <c r="BQ241" s="11">
        <f t="shared" si="129"/>
        <v>0</v>
      </c>
      <c r="BR241" s="11">
        <f t="shared" si="130"/>
        <v>0</v>
      </c>
      <c r="BS241" s="11">
        <f t="shared" si="131"/>
        <v>1</v>
      </c>
      <c r="BT241" s="12">
        <f t="shared" si="132"/>
        <v>16561359.93766306</v>
      </c>
      <c r="BU241" s="24" t="str">
        <f t="shared" si="133"/>
        <v>Мулянка</v>
      </c>
      <c r="BV241" s="11">
        <f t="shared" si="134"/>
        <v>-1</v>
      </c>
      <c r="BW241" s="24">
        <f>VLOOKUP(BV241,'Типы препятствий'!$A$1:$B$12,2)</f>
        <v>0</v>
      </c>
      <c r="BX241" s="24" t="str">
        <f t="shared" si="135"/>
        <v xml:space="preserve"> </v>
      </c>
      <c r="BY241" s="11">
        <f t="shared" si="136"/>
        <v>16561220</v>
      </c>
      <c r="BZ241" s="25">
        <f t="shared" si="137"/>
        <v>-139.93766305968165</v>
      </c>
      <c r="CA241" s="11">
        <f t="shared" si="138"/>
        <v>15950</v>
      </c>
      <c r="CB241" s="12">
        <f t="shared" si="139"/>
        <v>-16545409.93766306</v>
      </c>
      <c r="CC241" s="11">
        <f t="shared" si="140"/>
        <v>15</v>
      </c>
    </row>
    <row r="242" spans="58:81">
      <c r="BF242" s="17">
        <f t="shared" si="118"/>
        <v>120</v>
      </c>
      <c r="BG242" s="26">
        <f t="shared" si="119"/>
        <v>1270.9012564183724</v>
      </c>
      <c r="BH242" s="12">
        <f t="shared" si="120"/>
        <v>78.937872184350056</v>
      </c>
      <c r="BI242" s="13">
        <f t="shared" si="121"/>
        <v>2.3832859107493092E-2</v>
      </c>
      <c r="BJ242" s="12">
        <f t="shared" si="122"/>
        <v>60</v>
      </c>
      <c r="BK242" s="12">
        <f t="shared" si="123"/>
        <v>60</v>
      </c>
      <c r="BL242" s="11">
        <f t="shared" si="124"/>
        <v>2</v>
      </c>
      <c r="BM242" s="11">
        <f t="shared" si="125"/>
        <v>50</v>
      </c>
      <c r="BN242" s="11">
        <f t="shared" si="126"/>
        <v>0</v>
      </c>
      <c r="BO242" s="20">
        <f t="shared" si="127"/>
        <v>0.61944444444444025</v>
      </c>
      <c r="BP242" s="11">
        <f t="shared" si="128"/>
        <v>1</v>
      </c>
      <c r="BQ242" s="11">
        <f t="shared" si="129"/>
        <v>0</v>
      </c>
      <c r="BR242" s="11">
        <f t="shared" si="130"/>
        <v>0</v>
      </c>
      <c r="BS242" s="11">
        <f t="shared" si="131"/>
        <v>1</v>
      </c>
      <c r="BT242" s="12">
        <f t="shared" si="132"/>
        <v>16561370.901256418</v>
      </c>
      <c r="BU242" s="24" t="str">
        <f t="shared" si="133"/>
        <v>Мулянка</v>
      </c>
      <c r="BV242" s="11">
        <f t="shared" si="134"/>
        <v>-1</v>
      </c>
      <c r="BW242" s="24">
        <f>VLOOKUP(BV242,'Типы препятствий'!$A$1:$B$12,2)</f>
        <v>0</v>
      </c>
      <c r="BX242" s="24" t="str">
        <f t="shared" si="135"/>
        <v xml:space="preserve"> </v>
      </c>
      <c r="BY242" s="11">
        <f t="shared" si="136"/>
        <v>16561220</v>
      </c>
      <c r="BZ242" s="25">
        <f t="shared" si="137"/>
        <v>-150.90125641785562</v>
      </c>
      <c r="CA242" s="11">
        <f t="shared" si="138"/>
        <v>15950</v>
      </c>
      <c r="CB242" s="12">
        <f t="shared" si="139"/>
        <v>-16545420.901256418</v>
      </c>
      <c r="CC242" s="11">
        <f t="shared" si="140"/>
        <v>15</v>
      </c>
    </row>
    <row r="243" spans="58:81">
      <c r="BF243" s="17">
        <f t="shared" si="118"/>
        <v>120.5</v>
      </c>
      <c r="BG243" s="26">
        <f t="shared" si="119"/>
        <v>1281.8708079920868</v>
      </c>
      <c r="BH243" s="12">
        <f t="shared" si="120"/>
        <v>78.980771330743536</v>
      </c>
      <c r="BI243" s="13">
        <v>0</v>
      </c>
      <c r="BJ243" s="12">
        <f t="shared" si="122"/>
        <v>60</v>
      </c>
      <c r="BK243" s="12">
        <f t="shared" si="123"/>
        <v>60</v>
      </c>
      <c r="BL243" s="11">
        <f t="shared" si="124"/>
        <v>2</v>
      </c>
      <c r="BM243" s="11">
        <f t="shared" si="125"/>
        <v>50</v>
      </c>
      <c r="BN243" s="11">
        <f t="shared" si="126"/>
        <v>0</v>
      </c>
      <c r="BO243" s="20">
        <f t="shared" si="127"/>
        <v>0.61945023148147726</v>
      </c>
      <c r="BP243" s="11">
        <f t="shared" si="128"/>
        <v>1</v>
      </c>
      <c r="BQ243" s="11">
        <f t="shared" si="129"/>
        <v>0</v>
      </c>
      <c r="BR243" s="11">
        <f t="shared" si="130"/>
        <v>0</v>
      </c>
      <c r="BS243" s="11">
        <f t="shared" si="131"/>
        <v>1</v>
      </c>
      <c r="BT243" s="12">
        <f t="shared" si="132"/>
        <v>16561381.870807992</v>
      </c>
      <c r="BU243" s="24" t="str">
        <f t="shared" si="133"/>
        <v>Мулянка</v>
      </c>
      <c r="BV243" s="11">
        <f t="shared" si="134"/>
        <v>-1</v>
      </c>
      <c r="BW243" s="24">
        <f>VLOOKUP(BV243,'Типы препятствий'!$A$1:$B$12,2)</f>
        <v>0</v>
      </c>
      <c r="BX243" s="24" t="str">
        <f t="shared" si="135"/>
        <v xml:space="preserve"> </v>
      </c>
      <c r="BY243" s="11">
        <f t="shared" si="136"/>
        <v>16561220</v>
      </c>
      <c r="BZ243" s="25">
        <f t="shared" si="137"/>
        <v>-161.87080799229443</v>
      </c>
      <c r="CA243" s="11">
        <f t="shared" si="138"/>
        <v>15950</v>
      </c>
      <c r="CB243" s="12">
        <f t="shared" si="139"/>
        <v>-16545431.870807992</v>
      </c>
      <c r="CC243" s="11">
        <f t="shared" si="140"/>
        <v>15</v>
      </c>
    </row>
    <row r="244" spans="58:81">
      <c r="BF244" s="17">
        <f t="shared" si="118"/>
        <v>121</v>
      </c>
      <c r="BG244" s="26">
        <f t="shared" si="119"/>
        <v>1292.8403595658012</v>
      </c>
      <c r="BH244" s="12">
        <f t="shared" si="120"/>
        <v>78.980771330743536</v>
      </c>
      <c r="BI244" s="13">
        <f t="shared" si="121"/>
        <v>0</v>
      </c>
      <c r="BJ244" s="12">
        <f t="shared" si="122"/>
        <v>60</v>
      </c>
      <c r="BK244" s="12">
        <f t="shared" si="123"/>
        <v>60</v>
      </c>
      <c r="BL244" s="11">
        <f t="shared" si="124"/>
        <v>2</v>
      </c>
      <c r="BM244" s="11">
        <f t="shared" si="125"/>
        <v>50</v>
      </c>
      <c r="BN244" s="11">
        <f t="shared" si="126"/>
        <v>0</v>
      </c>
      <c r="BO244" s="20">
        <f t="shared" si="127"/>
        <v>0.61945601851851428</v>
      </c>
      <c r="BP244" s="11">
        <f t="shared" si="128"/>
        <v>1</v>
      </c>
      <c r="BQ244" s="11">
        <f t="shared" si="129"/>
        <v>0</v>
      </c>
      <c r="BR244" s="11">
        <f t="shared" si="130"/>
        <v>0</v>
      </c>
      <c r="BS244" s="11">
        <f t="shared" si="131"/>
        <v>1</v>
      </c>
      <c r="BT244" s="12">
        <f t="shared" si="132"/>
        <v>16561392.840359565</v>
      </c>
      <c r="BU244" s="24" t="str">
        <f t="shared" si="133"/>
        <v>Мулянка</v>
      </c>
      <c r="BV244" s="11">
        <f t="shared" si="134"/>
        <v>-1</v>
      </c>
      <c r="BW244" s="24">
        <f>VLOOKUP(BV244,'Типы препятствий'!$A$1:$B$12,2)</f>
        <v>0</v>
      </c>
      <c r="BX244" s="24" t="str">
        <f t="shared" si="135"/>
        <v xml:space="preserve"> </v>
      </c>
      <c r="BY244" s="11">
        <f t="shared" si="136"/>
        <v>16561220</v>
      </c>
      <c r="BZ244" s="25">
        <f t="shared" si="137"/>
        <v>-172.8403595648706</v>
      </c>
      <c r="CA244" s="11">
        <f t="shared" si="138"/>
        <v>15950</v>
      </c>
      <c r="CB244" s="12">
        <f t="shared" si="139"/>
        <v>-16545442.840359565</v>
      </c>
      <c r="CC244" s="11">
        <f t="shared" si="140"/>
        <v>15</v>
      </c>
    </row>
    <row r="245" spans="58:81">
      <c r="BF245" s="17">
        <f t="shared" si="118"/>
        <v>121.5</v>
      </c>
      <c r="BG245" s="26">
        <f t="shared" si="119"/>
        <v>1303.8099111395156</v>
      </c>
      <c r="BH245" s="12">
        <f t="shared" si="120"/>
        <v>78.980771330743536</v>
      </c>
      <c r="BI245" s="13">
        <f t="shared" si="121"/>
        <v>0</v>
      </c>
      <c r="BJ245" s="12">
        <f t="shared" si="122"/>
        <v>60</v>
      </c>
      <c r="BK245" s="12">
        <f t="shared" si="123"/>
        <v>60</v>
      </c>
      <c r="BL245" s="11">
        <f t="shared" si="124"/>
        <v>2</v>
      </c>
      <c r="BM245" s="11">
        <f t="shared" si="125"/>
        <v>50</v>
      </c>
      <c r="BN245" s="11">
        <f t="shared" si="126"/>
        <v>0</v>
      </c>
      <c r="BO245" s="20">
        <f t="shared" si="127"/>
        <v>0.6194618055555513</v>
      </c>
      <c r="BP245" s="11">
        <f t="shared" si="128"/>
        <v>1</v>
      </c>
      <c r="BQ245" s="11">
        <f t="shared" si="129"/>
        <v>0</v>
      </c>
      <c r="BR245" s="11">
        <f t="shared" si="130"/>
        <v>0</v>
      </c>
      <c r="BS245" s="11">
        <f t="shared" si="131"/>
        <v>1</v>
      </c>
      <c r="BT245" s="12">
        <f t="shared" si="132"/>
        <v>16561403.809911139</v>
      </c>
      <c r="BU245" s="24" t="str">
        <f t="shared" si="133"/>
        <v>Мулянка</v>
      </c>
      <c r="BV245" s="11">
        <f t="shared" si="134"/>
        <v>-1</v>
      </c>
      <c r="BW245" s="24">
        <f>VLOOKUP(BV245,'Типы препятствий'!$A$1:$B$12,2)</f>
        <v>0</v>
      </c>
      <c r="BX245" s="24" t="str">
        <f t="shared" si="135"/>
        <v xml:space="preserve"> </v>
      </c>
      <c r="BY245" s="11">
        <f t="shared" si="136"/>
        <v>16561220</v>
      </c>
      <c r="BZ245" s="25">
        <f t="shared" si="137"/>
        <v>-183.80991113930941</v>
      </c>
      <c r="CA245" s="11">
        <f t="shared" si="138"/>
        <v>15950</v>
      </c>
      <c r="CB245" s="12">
        <f t="shared" si="139"/>
        <v>-16545453.809911139</v>
      </c>
      <c r="CC245" s="11">
        <f t="shared" si="140"/>
        <v>15</v>
      </c>
    </row>
    <row r="246" spans="58:81">
      <c r="BF246" s="17">
        <f t="shared" si="118"/>
        <v>122</v>
      </c>
      <c r="BG246" s="26">
        <f t="shared" si="119"/>
        <v>1314.77946271323</v>
      </c>
      <c r="BH246" s="12">
        <f t="shared" si="120"/>
        <v>78.980771330743536</v>
      </c>
      <c r="BI246" s="13">
        <v>-0.1</v>
      </c>
      <c r="BJ246" s="12">
        <f t="shared" si="122"/>
        <v>60</v>
      </c>
      <c r="BK246" s="12">
        <f t="shared" si="123"/>
        <v>60</v>
      </c>
      <c r="BL246" s="11">
        <f t="shared" si="124"/>
        <v>2</v>
      </c>
      <c r="BM246" s="11">
        <f t="shared" si="125"/>
        <v>50</v>
      </c>
      <c r="BN246" s="11">
        <f t="shared" si="126"/>
        <v>0</v>
      </c>
      <c r="BO246" s="20">
        <f t="shared" si="127"/>
        <v>0.61946759259258832</v>
      </c>
      <c r="BP246" s="11">
        <f t="shared" si="128"/>
        <v>1</v>
      </c>
      <c r="BQ246" s="11">
        <f t="shared" si="129"/>
        <v>0</v>
      </c>
      <c r="BR246" s="11">
        <f t="shared" si="130"/>
        <v>0</v>
      </c>
      <c r="BS246" s="11">
        <f t="shared" si="131"/>
        <v>1</v>
      </c>
      <c r="BT246" s="12">
        <f t="shared" si="132"/>
        <v>16561414.779462714</v>
      </c>
      <c r="BU246" s="24" t="str">
        <f t="shared" si="133"/>
        <v>Мулянка</v>
      </c>
      <c r="BV246" s="11">
        <f t="shared" si="134"/>
        <v>-1</v>
      </c>
      <c r="BW246" s="24">
        <f>VLOOKUP(BV246,'Типы препятствий'!$A$1:$B$12,2)</f>
        <v>0</v>
      </c>
      <c r="BX246" s="24" t="str">
        <f t="shared" si="135"/>
        <v xml:space="preserve"> </v>
      </c>
      <c r="BY246" s="11">
        <f t="shared" si="136"/>
        <v>16561220</v>
      </c>
      <c r="BZ246" s="25">
        <f t="shared" si="137"/>
        <v>-194.77946271374822</v>
      </c>
      <c r="CA246" s="11">
        <f t="shared" si="138"/>
        <v>15950</v>
      </c>
      <c r="CB246" s="12">
        <f t="shared" si="139"/>
        <v>-16545464.779462714</v>
      </c>
      <c r="CC246" s="11">
        <f t="shared" si="140"/>
        <v>15</v>
      </c>
    </row>
    <row r="247" spans="58:81">
      <c r="BF247" s="17">
        <f t="shared" si="118"/>
        <v>122.5</v>
      </c>
      <c r="BG247" s="26">
        <f t="shared" si="119"/>
        <v>1325.7240142869443</v>
      </c>
      <c r="BH247" s="12">
        <f t="shared" si="120"/>
        <v>78.80077133074353</v>
      </c>
      <c r="BI247" s="13">
        <v>-0.15</v>
      </c>
      <c r="BJ247" s="12">
        <f t="shared" si="122"/>
        <v>60</v>
      </c>
      <c r="BK247" s="12">
        <f t="shared" si="123"/>
        <v>60</v>
      </c>
      <c r="BL247" s="11">
        <f t="shared" si="124"/>
        <v>2</v>
      </c>
      <c r="BM247" s="11">
        <f t="shared" si="125"/>
        <v>50</v>
      </c>
      <c r="BN247" s="11">
        <f t="shared" si="126"/>
        <v>0</v>
      </c>
      <c r="BO247" s="20">
        <f t="shared" si="127"/>
        <v>0.61947337962962534</v>
      </c>
      <c r="BP247" s="11">
        <f t="shared" si="128"/>
        <v>1</v>
      </c>
      <c r="BQ247" s="11">
        <f t="shared" si="129"/>
        <v>0</v>
      </c>
      <c r="BR247" s="11">
        <f t="shared" si="130"/>
        <v>0</v>
      </c>
      <c r="BS247" s="11">
        <f t="shared" si="131"/>
        <v>1</v>
      </c>
      <c r="BT247" s="12">
        <f t="shared" si="132"/>
        <v>16561425.724014288</v>
      </c>
      <c r="BU247" s="24" t="str">
        <f t="shared" si="133"/>
        <v>Мулянка</v>
      </c>
      <c r="BV247" s="11">
        <f t="shared" si="134"/>
        <v>-1</v>
      </c>
      <c r="BW247" s="24">
        <f>VLOOKUP(BV247,'Типы препятствий'!$A$1:$B$12,2)</f>
        <v>0</v>
      </c>
      <c r="BX247" s="24" t="str">
        <f t="shared" si="135"/>
        <v xml:space="preserve"> </v>
      </c>
      <c r="BY247" s="11">
        <f t="shared" si="136"/>
        <v>16561220</v>
      </c>
      <c r="BZ247" s="25">
        <f t="shared" si="137"/>
        <v>-205.7240142878145</v>
      </c>
      <c r="CA247" s="11">
        <f t="shared" si="138"/>
        <v>15950</v>
      </c>
      <c r="CB247" s="12">
        <f t="shared" si="139"/>
        <v>-16545475.724014288</v>
      </c>
      <c r="CC247" s="11">
        <f t="shared" si="140"/>
        <v>15</v>
      </c>
    </row>
    <row r="248" spans="58:81">
      <c r="BF248" s="17">
        <f t="shared" si="118"/>
        <v>123</v>
      </c>
      <c r="BG248" s="26">
        <f t="shared" si="119"/>
        <v>1336.6310658606587</v>
      </c>
      <c r="BH248" s="12">
        <f t="shared" si="120"/>
        <v>78.530771330743534</v>
      </c>
      <c r="BI248" s="13">
        <v>-0.18</v>
      </c>
      <c r="BJ248" s="12">
        <f t="shared" si="122"/>
        <v>60</v>
      </c>
      <c r="BK248" s="12">
        <f t="shared" si="123"/>
        <v>60</v>
      </c>
      <c r="BL248" s="11">
        <f t="shared" si="124"/>
        <v>2</v>
      </c>
      <c r="BM248" s="11">
        <f t="shared" si="125"/>
        <v>50</v>
      </c>
      <c r="BN248" s="11">
        <f t="shared" si="126"/>
        <v>0</v>
      </c>
      <c r="BO248" s="20">
        <f t="shared" si="127"/>
        <v>0.61947916666666236</v>
      </c>
      <c r="BP248" s="11">
        <f t="shared" si="128"/>
        <v>1</v>
      </c>
      <c r="BQ248" s="11">
        <f t="shared" si="129"/>
        <v>0</v>
      </c>
      <c r="BR248" s="11">
        <f t="shared" si="130"/>
        <v>0</v>
      </c>
      <c r="BS248" s="11">
        <f t="shared" si="131"/>
        <v>1</v>
      </c>
      <c r="BT248" s="12">
        <f t="shared" si="132"/>
        <v>16561436.63106586</v>
      </c>
      <c r="BU248" s="24" t="str">
        <f t="shared" si="133"/>
        <v>Мулянка</v>
      </c>
      <c r="BV248" s="11">
        <f t="shared" si="134"/>
        <v>-1</v>
      </c>
      <c r="BW248" s="24">
        <f>VLOOKUP(BV248,'Типы препятствий'!$A$1:$B$12,2)</f>
        <v>0</v>
      </c>
      <c r="BX248" s="24" t="str">
        <f t="shared" si="135"/>
        <v xml:space="preserve"> </v>
      </c>
      <c r="BY248" s="11">
        <f t="shared" si="136"/>
        <v>16561220</v>
      </c>
      <c r="BZ248" s="25">
        <f t="shared" si="137"/>
        <v>-216.63106586039066</v>
      </c>
      <c r="CA248" s="11">
        <f t="shared" si="138"/>
        <v>15950</v>
      </c>
      <c r="CB248" s="12">
        <f t="shared" si="139"/>
        <v>-16545486.63106586</v>
      </c>
      <c r="CC248" s="11">
        <f t="shared" si="140"/>
        <v>15</v>
      </c>
    </row>
    <row r="249" spans="58:81">
      <c r="BF249" s="17">
        <f t="shared" si="118"/>
        <v>123.5</v>
      </c>
      <c r="BG249" s="26">
        <f t="shared" si="119"/>
        <v>1347.4931174343731</v>
      </c>
      <c r="BH249" s="12">
        <f t="shared" si="120"/>
        <v>78.206771330743535</v>
      </c>
      <c r="BI249" s="13">
        <v>-0.19</v>
      </c>
      <c r="BJ249" s="12">
        <f t="shared" si="122"/>
        <v>60</v>
      </c>
      <c r="BK249" s="12">
        <f t="shared" si="123"/>
        <v>60</v>
      </c>
      <c r="BL249" s="11">
        <f t="shared" si="124"/>
        <v>2</v>
      </c>
      <c r="BM249" s="11">
        <f t="shared" si="125"/>
        <v>50</v>
      </c>
      <c r="BN249" s="11">
        <f t="shared" si="126"/>
        <v>0</v>
      </c>
      <c r="BO249" s="20">
        <f t="shared" si="127"/>
        <v>0.61948495370369938</v>
      </c>
      <c r="BP249" s="11">
        <f t="shared" si="128"/>
        <v>1</v>
      </c>
      <c r="BQ249" s="11">
        <f t="shared" si="129"/>
        <v>0</v>
      </c>
      <c r="BR249" s="11">
        <f t="shared" si="130"/>
        <v>0</v>
      </c>
      <c r="BS249" s="11">
        <f t="shared" si="131"/>
        <v>1</v>
      </c>
      <c r="BT249" s="12">
        <f t="shared" si="132"/>
        <v>16561447.493117435</v>
      </c>
      <c r="BU249" s="24" t="str">
        <f t="shared" si="133"/>
        <v>Мулянка</v>
      </c>
      <c r="BV249" s="11">
        <f t="shared" si="134"/>
        <v>-1</v>
      </c>
      <c r="BW249" s="24">
        <f>VLOOKUP(BV249,'Типы препятствий'!$A$1:$B$12,2)</f>
        <v>0</v>
      </c>
      <c r="BX249" s="24" t="str">
        <f t="shared" si="135"/>
        <v xml:space="preserve"> </v>
      </c>
      <c r="BY249" s="11">
        <f t="shared" si="136"/>
        <v>16561220</v>
      </c>
      <c r="BZ249" s="25">
        <f t="shared" si="137"/>
        <v>-227.49311743490398</v>
      </c>
      <c r="CA249" s="11">
        <f t="shared" si="138"/>
        <v>15950</v>
      </c>
      <c r="CB249" s="12">
        <f t="shared" si="139"/>
        <v>-16545497.493117435</v>
      </c>
      <c r="CC249" s="11">
        <f t="shared" si="140"/>
        <v>15</v>
      </c>
    </row>
    <row r="250" spans="58:81">
      <c r="BF250" s="17">
        <f t="shared" si="118"/>
        <v>124</v>
      </c>
      <c r="BG250" s="26">
        <f t="shared" si="119"/>
        <v>1358.3076690080875</v>
      </c>
      <c r="BH250" s="12">
        <f t="shared" si="120"/>
        <v>77.864771330743537</v>
      </c>
      <c r="BI250" s="13">
        <v>-0.18</v>
      </c>
      <c r="BJ250" s="12">
        <f t="shared" si="122"/>
        <v>60</v>
      </c>
      <c r="BK250" s="12">
        <f t="shared" si="123"/>
        <v>60</v>
      </c>
      <c r="BL250" s="11">
        <f t="shared" si="124"/>
        <v>2</v>
      </c>
      <c r="BM250" s="11">
        <f t="shared" si="125"/>
        <v>50</v>
      </c>
      <c r="BN250" s="11">
        <f t="shared" si="126"/>
        <v>0</v>
      </c>
      <c r="BO250" s="20">
        <f t="shared" si="127"/>
        <v>0.6194907407407364</v>
      </c>
      <c r="BP250" s="11">
        <f t="shared" si="128"/>
        <v>1</v>
      </c>
      <c r="BQ250" s="11">
        <f t="shared" si="129"/>
        <v>0</v>
      </c>
      <c r="BR250" s="11">
        <f t="shared" si="130"/>
        <v>0</v>
      </c>
      <c r="BS250" s="11">
        <f t="shared" si="131"/>
        <v>1</v>
      </c>
      <c r="BT250" s="12">
        <f t="shared" si="132"/>
        <v>16561458.307669008</v>
      </c>
      <c r="BU250" s="24" t="str">
        <f t="shared" si="133"/>
        <v>Мулянка</v>
      </c>
      <c r="BV250" s="11">
        <f t="shared" si="134"/>
        <v>-1</v>
      </c>
      <c r="BW250" s="24">
        <f>VLOOKUP(BV250,'Типы препятствий'!$A$1:$B$12,2)</f>
        <v>0</v>
      </c>
      <c r="BX250" s="24" t="str">
        <f t="shared" si="135"/>
        <v xml:space="preserve"> </v>
      </c>
      <c r="BY250" s="11">
        <f t="shared" si="136"/>
        <v>16561220</v>
      </c>
      <c r="BZ250" s="25">
        <f t="shared" si="137"/>
        <v>-238.3076690081507</v>
      </c>
      <c r="CA250" s="11">
        <f t="shared" si="138"/>
        <v>15950</v>
      </c>
      <c r="CB250" s="12">
        <f t="shared" si="139"/>
        <v>-16545508.307669008</v>
      </c>
      <c r="CC250" s="11">
        <f t="shared" si="140"/>
        <v>15</v>
      </c>
    </row>
    <row r="251" spans="58:81">
      <c r="BF251" s="17">
        <f t="shared" si="118"/>
        <v>124.5</v>
      </c>
      <c r="BG251" s="26">
        <f t="shared" si="119"/>
        <v>1369.0772205818018</v>
      </c>
      <c r="BH251" s="12">
        <f t="shared" si="120"/>
        <v>77.540771330743539</v>
      </c>
      <c r="BI251" s="13">
        <v>-0.19</v>
      </c>
      <c r="BJ251" s="12">
        <f t="shared" si="122"/>
        <v>60</v>
      </c>
      <c r="BK251" s="12">
        <f t="shared" si="123"/>
        <v>60</v>
      </c>
      <c r="BL251" s="11">
        <f t="shared" si="124"/>
        <v>2</v>
      </c>
      <c r="BM251" s="11">
        <f t="shared" si="125"/>
        <v>50</v>
      </c>
      <c r="BN251" s="11">
        <f t="shared" si="126"/>
        <v>0</v>
      </c>
      <c r="BO251" s="20">
        <f t="shared" si="127"/>
        <v>0.61949652777777342</v>
      </c>
      <c r="BP251" s="11">
        <f t="shared" si="128"/>
        <v>1</v>
      </c>
      <c r="BQ251" s="11">
        <f t="shared" si="129"/>
        <v>0</v>
      </c>
      <c r="BR251" s="11">
        <f t="shared" si="130"/>
        <v>0</v>
      </c>
      <c r="BS251" s="11">
        <f t="shared" si="131"/>
        <v>1</v>
      </c>
      <c r="BT251" s="12">
        <f t="shared" si="132"/>
        <v>16561469.077220581</v>
      </c>
      <c r="BU251" s="24" t="str">
        <f t="shared" si="133"/>
        <v>Мулянка</v>
      </c>
      <c r="BV251" s="11">
        <f t="shared" si="134"/>
        <v>-1</v>
      </c>
      <c r="BW251" s="24">
        <f>VLOOKUP(BV251,'Типы препятствий'!$A$1:$B$12,2)</f>
        <v>0</v>
      </c>
      <c r="BX251" s="24" t="str">
        <f t="shared" si="135"/>
        <v xml:space="preserve"> </v>
      </c>
      <c r="BY251" s="11">
        <f t="shared" si="136"/>
        <v>16561220</v>
      </c>
      <c r="BZ251" s="25">
        <f t="shared" si="137"/>
        <v>-249.07722058147192</v>
      </c>
      <c r="CA251" s="11">
        <f t="shared" si="138"/>
        <v>15950</v>
      </c>
      <c r="CB251" s="12">
        <f t="shared" si="139"/>
        <v>-16545519.077220581</v>
      </c>
      <c r="CC251" s="11">
        <f t="shared" si="140"/>
        <v>15</v>
      </c>
    </row>
    <row r="252" spans="58:81">
      <c r="BF252" s="17">
        <f t="shared" si="118"/>
        <v>125</v>
      </c>
      <c r="BG252" s="26">
        <f t="shared" si="119"/>
        <v>1379.7992721555163</v>
      </c>
      <c r="BH252" s="12">
        <f t="shared" si="120"/>
        <v>77.19877133074354</v>
      </c>
      <c r="BI252" s="13">
        <v>-0.24</v>
      </c>
      <c r="BJ252" s="12">
        <f t="shared" si="122"/>
        <v>60</v>
      </c>
      <c r="BK252" s="12">
        <f t="shared" si="123"/>
        <v>60</v>
      </c>
      <c r="BL252" s="11">
        <f t="shared" si="124"/>
        <v>2</v>
      </c>
      <c r="BM252" s="11">
        <f t="shared" si="125"/>
        <v>50</v>
      </c>
      <c r="BN252" s="11">
        <f t="shared" si="126"/>
        <v>0</v>
      </c>
      <c r="BO252" s="20">
        <f t="shared" si="127"/>
        <v>0.61950231481481044</v>
      </c>
      <c r="BP252" s="11">
        <f t="shared" si="128"/>
        <v>1</v>
      </c>
      <c r="BQ252" s="11">
        <f t="shared" si="129"/>
        <v>0</v>
      </c>
      <c r="BR252" s="11">
        <f t="shared" si="130"/>
        <v>0</v>
      </c>
      <c r="BS252" s="11">
        <f t="shared" si="131"/>
        <v>1</v>
      </c>
      <c r="BT252" s="12">
        <f t="shared" si="132"/>
        <v>16561479.799272155</v>
      </c>
      <c r="BU252" s="24" t="str">
        <f t="shared" si="133"/>
        <v>Мулянка</v>
      </c>
      <c r="BV252" s="11">
        <f t="shared" si="134"/>
        <v>-1</v>
      </c>
      <c r="BW252" s="24">
        <f>VLOOKUP(BV252,'Типы препятствий'!$A$1:$B$12,2)</f>
        <v>0</v>
      </c>
      <c r="BX252" s="24" t="str">
        <f t="shared" si="135"/>
        <v xml:space="preserve"> </v>
      </c>
      <c r="BY252" s="11">
        <f t="shared" si="136"/>
        <v>16561220</v>
      </c>
      <c r="BZ252" s="25">
        <f t="shared" si="137"/>
        <v>-259.79927215538919</v>
      </c>
      <c r="CA252" s="11">
        <f t="shared" si="138"/>
        <v>15950</v>
      </c>
      <c r="CB252" s="12">
        <f t="shared" si="139"/>
        <v>-16545529.799272155</v>
      </c>
      <c r="CC252" s="11">
        <f t="shared" si="140"/>
        <v>15</v>
      </c>
    </row>
    <row r="253" spans="58:81">
      <c r="BF253" s="17">
        <f t="shared" si="118"/>
        <v>125.5</v>
      </c>
      <c r="BG253" s="26">
        <f t="shared" si="119"/>
        <v>1390.4613237292306</v>
      </c>
      <c r="BH253" s="12">
        <f t="shared" si="120"/>
        <v>76.766771330743538</v>
      </c>
      <c r="BI253" s="13">
        <v>-0.28999999999999998</v>
      </c>
      <c r="BJ253" s="12">
        <f t="shared" si="122"/>
        <v>60</v>
      </c>
      <c r="BK253" s="12">
        <f t="shared" si="123"/>
        <v>60</v>
      </c>
      <c r="BL253" s="11">
        <f t="shared" si="124"/>
        <v>2</v>
      </c>
      <c r="BM253" s="11">
        <f t="shared" si="125"/>
        <v>50</v>
      </c>
      <c r="BN253" s="11">
        <f t="shared" si="126"/>
        <v>0</v>
      </c>
      <c r="BO253" s="20">
        <f t="shared" si="127"/>
        <v>0.61950810185184746</v>
      </c>
      <c r="BP253" s="11">
        <f t="shared" si="128"/>
        <v>1</v>
      </c>
      <c r="BQ253" s="11">
        <f t="shared" si="129"/>
        <v>0</v>
      </c>
      <c r="BR253" s="11">
        <f t="shared" si="130"/>
        <v>0</v>
      </c>
      <c r="BS253" s="11">
        <f t="shared" si="131"/>
        <v>1</v>
      </c>
      <c r="BT253" s="12">
        <f t="shared" si="132"/>
        <v>16561490.461323729</v>
      </c>
      <c r="BU253" s="24" t="str">
        <f t="shared" si="133"/>
        <v>Мулянка</v>
      </c>
      <c r="BV253" s="11">
        <f t="shared" si="134"/>
        <v>-1</v>
      </c>
      <c r="BW253" s="24">
        <f>VLOOKUP(BV253,'Типы препятствий'!$A$1:$B$12,2)</f>
        <v>0</v>
      </c>
      <c r="BX253" s="24" t="str">
        <f t="shared" si="135"/>
        <v xml:space="preserve"> </v>
      </c>
      <c r="BY253" s="11">
        <f t="shared" si="136"/>
        <v>16561220</v>
      </c>
      <c r="BZ253" s="25">
        <f t="shared" si="137"/>
        <v>-270.46132372878492</v>
      </c>
      <c r="CA253" s="11">
        <f t="shared" si="138"/>
        <v>15950</v>
      </c>
      <c r="CB253" s="12">
        <f t="shared" si="139"/>
        <v>-16545540.461323729</v>
      </c>
      <c r="CC253" s="11">
        <f t="shared" si="140"/>
        <v>15</v>
      </c>
    </row>
    <row r="254" spans="58:81">
      <c r="BF254" s="17">
        <f t="shared" si="118"/>
        <v>126</v>
      </c>
      <c r="BG254" s="26">
        <f t="shared" si="119"/>
        <v>1401.0508753029449</v>
      </c>
      <c r="BH254" s="12">
        <f t="shared" si="120"/>
        <v>76.244771330743532</v>
      </c>
      <c r="BI254" s="13">
        <v>-0.31</v>
      </c>
      <c r="BJ254" s="12">
        <f t="shared" si="122"/>
        <v>60</v>
      </c>
      <c r="BK254" s="12">
        <f t="shared" si="123"/>
        <v>60</v>
      </c>
      <c r="BL254" s="11">
        <f t="shared" si="124"/>
        <v>2</v>
      </c>
      <c r="BM254" s="11">
        <f t="shared" si="125"/>
        <v>50</v>
      </c>
      <c r="BN254" s="11">
        <f t="shared" si="126"/>
        <v>0</v>
      </c>
      <c r="BO254" s="20">
        <f t="shared" si="127"/>
        <v>0.61951388888888448</v>
      </c>
      <c r="BP254" s="11">
        <f t="shared" si="128"/>
        <v>1</v>
      </c>
      <c r="BQ254" s="11">
        <f t="shared" si="129"/>
        <v>0</v>
      </c>
      <c r="BR254" s="11">
        <f t="shared" si="130"/>
        <v>0</v>
      </c>
      <c r="BS254" s="11">
        <f t="shared" si="131"/>
        <v>1</v>
      </c>
      <c r="BT254" s="12">
        <f t="shared" si="132"/>
        <v>16561501.050875302</v>
      </c>
      <c r="BU254" s="24" t="str">
        <f t="shared" si="133"/>
        <v>Мулянка</v>
      </c>
      <c r="BV254" s="11">
        <f t="shared" si="134"/>
        <v>-1</v>
      </c>
      <c r="BW254" s="24">
        <f>VLOOKUP(BV254,'Типы препятствий'!$A$1:$B$12,2)</f>
        <v>0</v>
      </c>
      <c r="BX254" s="24" t="str">
        <f t="shared" si="135"/>
        <v xml:space="preserve"> </v>
      </c>
      <c r="BY254" s="11">
        <f t="shared" si="136"/>
        <v>16561220</v>
      </c>
      <c r="BZ254" s="25">
        <f t="shared" si="137"/>
        <v>-281.05087530240417</v>
      </c>
      <c r="CA254" s="11">
        <f t="shared" si="138"/>
        <v>15950</v>
      </c>
      <c r="CB254" s="12">
        <f t="shared" si="139"/>
        <v>-16545551.050875302</v>
      </c>
      <c r="CC254" s="11">
        <f t="shared" si="140"/>
        <v>15</v>
      </c>
    </row>
    <row r="255" spans="58:81">
      <c r="BF255" s="17">
        <f t="shared" si="118"/>
        <v>126.5</v>
      </c>
      <c r="BG255" s="26">
        <f t="shared" si="119"/>
        <v>1411.5629268766593</v>
      </c>
      <c r="BH255" s="12">
        <f t="shared" si="120"/>
        <v>75.686771330743525</v>
      </c>
      <c r="BI255" s="13">
        <v>-0.4</v>
      </c>
      <c r="BJ255" s="12">
        <f t="shared" si="122"/>
        <v>60</v>
      </c>
      <c r="BK255" s="12">
        <f t="shared" si="123"/>
        <v>60</v>
      </c>
      <c r="BL255" s="11">
        <f t="shared" si="124"/>
        <v>2</v>
      </c>
      <c r="BM255" s="11">
        <f t="shared" si="125"/>
        <v>50</v>
      </c>
      <c r="BN255" s="11">
        <f t="shared" si="126"/>
        <v>0</v>
      </c>
      <c r="BO255" s="20">
        <f t="shared" si="127"/>
        <v>0.6195196759259215</v>
      </c>
      <c r="BP255" s="11">
        <f t="shared" si="128"/>
        <v>1</v>
      </c>
      <c r="BQ255" s="11">
        <f t="shared" si="129"/>
        <v>0</v>
      </c>
      <c r="BR255" s="11">
        <f t="shared" si="130"/>
        <v>0</v>
      </c>
      <c r="BS255" s="11">
        <f t="shared" si="131"/>
        <v>1</v>
      </c>
      <c r="BT255" s="12">
        <f t="shared" si="132"/>
        <v>16561511.562926877</v>
      </c>
      <c r="BU255" s="24" t="str">
        <f t="shared" si="133"/>
        <v>Мулянка</v>
      </c>
      <c r="BV255" s="11">
        <f t="shared" si="134"/>
        <v>-1</v>
      </c>
      <c r="BW255" s="24">
        <f>VLOOKUP(BV255,'Типы препятствий'!$A$1:$B$12,2)</f>
        <v>0</v>
      </c>
      <c r="BX255" s="24" t="str">
        <f t="shared" si="135"/>
        <v xml:space="preserve"> </v>
      </c>
      <c r="BY255" s="11">
        <f t="shared" si="136"/>
        <v>16561220</v>
      </c>
      <c r="BZ255" s="25">
        <f t="shared" si="137"/>
        <v>-291.56292687729001</v>
      </c>
      <c r="CA255" s="11">
        <f t="shared" si="138"/>
        <v>15950</v>
      </c>
      <c r="CB255" s="12">
        <f t="shared" si="139"/>
        <v>-16545561.562926877</v>
      </c>
      <c r="CC255" s="11">
        <f t="shared" si="140"/>
        <v>15</v>
      </c>
    </row>
    <row r="256" spans="58:81">
      <c r="BF256" s="17">
        <f t="shared" si="118"/>
        <v>127</v>
      </c>
      <c r="BG256" s="26">
        <f t="shared" si="119"/>
        <v>1421.9749784503736</v>
      </c>
      <c r="BH256" s="12">
        <f t="shared" si="120"/>
        <v>74.966771330743526</v>
      </c>
      <c r="BI256" s="13">
        <v>-0.41</v>
      </c>
      <c r="BJ256" s="12">
        <f t="shared" si="122"/>
        <v>60</v>
      </c>
      <c r="BK256" s="12">
        <f t="shared" si="123"/>
        <v>60</v>
      </c>
      <c r="BL256" s="11">
        <f t="shared" si="124"/>
        <v>2</v>
      </c>
      <c r="BM256" s="11">
        <f t="shared" si="125"/>
        <v>50</v>
      </c>
      <c r="BN256" s="11">
        <f t="shared" si="126"/>
        <v>0</v>
      </c>
      <c r="BO256" s="20">
        <f t="shared" si="127"/>
        <v>0.61952546296295852</v>
      </c>
      <c r="BP256" s="11">
        <f t="shared" si="128"/>
        <v>1</v>
      </c>
      <c r="BQ256" s="11">
        <f t="shared" si="129"/>
        <v>0</v>
      </c>
      <c r="BR256" s="11">
        <f t="shared" si="130"/>
        <v>0</v>
      </c>
      <c r="BS256" s="11">
        <f t="shared" si="131"/>
        <v>1</v>
      </c>
      <c r="BT256" s="12">
        <f t="shared" si="132"/>
        <v>16561521.974978451</v>
      </c>
      <c r="BU256" s="24" t="str">
        <f t="shared" si="133"/>
        <v>Мулянка</v>
      </c>
      <c r="BV256" s="11">
        <f t="shared" si="134"/>
        <v>-1</v>
      </c>
      <c r="BW256" s="24">
        <f>VLOOKUP(BV256,'Типы препятствий'!$A$1:$B$12,2)</f>
        <v>0</v>
      </c>
      <c r="BX256" s="24" t="str">
        <f t="shared" si="135"/>
        <v xml:space="preserve"> </v>
      </c>
      <c r="BY256" s="11">
        <f t="shared" si="136"/>
        <v>16561220</v>
      </c>
      <c r="BZ256" s="25">
        <f t="shared" si="137"/>
        <v>-301.97497845068574</v>
      </c>
      <c r="CA256" s="11">
        <f t="shared" si="138"/>
        <v>15950</v>
      </c>
      <c r="CB256" s="12">
        <f t="shared" si="139"/>
        <v>-16545571.974978451</v>
      </c>
      <c r="CC256" s="11">
        <f t="shared" si="140"/>
        <v>15</v>
      </c>
    </row>
    <row r="257" spans="58:81">
      <c r="BF257" s="17">
        <f t="shared" si="118"/>
        <v>127.5</v>
      </c>
      <c r="BG257" s="26">
        <f t="shared" si="119"/>
        <v>1432.2845300240879</v>
      </c>
      <c r="BH257" s="12">
        <f t="shared" si="120"/>
        <v>74.228771330743527</v>
      </c>
      <c r="BI257" s="13">
        <v>-0.42</v>
      </c>
      <c r="BJ257" s="12">
        <f t="shared" si="122"/>
        <v>60</v>
      </c>
      <c r="BK257" s="12">
        <f t="shared" si="123"/>
        <v>60</v>
      </c>
      <c r="BL257" s="11">
        <f t="shared" si="124"/>
        <v>2</v>
      </c>
      <c r="BM257" s="11">
        <f t="shared" si="125"/>
        <v>50</v>
      </c>
      <c r="BN257" s="11">
        <f t="shared" si="126"/>
        <v>0</v>
      </c>
      <c r="BO257" s="20">
        <f t="shared" si="127"/>
        <v>0.61953124999999554</v>
      </c>
      <c r="BP257" s="11">
        <f t="shared" si="128"/>
        <v>1</v>
      </c>
      <c r="BQ257" s="11">
        <f t="shared" si="129"/>
        <v>0</v>
      </c>
      <c r="BR257" s="11">
        <f t="shared" si="130"/>
        <v>0</v>
      </c>
      <c r="BS257" s="11">
        <f t="shared" si="131"/>
        <v>1</v>
      </c>
      <c r="BT257" s="12">
        <f t="shared" si="132"/>
        <v>16561532.284530025</v>
      </c>
      <c r="BU257" s="24" t="str">
        <f t="shared" si="133"/>
        <v>Мулянка</v>
      </c>
      <c r="BV257" s="11">
        <f t="shared" si="134"/>
        <v>-1</v>
      </c>
      <c r="BW257" s="24">
        <f>VLOOKUP(BV257,'Типы препятствий'!$A$1:$B$12,2)</f>
        <v>0</v>
      </c>
      <c r="BX257" s="24" t="str">
        <f t="shared" si="135"/>
        <v xml:space="preserve"> </v>
      </c>
      <c r="BY257" s="11">
        <f t="shared" si="136"/>
        <v>16561220</v>
      </c>
      <c r="BZ257" s="25">
        <f t="shared" si="137"/>
        <v>-312.28453002497554</v>
      </c>
      <c r="CA257" s="11">
        <f t="shared" si="138"/>
        <v>15950</v>
      </c>
      <c r="CB257" s="12">
        <f t="shared" si="139"/>
        <v>-16545582.284530025</v>
      </c>
      <c r="CC257" s="11">
        <f t="shared" si="140"/>
        <v>15</v>
      </c>
    </row>
    <row r="258" spans="58:81">
      <c r="BF258" s="17">
        <f t="shared" si="118"/>
        <v>128</v>
      </c>
      <c r="BG258" s="26">
        <f t="shared" si="119"/>
        <v>1442.4890815978022</v>
      </c>
      <c r="BH258" s="12">
        <f t="shared" si="120"/>
        <v>73.472771330743527</v>
      </c>
      <c r="BI258" s="13">
        <v>-0.4</v>
      </c>
      <c r="BJ258" s="12">
        <f t="shared" si="122"/>
        <v>60</v>
      </c>
      <c r="BK258" s="12">
        <f t="shared" si="123"/>
        <v>60</v>
      </c>
      <c r="BL258" s="11">
        <f t="shared" si="124"/>
        <v>2</v>
      </c>
      <c r="BM258" s="11">
        <f t="shared" si="125"/>
        <v>50</v>
      </c>
      <c r="BN258" s="11">
        <f t="shared" si="126"/>
        <v>0</v>
      </c>
      <c r="BO258" s="20">
        <f t="shared" si="127"/>
        <v>0.61953703703703256</v>
      </c>
      <c r="BP258" s="11">
        <f t="shared" si="128"/>
        <v>1</v>
      </c>
      <c r="BQ258" s="11">
        <f t="shared" si="129"/>
        <v>0</v>
      </c>
      <c r="BR258" s="11">
        <f t="shared" si="130"/>
        <v>0</v>
      </c>
      <c r="BS258" s="11">
        <f t="shared" si="131"/>
        <v>1</v>
      </c>
      <c r="BT258" s="12">
        <f t="shared" si="132"/>
        <v>16561542.489081597</v>
      </c>
      <c r="BU258" s="24" t="str">
        <f t="shared" si="133"/>
        <v>Мулянка</v>
      </c>
      <c r="BV258" s="11">
        <f t="shared" si="134"/>
        <v>-1</v>
      </c>
      <c r="BW258" s="24">
        <f>VLOOKUP(BV258,'Типы препятствий'!$A$1:$B$12,2)</f>
        <v>0</v>
      </c>
      <c r="BX258" s="24" t="str">
        <f t="shared" si="135"/>
        <v xml:space="preserve"> </v>
      </c>
      <c r="BY258" s="11">
        <f t="shared" si="136"/>
        <v>16561220</v>
      </c>
      <c r="BZ258" s="25">
        <f t="shared" si="137"/>
        <v>-322.48908159695566</v>
      </c>
      <c r="CA258" s="11">
        <f t="shared" si="138"/>
        <v>15950</v>
      </c>
      <c r="CB258" s="12">
        <f t="shared" si="139"/>
        <v>-16545592.489081597</v>
      </c>
      <c r="CC258" s="11">
        <f t="shared" si="140"/>
        <v>15</v>
      </c>
    </row>
    <row r="259" spans="58:81">
      <c r="BF259" s="17">
        <f t="shared" si="118"/>
        <v>128.5</v>
      </c>
      <c r="BG259" s="26">
        <f t="shared" si="119"/>
        <v>1452.5936331715166</v>
      </c>
      <c r="BH259" s="12">
        <f t="shared" si="120"/>
        <v>72.752771330743528</v>
      </c>
      <c r="BI259" s="13">
        <v>-0.39</v>
      </c>
      <c r="BJ259" s="12">
        <f t="shared" si="122"/>
        <v>60</v>
      </c>
      <c r="BK259" s="12">
        <f t="shared" si="123"/>
        <v>60</v>
      </c>
      <c r="BL259" s="11">
        <f t="shared" si="124"/>
        <v>2</v>
      </c>
      <c r="BM259" s="11">
        <f t="shared" si="125"/>
        <v>50</v>
      </c>
      <c r="BN259" s="11">
        <f t="shared" si="126"/>
        <v>0</v>
      </c>
      <c r="BO259" s="20">
        <f t="shared" si="127"/>
        <v>0.61954282407406958</v>
      </c>
      <c r="BP259" s="11">
        <f t="shared" si="128"/>
        <v>1</v>
      </c>
      <c r="BQ259" s="11">
        <f t="shared" si="129"/>
        <v>0</v>
      </c>
      <c r="BR259" s="11">
        <f t="shared" si="130"/>
        <v>0</v>
      </c>
      <c r="BS259" s="11">
        <f t="shared" si="131"/>
        <v>1</v>
      </c>
      <c r="BT259" s="12">
        <f t="shared" si="132"/>
        <v>16561552.593633171</v>
      </c>
      <c r="BU259" s="24" t="str">
        <f t="shared" si="133"/>
        <v>Мулянка</v>
      </c>
      <c r="BV259" s="11">
        <f t="shared" si="134"/>
        <v>-1</v>
      </c>
      <c r="BW259" s="24">
        <f>VLOOKUP(BV259,'Типы препятствий'!$A$1:$B$12,2)</f>
        <v>0</v>
      </c>
      <c r="BX259" s="24" t="str">
        <f t="shared" si="135"/>
        <v xml:space="preserve"> </v>
      </c>
      <c r="BY259" s="11">
        <f t="shared" si="136"/>
        <v>16561220</v>
      </c>
      <c r="BZ259" s="25">
        <f t="shared" si="137"/>
        <v>-332.59363317117095</v>
      </c>
      <c r="CA259" s="11">
        <f t="shared" si="138"/>
        <v>15950</v>
      </c>
      <c r="CB259" s="12">
        <f t="shared" si="139"/>
        <v>-16545602.593633171</v>
      </c>
      <c r="CC259" s="11">
        <f t="shared" si="140"/>
        <v>15</v>
      </c>
    </row>
    <row r="260" spans="58:81">
      <c r="BF260" s="17">
        <f t="shared" si="118"/>
        <v>129</v>
      </c>
      <c r="BG260" s="26">
        <f t="shared" si="119"/>
        <v>1462.6006847452309</v>
      </c>
      <c r="BH260" s="12">
        <f t="shared" si="120"/>
        <v>72.05077133074353</v>
      </c>
      <c r="BI260" s="13">
        <v>-0.4</v>
      </c>
      <c r="BJ260" s="12">
        <f t="shared" si="122"/>
        <v>60</v>
      </c>
      <c r="BK260" s="12">
        <f t="shared" si="123"/>
        <v>60</v>
      </c>
      <c r="BL260" s="11">
        <f t="shared" si="124"/>
        <v>2</v>
      </c>
      <c r="BM260" s="11">
        <f t="shared" si="125"/>
        <v>50</v>
      </c>
      <c r="BN260" s="11">
        <f t="shared" si="126"/>
        <v>0</v>
      </c>
      <c r="BO260" s="20">
        <f t="shared" si="127"/>
        <v>0.6195486111111066</v>
      </c>
      <c r="BP260" s="11">
        <f t="shared" si="128"/>
        <v>1</v>
      </c>
      <c r="BQ260" s="11">
        <f t="shared" si="129"/>
        <v>0</v>
      </c>
      <c r="BR260" s="11">
        <f t="shared" si="130"/>
        <v>0</v>
      </c>
      <c r="BS260" s="11">
        <f t="shared" si="131"/>
        <v>1</v>
      </c>
      <c r="BT260" s="12">
        <f t="shared" si="132"/>
        <v>16561562.600684745</v>
      </c>
      <c r="BU260" s="24" t="str">
        <f t="shared" si="133"/>
        <v>Мулянка</v>
      </c>
      <c r="BV260" s="11">
        <f t="shared" si="134"/>
        <v>-1</v>
      </c>
      <c r="BW260" s="24">
        <f>VLOOKUP(BV260,'Типы препятствий'!$A$1:$B$12,2)</f>
        <v>0</v>
      </c>
      <c r="BX260" s="24" t="str">
        <f t="shared" si="135"/>
        <v xml:space="preserve"> </v>
      </c>
      <c r="BY260" s="11">
        <f t="shared" si="136"/>
        <v>16561220</v>
      </c>
      <c r="BZ260" s="25">
        <f t="shared" si="137"/>
        <v>-342.60068474523723</v>
      </c>
      <c r="CA260" s="11">
        <f t="shared" si="138"/>
        <v>15950</v>
      </c>
      <c r="CB260" s="12">
        <f t="shared" si="139"/>
        <v>-16545612.600684745</v>
      </c>
      <c r="CC260" s="11">
        <f t="shared" si="140"/>
        <v>15</v>
      </c>
    </row>
    <row r="261" spans="58:81">
      <c r="BF261" s="17">
        <f t="shared" si="118"/>
        <v>129.5</v>
      </c>
      <c r="BG261" s="26">
        <f t="shared" si="119"/>
        <v>1472.5077363189453</v>
      </c>
      <c r="BH261" s="12">
        <f t="shared" si="120"/>
        <v>71.330771330743531</v>
      </c>
      <c r="BI261" s="13">
        <v>-0.41</v>
      </c>
      <c r="BJ261" s="12">
        <f t="shared" si="122"/>
        <v>60</v>
      </c>
      <c r="BK261" s="12">
        <f t="shared" si="123"/>
        <v>60</v>
      </c>
      <c r="BL261" s="11">
        <f t="shared" si="124"/>
        <v>2</v>
      </c>
      <c r="BM261" s="11">
        <f t="shared" si="125"/>
        <v>50</v>
      </c>
      <c r="BN261" s="11">
        <f t="shared" si="126"/>
        <v>0</v>
      </c>
      <c r="BO261" s="20">
        <f t="shared" si="127"/>
        <v>0.61955439814814361</v>
      </c>
      <c r="BP261" s="11">
        <f t="shared" si="128"/>
        <v>1</v>
      </c>
      <c r="BQ261" s="11">
        <f t="shared" si="129"/>
        <v>0</v>
      </c>
      <c r="BR261" s="11">
        <f t="shared" si="130"/>
        <v>0</v>
      </c>
      <c r="BS261" s="11">
        <f t="shared" si="131"/>
        <v>1</v>
      </c>
      <c r="BT261" s="12">
        <f t="shared" si="132"/>
        <v>16561572.50773632</v>
      </c>
      <c r="BU261" s="24" t="str">
        <f t="shared" si="133"/>
        <v>Мулянка</v>
      </c>
      <c r="BV261" s="11">
        <f t="shared" si="134"/>
        <v>-1</v>
      </c>
      <c r="BW261" s="24">
        <f>VLOOKUP(BV261,'Типы препятствий'!$A$1:$B$12,2)</f>
        <v>0</v>
      </c>
      <c r="BX261" s="24" t="str">
        <f t="shared" si="135"/>
        <v xml:space="preserve"> </v>
      </c>
      <c r="BY261" s="11">
        <f t="shared" si="136"/>
        <v>16561220</v>
      </c>
      <c r="BZ261" s="25">
        <f t="shared" si="137"/>
        <v>-352.50773631967604</v>
      </c>
      <c r="CA261" s="11">
        <f t="shared" si="138"/>
        <v>15950</v>
      </c>
      <c r="CB261" s="12">
        <f t="shared" si="139"/>
        <v>-16545622.50773632</v>
      </c>
      <c r="CC261" s="11">
        <f t="shared" si="140"/>
        <v>15</v>
      </c>
    </row>
    <row r="262" spans="58:81">
      <c r="BF262" s="17">
        <f t="shared" si="118"/>
        <v>130</v>
      </c>
      <c r="BG262" s="26">
        <f t="shared" si="119"/>
        <v>1482.3122878926597</v>
      </c>
      <c r="BH262" s="12">
        <f t="shared" si="120"/>
        <v>70.592771330743531</v>
      </c>
      <c r="BI262" s="13">
        <v>-0.47099999999999997</v>
      </c>
      <c r="BJ262" s="12">
        <f t="shared" si="122"/>
        <v>60</v>
      </c>
      <c r="BK262" s="12">
        <f t="shared" si="123"/>
        <v>60</v>
      </c>
      <c r="BL262" s="11">
        <f t="shared" si="124"/>
        <v>2</v>
      </c>
      <c r="BM262" s="11">
        <f t="shared" si="125"/>
        <v>50</v>
      </c>
      <c r="BN262" s="11">
        <f t="shared" si="126"/>
        <v>0</v>
      </c>
      <c r="BO262" s="20">
        <f t="shared" si="127"/>
        <v>0.61956018518518063</v>
      </c>
      <c r="BP262" s="11">
        <f t="shared" si="128"/>
        <v>1</v>
      </c>
      <c r="BQ262" s="11">
        <f t="shared" si="129"/>
        <v>0</v>
      </c>
      <c r="BR262" s="11">
        <f t="shared" si="130"/>
        <v>0</v>
      </c>
      <c r="BS262" s="11">
        <f t="shared" si="131"/>
        <v>1</v>
      </c>
      <c r="BT262" s="12">
        <f t="shared" si="132"/>
        <v>16561582.312287893</v>
      </c>
      <c r="BU262" s="24" t="str">
        <f t="shared" si="133"/>
        <v>Мулянка</v>
      </c>
      <c r="BV262" s="11">
        <f t="shared" si="134"/>
        <v>-1</v>
      </c>
      <c r="BW262" s="24">
        <f>VLOOKUP(BV262,'Типы препятствий'!$A$1:$B$12,2)</f>
        <v>0</v>
      </c>
      <c r="BX262" s="24" t="str">
        <f t="shared" si="135"/>
        <v xml:space="preserve"> </v>
      </c>
      <c r="BY262" s="11">
        <f t="shared" si="136"/>
        <v>16561220</v>
      </c>
      <c r="BZ262" s="25">
        <f t="shared" si="137"/>
        <v>-362.31228789314628</v>
      </c>
      <c r="CA262" s="11">
        <f t="shared" si="138"/>
        <v>15950</v>
      </c>
      <c r="CB262" s="12">
        <f t="shared" si="139"/>
        <v>-16545632.312287893</v>
      </c>
      <c r="CC262" s="11">
        <f t="shared" si="140"/>
        <v>15</v>
      </c>
    </row>
    <row r="263" spans="58:81">
      <c r="BF263" s="17">
        <f t="shared" ref="BF263:BF326" si="141">BF262+$CO$2</f>
        <v>130.5</v>
      </c>
      <c r="BG263" s="26">
        <f t="shared" ref="BG263:BG269" si="142">BG262+(BH263/3.6) * $CO$2</f>
        <v>1491.999089466374</v>
      </c>
      <c r="BH263" s="12">
        <f t="shared" ref="BH263:BH269" si="143">BH262+(BI262*$CO$2)*3.6</f>
        <v>69.744971330743525</v>
      </c>
      <c r="BI263" s="13">
        <v>-0.48</v>
      </c>
      <c r="BJ263" s="12">
        <f t="shared" ref="BJ263:BJ326" si="144">BJ262</f>
        <v>60</v>
      </c>
      <c r="BK263" s="12">
        <f t="shared" ref="BK263:BK269" si="145">BK262 + SIGN(BJ263-BK262)*(MIN($CO$4, ABS(BJ263-BK262)))</f>
        <v>60</v>
      </c>
      <c r="BL263" s="11">
        <f t="shared" ref="BL263:BL326" si="146">BL262</f>
        <v>2</v>
      </c>
      <c r="BM263" s="11">
        <f t="shared" ref="BM263:BM326" si="147">BM262</f>
        <v>50</v>
      </c>
      <c r="BN263" s="11">
        <f t="shared" ref="BN263:BN326" si="148">BN262</f>
        <v>0</v>
      </c>
      <c r="BO263" s="20">
        <f t="shared" ref="BO263:BO326" si="149">BO262+$CO$2/24/60/60</f>
        <v>0.61956597222221765</v>
      </c>
      <c r="BP263" s="11">
        <f t="shared" ref="BP263:BP326" si="150">$CO$8</f>
        <v>1</v>
      </c>
      <c r="BQ263" s="11">
        <f t="shared" ref="BQ263:BQ326" si="151">BQ262</f>
        <v>0</v>
      </c>
      <c r="BR263" s="11">
        <f t="shared" ref="BR263:BR326" si="152">BR262</f>
        <v>0</v>
      </c>
      <c r="BS263" s="11">
        <f t="shared" ref="BS263:BS269" si="153">SIGN(BH263)</f>
        <v>1</v>
      </c>
      <c r="BT263" s="12">
        <f t="shared" ref="BT263:BT269" si="154">$CO$9+BG263</f>
        <v>16561591.999089466</v>
      </c>
      <c r="BU263" s="24" t="str">
        <f t="shared" ref="BU263:BU326" si="155">BU262</f>
        <v>Мулянка</v>
      </c>
      <c r="BV263" s="11">
        <f t="shared" ref="BV263:BV326" si="156">BV262</f>
        <v>-1</v>
      </c>
      <c r="BW263" s="24">
        <f>VLOOKUP(BV263,'Типы препятствий'!$A$1:$B$12,2)</f>
        <v>0</v>
      </c>
      <c r="BX263" s="24" t="str">
        <f t="shared" ref="BX263:BX326" si="157">BX262</f>
        <v xml:space="preserve"> </v>
      </c>
      <c r="BY263" s="11">
        <f t="shared" ref="BY263:BY326" si="158">BY262</f>
        <v>16561220</v>
      </c>
      <c r="BZ263" s="25">
        <f t="shared" ref="BZ263:BZ269" si="159">BY263-BT263</f>
        <v>-371.9990894664079</v>
      </c>
      <c r="CA263" s="11">
        <f t="shared" ref="CA263:CA326" si="160">CA262</f>
        <v>15950</v>
      </c>
      <c r="CB263" s="12">
        <f t="shared" ref="CB263:CB269" si="161">CA263-BT263</f>
        <v>-16545641.999089466</v>
      </c>
      <c r="CC263" s="11">
        <f t="shared" ref="CC263:CC326" si="162">CC262</f>
        <v>15</v>
      </c>
    </row>
    <row r="264" spans="58:81">
      <c r="BF264" s="17">
        <f t="shared" si="141"/>
        <v>131</v>
      </c>
      <c r="BG264" s="26">
        <f t="shared" si="142"/>
        <v>1501.5658910400884</v>
      </c>
      <c r="BH264" s="12">
        <f t="shared" si="143"/>
        <v>68.88097133074352</v>
      </c>
      <c r="BI264" s="13">
        <v>-0.47</v>
      </c>
      <c r="BJ264" s="12">
        <f t="shared" si="144"/>
        <v>60</v>
      </c>
      <c r="BK264" s="12">
        <f t="shared" si="145"/>
        <v>60</v>
      </c>
      <c r="BL264" s="11">
        <f t="shared" si="146"/>
        <v>2</v>
      </c>
      <c r="BM264" s="11">
        <f t="shared" si="147"/>
        <v>50</v>
      </c>
      <c r="BN264" s="11">
        <f t="shared" si="148"/>
        <v>0</v>
      </c>
      <c r="BO264" s="20">
        <f t="shared" si="149"/>
        <v>0.61957175925925467</v>
      </c>
      <c r="BP264" s="11">
        <f t="shared" si="150"/>
        <v>1</v>
      </c>
      <c r="BQ264" s="11">
        <f t="shared" si="151"/>
        <v>0</v>
      </c>
      <c r="BR264" s="11">
        <f t="shared" si="152"/>
        <v>0</v>
      </c>
      <c r="BS264" s="11">
        <f t="shared" si="153"/>
        <v>1</v>
      </c>
      <c r="BT264" s="12">
        <f t="shared" si="154"/>
        <v>16561601.56589104</v>
      </c>
      <c r="BU264" s="24" t="str">
        <f t="shared" si="155"/>
        <v>Мулянка</v>
      </c>
      <c r="BV264" s="11">
        <f t="shared" si="156"/>
        <v>-1</v>
      </c>
      <c r="BW264" s="24">
        <f>VLOOKUP(BV264,'Типы препятствий'!$A$1:$B$12,2)</f>
        <v>0</v>
      </c>
      <c r="BX264" s="24" t="str">
        <f t="shared" si="157"/>
        <v xml:space="preserve"> </v>
      </c>
      <c r="BY264" s="11">
        <f t="shared" si="158"/>
        <v>16561220</v>
      </c>
      <c r="BZ264" s="25">
        <f t="shared" si="159"/>
        <v>-381.56589104048908</v>
      </c>
      <c r="CA264" s="11">
        <f t="shared" si="160"/>
        <v>15950</v>
      </c>
      <c r="CB264" s="12">
        <f t="shared" si="161"/>
        <v>-16545651.56589104</v>
      </c>
      <c r="CC264" s="11">
        <f t="shared" si="162"/>
        <v>15</v>
      </c>
    </row>
    <row r="265" spans="58:81">
      <c r="BF265" s="17">
        <f t="shared" si="141"/>
        <v>131.5</v>
      </c>
      <c r="BG265" s="26">
        <f t="shared" si="142"/>
        <v>1511.0151926138028</v>
      </c>
      <c r="BH265" s="12">
        <f t="shared" si="143"/>
        <v>68.034971330743517</v>
      </c>
      <c r="BI265" s="13">
        <v>-0.47</v>
      </c>
      <c r="BJ265" s="12">
        <f t="shared" si="144"/>
        <v>60</v>
      </c>
      <c r="BK265" s="12">
        <f t="shared" si="145"/>
        <v>60</v>
      </c>
      <c r="BL265" s="11">
        <f t="shared" si="146"/>
        <v>2</v>
      </c>
      <c r="BM265" s="11">
        <f t="shared" si="147"/>
        <v>50</v>
      </c>
      <c r="BN265" s="11">
        <f t="shared" si="148"/>
        <v>0</v>
      </c>
      <c r="BO265" s="20">
        <f t="shared" si="149"/>
        <v>0.61957754629629169</v>
      </c>
      <c r="BP265" s="11">
        <f t="shared" si="150"/>
        <v>1</v>
      </c>
      <c r="BQ265" s="11">
        <f t="shared" si="151"/>
        <v>0</v>
      </c>
      <c r="BR265" s="11">
        <f t="shared" si="152"/>
        <v>0</v>
      </c>
      <c r="BS265" s="11">
        <f t="shared" si="153"/>
        <v>1</v>
      </c>
      <c r="BT265" s="12">
        <f t="shared" si="154"/>
        <v>16561611.015192613</v>
      </c>
      <c r="BU265" s="24" t="str">
        <f t="shared" si="155"/>
        <v>Мулянка</v>
      </c>
      <c r="BV265" s="11">
        <f t="shared" si="156"/>
        <v>-1</v>
      </c>
      <c r="BW265" s="24">
        <f>VLOOKUP(BV265,'Типы препятствий'!$A$1:$B$12,2)</f>
        <v>0</v>
      </c>
      <c r="BX265" s="24" t="str">
        <f t="shared" si="157"/>
        <v xml:space="preserve"> </v>
      </c>
      <c r="BY265" s="11">
        <f t="shared" si="158"/>
        <v>16561220</v>
      </c>
      <c r="BZ265" s="25">
        <f t="shared" si="159"/>
        <v>-391.01519261300564</v>
      </c>
      <c r="CA265" s="11">
        <f t="shared" si="160"/>
        <v>15950</v>
      </c>
      <c r="CB265" s="12">
        <f t="shared" si="161"/>
        <v>-16545661.015192613</v>
      </c>
      <c r="CC265" s="11">
        <f t="shared" si="162"/>
        <v>15</v>
      </c>
    </row>
    <row r="266" spans="58:81">
      <c r="BF266" s="17">
        <f t="shared" si="141"/>
        <v>132</v>
      </c>
      <c r="BG266" s="26">
        <f t="shared" si="142"/>
        <v>1520.3469941875171</v>
      </c>
      <c r="BH266" s="12">
        <f t="shared" si="143"/>
        <v>67.188971330743513</v>
      </c>
      <c r="BI266" s="13">
        <v>-0.47</v>
      </c>
      <c r="BJ266" s="12">
        <f t="shared" si="144"/>
        <v>60</v>
      </c>
      <c r="BK266" s="12">
        <f t="shared" si="145"/>
        <v>60</v>
      </c>
      <c r="BL266" s="11">
        <f t="shared" si="146"/>
        <v>2</v>
      </c>
      <c r="BM266" s="11">
        <f t="shared" si="147"/>
        <v>50</v>
      </c>
      <c r="BN266" s="11">
        <f t="shared" si="148"/>
        <v>0</v>
      </c>
      <c r="BO266" s="20">
        <f t="shared" si="149"/>
        <v>0.61958333333332871</v>
      </c>
      <c r="BP266" s="11">
        <f t="shared" si="150"/>
        <v>1</v>
      </c>
      <c r="BQ266" s="11">
        <f t="shared" si="151"/>
        <v>0</v>
      </c>
      <c r="BR266" s="11">
        <f t="shared" si="152"/>
        <v>0</v>
      </c>
      <c r="BS266" s="11">
        <f t="shared" si="153"/>
        <v>1</v>
      </c>
      <c r="BT266" s="12">
        <f t="shared" si="154"/>
        <v>16561620.346994188</v>
      </c>
      <c r="BU266" s="24" t="str">
        <f t="shared" si="155"/>
        <v>Мулянка</v>
      </c>
      <c r="BV266" s="11">
        <f t="shared" si="156"/>
        <v>-1</v>
      </c>
      <c r="BW266" s="24">
        <f>VLOOKUP(BV266,'Типы препятствий'!$A$1:$B$12,2)</f>
        <v>0</v>
      </c>
      <c r="BX266" s="24" t="str">
        <f t="shared" si="157"/>
        <v xml:space="preserve"> </v>
      </c>
      <c r="BY266" s="11">
        <f t="shared" si="158"/>
        <v>16561220</v>
      </c>
      <c r="BZ266" s="25">
        <f t="shared" si="159"/>
        <v>-400.34699418768287</v>
      </c>
      <c r="CA266" s="11">
        <f t="shared" si="160"/>
        <v>15950</v>
      </c>
      <c r="CB266" s="12">
        <f t="shared" si="161"/>
        <v>-16545670.346994188</v>
      </c>
      <c r="CC266" s="11">
        <f t="shared" si="162"/>
        <v>15</v>
      </c>
    </row>
    <row r="267" spans="58:81">
      <c r="BF267" s="17">
        <f t="shared" si="141"/>
        <v>132.5</v>
      </c>
      <c r="BG267" s="26">
        <f t="shared" si="142"/>
        <v>1529.5612957612316</v>
      </c>
      <c r="BH267" s="12">
        <f t="shared" si="143"/>
        <v>66.342971330743509</v>
      </c>
      <c r="BI267" s="13">
        <v>-0.48</v>
      </c>
      <c r="BJ267" s="12">
        <f t="shared" si="144"/>
        <v>60</v>
      </c>
      <c r="BK267" s="12">
        <f t="shared" si="145"/>
        <v>60</v>
      </c>
      <c r="BL267" s="11">
        <f t="shared" si="146"/>
        <v>2</v>
      </c>
      <c r="BM267" s="11">
        <f t="shared" si="147"/>
        <v>50</v>
      </c>
      <c r="BN267" s="11">
        <f t="shared" si="148"/>
        <v>0</v>
      </c>
      <c r="BO267" s="20">
        <f t="shared" si="149"/>
        <v>0.61958912037036573</v>
      </c>
      <c r="BP267" s="11">
        <f t="shared" si="150"/>
        <v>1</v>
      </c>
      <c r="BQ267" s="11">
        <f t="shared" si="151"/>
        <v>0</v>
      </c>
      <c r="BR267" s="11">
        <f t="shared" si="152"/>
        <v>0</v>
      </c>
      <c r="BS267" s="11">
        <f t="shared" si="153"/>
        <v>1</v>
      </c>
      <c r="BT267" s="12">
        <f t="shared" si="154"/>
        <v>16561629.561295761</v>
      </c>
      <c r="BU267" s="24" t="str">
        <f t="shared" si="155"/>
        <v>Мулянка</v>
      </c>
      <c r="BV267" s="11">
        <f t="shared" si="156"/>
        <v>-1</v>
      </c>
      <c r="BW267" s="24">
        <f>VLOOKUP(BV267,'Типы препятствий'!$A$1:$B$12,2)</f>
        <v>0</v>
      </c>
      <c r="BX267" s="24" t="str">
        <f t="shared" si="157"/>
        <v xml:space="preserve"> </v>
      </c>
      <c r="BY267" s="11">
        <f t="shared" si="158"/>
        <v>16561220</v>
      </c>
      <c r="BZ267" s="25">
        <f t="shared" si="159"/>
        <v>-409.56129576079547</v>
      </c>
      <c r="CA267" s="11">
        <f t="shared" si="160"/>
        <v>15950</v>
      </c>
      <c r="CB267" s="12">
        <f t="shared" si="161"/>
        <v>-16545679.561295761</v>
      </c>
      <c r="CC267" s="11">
        <f t="shared" si="162"/>
        <v>15</v>
      </c>
    </row>
    <row r="268" spans="58:81">
      <c r="BF268" s="17">
        <f t="shared" si="141"/>
        <v>133</v>
      </c>
      <c r="BG268" s="26">
        <f t="shared" si="142"/>
        <v>1538.6555973349459</v>
      </c>
      <c r="BH268" s="12">
        <f t="shared" si="143"/>
        <v>65.478971330743505</v>
      </c>
      <c r="BI268" s="13">
        <v>-0.49</v>
      </c>
      <c r="BJ268" s="12">
        <f t="shared" si="144"/>
        <v>60</v>
      </c>
      <c r="BK268" s="12">
        <f t="shared" si="145"/>
        <v>60</v>
      </c>
      <c r="BL268" s="11">
        <f t="shared" si="146"/>
        <v>2</v>
      </c>
      <c r="BM268" s="11">
        <f t="shared" si="147"/>
        <v>50</v>
      </c>
      <c r="BN268" s="11">
        <f t="shared" si="148"/>
        <v>0</v>
      </c>
      <c r="BO268" s="20">
        <f t="shared" si="149"/>
        <v>0.61959490740740275</v>
      </c>
      <c r="BP268" s="11">
        <f t="shared" si="150"/>
        <v>1</v>
      </c>
      <c r="BQ268" s="11">
        <f t="shared" si="151"/>
        <v>0</v>
      </c>
      <c r="BR268" s="11">
        <f t="shared" si="152"/>
        <v>0</v>
      </c>
      <c r="BS268" s="11">
        <f t="shared" si="153"/>
        <v>1</v>
      </c>
      <c r="BT268" s="12">
        <f t="shared" si="154"/>
        <v>16561638.655597335</v>
      </c>
      <c r="BU268" s="24" t="str">
        <f t="shared" si="155"/>
        <v>Мулянка</v>
      </c>
      <c r="BV268" s="11">
        <f t="shared" si="156"/>
        <v>-1</v>
      </c>
      <c r="BW268" s="24">
        <f>VLOOKUP(BV268,'Типы препятствий'!$A$1:$B$12,2)</f>
        <v>0</v>
      </c>
      <c r="BX268" s="24" t="str">
        <f t="shared" si="157"/>
        <v xml:space="preserve"> </v>
      </c>
      <c r="BY268" s="11">
        <f t="shared" si="158"/>
        <v>16561220</v>
      </c>
      <c r="BZ268" s="25">
        <f t="shared" si="159"/>
        <v>-418.65559733472764</v>
      </c>
      <c r="CA268" s="11">
        <f t="shared" si="160"/>
        <v>15950</v>
      </c>
      <c r="CB268" s="12">
        <f t="shared" si="161"/>
        <v>-16545688.655597335</v>
      </c>
      <c r="CC268" s="11">
        <f t="shared" si="162"/>
        <v>15</v>
      </c>
    </row>
    <row r="269" spans="58:81">
      <c r="BF269" s="17">
        <f t="shared" si="141"/>
        <v>133.5</v>
      </c>
      <c r="BG269" s="26">
        <f t="shared" si="142"/>
        <v>1547.6273989086603</v>
      </c>
      <c r="BH269" s="12">
        <f t="shared" si="143"/>
        <v>64.5969713307435</v>
      </c>
      <c r="BI269" s="13">
        <v>-0.49</v>
      </c>
      <c r="BJ269" s="12">
        <f t="shared" si="144"/>
        <v>60</v>
      </c>
      <c r="BK269" s="12">
        <f t="shared" si="145"/>
        <v>60</v>
      </c>
      <c r="BL269" s="11">
        <f t="shared" si="146"/>
        <v>2</v>
      </c>
      <c r="BM269" s="11">
        <f t="shared" si="147"/>
        <v>50</v>
      </c>
      <c r="BN269" s="11">
        <f t="shared" si="148"/>
        <v>0</v>
      </c>
      <c r="BO269" s="20">
        <f t="shared" si="149"/>
        <v>0.61960069444443977</v>
      </c>
      <c r="BP269" s="11">
        <f t="shared" si="150"/>
        <v>1</v>
      </c>
      <c r="BQ269" s="11">
        <f t="shared" si="151"/>
        <v>0</v>
      </c>
      <c r="BR269" s="11">
        <f t="shared" si="152"/>
        <v>0</v>
      </c>
      <c r="BS269" s="11">
        <f t="shared" si="153"/>
        <v>1</v>
      </c>
      <c r="BT269" s="12">
        <f t="shared" si="154"/>
        <v>16561647.627398908</v>
      </c>
      <c r="BU269" s="24" t="str">
        <f t="shared" si="155"/>
        <v>Мулянка</v>
      </c>
      <c r="BV269" s="11">
        <f t="shared" si="156"/>
        <v>-1</v>
      </c>
      <c r="BW269" s="24">
        <f>VLOOKUP(BV269,'Типы препятствий'!$A$1:$B$12,2)</f>
        <v>0</v>
      </c>
      <c r="BX269" s="24" t="str">
        <f t="shared" si="157"/>
        <v xml:space="preserve"> </v>
      </c>
      <c r="BY269" s="11">
        <f t="shared" si="158"/>
        <v>16561220</v>
      </c>
      <c r="BZ269" s="25">
        <f t="shared" si="159"/>
        <v>-427.62739890813828</v>
      </c>
      <c r="CA269" s="11">
        <f t="shared" si="160"/>
        <v>15950</v>
      </c>
      <c r="CB269" s="12">
        <f t="shared" si="161"/>
        <v>-16545697.627398908</v>
      </c>
      <c r="CC269" s="11">
        <f t="shared" si="162"/>
        <v>15</v>
      </c>
    </row>
    <row r="270" spans="58:81">
      <c r="BF270" s="17">
        <f t="shared" si="141"/>
        <v>134</v>
      </c>
      <c r="BG270" s="26">
        <f t="shared" ref="BG270:BG319" si="163">BG269+(BH270/3.6) * $CO$2</f>
        <v>1556.4767004823748</v>
      </c>
      <c r="BH270" s="12">
        <f t="shared" ref="BH270:BH319" si="164">BH269+(BI269*$CO$2)*3.6</f>
        <v>63.714971330743502</v>
      </c>
      <c r="BI270" s="13">
        <v>-0.49</v>
      </c>
      <c r="BJ270" s="12">
        <f t="shared" si="144"/>
        <v>60</v>
      </c>
      <c r="BK270" s="12">
        <f t="shared" ref="BK270:BK319" si="165">BK269 + SIGN(BJ270-BK269)*(MIN($CO$4, ABS(BJ270-BK269)))</f>
        <v>60</v>
      </c>
      <c r="BL270" s="11">
        <f t="shared" si="146"/>
        <v>2</v>
      </c>
      <c r="BM270" s="11">
        <f t="shared" si="147"/>
        <v>50</v>
      </c>
      <c r="BN270" s="11">
        <f t="shared" si="148"/>
        <v>0</v>
      </c>
      <c r="BO270" s="20">
        <f t="shared" si="149"/>
        <v>0.61960648148147679</v>
      </c>
      <c r="BP270" s="11">
        <f t="shared" si="150"/>
        <v>1</v>
      </c>
      <c r="BQ270" s="11">
        <f t="shared" si="151"/>
        <v>0</v>
      </c>
      <c r="BR270" s="11">
        <f t="shared" si="152"/>
        <v>0</v>
      </c>
      <c r="BS270" s="11">
        <f t="shared" ref="BS270:BS319" si="166">SIGN(BH270)</f>
        <v>1</v>
      </c>
      <c r="BT270" s="12">
        <f t="shared" ref="BT270:BT319" si="167">$CO$9+BG270</f>
        <v>16561656.476700483</v>
      </c>
      <c r="BU270" s="24" t="str">
        <f t="shared" si="155"/>
        <v>Мулянка</v>
      </c>
      <c r="BV270" s="11">
        <f t="shared" si="156"/>
        <v>-1</v>
      </c>
      <c r="BW270" s="24">
        <f>VLOOKUP(BV270,'Типы препятствий'!$A$1:$B$12,2)</f>
        <v>0</v>
      </c>
      <c r="BX270" s="24" t="str">
        <f t="shared" si="157"/>
        <v xml:space="preserve"> </v>
      </c>
      <c r="BY270" s="11">
        <f t="shared" si="158"/>
        <v>16561220</v>
      </c>
      <c r="BZ270" s="25">
        <f t="shared" ref="BZ270:BZ319" si="168">BY270-BT270</f>
        <v>-436.47670048289001</v>
      </c>
      <c r="CA270" s="11">
        <f t="shared" si="160"/>
        <v>15950</v>
      </c>
      <c r="CB270" s="12">
        <f t="shared" ref="CB270:CB319" si="169">CA270-BT270</f>
        <v>-16545706.476700483</v>
      </c>
      <c r="CC270" s="11">
        <f t="shared" si="162"/>
        <v>15</v>
      </c>
    </row>
    <row r="271" spans="58:81">
      <c r="BF271" s="17">
        <f t="shared" si="141"/>
        <v>134.5</v>
      </c>
      <c r="BG271" s="26">
        <f t="shared" si="163"/>
        <v>1565.2035020560891</v>
      </c>
      <c r="BH271" s="12">
        <f t="shared" si="164"/>
        <v>62.832971330743504</v>
      </c>
      <c r="BI271" s="13">
        <v>-0.49</v>
      </c>
      <c r="BJ271" s="12">
        <f t="shared" si="144"/>
        <v>60</v>
      </c>
      <c r="BK271" s="12">
        <f t="shared" si="165"/>
        <v>60</v>
      </c>
      <c r="BL271" s="11">
        <f t="shared" si="146"/>
        <v>2</v>
      </c>
      <c r="BM271" s="11">
        <f t="shared" si="147"/>
        <v>50</v>
      </c>
      <c r="BN271" s="11">
        <f t="shared" si="148"/>
        <v>0</v>
      </c>
      <c r="BO271" s="20">
        <f t="shared" si="149"/>
        <v>0.61961226851851381</v>
      </c>
      <c r="BP271" s="11">
        <f t="shared" si="150"/>
        <v>1</v>
      </c>
      <c r="BQ271" s="11">
        <f t="shared" si="151"/>
        <v>0</v>
      </c>
      <c r="BR271" s="11">
        <f t="shared" si="152"/>
        <v>0</v>
      </c>
      <c r="BS271" s="11">
        <f t="shared" si="166"/>
        <v>1</v>
      </c>
      <c r="BT271" s="12">
        <f t="shared" si="167"/>
        <v>16561665.203502055</v>
      </c>
      <c r="BU271" s="24" t="str">
        <f t="shared" si="155"/>
        <v>Мулянка</v>
      </c>
      <c r="BV271" s="11">
        <f t="shared" si="156"/>
        <v>-1</v>
      </c>
      <c r="BW271" s="24">
        <f>VLOOKUP(BV271,'Типы препятствий'!$A$1:$B$12,2)</f>
        <v>0</v>
      </c>
      <c r="BX271" s="24" t="str">
        <f t="shared" si="157"/>
        <v xml:space="preserve"> </v>
      </c>
      <c r="BY271" s="11">
        <f t="shared" si="158"/>
        <v>16561220</v>
      </c>
      <c r="BZ271" s="25">
        <f t="shared" si="168"/>
        <v>-445.20350205525756</v>
      </c>
      <c r="CA271" s="11">
        <f t="shared" si="160"/>
        <v>15950</v>
      </c>
      <c r="CB271" s="12">
        <f t="shared" si="169"/>
        <v>-16545715.203502055</v>
      </c>
      <c r="CC271" s="11">
        <f t="shared" si="162"/>
        <v>15</v>
      </c>
    </row>
    <row r="272" spans="58:81">
      <c r="BF272" s="17">
        <f t="shared" si="141"/>
        <v>135</v>
      </c>
      <c r="BG272" s="26">
        <f t="shared" si="163"/>
        <v>1573.8078036298034</v>
      </c>
      <c r="BH272" s="12">
        <f t="shared" si="164"/>
        <v>61.950971330743506</v>
      </c>
      <c r="BI272" s="13">
        <f t="shared" ref="BI263:BI327" si="170">BI271*0.95</f>
        <v>-0.46549999999999997</v>
      </c>
      <c r="BJ272" s="12">
        <f t="shared" si="144"/>
        <v>60</v>
      </c>
      <c r="BK272" s="12">
        <f t="shared" si="165"/>
        <v>60</v>
      </c>
      <c r="BL272" s="11">
        <f t="shared" si="146"/>
        <v>2</v>
      </c>
      <c r="BM272" s="11">
        <f t="shared" si="147"/>
        <v>50</v>
      </c>
      <c r="BN272" s="11">
        <f t="shared" si="148"/>
        <v>0</v>
      </c>
      <c r="BO272" s="20">
        <f t="shared" si="149"/>
        <v>0.61961805555555083</v>
      </c>
      <c r="BP272" s="11">
        <f t="shared" si="150"/>
        <v>1</v>
      </c>
      <c r="BQ272" s="11">
        <f t="shared" si="151"/>
        <v>0</v>
      </c>
      <c r="BR272" s="11">
        <f t="shared" si="152"/>
        <v>0</v>
      </c>
      <c r="BS272" s="11">
        <f t="shared" si="166"/>
        <v>1</v>
      </c>
      <c r="BT272" s="12">
        <f t="shared" si="167"/>
        <v>16561673.807803629</v>
      </c>
      <c r="BU272" s="24" t="str">
        <f t="shared" si="155"/>
        <v>Мулянка</v>
      </c>
      <c r="BV272" s="11">
        <f t="shared" si="156"/>
        <v>-1</v>
      </c>
      <c r="BW272" s="24">
        <f>VLOOKUP(BV272,'Типы препятствий'!$A$1:$B$12,2)</f>
        <v>0</v>
      </c>
      <c r="BX272" s="24" t="str">
        <f t="shared" si="157"/>
        <v xml:space="preserve"> </v>
      </c>
      <c r="BY272" s="11">
        <f t="shared" si="158"/>
        <v>16561220</v>
      </c>
      <c r="BZ272" s="25">
        <f t="shared" si="168"/>
        <v>-453.80780362896621</v>
      </c>
      <c r="CA272" s="11">
        <f t="shared" si="160"/>
        <v>15950</v>
      </c>
      <c r="CB272" s="12">
        <f t="shared" si="169"/>
        <v>-16545723.807803629</v>
      </c>
      <c r="CC272" s="11">
        <f t="shared" si="162"/>
        <v>15</v>
      </c>
    </row>
    <row r="273" spans="58:81">
      <c r="BF273" s="17">
        <f t="shared" si="141"/>
        <v>135.5</v>
      </c>
      <c r="BG273" s="26">
        <f t="shared" si="163"/>
        <v>1582.2957302035177</v>
      </c>
      <c r="BH273" s="12">
        <f t="shared" si="164"/>
        <v>61.113071330743509</v>
      </c>
      <c r="BI273" s="13">
        <v>-0.47099999999999997</v>
      </c>
      <c r="BJ273" s="12">
        <f t="shared" si="144"/>
        <v>60</v>
      </c>
      <c r="BK273" s="12">
        <f t="shared" si="165"/>
        <v>60</v>
      </c>
      <c r="BL273" s="11">
        <f t="shared" si="146"/>
        <v>2</v>
      </c>
      <c r="BM273" s="11">
        <f t="shared" si="147"/>
        <v>50</v>
      </c>
      <c r="BN273" s="11">
        <f t="shared" si="148"/>
        <v>0</v>
      </c>
      <c r="BO273" s="20">
        <f t="shared" si="149"/>
        <v>0.61962384259258785</v>
      </c>
      <c r="BP273" s="11">
        <f t="shared" si="150"/>
        <v>1</v>
      </c>
      <c r="BQ273" s="11">
        <f t="shared" si="151"/>
        <v>0</v>
      </c>
      <c r="BR273" s="11">
        <f t="shared" si="152"/>
        <v>0</v>
      </c>
      <c r="BS273" s="11">
        <f t="shared" si="166"/>
        <v>1</v>
      </c>
      <c r="BT273" s="12">
        <f t="shared" si="167"/>
        <v>16561682.295730203</v>
      </c>
      <c r="BU273" s="24" t="str">
        <f t="shared" si="155"/>
        <v>Мулянка</v>
      </c>
      <c r="BV273" s="11">
        <f t="shared" si="156"/>
        <v>-1</v>
      </c>
      <c r="BW273" s="24">
        <f>VLOOKUP(BV273,'Типы препятствий'!$A$1:$B$12,2)</f>
        <v>0</v>
      </c>
      <c r="BX273" s="24" t="str">
        <f t="shared" si="157"/>
        <v xml:space="preserve"> </v>
      </c>
      <c r="BY273" s="11">
        <f t="shared" si="158"/>
        <v>16561220</v>
      </c>
      <c r="BZ273" s="25">
        <f t="shared" si="168"/>
        <v>-462.29573020339012</v>
      </c>
      <c r="CA273" s="11">
        <f t="shared" si="160"/>
        <v>15950</v>
      </c>
      <c r="CB273" s="12">
        <f t="shared" si="169"/>
        <v>-16545732.295730203</v>
      </c>
      <c r="CC273" s="11">
        <f t="shared" si="162"/>
        <v>15</v>
      </c>
    </row>
    <row r="274" spans="58:81">
      <c r="BF274" s="17">
        <f t="shared" si="141"/>
        <v>136</v>
      </c>
      <c r="BG274" s="26">
        <f t="shared" si="163"/>
        <v>1590.6659067772321</v>
      </c>
      <c r="BH274" s="12">
        <f t="shared" si="164"/>
        <v>60.265271330743509</v>
      </c>
      <c r="BI274" s="13">
        <v>-0.48</v>
      </c>
      <c r="BJ274" s="12">
        <f t="shared" si="144"/>
        <v>60</v>
      </c>
      <c r="BK274" s="12">
        <f t="shared" si="165"/>
        <v>60</v>
      </c>
      <c r="BL274" s="11">
        <f t="shared" si="146"/>
        <v>2</v>
      </c>
      <c r="BM274" s="11">
        <f t="shared" si="147"/>
        <v>50</v>
      </c>
      <c r="BN274" s="11">
        <f t="shared" si="148"/>
        <v>0</v>
      </c>
      <c r="BO274" s="20">
        <f t="shared" si="149"/>
        <v>0.61962962962962487</v>
      </c>
      <c r="BP274" s="11">
        <f t="shared" si="150"/>
        <v>1</v>
      </c>
      <c r="BQ274" s="11">
        <f t="shared" si="151"/>
        <v>0</v>
      </c>
      <c r="BR274" s="11">
        <f t="shared" si="152"/>
        <v>0</v>
      </c>
      <c r="BS274" s="11">
        <f t="shared" si="166"/>
        <v>1</v>
      </c>
      <c r="BT274" s="12">
        <f t="shared" si="167"/>
        <v>16561690.665906778</v>
      </c>
      <c r="BU274" s="24" t="str">
        <f t="shared" si="155"/>
        <v>Мулянка</v>
      </c>
      <c r="BV274" s="11">
        <f t="shared" si="156"/>
        <v>-1</v>
      </c>
      <c r="BW274" s="24">
        <f>VLOOKUP(BV274,'Типы препятствий'!$A$1:$B$12,2)</f>
        <v>0</v>
      </c>
      <c r="BX274" s="24" t="str">
        <f t="shared" si="157"/>
        <v xml:space="preserve"> </v>
      </c>
      <c r="BY274" s="11">
        <f t="shared" si="158"/>
        <v>16561220</v>
      </c>
      <c r="BZ274" s="25">
        <f t="shared" si="168"/>
        <v>-470.66590677760541</v>
      </c>
      <c r="CA274" s="11">
        <f t="shared" si="160"/>
        <v>15950</v>
      </c>
      <c r="CB274" s="12">
        <f t="shared" si="169"/>
        <v>-16545740.665906778</v>
      </c>
      <c r="CC274" s="11">
        <f t="shared" si="162"/>
        <v>15</v>
      </c>
    </row>
    <row r="275" spans="58:81">
      <c r="BF275" s="17">
        <f t="shared" si="141"/>
        <v>136.5</v>
      </c>
      <c r="BG275" s="26">
        <f t="shared" si="163"/>
        <v>1598.9160833509463</v>
      </c>
      <c r="BH275" s="12">
        <f t="shared" si="164"/>
        <v>59.401271330743512</v>
      </c>
      <c r="BI275" s="13">
        <v>-0.47</v>
      </c>
      <c r="BJ275" s="12">
        <f t="shared" si="144"/>
        <v>60</v>
      </c>
      <c r="BK275" s="12">
        <f t="shared" si="165"/>
        <v>60</v>
      </c>
      <c r="BL275" s="11">
        <f t="shared" si="146"/>
        <v>2</v>
      </c>
      <c r="BM275" s="11">
        <f t="shared" si="147"/>
        <v>50</v>
      </c>
      <c r="BN275" s="11">
        <f t="shared" si="148"/>
        <v>0</v>
      </c>
      <c r="BO275" s="20">
        <f t="shared" si="149"/>
        <v>0.61963541666666189</v>
      </c>
      <c r="BP275" s="11">
        <f t="shared" si="150"/>
        <v>1</v>
      </c>
      <c r="BQ275" s="11">
        <f t="shared" si="151"/>
        <v>0</v>
      </c>
      <c r="BR275" s="11">
        <f t="shared" si="152"/>
        <v>0</v>
      </c>
      <c r="BS275" s="11">
        <f t="shared" si="166"/>
        <v>1</v>
      </c>
      <c r="BT275" s="12">
        <f t="shared" si="167"/>
        <v>16561698.916083351</v>
      </c>
      <c r="BU275" s="24" t="str">
        <f t="shared" si="155"/>
        <v>Мулянка</v>
      </c>
      <c r="BV275" s="11">
        <f t="shared" si="156"/>
        <v>-1</v>
      </c>
      <c r="BW275" s="24">
        <f>VLOOKUP(BV275,'Типы препятствий'!$A$1:$B$12,2)</f>
        <v>0</v>
      </c>
      <c r="BX275" s="24" t="str">
        <f t="shared" si="157"/>
        <v xml:space="preserve"> </v>
      </c>
      <c r="BY275" s="11">
        <f t="shared" si="158"/>
        <v>16561220</v>
      </c>
      <c r="BZ275" s="25">
        <f t="shared" si="168"/>
        <v>-478.91608335077763</v>
      </c>
      <c r="CA275" s="11">
        <f t="shared" si="160"/>
        <v>15950</v>
      </c>
      <c r="CB275" s="12">
        <f t="shared" si="169"/>
        <v>-16545748.916083351</v>
      </c>
      <c r="CC275" s="11">
        <f t="shared" si="162"/>
        <v>15</v>
      </c>
    </row>
    <row r="276" spans="58:81">
      <c r="BF276" s="17">
        <f t="shared" si="141"/>
        <v>137</v>
      </c>
      <c r="BG276" s="26">
        <f t="shared" si="163"/>
        <v>1607.0487599246608</v>
      </c>
      <c r="BH276" s="12">
        <f t="shared" si="164"/>
        <v>58.555271330743516</v>
      </c>
      <c r="BI276" s="13">
        <v>-0.47</v>
      </c>
      <c r="BJ276" s="12">
        <f t="shared" si="144"/>
        <v>60</v>
      </c>
      <c r="BK276" s="12">
        <f t="shared" si="165"/>
        <v>60</v>
      </c>
      <c r="BL276" s="11">
        <f t="shared" si="146"/>
        <v>2</v>
      </c>
      <c r="BM276" s="11">
        <f t="shared" si="147"/>
        <v>50</v>
      </c>
      <c r="BN276" s="11">
        <f t="shared" si="148"/>
        <v>0</v>
      </c>
      <c r="BO276" s="20">
        <f t="shared" si="149"/>
        <v>0.61964120370369891</v>
      </c>
      <c r="BP276" s="11">
        <f t="shared" si="150"/>
        <v>1</v>
      </c>
      <c r="BQ276" s="11">
        <f t="shared" si="151"/>
        <v>0</v>
      </c>
      <c r="BR276" s="11">
        <f t="shared" si="152"/>
        <v>0</v>
      </c>
      <c r="BS276" s="11">
        <f t="shared" si="166"/>
        <v>1</v>
      </c>
      <c r="BT276" s="12">
        <f t="shared" si="167"/>
        <v>16561707.048759924</v>
      </c>
      <c r="BU276" s="24" t="str">
        <f t="shared" si="155"/>
        <v>Мулянка</v>
      </c>
      <c r="BV276" s="11">
        <f t="shared" si="156"/>
        <v>-1</v>
      </c>
      <c r="BW276" s="24">
        <f>VLOOKUP(BV276,'Типы препятствий'!$A$1:$B$12,2)</f>
        <v>0</v>
      </c>
      <c r="BX276" s="24" t="str">
        <f t="shared" si="157"/>
        <v xml:space="preserve"> </v>
      </c>
      <c r="BY276" s="11">
        <f t="shared" si="158"/>
        <v>16561220</v>
      </c>
      <c r="BZ276" s="25">
        <f t="shared" si="168"/>
        <v>-487.04875992424786</v>
      </c>
      <c r="CA276" s="11">
        <f t="shared" si="160"/>
        <v>15950</v>
      </c>
      <c r="CB276" s="12">
        <f t="shared" si="169"/>
        <v>-16545757.048759924</v>
      </c>
      <c r="CC276" s="11">
        <f t="shared" si="162"/>
        <v>15</v>
      </c>
    </row>
    <row r="277" spans="58:81">
      <c r="BF277" s="17">
        <f t="shared" si="141"/>
        <v>137.5</v>
      </c>
      <c r="BG277" s="26">
        <f t="shared" si="163"/>
        <v>1615.0639364983751</v>
      </c>
      <c r="BH277" s="12">
        <f t="shared" si="164"/>
        <v>57.709271330743519</v>
      </c>
      <c r="BI277" s="13">
        <v>-0.47</v>
      </c>
      <c r="BJ277" s="12">
        <f t="shared" si="144"/>
        <v>60</v>
      </c>
      <c r="BK277" s="12">
        <f t="shared" si="165"/>
        <v>60</v>
      </c>
      <c r="BL277" s="11">
        <f t="shared" si="146"/>
        <v>2</v>
      </c>
      <c r="BM277" s="11">
        <f t="shared" si="147"/>
        <v>50</v>
      </c>
      <c r="BN277" s="11">
        <f t="shared" si="148"/>
        <v>0</v>
      </c>
      <c r="BO277" s="20">
        <f t="shared" si="149"/>
        <v>0.61964699074073593</v>
      </c>
      <c r="BP277" s="11">
        <f t="shared" si="150"/>
        <v>1</v>
      </c>
      <c r="BQ277" s="11">
        <f t="shared" si="151"/>
        <v>0</v>
      </c>
      <c r="BR277" s="11">
        <f t="shared" si="152"/>
        <v>0</v>
      </c>
      <c r="BS277" s="11">
        <f t="shared" si="166"/>
        <v>1</v>
      </c>
      <c r="BT277" s="12">
        <f t="shared" si="167"/>
        <v>16561715.063936498</v>
      </c>
      <c r="BU277" s="24" t="str">
        <f t="shared" si="155"/>
        <v>Мулянка</v>
      </c>
      <c r="BV277" s="11">
        <f t="shared" si="156"/>
        <v>-1</v>
      </c>
      <c r="BW277" s="24">
        <f>VLOOKUP(BV277,'Типы препятствий'!$A$1:$B$12,2)</f>
        <v>0</v>
      </c>
      <c r="BX277" s="24" t="str">
        <f t="shared" si="157"/>
        <v xml:space="preserve"> </v>
      </c>
      <c r="BY277" s="11">
        <f t="shared" si="158"/>
        <v>16561220</v>
      </c>
      <c r="BZ277" s="25">
        <f t="shared" si="168"/>
        <v>-495.06393649801612</v>
      </c>
      <c r="CA277" s="11">
        <f t="shared" si="160"/>
        <v>15950</v>
      </c>
      <c r="CB277" s="12">
        <f t="shared" si="169"/>
        <v>-16545765.063936498</v>
      </c>
      <c r="CC277" s="11">
        <f t="shared" si="162"/>
        <v>15</v>
      </c>
    </row>
    <row r="278" spans="58:81">
      <c r="BF278" s="17">
        <f t="shared" si="141"/>
        <v>138</v>
      </c>
      <c r="BG278" s="26">
        <f t="shared" si="163"/>
        <v>1622.9616130720894</v>
      </c>
      <c r="BH278" s="12">
        <f t="shared" si="164"/>
        <v>56.863271330743522</v>
      </c>
      <c r="BI278" s="13">
        <v>-0.48</v>
      </c>
      <c r="BJ278" s="12">
        <f t="shared" si="144"/>
        <v>60</v>
      </c>
      <c r="BK278" s="12">
        <f t="shared" si="165"/>
        <v>60</v>
      </c>
      <c r="BL278" s="11">
        <f t="shared" si="146"/>
        <v>2</v>
      </c>
      <c r="BM278" s="11">
        <f t="shared" si="147"/>
        <v>50</v>
      </c>
      <c r="BN278" s="11">
        <f t="shared" si="148"/>
        <v>0</v>
      </c>
      <c r="BO278" s="20">
        <f t="shared" si="149"/>
        <v>0.61965277777777295</v>
      </c>
      <c r="BP278" s="11">
        <f t="shared" si="150"/>
        <v>1</v>
      </c>
      <c r="BQ278" s="11">
        <f t="shared" si="151"/>
        <v>0</v>
      </c>
      <c r="BR278" s="11">
        <f t="shared" si="152"/>
        <v>0</v>
      </c>
      <c r="BS278" s="11">
        <f t="shared" si="166"/>
        <v>1</v>
      </c>
      <c r="BT278" s="12">
        <f t="shared" si="167"/>
        <v>16561722.961613072</v>
      </c>
      <c r="BU278" s="24" t="str">
        <f t="shared" si="155"/>
        <v>Мулянка</v>
      </c>
      <c r="BV278" s="11">
        <f t="shared" si="156"/>
        <v>-1</v>
      </c>
      <c r="BW278" s="24">
        <f>VLOOKUP(BV278,'Типы препятствий'!$A$1:$B$12,2)</f>
        <v>0</v>
      </c>
      <c r="BX278" s="24" t="str">
        <f t="shared" si="157"/>
        <v xml:space="preserve"> </v>
      </c>
      <c r="BY278" s="11">
        <f t="shared" si="158"/>
        <v>16561220</v>
      </c>
      <c r="BZ278" s="25">
        <f t="shared" si="168"/>
        <v>-502.9616130720824</v>
      </c>
      <c r="CA278" s="11">
        <f t="shared" si="160"/>
        <v>15950</v>
      </c>
      <c r="CB278" s="12">
        <f t="shared" si="169"/>
        <v>-16545772.961613072</v>
      </c>
      <c r="CC278" s="11">
        <f t="shared" si="162"/>
        <v>15</v>
      </c>
    </row>
    <row r="279" spans="58:81">
      <c r="BF279" s="17">
        <f t="shared" si="141"/>
        <v>138.5</v>
      </c>
      <c r="BG279" s="26">
        <f t="shared" si="163"/>
        <v>1630.7392896458039</v>
      </c>
      <c r="BH279" s="12">
        <f t="shared" si="164"/>
        <v>55.999271330743525</v>
      </c>
      <c r="BI279" s="13">
        <v>-0.49</v>
      </c>
      <c r="BJ279" s="12">
        <f t="shared" si="144"/>
        <v>60</v>
      </c>
      <c r="BK279" s="12">
        <f t="shared" si="165"/>
        <v>60</v>
      </c>
      <c r="BL279" s="11">
        <f t="shared" si="146"/>
        <v>2</v>
      </c>
      <c r="BM279" s="11">
        <f t="shared" si="147"/>
        <v>50</v>
      </c>
      <c r="BN279" s="11">
        <f t="shared" si="148"/>
        <v>0</v>
      </c>
      <c r="BO279" s="20">
        <f t="shared" si="149"/>
        <v>0.61965856481480996</v>
      </c>
      <c r="BP279" s="11">
        <f t="shared" si="150"/>
        <v>1</v>
      </c>
      <c r="BQ279" s="11">
        <f t="shared" si="151"/>
        <v>0</v>
      </c>
      <c r="BR279" s="11">
        <f t="shared" si="152"/>
        <v>0</v>
      </c>
      <c r="BS279" s="11">
        <f t="shared" si="166"/>
        <v>1</v>
      </c>
      <c r="BT279" s="12">
        <f t="shared" si="167"/>
        <v>16561730.739289645</v>
      </c>
      <c r="BU279" s="24" t="str">
        <f t="shared" si="155"/>
        <v>Мулянка</v>
      </c>
      <c r="BV279" s="11">
        <f t="shared" si="156"/>
        <v>-1</v>
      </c>
      <c r="BW279" s="24">
        <f>VLOOKUP(BV279,'Типы препятствий'!$A$1:$B$12,2)</f>
        <v>0</v>
      </c>
      <c r="BX279" s="24" t="str">
        <f t="shared" si="157"/>
        <v xml:space="preserve"> </v>
      </c>
      <c r="BY279" s="11">
        <f t="shared" si="158"/>
        <v>16561220</v>
      </c>
      <c r="BZ279" s="25">
        <f t="shared" si="168"/>
        <v>-510.7392896451056</v>
      </c>
      <c r="CA279" s="11">
        <f t="shared" si="160"/>
        <v>15950</v>
      </c>
      <c r="CB279" s="12">
        <f t="shared" si="169"/>
        <v>-16545780.739289645</v>
      </c>
      <c r="CC279" s="11">
        <f t="shared" si="162"/>
        <v>15</v>
      </c>
    </row>
    <row r="280" spans="58:81">
      <c r="BF280" s="17">
        <f t="shared" si="141"/>
        <v>139</v>
      </c>
      <c r="BG280" s="26">
        <f t="shared" si="163"/>
        <v>1638.3944662195183</v>
      </c>
      <c r="BH280" s="12">
        <f t="shared" si="164"/>
        <v>55.117271330743527</v>
      </c>
      <c r="BI280" s="13">
        <v>-0.49</v>
      </c>
      <c r="BJ280" s="12">
        <f t="shared" si="144"/>
        <v>60</v>
      </c>
      <c r="BK280" s="12">
        <f t="shared" si="165"/>
        <v>60</v>
      </c>
      <c r="BL280" s="11">
        <f t="shared" si="146"/>
        <v>2</v>
      </c>
      <c r="BM280" s="11">
        <f t="shared" si="147"/>
        <v>50</v>
      </c>
      <c r="BN280" s="11">
        <f t="shared" si="148"/>
        <v>0</v>
      </c>
      <c r="BO280" s="20">
        <f t="shared" si="149"/>
        <v>0.61966435185184698</v>
      </c>
      <c r="BP280" s="11">
        <f t="shared" si="150"/>
        <v>1</v>
      </c>
      <c r="BQ280" s="11">
        <f t="shared" si="151"/>
        <v>0</v>
      </c>
      <c r="BR280" s="11">
        <f t="shared" si="152"/>
        <v>0</v>
      </c>
      <c r="BS280" s="11">
        <f t="shared" si="166"/>
        <v>1</v>
      </c>
      <c r="BT280" s="12">
        <f t="shared" si="167"/>
        <v>16561738.394466219</v>
      </c>
      <c r="BU280" s="24" t="str">
        <f t="shared" si="155"/>
        <v>Мулянка</v>
      </c>
      <c r="BV280" s="11">
        <f t="shared" si="156"/>
        <v>-1</v>
      </c>
      <c r="BW280" s="24">
        <f>VLOOKUP(BV280,'Типы препятствий'!$A$1:$B$12,2)</f>
        <v>0</v>
      </c>
      <c r="BX280" s="24" t="str">
        <f t="shared" si="157"/>
        <v xml:space="preserve"> </v>
      </c>
      <c r="BY280" s="11">
        <f t="shared" si="158"/>
        <v>16561220</v>
      </c>
      <c r="BZ280" s="25">
        <f t="shared" si="168"/>
        <v>-518.3944662194699</v>
      </c>
      <c r="CA280" s="11">
        <f t="shared" si="160"/>
        <v>15950</v>
      </c>
      <c r="CB280" s="12">
        <f t="shared" si="169"/>
        <v>-16545788.394466219</v>
      </c>
      <c r="CC280" s="11">
        <f t="shared" si="162"/>
        <v>15</v>
      </c>
    </row>
    <row r="281" spans="58:81">
      <c r="BF281" s="17">
        <f t="shared" si="141"/>
        <v>139.5</v>
      </c>
      <c r="BG281" s="26">
        <f t="shared" si="163"/>
        <v>1645.9271427932326</v>
      </c>
      <c r="BH281" s="12">
        <f t="shared" si="164"/>
        <v>54.235271330743529</v>
      </c>
      <c r="BI281" s="13">
        <v>-0.49</v>
      </c>
      <c r="BJ281" s="12">
        <f t="shared" si="144"/>
        <v>60</v>
      </c>
      <c r="BK281" s="12">
        <f t="shared" si="165"/>
        <v>60</v>
      </c>
      <c r="BL281" s="11">
        <f t="shared" si="146"/>
        <v>2</v>
      </c>
      <c r="BM281" s="11">
        <f t="shared" si="147"/>
        <v>50</v>
      </c>
      <c r="BN281" s="11">
        <f t="shared" si="148"/>
        <v>0</v>
      </c>
      <c r="BO281" s="20">
        <f t="shared" si="149"/>
        <v>0.619670138888884</v>
      </c>
      <c r="BP281" s="11">
        <f t="shared" si="150"/>
        <v>1</v>
      </c>
      <c r="BQ281" s="11">
        <f t="shared" si="151"/>
        <v>0</v>
      </c>
      <c r="BR281" s="11">
        <f t="shared" si="152"/>
        <v>0</v>
      </c>
      <c r="BS281" s="11">
        <f t="shared" si="166"/>
        <v>1</v>
      </c>
      <c r="BT281" s="12">
        <f t="shared" si="167"/>
        <v>16561745.927142793</v>
      </c>
      <c r="BU281" s="24" t="str">
        <f t="shared" si="155"/>
        <v>Мулянка</v>
      </c>
      <c r="BV281" s="11">
        <f t="shared" si="156"/>
        <v>-1</v>
      </c>
      <c r="BW281" s="24">
        <f>VLOOKUP(BV281,'Типы препятствий'!$A$1:$B$12,2)</f>
        <v>0</v>
      </c>
      <c r="BX281" s="24" t="str">
        <f t="shared" si="157"/>
        <v xml:space="preserve"> </v>
      </c>
      <c r="BY281" s="11">
        <f t="shared" si="158"/>
        <v>16561220</v>
      </c>
      <c r="BZ281" s="25">
        <f t="shared" si="168"/>
        <v>-525.92714279331267</v>
      </c>
      <c r="CA281" s="11">
        <f t="shared" si="160"/>
        <v>15950</v>
      </c>
      <c r="CB281" s="12">
        <f t="shared" si="169"/>
        <v>-16545795.927142793</v>
      </c>
      <c r="CC281" s="11">
        <f t="shared" si="162"/>
        <v>15</v>
      </c>
    </row>
    <row r="282" spans="58:81">
      <c r="BF282" s="17">
        <f t="shared" si="141"/>
        <v>140</v>
      </c>
      <c r="BG282" s="26">
        <f t="shared" si="163"/>
        <v>1653.337319366947</v>
      </c>
      <c r="BH282" s="12">
        <f t="shared" si="164"/>
        <v>53.353271330743532</v>
      </c>
      <c r="BI282" s="13">
        <v>-0.49</v>
      </c>
      <c r="BJ282" s="12">
        <f t="shared" si="144"/>
        <v>60</v>
      </c>
      <c r="BK282" s="12">
        <f t="shared" si="165"/>
        <v>60</v>
      </c>
      <c r="BL282" s="11">
        <f t="shared" si="146"/>
        <v>2</v>
      </c>
      <c r="BM282" s="11">
        <f t="shared" si="147"/>
        <v>50</v>
      </c>
      <c r="BN282" s="11">
        <f t="shared" si="148"/>
        <v>0</v>
      </c>
      <c r="BO282" s="20">
        <f t="shared" si="149"/>
        <v>0.61967592592592102</v>
      </c>
      <c r="BP282" s="11">
        <f t="shared" si="150"/>
        <v>1</v>
      </c>
      <c r="BQ282" s="11">
        <f t="shared" si="151"/>
        <v>0</v>
      </c>
      <c r="BR282" s="11">
        <f t="shared" si="152"/>
        <v>0</v>
      </c>
      <c r="BS282" s="11">
        <f t="shared" si="166"/>
        <v>1</v>
      </c>
      <c r="BT282" s="12">
        <f t="shared" si="167"/>
        <v>16561753.337319367</v>
      </c>
      <c r="BU282" s="24" t="str">
        <f t="shared" si="155"/>
        <v>Мулянка</v>
      </c>
      <c r="BV282" s="11">
        <f t="shared" si="156"/>
        <v>-1</v>
      </c>
      <c r="BW282" s="24">
        <f>VLOOKUP(BV282,'Типы препятствий'!$A$1:$B$12,2)</f>
        <v>0</v>
      </c>
      <c r="BX282" s="24" t="str">
        <f t="shared" si="157"/>
        <v xml:space="preserve"> </v>
      </c>
      <c r="BY282" s="11">
        <f t="shared" si="158"/>
        <v>16561220</v>
      </c>
      <c r="BZ282" s="25">
        <f t="shared" si="168"/>
        <v>-533.33731936663389</v>
      </c>
      <c r="CA282" s="11">
        <f t="shared" si="160"/>
        <v>15950</v>
      </c>
      <c r="CB282" s="12">
        <f t="shared" si="169"/>
        <v>-16545803.337319367</v>
      </c>
      <c r="CC282" s="11">
        <f t="shared" si="162"/>
        <v>15</v>
      </c>
    </row>
    <row r="283" spans="58:81">
      <c r="BF283" s="17">
        <f t="shared" si="141"/>
        <v>140.5</v>
      </c>
      <c r="BG283" s="26">
        <f t="shared" si="163"/>
        <v>1660.6249959406614</v>
      </c>
      <c r="BH283" s="12">
        <f t="shared" si="164"/>
        <v>52.471271330743534</v>
      </c>
      <c r="BI283" s="13">
        <f t="shared" si="170"/>
        <v>-0.46549999999999997</v>
      </c>
      <c r="BJ283" s="12">
        <f t="shared" si="144"/>
        <v>60</v>
      </c>
      <c r="BK283" s="12">
        <f t="shared" si="165"/>
        <v>60</v>
      </c>
      <c r="BL283" s="11">
        <f t="shared" si="146"/>
        <v>2</v>
      </c>
      <c r="BM283" s="11">
        <f t="shared" si="147"/>
        <v>50</v>
      </c>
      <c r="BN283" s="11">
        <f t="shared" si="148"/>
        <v>0</v>
      </c>
      <c r="BO283" s="20">
        <f t="shared" si="149"/>
        <v>0.61968171296295804</v>
      </c>
      <c r="BP283" s="11">
        <f t="shared" si="150"/>
        <v>1</v>
      </c>
      <c r="BQ283" s="11">
        <f t="shared" si="151"/>
        <v>0</v>
      </c>
      <c r="BR283" s="11">
        <f t="shared" si="152"/>
        <v>0</v>
      </c>
      <c r="BS283" s="11">
        <f t="shared" si="166"/>
        <v>1</v>
      </c>
      <c r="BT283" s="12">
        <f t="shared" si="167"/>
        <v>16561760.624995941</v>
      </c>
      <c r="BU283" s="24" t="str">
        <f t="shared" si="155"/>
        <v>Мулянка</v>
      </c>
      <c r="BV283" s="11">
        <f t="shared" si="156"/>
        <v>-1</v>
      </c>
      <c r="BW283" s="24">
        <f>VLOOKUP(BV283,'Типы препятствий'!$A$1:$B$12,2)</f>
        <v>0</v>
      </c>
      <c r="BX283" s="24" t="str">
        <f t="shared" si="157"/>
        <v xml:space="preserve"> </v>
      </c>
      <c r="BY283" s="11">
        <f t="shared" si="158"/>
        <v>16561220</v>
      </c>
      <c r="BZ283" s="25">
        <f t="shared" si="168"/>
        <v>-540.62499594129622</v>
      </c>
      <c r="CA283" s="11">
        <f t="shared" si="160"/>
        <v>15950</v>
      </c>
      <c r="CB283" s="12">
        <f t="shared" si="169"/>
        <v>-16545810.624995941</v>
      </c>
      <c r="CC283" s="11">
        <f t="shared" si="162"/>
        <v>15</v>
      </c>
    </row>
    <row r="284" spans="58:81">
      <c r="BF284" s="17">
        <f t="shared" si="141"/>
        <v>141</v>
      </c>
      <c r="BG284" s="26">
        <f t="shared" si="163"/>
        <v>1667.7962975143757</v>
      </c>
      <c r="BH284" s="12">
        <f t="shared" si="164"/>
        <v>51.633371330743536</v>
      </c>
      <c r="BI284" s="13">
        <v>-0.47099999999999997</v>
      </c>
      <c r="BJ284" s="12">
        <f t="shared" si="144"/>
        <v>60</v>
      </c>
      <c r="BK284" s="12">
        <f t="shared" si="165"/>
        <v>60</v>
      </c>
      <c r="BL284" s="11">
        <f t="shared" si="146"/>
        <v>2</v>
      </c>
      <c r="BM284" s="11">
        <f t="shared" si="147"/>
        <v>50</v>
      </c>
      <c r="BN284" s="11">
        <f t="shared" si="148"/>
        <v>0</v>
      </c>
      <c r="BO284" s="20">
        <f t="shared" si="149"/>
        <v>0.61968749999999506</v>
      </c>
      <c r="BP284" s="11">
        <f t="shared" si="150"/>
        <v>1</v>
      </c>
      <c r="BQ284" s="11">
        <f t="shared" si="151"/>
        <v>0</v>
      </c>
      <c r="BR284" s="11">
        <f t="shared" si="152"/>
        <v>0</v>
      </c>
      <c r="BS284" s="11">
        <f t="shared" si="166"/>
        <v>1</v>
      </c>
      <c r="BT284" s="12">
        <f t="shared" si="167"/>
        <v>16561767.796297515</v>
      </c>
      <c r="BU284" s="24" t="str">
        <f t="shared" si="155"/>
        <v>Мулянка</v>
      </c>
      <c r="BV284" s="11">
        <f t="shared" si="156"/>
        <v>-1</v>
      </c>
      <c r="BW284" s="24">
        <f>VLOOKUP(BV284,'Типы препятствий'!$A$1:$B$12,2)</f>
        <v>0</v>
      </c>
      <c r="BX284" s="24" t="str">
        <f t="shared" si="157"/>
        <v xml:space="preserve"> </v>
      </c>
      <c r="BY284" s="11">
        <f t="shared" si="158"/>
        <v>16561220</v>
      </c>
      <c r="BZ284" s="25">
        <f t="shared" si="168"/>
        <v>-547.79629751481116</v>
      </c>
      <c r="CA284" s="11">
        <f t="shared" si="160"/>
        <v>15950</v>
      </c>
      <c r="CB284" s="12">
        <f t="shared" si="169"/>
        <v>-16545817.796297515</v>
      </c>
      <c r="CC284" s="11">
        <f t="shared" si="162"/>
        <v>15</v>
      </c>
    </row>
    <row r="285" spans="58:81">
      <c r="BF285" s="17">
        <f t="shared" si="141"/>
        <v>141.5</v>
      </c>
      <c r="BG285" s="26">
        <f t="shared" si="163"/>
        <v>1674.8498490880902</v>
      </c>
      <c r="BH285" s="12">
        <f t="shared" si="164"/>
        <v>50.785571330743537</v>
      </c>
      <c r="BI285" s="13">
        <v>-0.48</v>
      </c>
      <c r="BJ285" s="12">
        <f t="shared" si="144"/>
        <v>60</v>
      </c>
      <c r="BK285" s="12">
        <f t="shared" si="165"/>
        <v>60</v>
      </c>
      <c r="BL285" s="11">
        <f t="shared" si="146"/>
        <v>2</v>
      </c>
      <c r="BM285" s="11">
        <f t="shared" si="147"/>
        <v>50</v>
      </c>
      <c r="BN285" s="11">
        <f t="shared" si="148"/>
        <v>0</v>
      </c>
      <c r="BO285" s="20">
        <f t="shared" si="149"/>
        <v>0.61969328703703208</v>
      </c>
      <c r="BP285" s="11">
        <f t="shared" si="150"/>
        <v>1</v>
      </c>
      <c r="BQ285" s="11">
        <f t="shared" si="151"/>
        <v>0</v>
      </c>
      <c r="BR285" s="11">
        <f t="shared" si="152"/>
        <v>0</v>
      </c>
      <c r="BS285" s="11">
        <f t="shared" si="166"/>
        <v>1</v>
      </c>
      <c r="BT285" s="12">
        <f t="shared" si="167"/>
        <v>16561774.849849088</v>
      </c>
      <c r="BU285" s="24" t="str">
        <f t="shared" si="155"/>
        <v>Мулянка</v>
      </c>
      <c r="BV285" s="11">
        <f t="shared" si="156"/>
        <v>-1</v>
      </c>
      <c r="BW285" s="24">
        <f>VLOOKUP(BV285,'Типы препятствий'!$A$1:$B$12,2)</f>
        <v>0</v>
      </c>
      <c r="BX285" s="24" t="str">
        <f t="shared" si="157"/>
        <v xml:space="preserve"> </v>
      </c>
      <c r="BY285" s="11">
        <f t="shared" si="158"/>
        <v>16561220</v>
      </c>
      <c r="BZ285" s="25">
        <f t="shared" si="168"/>
        <v>-554.84984908811748</v>
      </c>
      <c r="CA285" s="11">
        <f t="shared" si="160"/>
        <v>15950</v>
      </c>
      <c r="CB285" s="12">
        <f t="shared" si="169"/>
        <v>-16545824.849849088</v>
      </c>
      <c r="CC285" s="11">
        <f t="shared" si="162"/>
        <v>15</v>
      </c>
    </row>
    <row r="286" spans="58:81">
      <c r="BF286" s="17">
        <f t="shared" si="141"/>
        <v>142</v>
      </c>
      <c r="BG286" s="26">
        <f t="shared" si="163"/>
        <v>1681.7834006618045</v>
      </c>
      <c r="BH286" s="12">
        <f t="shared" si="164"/>
        <v>49.921571330743539</v>
      </c>
      <c r="BI286" s="13">
        <v>-0.47</v>
      </c>
      <c r="BJ286" s="12">
        <f t="shared" si="144"/>
        <v>60</v>
      </c>
      <c r="BK286" s="12">
        <f t="shared" si="165"/>
        <v>60</v>
      </c>
      <c r="BL286" s="11">
        <f t="shared" si="146"/>
        <v>2</v>
      </c>
      <c r="BM286" s="11">
        <f t="shared" si="147"/>
        <v>50</v>
      </c>
      <c r="BN286" s="11">
        <f t="shared" si="148"/>
        <v>0</v>
      </c>
      <c r="BO286" s="20">
        <f t="shared" si="149"/>
        <v>0.6196990740740691</v>
      </c>
      <c r="BP286" s="11">
        <f t="shared" si="150"/>
        <v>1</v>
      </c>
      <c r="BQ286" s="11">
        <f t="shared" si="151"/>
        <v>0</v>
      </c>
      <c r="BR286" s="11">
        <f t="shared" si="152"/>
        <v>0</v>
      </c>
      <c r="BS286" s="11">
        <f t="shared" si="166"/>
        <v>1</v>
      </c>
      <c r="BT286" s="12">
        <f t="shared" si="167"/>
        <v>16561781.783400662</v>
      </c>
      <c r="BU286" s="24" t="str">
        <f t="shared" si="155"/>
        <v>Мулянка</v>
      </c>
      <c r="BV286" s="11">
        <f t="shared" si="156"/>
        <v>-1</v>
      </c>
      <c r="BW286" s="24">
        <f>VLOOKUP(BV286,'Типы препятствий'!$A$1:$B$12,2)</f>
        <v>0</v>
      </c>
      <c r="BX286" s="24" t="str">
        <f t="shared" si="157"/>
        <v xml:space="preserve"> </v>
      </c>
      <c r="BY286" s="11">
        <f t="shared" si="158"/>
        <v>16561220</v>
      </c>
      <c r="BZ286" s="25">
        <f t="shared" si="168"/>
        <v>-561.78340066224337</v>
      </c>
      <c r="CA286" s="11">
        <f t="shared" si="160"/>
        <v>15950</v>
      </c>
      <c r="CB286" s="12">
        <f t="shared" si="169"/>
        <v>-16545831.783400662</v>
      </c>
      <c r="CC286" s="11">
        <f t="shared" si="162"/>
        <v>15</v>
      </c>
    </row>
    <row r="287" spans="58:81">
      <c r="BF287" s="17">
        <f t="shared" si="141"/>
        <v>142.5</v>
      </c>
      <c r="BG287" s="26">
        <f t="shared" si="163"/>
        <v>1688.5994522355188</v>
      </c>
      <c r="BH287" s="12">
        <f t="shared" si="164"/>
        <v>49.075571330743543</v>
      </c>
      <c r="BI287" s="13">
        <v>-0.47</v>
      </c>
      <c r="BJ287" s="12">
        <f t="shared" si="144"/>
        <v>60</v>
      </c>
      <c r="BK287" s="12">
        <f t="shared" si="165"/>
        <v>60</v>
      </c>
      <c r="BL287" s="11">
        <f t="shared" si="146"/>
        <v>2</v>
      </c>
      <c r="BM287" s="11">
        <f t="shared" si="147"/>
        <v>50</v>
      </c>
      <c r="BN287" s="11">
        <f t="shared" si="148"/>
        <v>0</v>
      </c>
      <c r="BO287" s="20">
        <f t="shared" si="149"/>
        <v>0.61970486111110612</v>
      </c>
      <c r="BP287" s="11">
        <f t="shared" si="150"/>
        <v>1</v>
      </c>
      <c r="BQ287" s="11">
        <f t="shared" si="151"/>
        <v>0</v>
      </c>
      <c r="BR287" s="11">
        <f t="shared" si="152"/>
        <v>0</v>
      </c>
      <c r="BS287" s="11">
        <f t="shared" si="166"/>
        <v>1</v>
      </c>
      <c r="BT287" s="12">
        <f t="shared" si="167"/>
        <v>16561788.599452235</v>
      </c>
      <c r="BU287" s="24" t="str">
        <f t="shared" si="155"/>
        <v>Мулянка</v>
      </c>
      <c r="BV287" s="11">
        <f t="shared" si="156"/>
        <v>-1</v>
      </c>
      <c r="BW287" s="24">
        <f>VLOOKUP(BV287,'Типы препятствий'!$A$1:$B$12,2)</f>
        <v>0</v>
      </c>
      <c r="BX287" s="24" t="str">
        <f t="shared" si="157"/>
        <v xml:space="preserve"> </v>
      </c>
      <c r="BY287" s="11">
        <f t="shared" si="158"/>
        <v>16561220</v>
      </c>
      <c r="BZ287" s="25">
        <f t="shared" si="168"/>
        <v>-568.59945223480463</v>
      </c>
      <c r="CA287" s="11">
        <f t="shared" si="160"/>
        <v>15950</v>
      </c>
      <c r="CB287" s="12">
        <f t="shared" si="169"/>
        <v>-16545838.599452235</v>
      </c>
      <c r="CC287" s="11">
        <f t="shared" si="162"/>
        <v>15</v>
      </c>
    </row>
    <row r="288" spans="58:81">
      <c r="BF288" s="17">
        <f t="shared" si="141"/>
        <v>143</v>
      </c>
      <c r="BG288" s="26">
        <f t="shared" si="163"/>
        <v>1695.2980038092333</v>
      </c>
      <c r="BH288" s="12">
        <f t="shared" si="164"/>
        <v>48.229571330743546</v>
      </c>
      <c r="BI288" s="13">
        <v>-0.47</v>
      </c>
      <c r="BJ288" s="12">
        <f t="shared" si="144"/>
        <v>60</v>
      </c>
      <c r="BK288" s="12">
        <f t="shared" si="165"/>
        <v>60</v>
      </c>
      <c r="BL288" s="11">
        <f t="shared" si="146"/>
        <v>2</v>
      </c>
      <c r="BM288" s="11">
        <f t="shared" si="147"/>
        <v>50</v>
      </c>
      <c r="BN288" s="11">
        <f t="shared" si="148"/>
        <v>0</v>
      </c>
      <c r="BO288" s="20">
        <f t="shared" si="149"/>
        <v>0.61971064814814314</v>
      </c>
      <c r="BP288" s="11">
        <f t="shared" si="150"/>
        <v>1</v>
      </c>
      <c r="BQ288" s="11">
        <f t="shared" si="151"/>
        <v>0</v>
      </c>
      <c r="BR288" s="11">
        <f t="shared" si="152"/>
        <v>0</v>
      </c>
      <c r="BS288" s="11">
        <f t="shared" si="166"/>
        <v>1</v>
      </c>
      <c r="BT288" s="12">
        <f t="shared" si="167"/>
        <v>16561795.29800381</v>
      </c>
      <c r="BU288" s="24" t="str">
        <f t="shared" si="155"/>
        <v>Мулянка</v>
      </c>
      <c r="BV288" s="11">
        <f t="shared" si="156"/>
        <v>-1</v>
      </c>
      <c r="BW288" s="24">
        <f>VLOOKUP(BV288,'Типы препятствий'!$A$1:$B$12,2)</f>
        <v>0</v>
      </c>
      <c r="BX288" s="24" t="str">
        <f t="shared" si="157"/>
        <v xml:space="preserve"> </v>
      </c>
      <c r="BY288" s="11">
        <f t="shared" si="158"/>
        <v>16561220</v>
      </c>
      <c r="BZ288" s="25">
        <f t="shared" si="168"/>
        <v>-575.29800380952656</v>
      </c>
      <c r="CA288" s="11">
        <f t="shared" si="160"/>
        <v>15950</v>
      </c>
      <c r="CB288" s="12">
        <f t="shared" si="169"/>
        <v>-16545845.29800381</v>
      </c>
      <c r="CC288" s="11">
        <f t="shared" si="162"/>
        <v>15</v>
      </c>
    </row>
    <row r="289" spans="58:81">
      <c r="BF289" s="17">
        <f t="shared" si="141"/>
        <v>143.5</v>
      </c>
      <c r="BG289" s="26">
        <f t="shared" si="163"/>
        <v>1701.8790553829476</v>
      </c>
      <c r="BH289" s="12">
        <f t="shared" si="164"/>
        <v>47.38357133074355</v>
      </c>
      <c r="BI289" s="13">
        <v>-0.48</v>
      </c>
      <c r="BJ289" s="12">
        <f t="shared" si="144"/>
        <v>60</v>
      </c>
      <c r="BK289" s="12">
        <f t="shared" si="165"/>
        <v>60</v>
      </c>
      <c r="BL289" s="11">
        <f t="shared" si="146"/>
        <v>2</v>
      </c>
      <c r="BM289" s="11">
        <f t="shared" si="147"/>
        <v>50</v>
      </c>
      <c r="BN289" s="11">
        <f t="shared" si="148"/>
        <v>0</v>
      </c>
      <c r="BO289" s="20">
        <f t="shared" si="149"/>
        <v>0.61971643518518016</v>
      </c>
      <c r="BP289" s="11">
        <f t="shared" si="150"/>
        <v>1</v>
      </c>
      <c r="BQ289" s="11">
        <f t="shared" si="151"/>
        <v>0</v>
      </c>
      <c r="BR289" s="11">
        <f t="shared" si="152"/>
        <v>0</v>
      </c>
      <c r="BS289" s="11">
        <f t="shared" si="166"/>
        <v>1</v>
      </c>
      <c r="BT289" s="12">
        <f t="shared" si="167"/>
        <v>16561801.879055383</v>
      </c>
      <c r="BU289" s="24" t="str">
        <f t="shared" si="155"/>
        <v>Мулянка</v>
      </c>
      <c r="BV289" s="11">
        <f t="shared" si="156"/>
        <v>-1</v>
      </c>
      <c r="BW289" s="24">
        <f>VLOOKUP(BV289,'Типы препятствий'!$A$1:$B$12,2)</f>
        <v>0</v>
      </c>
      <c r="BX289" s="24" t="str">
        <f t="shared" si="157"/>
        <v xml:space="preserve"> </v>
      </c>
      <c r="BY289" s="11">
        <f t="shared" si="158"/>
        <v>16561220</v>
      </c>
      <c r="BZ289" s="25">
        <f t="shared" si="168"/>
        <v>-581.87905538268387</v>
      </c>
      <c r="CA289" s="11">
        <f t="shared" si="160"/>
        <v>15950</v>
      </c>
      <c r="CB289" s="12">
        <f t="shared" si="169"/>
        <v>-16545851.879055383</v>
      </c>
      <c r="CC289" s="11">
        <f t="shared" si="162"/>
        <v>15</v>
      </c>
    </row>
    <row r="290" spans="58:81">
      <c r="BF290" s="17">
        <f t="shared" si="141"/>
        <v>144</v>
      </c>
      <c r="BG290" s="26">
        <f t="shared" si="163"/>
        <v>1708.3401069566621</v>
      </c>
      <c r="BH290" s="12">
        <f t="shared" si="164"/>
        <v>46.519571330743553</v>
      </c>
      <c r="BI290" s="13">
        <v>-0.49</v>
      </c>
      <c r="BJ290" s="12">
        <f t="shared" si="144"/>
        <v>60</v>
      </c>
      <c r="BK290" s="12">
        <f t="shared" si="165"/>
        <v>60</v>
      </c>
      <c r="BL290" s="11">
        <f t="shared" si="146"/>
        <v>2</v>
      </c>
      <c r="BM290" s="11">
        <f t="shared" si="147"/>
        <v>50</v>
      </c>
      <c r="BN290" s="11">
        <f t="shared" si="148"/>
        <v>0</v>
      </c>
      <c r="BO290" s="20">
        <f t="shared" si="149"/>
        <v>0.61972222222221718</v>
      </c>
      <c r="BP290" s="11">
        <f t="shared" si="150"/>
        <v>1</v>
      </c>
      <c r="BQ290" s="11">
        <f t="shared" si="151"/>
        <v>0</v>
      </c>
      <c r="BR290" s="11">
        <f t="shared" si="152"/>
        <v>0</v>
      </c>
      <c r="BS290" s="11">
        <f t="shared" si="166"/>
        <v>1</v>
      </c>
      <c r="BT290" s="12">
        <f t="shared" si="167"/>
        <v>16561808.340106957</v>
      </c>
      <c r="BU290" s="24" t="str">
        <f t="shared" si="155"/>
        <v>Мулянка</v>
      </c>
      <c r="BV290" s="11">
        <f t="shared" si="156"/>
        <v>-1</v>
      </c>
      <c r="BW290" s="24">
        <f>VLOOKUP(BV290,'Типы препятствий'!$A$1:$B$12,2)</f>
        <v>0</v>
      </c>
      <c r="BX290" s="24" t="str">
        <f t="shared" si="157"/>
        <v xml:space="preserve"> </v>
      </c>
      <c r="BY290" s="11">
        <f t="shared" si="158"/>
        <v>16561220</v>
      </c>
      <c r="BZ290" s="25">
        <f t="shared" si="168"/>
        <v>-588.34010695666075</v>
      </c>
      <c r="CA290" s="11">
        <f t="shared" si="160"/>
        <v>15950</v>
      </c>
      <c r="CB290" s="12">
        <f t="shared" si="169"/>
        <v>-16545858.340106957</v>
      </c>
      <c r="CC290" s="11">
        <f t="shared" si="162"/>
        <v>15</v>
      </c>
    </row>
    <row r="291" spans="58:81">
      <c r="BF291" s="17">
        <f t="shared" si="141"/>
        <v>144.5</v>
      </c>
      <c r="BG291" s="26">
        <f t="shared" si="163"/>
        <v>1714.6786585303764</v>
      </c>
      <c r="BH291" s="12">
        <f t="shared" si="164"/>
        <v>45.637571330743555</v>
      </c>
      <c r="BI291" s="13">
        <v>-0.49</v>
      </c>
      <c r="BJ291" s="12">
        <f t="shared" si="144"/>
        <v>60</v>
      </c>
      <c r="BK291" s="12">
        <f t="shared" si="165"/>
        <v>60</v>
      </c>
      <c r="BL291" s="11">
        <f t="shared" si="146"/>
        <v>2</v>
      </c>
      <c r="BM291" s="11">
        <f t="shared" si="147"/>
        <v>50</v>
      </c>
      <c r="BN291" s="11">
        <f t="shared" si="148"/>
        <v>0</v>
      </c>
      <c r="BO291" s="20">
        <f t="shared" si="149"/>
        <v>0.6197280092592542</v>
      </c>
      <c r="BP291" s="11">
        <f t="shared" si="150"/>
        <v>1</v>
      </c>
      <c r="BQ291" s="11">
        <f t="shared" si="151"/>
        <v>0</v>
      </c>
      <c r="BR291" s="11">
        <f t="shared" si="152"/>
        <v>0</v>
      </c>
      <c r="BS291" s="11">
        <f t="shared" si="166"/>
        <v>1</v>
      </c>
      <c r="BT291" s="12">
        <f t="shared" si="167"/>
        <v>16561814.67865853</v>
      </c>
      <c r="BU291" s="24" t="str">
        <f t="shared" si="155"/>
        <v>Мулянка</v>
      </c>
      <c r="BV291" s="11">
        <f t="shared" si="156"/>
        <v>-1</v>
      </c>
      <c r="BW291" s="24">
        <f>VLOOKUP(BV291,'Типы препятствий'!$A$1:$B$12,2)</f>
        <v>0</v>
      </c>
      <c r="BX291" s="24" t="str">
        <f t="shared" si="157"/>
        <v xml:space="preserve"> </v>
      </c>
      <c r="BY291" s="11">
        <f t="shared" si="158"/>
        <v>16561220</v>
      </c>
      <c r="BZ291" s="25">
        <f t="shared" si="168"/>
        <v>-594.67865853011608</v>
      </c>
      <c r="CA291" s="11">
        <f t="shared" si="160"/>
        <v>15950</v>
      </c>
      <c r="CB291" s="12">
        <f t="shared" si="169"/>
        <v>-16545864.67865853</v>
      </c>
      <c r="CC291" s="11">
        <f t="shared" si="162"/>
        <v>15</v>
      </c>
    </row>
    <row r="292" spans="58:81">
      <c r="BF292" s="17">
        <f t="shared" si="141"/>
        <v>145</v>
      </c>
      <c r="BG292" s="26">
        <f t="shared" si="163"/>
        <v>1720.8947101040908</v>
      </c>
      <c r="BH292" s="12">
        <f t="shared" si="164"/>
        <v>44.755571330743557</v>
      </c>
      <c r="BI292" s="13">
        <v>-0.49</v>
      </c>
      <c r="BJ292" s="12">
        <f t="shared" si="144"/>
        <v>60</v>
      </c>
      <c r="BK292" s="12">
        <f t="shared" si="165"/>
        <v>60</v>
      </c>
      <c r="BL292" s="11">
        <f t="shared" si="146"/>
        <v>2</v>
      </c>
      <c r="BM292" s="11">
        <f t="shared" si="147"/>
        <v>50</v>
      </c>
      <c r="BN292" s="11">
        <f t="shared" si="148"/>
        <v>0</v>
      </c>
      <c r="BO292" s="20">
        <f t="shared" si="149"/>
        <v>0.61973379629629122</v>
      </c>
      <c r="BP292" s="11">
        <f t="shared" si="150"/>
        <v>1</v>
      </c>
      <c r="BQ292" s="11">
        <f t="shared" si="151"/>
        <v>0</v>
      </c>
      <c r="BR292" s="11">
        <f t="shared" si="152"/>
        <v>0</v>
      </c>
      <c r="BS292" s="11">
        <f t="shared" si="166"/>
        <v>1</v>
      </c>
      <c r="BT292" s="12">
        <f t="shared" si="167"/>
        <v>16561820.894710105</v>
      </c>
      <c r="BU292" s="24" t="str">
        <f t="shared" si="155"/>
        <v>Мулянка</v>
      </c>
      <c r="BV292" s="11">
        <f t="shared" si="156"/>
        <v>-1</v>
      </c>
      <c r="BW292" s="24">
        <f>VLOOKUP(BV292,'Типы препятствий'!$A$1:$B$12,2)</f>
        <v>0</v>
      </c>
      <c r="BX292" s="24" t="str">
        <f t="shared" si="157"/>
        <v xml:space="preserve"> </v>
      </c>
      <c r="BY292" s="11">
        <f t="shared" si="158"/>
        <v>16561220</v>
      </c>
      <c r="BZ292" s="25">
        <f t="shared" si="168"/>
        <v>-600.89471010491252</v>
      </c>
      <c r="CA292" s="11">
        <f t="shared" si="160"/>
        <v>15950</v>
      </c>
      <c r="CB292" s="12">
        <f t="shared" si="169"/>
        <v>-16545870.894710105</v>
      </c>
      <c r="CC292" s="11">
        <f t="shared" si="162"/>
        <v>15</v>
      </c>
    </row>
    <row r="293" spans="58:81">
      <c r="BF293" s="17">
        <f t="shared" si="141"/>
        <v>145.5</v>
      </c>
      <c r="BG293" s="26">
        <f t="shared" si="163"/>
        <v>1726.9882616778052</v>
      </c>
      <c r="BH293" s="12">
        <f t="shared" si="164"/>
        <v>43.873571330743559</v>
      </c>
      <c r="BI293" s="13">
        <v>-0.49</v>
      </c>
      <c r="BJ293" s="12">
        <f t="shared" si="144"/>
        <v>60</v>
      </c>
      <c r="BK293" s="12">
        <f t="shared" si="165"/>
        <v>60</v>
      </c>
      <c r="BL293" s="11">
        <f t="shared" si="146"/>
        <v>2</v>
      </c>
      <c r="BM293" s="11">
        <f t="shared" si="147"/>
        <v>50</v>
      </c>
      <c r="BN293" s="11">
        <f t="shared" si="148"/>
        <v>0</v>
      </c>
      <c r="BO293" s="20">
        <f t="shared" si="149"/>
        <v>0.61973958333332824</v>
      </c>
      <c r="BP293" s="11">
        <f t="shared" si="150"/>
        <v>1</v>
      </c>
      <c r="BQ293" s="11">
        <f t="shared" si="151"/>
        <v>0</v>
      </c>
      <c r="BR293" s="11">
        <f t="shared" si="152"/>
        <v>0</v>
      </c>
      <c r="BS293" s="11">
        <f t="shared" si="166"/>
        <v>1</v>
      </c>
      <c r="BT293" s="12">
        <f t="shared" si="167"/>
        <v>16561826.988261677</v>
      </c>
      <c r="BU293" s="24" t="str">
        <f t="shared" si="155"/>
        <v>Мулянка</v>
      </c>
      <c r="BV293" s="11">
        <f t="shared" si="156"/>
        <v>-1</v>
      </c>
      <c r="BW293" s="24">
        <f>VLOOKUP(BV293,'Типы препятствий'!$A$1:$B$12,2)</f>
        <v>0</v>
      </c>
      <c r="BX293" s="24" t="str">
        <f t="shared" si="157"/>
        <v xml:space="preserve"> </v>
      </c>
      <c r="BY293" s="11">
        <f t="shared" si="158"/>
        <v>16561220</v>
      </c>
      <c r="BZ293" s="25">
        <f t="shared" si="168"/>
        <v>-606.98826167732477</v>
      </c>
      <c r="CA293" s="11">
        <f t="shared" si="160"/>
        <v>15950</v>
      </c>
      <c r="CB293" s="12">
        <f t="shared" si="169"/>
        <v>-16545876.988261677</v>
      </c>
      <c r="CC293" s="11">
        <f t="shared" si="162"/>
        <v>15</v>
      </c>
    </row>
    <row r="294" spans="58:81">
      <c r="BF294" s="17">
        <f t="shared" si="141"/>
        <v>146</v>
      </c>
      <c r="BG294" s="26">
        <f t="shared" si="163"/>
        <v>1732.9593132515197</v>
      </c>
      <c r="BH294" s="12">
        <f t="shared" si="164"/>
        <v>42.991571330743561</v>
      </c>
      <c r="BI294" s="13">
        <f t="shared" si="170"/>
        <v>-0.46549999999999997</v>
      </c>
      <c r="BJ294" s="12">
        <f t="shared" si="144"/>
        <v>60</v>
      </c>
      <c r="BK294" s="12">
        <f t="shared" si="165"/>
        <v>60</v>
      </c>
      <c r="BL294" s="11">
        <f t="shared" si="146"/>
        <v>2</v>
      </c>
      <c r="BM294" s="11">
        <f t="shared" si="147"/>
        <v>50</v>
      </c>
      <c r="BN294" s="11">
        <f t="shared" si="148"/>
        <v>0</v>
      </c>
      <c r="BO294" s="20">
        <f t="shared" si="149"/>
        <v>0.61974537037036526</v>
      </c>
      <c r="BP294" s="11">
        <f t="shared" si="150"/>
        <v>1</v>
      </c>
      <c r="BQ294" s="11">
        <f t="shared" si="151"/>
        <v>0</v>
      </c>
      <c r="BR294" s="11">
        <f t="shared" si="152"/>
        <v>0</v>
      </c>
      <c r="BS294" s="11">
        <f t="shared" si="166"/>
        <v>1</v>
      </c>
      <c r="BT294" s="12">
        <f t="shared" si="167"/>
        <v>16561832.959313251</v>
      </c>
      <c r="BU294" s="24" t="str">
        <f t="shared" si="155"/>
        <v>Мулянка</v>
      </c>
      <c r="BV294" s="11">
        <f t="shared" si="156"/>
        <v>-1</v>
      </c>
      <c r="BW294" s="24">
        <f>VLOOKUP(BV294,'Типы препятствий'!$A$1:$B$12,2)</f>
        <v>0</v>
      </c>
      <c r="BX294" s="24" t="str">
        <f t="shared" si="157"/>
        <v xml:space="preserve"> </v>
      </c>
      <c r="BY294" s="11">
        <f t="shared" si="158"/>
        <v>16561220</v>
      </c>
      <c r="BZ294" s="25">
        <f t="shared" si="168"/>
        <v>-612.95931325107813</v>
      </c>
      <c r="CA294" s="11">
        <f t="shared" si="160"/>
        <v>15950</v>
      </c>
      <c r="CB294" s="12">
        <f t="shared" si="169"/>
        <v>-16545882.959313251</v>
      </c>
      <c r="CC294" s="11">
        <f t="shared" si="162"/>
        <v>15</v>
      </c>
    </row>
    <row r="295" spans="58:81">
      <c r="BF295" s="17">
        <f t="shared" si="141"/>
        <v>146.5</v>
      </c>
      <c r="BG295" s="26">
        <f t="shared" si="163"/>
        <v>1738.8139898252341</v>
      </c>
      <c r="BH295" s="12">
        <f t="shared" si="164"/>
        <v>42.153671330743563</v>
      </c>
      <c r="BI295" s="13">
        <v>-0.47099999999999997</v>
      </c>
      <c r="BJ295" s="12">
        <f t="shared" si="144"/>
        <v>60</v>
      </c>
      <c r="BK295" s="12">
        <f t="shared" si="165"/>
        <v>60</v>
      </c>
      <c r="BL295" s="11">
        <f t="shared" si="146"/>
        <v>2</v>
      </c>
      <c r="BM295" s="11">
        <f t="shared" si="147"/>
        <v>50</v>
      </c>
      <c r="BN295" s="11">
        <f t="shared" si="148"/>
        <v>0</v>
      </c>
      <c r="BO295" s="20">
        <f t="shared" si="149"/>
        <v>0.61975115740740228</v>
      </c>
      <c r="BP295" s="11">
        <f t="shared" si="150"/>
        <v>1</v>
      </c>
      <c r="BQ295" s="11">
        <f t="shared" si="151"/>
        <v>0</v>
      </c>
      <c r="BR295" s="11">
        <f t="shared" si="152"/>
        <v>0</v>
      </c>
      <c r="BS295" s="11">
        <f t="shared" si="166"/>
        <v>1</v>
      </c>
      <c r="BT295" s="12">
        <f t="shared" si="167"/>
        <v>16561838.813989826</v>
      </c>
      <c r="BU295" s="24" t="str">
        <f t="shared" si="155"/>
        <v>Мулянка</v>
      </c>
      <c r="BV295" s="11">
        <f t="shared" si="156"/>
        <v>-1</v>
      </c>
      <c r="BW295" s="24">
        <f>VLOOKUP(BV295,'Типы препятствий'!$A$1:$B$12,2)</f>
        <v>0</v>
      </c>
      <c r="BX295" s="24" t="str">
        <f t="shared" si="157"/>
        <v xml:space="preserve"> </v>
      </c>
      <c r="BY295" s="11">
        <f t="shared" si="158"/>
        <v>16561220</v>
      </c>
      <c r="BZ295" s="25">
        <f t="shared" si="168"/>
        <v>-618.81398982554674</v>
      </c>
      <c r="CA295" s="11">
        <f t="shared" si="160"/>
        <v>15950</v>
      </c>
      <c r="CB295" s="12">
        <f t="shared" si="169"/>
        <v>-16545888.813989826</v>
      </c>
      <c r="CC295" s="11">
        <f t="shared" si="162"/>
        <v>15</v>
      </c>
    </row>
    <row r="296" spans="58:81">
      <c r="BF296" s="17">
        <f t="shared" si="141"/>
        <v>147</v>
      </c>
      <c r="BG296" s="26">
        <f t="shared" si="163"/>
        <v>1744.5509163989484</v>
      </c>
      <c r="BH296" s="12">
        <f t="shared" si="164"/>
        <v>41.305871330743564</v>
      </c>
      <c r="BI296" s="13">
        <v>-0.48</v>
      </c>
      <c r="BJ296" s="12">
        <f t="shared" si="144"/>
        <v>60</v>
      </c>
      <c r="BK296" s="12">
        <f t="shared" si="165"/>
        <v>60</v>
      </c>
      <c r="BL296" s="11">
        <f t="shared" si="146"/>
        <v>2</v>
      </c>
      <c r="BM296" s="11">
        <f t="shared" si="147"/>
        <v>50</v>
      </c>
      <c r="BN296" s="11">
        <f t="shared" si="148"/>
        <v>0</v>
      </c>
      <c r="BO296" s="20">
        <f t="shared" si="149"/>
        <v>0.61975694444443929</v>
      </c>
      <c r="BP296" s="11">
        <f t="shared" si="150"/>
        <v>1</v>
      </c>
      <c r="BQ296" s="11">
        <f t="shared" si="151"/>
        <v>0</v>
      </c>
      <c r="BR296" s="11">
        <f t="shared" si="152"/>
        <v>0</v>
      </c>
      <c r="BS296" s="11">
        <f t="shared" si="166"/>
        <v>1</v>
      </c>
      <c r="BT296" s="12">
        <f t="shared" si="167"/>
        <v>16561844.5509164</v>
      </c>
      <c r="BU296" s="24" t="str">
        <f t="shared" si="155"/>
        <v>Мулянка</v>
      </c>
      <c r="BV296" s="11">
        <f t="shared" si="156"/>
        <v>-1</v>
      </c>
      <c r="BW296" s="24">
        <f>VLOOKUP(BV296,'Типы препятствий'!$A$1:$B$12,2)</f>
        <v>0</v>
      </c>
      <c r="BX296" s="24" t="str">
        <f t="shared" si="157"/>
        <v xml:space="preserve"> </v>
      </c>
      <c r="BY296" s="11">
        <f t="shared" si="158"/>
        <v>16561220</v>
      </c>
      <c r="BZ296" s="25">
        <f t="shared" si="168"/>
        <v>-624.55091639980674</v>
      </c>
      <c r="CA296" s="11">
        <f t="shared" si="160"/>
        <v>15950</v>
      </c>
      <c r="CB296" s="12">
        <f t="shared" si="169"/>
        <v>-16545894.5509164</v>
      </c>
      <c r="CC296" s="11">
        <f t="shared" si="162"/>
        <v>15</v>
      </c>
    </row>
    <row r="297" spans="58:81">
      <c r="BF297" s="17">
        <f t="shared" si="141"/>
        <v>147.5</v>
      </c>
      <c r="BG297" s="26">
        <f t="shared" si="163"/>
        <v>1750.1678429726628</v>
      </c>
      <c r="BH297" s="12">
        <f t="shared" si="164"/>
        <v>40.441871330743567</v>
      </c>
      <c r="BI297" s="13">
        <v>-0.47</v>
      </c>
      <c r="BJ297" s="12">
        <f t="shared" si="144"/>
        <v>60</v>
      </c>
      <c r="BK297" s="12">
        <f t="shared" si="165"/>
        <v>60</v>
      </c>
      <c r="BL297" s="11">
        <f t="shared" si="146"/>
        <v>2</v>
      </c>
      <c r="BM297" s="11">
        <f t="shared" si="147"/>
        <v>50</v>
      </c>
      <c r="BN297" s="11">
        <f t="shared" si="148"/>
        <v>0</v>
      </c>
      <c r="BO297" s="20">
        <f t="shared" si="149"/>
        <v>0.61976273148147631</v>
      </c>
      <c r="BP297" s="11">
        <f t="shared" si="150"/>
        <v>1</v>
      </c>
      <c r="BQ297" s="11">
        <f t="shared" si="151"/>
        <v>0</v>
      </c>
      <c r="BR297" s="11">
        <f t="shared" si="152"/>
        <v>0</v>
      </c>
      <c r="BS297" s="11">
        <f t="shared" si="166"/>
        <v>1</v>
      </c>
      <c r="BT297" s="12">
        <f t="shared" si="167"/>
        <v>16561850.167842973</v>
      </c>
      <c r="BU297" s="24" t="str">
        <f t="shared" si="155"/>
        <v>Мулянка</v>
      </c>
      <c r="BV297" s="11">
        <f t="shared" si="156"/>
        <v>-1</v>
      </c>
      <c r="BW297" s="24">
        <f>VLOOKUP(BV297,'Типы препятствий'!$A$1:$B$12,2)</f>
        <v>0</v>
      </c>
      <c r="BX297" s="24" t="str">
        <f t="shared" si="157"/>
        <v xml:space="preserve"> </v>
      </c>
      <c r="BY297" s="11">
        <f t="shared" si="158"/>
        <v>16561220</v>
      </c>
      <c r="BZ297" s="25">
        <f t="shared" si="168"/>
        <v>-630.16784297302365</v>
      </c>
      <c r="CA297" s="11">
        <f t="shared" si="160"/>
        <v>15950</v>
      </c>
      <c r="CB297" s="12">
        <f t="shared" si="169"/>
        <v>-16545900.167842973</v>
      </c>
      <c r="CC297" s="11">
        <f t="shared" si="162"/>
        <v>15</v>
      </c>
    </row>
    <row r="298" spans="58:81">
      <c r="BF298" s="17">
        <f t="shared" si="141"/>
        <v>148</v>
      </c>
      <c r="BG298" s="26">
        <f t="shared" si="163"/>
        <v>1755.6672695463772</v>
      </c>
      <c r="BH298" s="12">
        <f t="shared" si="164"/>
        <v>39.59587133074357</v>
      </c>
      <c r="BI298" s="13">
        <v>-0.47</v>
      </c>
      <c r="BJ298" s="12">
        <f t="shared" si="144"/>
        <v>60</v>
      </c>
      <c r="BK298" s="12">
        <f t="shared" si="165"/>
        <v>60</v>
      </c>
      <c r="BL298" s="11">
        <f t="shared" si="146"/>
        <v>2</v>
      </c>
      <c r="BM298" s="11">
        <f t="shared" si="147"/>
        <v>50</v>
      </c>
      <c r="BN298" s="11">
        <f t="shared" si="148"/>
        <v>0</v>
      </c>
      <c r="BO298" s="20">
        <f t="shared" si="149"/>
        <v>0.61976851851851333</v>
      </c>
      <c r="BP298" s="11">
        <f t="shared" si="150"/>
        <v>1</v>
      </c>
      <c r="BQ298" s="11">
        <f t="shared" si="151"/>
        <v>0</v>
      </c>
      <c r="BR298" s="11">
        <f t="shared" si="152"/>
        <v>0</v>
      </c>
      <c r="BS298" s="11">
        <f t="shared" si="166"/>
        <v>1</v>
      </c>
      <c r="BT298" s="12">
        <f t="shared" si="167"/>
        <v>16561855.667269547</v>
      </c>
      <c r="BU298" s="24" t="str">
        <f t="shared" si="155"/>
        <v>Мулянка</v>
      </c>
      <c r="BV298" s="11">
        <f t="shared" si="156"/>
        <v>-1</v>
      </c>
      <c r="BW298" s="24">
        <f>VLOOKUP(BV298,'Типы препятствий'!$A$1:$B$12,2)</f>
        <v>0</v>
      </c>
      <c r="BX298" s="24" t="str">
        <f t="shared" si="157"/>
        <v xml:space="preserve"> </v>
      </c>
      <c r="BY298" s="11">
        <f t="shared" si="158"/>
        <v>16561220</v>
      </c>
      <c r="BZ298" s="25">
        <f t="shared" si="168"/>
        <v>-635.66726954653859</v>
      </c>
      <c r="CA298" s="11">
        <f t="shared" si="160"/>
        <v>15950</v>
      </c>
      <c r="CB298" s="12">
        <f t="shared" si="169"/>
        <v>-16545905.667269547</v>
      </c>
      <c r="CC298" s="11">
        <f t="shared" si="162"/>
        <v>15</v>
      </c>
    </row>
    <row r="299" spans="58:81">
      <c r="BF299" s="17">
        <f t="shared" si="141"/>
        <v>148.5</v>
      </c>
      <c r="BG299" s="26">
        <f t="shared" si="163"/>
        <v>1761.0491961200914</v>
      </c>
      <c r="BH299" s="12">
        <f t="shared" si="164"/>
        <v>38.749871330743574</v>
      </c>
      <c r="BI299" s="13">
        <v>-0.47</v>
      </c>
      <c r="BJ299" s="12">
        <f t="shared" si="144"/>
        <v>60</v>
      </c>
      <c r="BK299" s="12">
        <f t="shared" si="165"/>
        <v>60</v>
      </c>
      <c r="BL299" s="11">
        <f t="shared" si="146"/>
        <v>2</v>
      </c>
      <c r="BM299" s="11">
        <f t="shared" si="147"/>
        <v>50</v>
      </c>
      <c r="BN299" s="11">
        <f t="shared" si="148"/>
        <v>0</v>
      </c>
      <c r="BO299" s="20">
        <f t="shared" si="149"/>
        <v>0.61977430555555035</v>
      </c>
      <c r="BP299" s="11">
        <f t="shared" si="150"/>
        <v>1</v>
      </c>
      <c r="BQ299" s="11">
        <f t="shared" si="151"/>
        <v>0</v>
      </c>
      <c r="BR299" s="11">
        <f t="shared" si="152"/>
        <v>0</v>
      </c>
      <c r="BS299" s="11">
        <f t="shared" si="166"/>
        <v>1</v>
      </c>
      <c r="BT299" s="12">
        <f t="shared" si="167"/>
        <v>16561861.04919612</v>
      </c>
      <c r="BU299" s="24" t="str">
        <f t="shared" si="155"/>
        <v>Мулянка</v>
      </c>
      <c r="BV299" s="11">
        <f t="shared" si="156"/>
        <v>-1</v>
      </c>
      <c r="BW299" s="24">
        <f>VLOOKUP(BV299,'Типы препятствий'!$A$1:$B$12,2)</f>
        <v>0</v>
      </c>
      <c r="BX299" s="24" t="str">
        <f t="shared" si="157"/>
        <v xml:space="preserve"> </v>
      </c>
      <c r="BY299" s="11">
        <f t="shared" si="158"/>
        <v>16561220</v>
      </c>
      <c r="BZ299" s="25">
        <f t="shared" si="168"/>
        <v>-641.04919612035155</v>
      </c>
      <c r="CA299" s="11">
        <f t="shared" si="160"/>
        <v>15950</v>
      </c>
      <c r="CB299" s="12">
        <f t="shared" si="169"/>
        <v>-16545911.04919612</v>
      </c>
      <c r="CC299" s="11">
        <f t="shared" si="162"/>
        <v>15</v>
      </c>
    </row>
    <row r="300" spans="58:81">
      <c r="BF300" s="17">
        <f t="shared" si="141"/>
        <v>149</v>
      </c>
      <c r="BG300" s="26">
        <f t="shared" si="163"/>
        <v>1766.3136226938059</v>
      </c>
      <c r="BH300" s="12">
        <f t="shared" si="164"/>
        <v>37.903871330743577</v>
      </c>
      <c r="BI300" s="13">
        <v>-0.48</v>
      </c>
      <c r="BJ300" s="12">
        <f t="shared" si="144"/>
        <v>60</v>
      </c>
      <c r="BK300" s="12">
        <f t="shared" si="165"/>
        <v>60</v>
      </c>
      <c r="BL300" s="11">
        <f t="shared" si="146"/>
        <v>2</v>
      </c>
      <c r="BM300" s="11">
        <f t="shared" si="147"/>
        <v>50</v>
      </c>
      <c r="BN300" s="11">
        <f t="shared" si="148"/>
        <v>0</v>
      </c>
      <c r="BO300" s="20">
        <f t="shared" si="149"/>
        <v>0.61978009259258737</v>
      </c>
      <c r="BP300" s="11">
        <f t="shared" si="150"/>
        <v>1</v>
      </c>
      <c r="BQ300" s="11">
        <f t="shared" si="151"/>
        <v>0</v>
      </c>
      <c r="BR300" s="11">
        <f t="shared" si="152"/>
        <v>0</v>
      </c>
      <c r="BS300" s="11">
        <f t="shared" si="166"/>
        <v>1</v>
      </c>
      <c r="BT300" s="12">
        <f t="shared" si="167"/>
        <v>16561866.313622694</v>
      </c>
      <c r="BU300" s="24" t="str">
        <f t="shared" si="155"/>
        <v>Мулянка</v>
      </c>
      <c r="BV300" s="11">
        <f t="shared" si="156"/>
        <v>-1</v>
      </c>
      <c r="BW300" s="24">
        <f>VLOOKUP(BV300,'Типы препятствий'!$A$1:$B$12,2)</f>
        <v>0</v>
      </c>
      <c r="BX300" s="24" t="str">
        <f t="shared" si="157"/>
        <v xml:space="preserve"> </v>
      </c>
      <c r="BY300" s="11">
        <f t="shared" si="158"/>
        <v>16561220</v>
      </c>
      <c r="BZ300" s="25">
        <f t="shared" si="168"/>
        <v>-646.31362269446254</v>
      </c>
      <c r="CA300" s="11">
        <f t="shared" si="160"/>
        <v>15950</v>
      </c>
      <c r="CB300" s="12">
        <f t="shared" si="169"/>
        <v>-16545916.313622694</v>
      </c>
      <c r="CC300" s="11">
        <f t="shared" si="162"/>
        <v>15</v>
      </c>
    </row>
    <row r="301" spans="58:81">
      <c r="BF301" s="17">
        <f t="shared" si="141"/>
        <v>149.5</v>
      </c>
      <c r="BG301" s="26">
        <f t="shared" si="163"/>
        <v>1771.4580492675202</v>
      </c>
      <c r="BH301" s="12">
        <f t="shared" si="164"/>
        <v>37.03987133074358</v>
      </c>
      <c r="BI301" s="13">
        <v>-0.49</v>
      </c>
      <c r="BJ301" s="12">
        <f t="shared" si="144"/>
        <v>60</v>
      </c>
      <c r="BK301" s="12">
        <f t="shared" si="165"/>
        <v>60</v>
      </c>
      <c r="BL301" s="11">
        <f t="shared" si="146"/>
        <v>2</v>
      </c>
      <c r="BM301" s="11">
        <f t="shared" si="147"/>
        <v>50</v>
      </c>
      <c r="BN301" s="11">
        <f t="shared" si="148"/>
        <v>0</v>
      </c>
      <c r="BO301" s="20">
        <f t="shared" si="149"/>
        <v>0.61978587962962439</v>
      </c>
      <c r="BP301" s="11">
        <f t="shared" si="150"/>
        <v>1</v>
      </c>
      <c r="BQ301" s="11">
        <f t="shared" si="151"/>
        <v>0</v>
      </c>
      <c r="BR301" s="11">
        <f t="shared" si="152"/>
        <v>0</v>
      </c>
      <c r="BS301" s="11">
        <f t="shared" si="166"/>
        <v>1</v>
      </c>
      <c r="BT301" s="12">
        <f t="shared" si="167"/>
        <v>16561871.458049268</v>
      </c>
      <c r="BU301" s="24" t="str">
        <f t="shared" si="155"/>
        <v>Мулянка</v>
      </c>
      <c r="BV301" s="11">
        <f t="shared" si="156"/>
        <v>-1</v>
      </c>
      <c r="BW301" s="24">
        <f>VLOOKUP(BV301,'Типы препятствий'!$A$1:$B$12,2)</f>
        <v>0</v>
      </c>
      <c r="BX301" s="24" t="str">
        <f t="shared" si="157"/>
        <v xml:space="preserve"> </v>
      </c>
      <c r="BY301" s="11">
        <f t="shared" si="158"/>
        <v>16561220</v>
      </c>
      <c r="BZ301" s="25">
        <f t="shared" si="168"/>
        <v>-651.45804926753044</v>
      </c>
      <c r="CA301" s="11">
        <f t="shared" si="160"/>
        <v>15950</v>
      </c>
      <c r="CB301" s="12">
        <f t="shared" si="169"/>
        <v>-16545921.458049268</v>
      </c>
      <c r="CC301" s="11">
        <f t="shared" si="162"/>
        <v>15</v>
      </c>
    </row>
    <row r="302" spans="58:81">
      <c r="BF302" s="17">
        <f t="shared" si="141"/>
        <v>150</v>
      </c>
      <c r="BG302" s="26">
        <f t="shared" si="163"/>
        <v>1776.4799758412346</v>
      </c>
      <c r="BH302" s="12">
        <f t="shared" si="164"/>
        <v>36.157871330743582</v>
      </c>
      <c r="BI302" s="13">
        <v>-0.49</v>
      </c>
      <c r="BJ302" s="12">
        <f t="shared" si="144"/>
        <v>60</v>
      </c>
      <c r="BK302" s="12">
        <f t="shared" si="165"/>
        <v>60</v>
      </c>
      <c r="BL302" s="11">
        <f t="shared" si="146"/>
        <v>2</v>
      </c>
      <c r="BM302" s="11">
        <f t="shared" si="147"/>
        <v>50</v>
      </c>
      <c r="BN302" s="11">
        <f t="shared" si="148"/>
        <v>0</v>
      </c>
      <c r="BO302" s="20">
        <f t="shared" si="149"/>
        <v>0.61979166666666141</v>
      </c>
      <c r="BP302" s="11">
        <f t="shared" si="150"/>
        <v>1</v>
      </c>
      <c r="BQ302" s="11">
        <f t="shared" si="151"/>
        <v>0</v>
      </c>
      <c r="BR302" s="11">
        <f t="shared" si="152"/>
        <v>0</v>
      </c>
      <c r="BS302" s="11">
        <f t="shared" si="166"/>
        <v>1</v>
      </c>
      <c r="BT302" s="12">
        <f t="shared" si="167"/>
        <v>16561876.479975842</v>
      </c>
      <c r="BU302" s="24" t="str">
        <f t="shared" si="155"/>
        <v>Мулянка</v>
      </c>
      <c r="BV302" s="11">
        <f t="shared" si="156"/>
        <v>-1</v>
      </c>
      <c r="BW302" s="24">
        <f>VLOOKUP(BV302,'Типы препятствий'!$A$1:$B$12,2)</f>
        <v>0</v>
      </c>
      <c r="BX302" s="24" t="str">
        <f t="shared" si="157"/>
        <v xml:space="preserve"> </v>
      </c>
      <c r="BY302" s="11">
        <f t="shared" si="158"/>
        <v>16561220</v>
      </c>
      <c r="BZ302" s="25">
        <f t="shared" si="168"/>
        <v>-656.47997584193945</v>
      </c>
      <c r="CA302" s="11">
        <f t="shared" si="160"/>
        <v>15950</v>
      </c>
      <c r="CB302" s="12">
        <f t="shared" si="169"/>
        <v>-16545926.479975842</v>
      </c>
      <c r="CC302" s="11">
        <f t="shared" si="162"/>
        <v>15</v>
      </c>
    </row>
    <row r="303" spans="58:81">
      <c r="BF303" s="17">
        <f t="shared" si="141"/>
        <v>150.5</v>
      </c>
      <c r="BG303" s="26">
        <f t="shared" si="163"/>
        <v>1781.379402414949</v>
      </c>
      <c r="BH303" s="12">
        <f t="shared" si="164"/>
        <v>35.275871330743584</v>
      </c>
      <c r="BI303" s="13">
        <v>-0.49</v>
      </c>
      <c r="BJ303" s="12">
        <f t="shared" si="144"/>
        <v>60</v>
      </c>
      <c r="BK303" s="12">
        <f t="shared" si="165"/>
        <v>60</v>
      </c>
      <c r="BL303" s="11">
        <f t="shared" si="146"/>
        <v>2</v>
      </c>
      <c r="BM303" s="11">
        <f t="shared" si="147"/>
        <v>50</v>
      </c>
      <c r="BN303" s="11">
        <f t="shared" si="148"/>
        <v>0</v>
      </c>
      <c r="BO303" s="20">
        <f t="shared" si="149"/>
        <v>0.61979745370369843</v>
      </c>
      <c r="BP303" s="11">
        <f t="shared" si="150"/>
        <v>1</v>
      </c>
      <c r="BQ303" s="11">
        <f t="shared" si="151"/>
        <v>0</v>
      </c>
      <c r="BR303" s="11">
        <f t="shared" si="152"/>
        <v>0</v>
      </c>
      <c r="BS303" s="11">
        <f t="shared" si="166"/>
        <v>1</v>
      </c>
      <c r="BT303" s="12">
        <f t="shared" si="167"/>
        <v>16561881.379402416</v>
      </c>
      <c r="BU303" s="24" t="str">
        <f t="shared" si="155"/>
        <v>Мулянка</v>
      </c>
      <c r="BV303" s="11">
        <f t="shared" si="156"/>
        <v>-1</v>
      </c>
      <c r="BW303" s="24">
        <f>VLOOKUP(BV303,'Типы препятствий'!$A$1:$B$12,2)</f>
        <v>0</v>
      </c>
      <c r="BX303" s="24" t="str">
        <f t="shared" si="157"/>
        <v xml:space="preserve"> </v>
      </c>
      <c r="BY303" s="11">
        <f t="shared" si="158"/>
        <v>16561220</v>
      </c>
      <c r="BZ303" s="25">
        <f t="shared" si="168"/>
        <v>-661.37940241582692</v>
      </c>
      <c r="CA303" s="11">
        <f t="shared" si="160"/>
        <v>15950</v>
      </c>
      <c r="CB303" s="12">
        <f t="shared" si="169"/>
        <v>-16545931.379402416</v>
      </c>
      <c r="CC303" s="11">
        <f t="shared" si="162"/>
        <v>15</v>
      </c>
    </row>
    <row r="304" spans="58:81">
      <c r="BF304" s="17">
        <f t="shared" si="141"/>
        <v>151</v>
      </c>
      <c r="BG304" s="26">
        <f t="shared" si="163"/>
        <v>1786.1563289886635</v>
      </c>
      <c r="BH304" s="12">
        <f t="shared" si="164"/>
        <v>34.393871330743586</v>
      </c>
      <c r="BI304" s="13">
        <v>-0.49</v>
      </c>
      <c r="BJ304" s="12">
        <f t="shared" si="144"/>
        <v>60</v>
      </c>
      <c r="BK304" s="12">
        <f t="shared" si="165"/>
        <v>60</v>
      </c>
      <c r="BL304" s="11">
        <f t="shared" si="146"/>
        <v>2</v>
      </c>
      <c r="BM304" s="11">
        <f t="shared" si="147"/>
        <v>50</v>
      </c>
      <c r="BN304" s="11">
        <f t="shared" si="148"/>
        <v>0</v>
      </c>
      <c r="BO304" s="20">
        <f t="shared" si="149"/>
        <v>0.61980324074073545</v>
      </c>
      <c r="BP304" s="11">
        <f t="shared" si="150"/>
        <v>1</v>
      </c>
      <c r="BQ304" s="11">
        <f t="shared" si="151"/>
        <v>0</v>
      </c>
      <c r="BR304" s="11">
        <f t="shared" si="152"/>
        <v>0</v>
      </c>
      <c r="BS304" s="11">
        <f t="shared" si="166"/>
        <v>1</v>
      </c>
      <c r="BT304" s="12">
        <f t="shared" si="167"/>
        <v>16561886.156328989</v>
      </c>
      <c r="BU304" s="24" t="str">
        <f t="shared" si="155"/>
        <v>Мулянка</v>
      </c>
      <c r="BV304" s="11">
        <f t="shared" si="156"/>
        <v>-1</v>
      </c>
      <c r="BW304" s="24">
        <f>VLOOKUP(BV304,'Типы препятствий'!$A$1:$B$12,2)</f>
        <v>0</v>
      </c>
      <c r="BX304" s="24" t="str">
        <f t="shared" si="157"/>
        <v xml:space="preserve"> </v>
      </c>
      <c r="BY304" s="11">
        <f t="shared" si="158"/>
        <v>16561220</v>
      </c>
      <c r="BZ304" s="25">
        <f t="shared" si="168"/>
        <v>-666.15632898919284</v>
      </c>
      <c r="CA304" s="11">
        <f t="shared" si="160"/>
        <v>15950</v>
      </c>
      <c r="CB304" s="12">
        <f t="shared" si="169"/>
        <v>-16545936.156328989</v>
      </c>
      <c r="CC304" s="11">
        <f t="shared" si="162"/>
        <v>15</v>
      </c>
    </row>
    <row r="305" spans="58:81">
      <c r="BF305" s="17">
        <f t="shared" si="141"/>
        <v>151.5</v>
      </c>
      <c r="BG305" s="26">
        <f t="shared" si="163"/>
        <v>1790.8107555623778</v>
      </c>
      <c r="BH305" s="12">
        <f t="shared" si="164"/>
        <v>33.511871330743588</v>
      </c>
      <c r="BI305" s="13">
        <f t="shared" si="170"/>
        <v>-0.46549999999999997</v>
      </c>
      <c r="BJ305" s="12">
        <f t="shared" si="144"/>
        <v>60</v>
      </c>
      <c r="BK305" s="12">
        <f t="shared" si="165"/>
        <v>60</v>
      </c>
      <c r="BL305" s="11">
        <f t="shared" si="146"/>
        <v>2</v>
      </c>
      <c r="BM305" s="11">
        <f t="shared" si="147"/>
        <v>50</v>
      </c>
      <c r="BN305" s="11">
        <f t="shared" si="148"/>
        <v>0</v>
      </c>
      <c r="BO305" s="20">
        <f t="shared" si="149"/>
        <v>0.61980902777777247</v>
      </c>
      <c r="BP305" s="11">
        <f t="shared" si="150"/>
        <v>1</v>
      </c>
      <c r="BQ305" s="11">
        <f t="shared" si="151"/>
        <v>0</v>
      </c>
      <c r="BR305" s="11">
        <f t="shared" si="152"/>
        <v>0</v>
      </c>
      <c r="BS305" s="11">
        <f t="shared" si="166"/>
        <v>1</v>
      </c>
      <c r="BT305" s="12">
        <f t="shared" si="167"/>
        <v>16561890.810755562</v>
      </c>
      <c r="BU305" s="24" t="str">
        <f t="shared" si="155"/>
        <v>Мулянка</v>
      </c>
      <c r="BV305" s="11">
        <f t="shared" si="156"/>
        <v>-1</v>
      </c>
      <c r="BW305" s="24">
        <f>VLOOKUP(BV305,'Типы препятствий'!$A$1:$B$12,2)</f>
        <v>0</v>
      </c>
      <c r="BX305" s="24" t="str">
        <f t="shared" si="157"/>
        <v xml:space="preserve"> </v>
      </c>
      <c r="BY305" s="11">
        <f t="shared" si="158"/>
        <v>16561220</v>
      </c>
      <c r="BZ305" s="25">
        <f t="shared" si="168"/>
        <v>-670.81075556203723</v>
      </c>
      <c r="CA305" s="11">
        <f t="shared" si="160"/>
        <v>15950</v>
      </c>
      <c r="CB305" s="12">
        <f t="shared" si="169"/>
        <v>-16545940.810755562</v>
      </c>
      <c r="CC305" s="11">
        <f t="shared" si="162"/>
        <v>15</v>
      </c>
    </row>
    <row r="306" spans="58:81">
      <c r="BF306" s="17">
        <f t="shared" si="141"/>
        <v>152</v>
      </c>
      <c r="BG306" s="26">
        <f t="shared" si="163"/>
        <v>1795.3488071360923</v>
      </c>
      <c r="BH306" s="12">
        <f t="shared" si="164"/>
        <v>32.673971330743591</v>
      </c>
      <c r="BI306" s="13">
        <v>-0.47099999999999997</v>
      </c>
      <c r="BJ306" s="12">
        <f t="shared" si="144"/>
        <v>60</v>
      </c>
      <c r="BK306" s="12">
        <f t="shared" si="165"/>
        <v>60</v>
      </c>
      <c r="BL306" s="11">
        <f t="shared" si="146"/>
        <v>2</v>
      </c>
      <c r="BM306" s="11">
        <f t="shared" si="147"/>
        <v>50</v>
      </c>
      <c r="BN306" s="11">
        <f t="shared" si="148"/>
        <v>0</v>
      </c>
      <c r="BO306" s="20">
        <f t="shared" si="149"/>
        <v>0.61981481481480949</v>
      </c>
      <c r="BP306" s="11">
        <f t="shared" si="150"/>
        <v>1</v>
      </c>
      <c r="BQ306" s="11">
        <f t="shared" si="151"/>
        <v>0</v>
      </c>
      <c r="BR306" s="11">
        <f t="shared" si="152"/>
        <v>0</v>
      </c>
      <c r="BS306" s="11">
        <f t="shared" si="166"/>
        <v>1</v>
      </c>
      <c r="BT306" s="12">
        <f t="shared" si="167"/>
        <v>16561895.348807136</v>
      </c>
      <c r="BU306" s="24" t="str">
        <f t="shared" si="155"/>
        <v>Мулянка</v>
      </c>
      <c r="BV306" s="11">
        <f t="shared" si="156"/>
        <v>-1</v>
      </c>
      <c r="BW306" s="24">
        <f>VLOOKUP(BV306,'Типы препятствий'!$A$1:$B$12,2)</f>
        <v>0</v>
      </c>
      <c r="BX306" s="24" t="str">
        <f t="shared" si="157"/>
        <v xml:space="preserve"> </v>
      </c>
      <c r="BY306" s="11">
        <f t="shared" si="158"/>
        <v>16561220</v>
      </c>
      <c r="BZ306" s="25">
        <f t="shared" si="168"/>
        <v>-675.34880713559687</v>
      </c>
      <c r="CA306" s="11">
        <f t="shared" si="160"/>
        <v>15950</v>
      </c>
      <c r="CB306" s="12">
        <f t="shared" si="169"/>
        <v>-16545945.348807136</v>
      </c>
      <c r="CC306" s="11">
        <f t="shared" si="162"/>
        <v>15</v>
      </c>
    </row>
    <row r="307" spans="58:81">
      <c r="BF307" s="17">
        <f t="shared" si="141"/>
        <v>152.5</v>
      </c>
      <c r="BG307" s="26">
        <f t="shared" si="163"/>
        <v>1799.7691087098067</v>
      </c>
      <c r="BH307" s="12">
        <f t="shared" si="164"/>
        <v>31.826171330743591</v>
      </c>
      <c r="BI307" s="13">
        <v>-0.48</v>
      </c>
      <c r="BJ307" s="12">
        <f t="shared" si="144"/>
        <v>60</v>
      </c>
      <c r="BK307" s="12">
        <f t="shared" si="165"/>
        <v>60</v>
      </c>
      <c r="BL307" s="11">
        <f t="shared" si="146"/>
        <v>2</v>
      </c>
      <c r="BM307" s="11">
        <f t="shared" si="147"/>
        <v>50</v>
      </c>
      <c r="BN307" s="11">
        <f t="shared" si="148"/>
        <v>0</v>
      </c>
      <c r="BO307" s="20">
        <f t="shared" si="149"/>
        <v>0.61982060185184651</v>
      </c>
      <c r="BP307" s="11">
        <f t="shared" si="150"/>
        <v>1</v>
      </c>
      <c r="BQ307" s="11">
        <f t="shared" si="151"/>
        <v>0</v>
      </c>
      <c r="BR307" s="11">
        <f t="shared" si="152"/>
        <v>0</v>
      </c>
      <c r="BS307" s="11">
        <f t="shared" si="166"/>
        <v>1</v>
      </c>
      <c r="BT307" s="12">
        <f t="shared" si="167"/>
        <v>16561899.769108709</v>
      </c>
      <c r="BU307" s="24" t="str">
        <f t="shared" si="155"/>
        <v>Мулянка</v>
      </c>
      <c r="BV307" s="11">
        <f t="shared" si="156"/>
        <v>-1</v>
      </c>
      <c r="BW307" s="24">
        <f>VLOOKUP(BV307,'Типы препятствий'!$A$1:$B$12,2)</f>
        <v>0</v>
      </c>
      <c r="BX307" s="24" t="str">
        <f t="shared" si="157"/>
        <v xml:space="preserve"> </v>
      </c>
      <c r="BY307" s="11">
        <f t="shared" si="158"/>
        <v>16561220</v>
      </c>
      <c r="BZ307" s="25">
        <f t="shared" si="168"/>
        <v>-679.7691087089479</v>
      </c>
      <c r="CA307" s="11">
        <f t="shared" si="160"/>
        <v>15950</v>
      </c>
      <c r="CB307" s="12">
        <f t="shared" si="169"/>
        <v>-16545949.769108709</v>
      </c>
      <c r="CC307" s="11">
        <f t="shared" si="162"/>
        <v>15</v>
      </c>
    </row>
    <row r="308" spans="58:81">
      <c r="BF308" s="17">
        <f t="shared" si="141"/>
        <v>153</v>
      </c>
      <c r="BG308" s="26">
        <f t="shared" si="163"/>
        <v>1804.0694102835212</v>
      </c>
      <c r="BH308" s="12">
        <f t="shared" si="164"/>
        <v>30.96217133074359</v>
      </c>
      <c r="BI308" s="13">
        <v>-0.47</v>
      </c>
      <c r="BJ308" s="12">
        <f t="shared" si="144"/>
        <v>60</v>
      </c>
      <c r="BK308" s="12">
        <f t="shared" si="165"/>
        <v>60</v>
      </c>
      <c r="BL308" s="11">
        <f t="shared" si="146"/>
        <v>2</v>
      </c>
      <c r="BM308" s="11">
        <f t="shared" si="147"/>
        <v>50</v>
      </c>
      <c r="BN308" s="11">
        <f t="shared" si="148"/>
        <v>0</v>
      </c>
      <c r="BO308" s="20">
        <f t="shared" si="149"/>
        <v>0.61982638888888353</v>
      </c>
      <c r="BP308" s="11">
        <f t="shared" si="150"/>
        <v>1</v>
      </c>
      <c r="BQ308" s="11">
        <f t="shared" si="151"/>
        <v>0</v>
      </c>
      <c r="BR308" s="11">
        <f t="shared" si="152"/>
        <v>0</v>
      </c>
      <c r="BS308" s="11">
        <f t="shared" si="166"/>
        <v>1</v>
      </c>
      <c r="BT308" s="12">
        <f t="shared" si="167"/>
        <v>16561904.069410283</v>
      </c>
      <c r="BU308" s="24" t="str">
        <f t="shared" si="155"/>
        <v>Мулянка</v>
      </c>
      <c r="BV308" s="11">
        <f t="shared" si="156"/>
        <v>-1</v>
      </c>
      <c r="BW308" s="24">
        <f>VLOOKUP(BV308,'Типы препятствий'!$A$1:$B$12,2)</f>
        <v>0</v>
      </c>
      <c r="BX308" s="24" t="str">
        <f t="shared" si="157"/>
        <v xml:space="preserve"> </v>
      </c>
      <c r="BY308" s="11">
        <f t="shared" si="158"/>
        <v>16561220</v>
      </c>
      <c r="BZ308" s="25">
        <f t="shared" si="168"/>
        <v>-684.06941028311849</v>
      </c>
      <c r="CA308" s="11">
        <f t="shared" si="160"/>
        <v>15950</v>
      </c>
      <c r="CB308" s="12">
        <f t="shared" si="169"/>
        <v>-16545954.069410283</v>
      </c>
      <c r="CC308" s="11">
        <f t="shared" si="162"/>
        <v>15</v>
      </c>
    </row>
    <row r="309" spans="58:81">
      <c r="BF309" s="17">
        <f t="shared" si="141"/>
        <v>153.5</v>
      </c>
      <c r="BG309" s="26">
        <f t="shared" si="163"/>
        <v>1808.2522118572356</v>
      </c>
      <c r="BH309" s="12">
        <f t="shared" si="164"/>
        <v>30.11617133074359</v>
      </c>
      <c r="BI309" s="13">
        <v>-0.47</v>
      </c>
      <c r="BJ309" s="12">
        <f t="shared" si="144"/>
        <v>60</v>
      </c>
      <c r="BK309" s="12">
        <f t="shared" si="165"/>
        <v>60</v>
      </c>
      <c r="BL309" s="11">
        <f t="shared" si="146"/>
        <v>2</v>
      </c>
      <c r="BM309" s="11">
        <f t="shared" si="147"/>
        <v>50</v>
      </c>
      <c r="BN309" s="11">
        <f t="shared" si="148"/>
        <v>0</v>
      </c>
      <c r="BO309" s="20">
        <f t="shared" si="149"/>
        <v>0.61983217592592055</v>
      </c>
      <c r="BP309" s="11">
        <f t="shared" si="150"/>
        <v>1</v>
      </c>
      <c r="BQ309" s="11">
        <f t="shared" si="151"/>
        <v>0</v>
      </c>
      <c r="BR309" s="11">
        <f t="shared" si="152"/>
        <v>0</v>
      </c>
      <c r="BS309" s="11">
        <f t="shared" si="166"/>
        <v>1</v>
      </c>
      <c r="BT309" s="12">
        <f t="shared" si="167"/>
        <v>16561908.252211858</v>
      </c>
      <c r="BU309" s="24" t="str">
        <f t="shared" si="155"/>
        <v>Мулянка</v>
      </c>
      <c r="BV309" s="11">
        <f t="shared" si="156"/>
        <v>-1</v>
      </c>
      <c r="BW309" s="24">
        <f>VLOOKUP(BV309,'Типы препятствий'!$A$1:$B$12,2)</f>
        <v>0</v>
      </c>
      <c r="BX309" s="24" t="str">
        <f t="shared" si="157"/>
        <v xml:space="preserve"> </v>
      </c>
      <c r="BY309" s="11">
        <f t="shared" si="158"/>
        <v>16561220</v>
      </c>
      <c r="BZ309" s="25">
        <f t="shared" si="168"/>
        <v>-688.2522118575871</v>
      </c>
      <c r="CA309" s="11">
        <f t="shared" si="160"/>
        <v>15950</v>
      </c>
      <c r="CB309" s="12">
        <f t="shared" si="169"/>
        <v>-16545958.252211858</v>
      </c>
      <c r="CC309" s="11">
        <f t="shared" si="162"/>
        <v>15</v>
      </c>
    </row>
    <row r="310" spans="58:81">
      <c r="BF310" s="17">
        <f t="shared" si="141"/>
        <v>154</v>
      </c>
      <c r="BG310" s="26">
        <f t="shared" si="163"/>
        <v>1812.3175134309499</v>
      </c>
      <c r="BH310" s="12">
        <f t="shared" si="164"/>
        <v>29.27017133074359</v>
      </c>
      <c r="BI310" s="13">
        <v>-0.47</v>
      </c>
      <c r="BJ310" s="12">
        <f t="shared" si="144"/>
        <v>60</v>
      </c>
      <c r="BK310" s="12">
        <f t="shared" si="165"/>
        <v>60</v>
      </c>
      <c r="BL310" s="11">
        <f t="shared" si="146"/>
        <v>2</v>
      </c>
      <c r="BM310" s="11">
        <f t="shared" si="147"/>
        <v>50</v>
      </c>
      <c r="BN310" s="11">
        <f t="shared" si="148"/>
        <v>0</v>
      </c>
      <c r="BO310" s="20">
        <f t="shared" si="149"/>
        <v>0.61983796296295757</v>
      </c>
      <c r="BP310" s="11">
        <f t="shared" si="150"/>
        <v>1</v>
      </c>
      <c r="BQ310" s="11">
        <f t="shared" si="151"/>
        <v>0</v>
      </c>
      <c r="BR310" s="11">
        <f t="shared" si="152"/>
        <v>0</v>
      </c>
      <c r="BS310" s="11">
        <f t="shared" si="166"/>
        <v>1</v>
      </c>
      <c r="BT310" s="12">
        <f t="shared" si="167"/>
        <v>16561912.31751343</v>
      </c>
      <c r="BU310" s="24" t="str">
        <f t="shared" si="155"/>
        <v>Мулянка</v>
      </c>
      <c r="BV310" s="11">
        <f t="shared" si="156"/>
        <v>-1</v>
      </c>
      <c r="BW310" s="24">
        <f>VLOOKUP(BV310,'Типы препятствий'!$A$1:$B$12,2)</f>
        <v>0</v>
      </c>
      <c r="BX310" s="24" t="str">
        <f t="shared" si="157"/>
        <v xml:space="preserve"> </v>
      </c>
      <c r="BY310" s="11">
        <f t="shared" si="158"/>
        <v>16561220</v>
      </c>
      <c r="BZ310" s="25">
        <f t="shared" si="168"/>
        <v>-692.31751343049109</v>
      </c>
      <c r="CA310" s="11">
        <f t="shared" si="160"/>
        <v>15950</v>
      </c>
      <c r="CB310" s="12">
        <f t="shared" si="169"/>
        <v>-16545962.31751343</v>
      </c>
      <c r="CC310" s="11">
        <f t="shared" si="162"/>
        <v>15</v>
      </c>
    </row>
    <row r="311" spans="58:81">
      <c r="BF311" s="17">
        <f t="shared" si="141"/>
        <v>154.5</v>
      </c>
      <c r="BG311" s="26">
        <f t="shared" si="163"/>
        <v>1816.2653150046642</v>
      </c>
      <c r="BH311" s="12">
        <f t="shared" si="164"/>
        <v>28.42417133074359</v>
      </c>
      <c r="BI311" s="13">
        <v>-0.48</v>
      </c>
      <c r="BJ311" s="12">
        <f t="shared" si="144"/>
        <v>60</v>
      </c>
      <c r="BK311" s="12">
        <f t="shared" si="165"/>
        <v>60</v>
      </c>
      <c r="BL311" s="11">
        <f t="shared" si="146"/>
        <v>2</v>
      </c>
      <c r="BM311" s="11">
        <f t="shared" si="147"/>
        <v>50</v>
      </c>
      <c r="BN311" s="11">
        <f t="shared" si="148"/>
        <v>0</v>
      </c>
      <c r="BO311" s="20">
        <f t="shared" si="149"/>
        <v>0.61984374999999459</v>
      </c>
      <c r="BP311" s="11">
        <f t="shared" si="150"/>
        <v>1</v>
      </c>
      <c r="BQ311" s="11">
        <f t="shared" si="151"/>
        <v>0</v>
      </c>
      <c r="BR311" s="11">
        <f t="shared" si="152"/>
        <v>0</v>
      </c>
      <c r="BS311" s="11">
        <f t="shared" si="166"/>
        <v>1</v>
      </c>
      <c r="BT311" s="12">
        <f t="shared" si="167"/>
        <v>16561916.265315006</v>
      </c>
      <c r="BU311" s="24" t="str">
        <f t="shared" si="155"/>
        <v>Мулянка</v>
      </c>
      <c r="BV311" s="11">
        <f t="shared" si="156"/>
        <v>-1</v>
      </c>
      <c r="BW311" s="24">
        <f>VLOOKUP(BV311,'Типы препятствий'!$A$1:$B$12,2)</f>
        <v>0</v>
      </c>
      <c r="BX311" s="24" t="str">
        <f t="shared" si="157"/>
        <v xml:space="preserve"> </v>
      </c>
      <c r="BY311" s="11">
        <f t="shared" si="158"/>
        <v>16561220</v>
      </c>
      <c r="BZ311" s="25">
        <f t="shared" si="168"/>
        <v>-696.26531500555575</v>
      </c>
      <c r="CA311" s="11">
        <f t="shared" si="160"/>
        <v>15950</v>
      </c>
      <c r="CB311" s="12">
        <f t="shared" si="169"/>
        <v>-16545966.265315006</v>
      </c>
      <c r="CC311" s="11">
        <f t="shared" si="162"/>
        <v>15</v>
      </c>
    </row>
    <row r="312" spans="58:81">
      <c r="BF312" s="17">
        <f t="shared" si="141"/>
        <v>155</v>
      </c>
      <c r="BG312" s="26">
        <f t="shared" si="163"/>
        <v>1820.0931165783786</v>
      </c>
      <c r="BH312" s="12">
        <f t="shared" si="164"/>
        <v>27.560171330743589</v>
      </c>
      <c r="BI312" s="13">
        <v>-0.49</v>
      </c>
      <c r="BJ312" s="12">
        <f t="shared" si="144"/>
        <v>60</v>
      </c>
      <c r="BK312" s="12">
        <f t="shared" si="165"/>
        <v>60</v>
      </c>
      <c r="BL312" s="11">
        <f t="shared" si="146"/>
        <v>2</v>
      </c>
      <c r="BM312" s="11">
        <f t="shared" si="147"/>
        <v>50</v>
      </c>
      <c r="BN312" s="11">
        <f t="shared" si="148"/>
        <v>0</v>
      </c>
      <c r="BO312" s="20">
        <f t="shared" si="149"/>
        <v>0.61984953703703161</v>
      </c>
      <c r="BP312" s="11">
        <f t="shared" si="150"/>
        <v>1</v>
      </c>
      <c r="BQ312" s="11">
        <f t="shared" si="151"/>
        <v>0</v>
      </c>
      <c r="BR312" s="11">
        <f t="shared" si="152"/>
        <v>0</v>
      </c>
      <c r="BS312" s="11">
        <f t="shared" si="166"/>
        <v>1</v>
      </c>
      <c r="BT312" s="12">
        <f t="shared" si="167"/>
        <v>16561920.093116578</v>
      </c>
      <c r="BU312" s="24" t="str">
        <f t="shared" si="155"/>
        <v>Мулянка</v>
      </c>
      <c r="BV312" s="11">
        <f t="shared" si="156"/>
        <v>-1</v>
      </c>
      <c r="BW312" s="24">
        <f>VLOOKUP(BV312,'Типы препятствий'!$A$1:$B$12,2)</f>
        <v>0</v>
      </c>
      <c r="BX312" s="24" t="str">
        <f t="shared" si="157"/>
        <v xml:space="preserve"> </v>
      </c>
      <c r="BY312" s="11">
        <f t="shared" si="158"/>
        <v>16561220</v>
      </c>
      <c r="BZ312" s="25">
        <f t="shared" si="168"/>
        <v>-700.09311657771468</v>
      </c>
      <c r="CA312" s="11">
        <f t="shared" si="160"/>
        <v>15950</v>
      </c>
      <c r="CB312" s="12">
        <f t="shared" si="169"/>
        <v>-16545970.093116578</v>
      </c>
      <c r="CC312" s="11">
        <f t="shared" si="162"/>
        <v>15</v>
      </c>
    </row>
    <row r="313" spans="58:81">
      <c r="BF313" s="17">
        <f t="shared" si="141"/>
        <v>155.5</v>
      </c>
      <c r="BG313" s="26">
        <f t="shared" si="163"/>
        <v>1823.7984181520931</v>
      </c>
      <c r="BH313" s="12">
        <f t="shared" si="164"/>
        <v>26.678171330743588</v>
      </c>
      <c r="BI313" s="13">
        <v>-0.49</v>
      </c>
      <c r="BJ313" s="12">
        <f t="shared" si="144"/>
        <v>60</v>
      </c>
      <c r="BK313" s="12">
        <f t="shared" si="165"/>
        <v>60</v>
      </c>
      <c r="BL313" s="11">
        <f t="shared" si="146"/>
        <v>2</v>
      </c>
      <c r="BM313" s="11">
        <f t="shared" si="147"/>
        <v>50</v>
      </c>
      <c r="BN313" s="11">
        <f t="shared" si="148"/>
        <v>0</v>
      </c>
      <c r="BO313" s="20">
        <f t="shared" si="149"/>
        <v>0.61985532407406863</v>
      </c>
      <c r="BP313" s="11">
        <f t="shared" si="150"/>
        <v>1</v>
      </c>
      <c r="BQ313" s="11">
        <f t="shared" si="151"/>
        <v>0</v>
      </c>
      <c r="BR313" s="11">
        <f t="shared" si="152"/>
        <v>0</v>
      </c>
      <c r="BS313" s="11">
        <f t="shared" si="166"/>
        <v>1</v>
      </c>
      <c r="BT313" s="12">
        <f t="shared" si="167"/>
        <v>16561923.798418151</v>
      </c>
      <c r="BU313" s="24" t="str">
        <f t="shared" si="155"/>
        <v>Мулянка</v>
      </c>
      <c r="BV313" s="11">
        <f t="shared" si="156"/>
        <v>-1</v>
      </c>
      <c r="BW313" s="24">
        <f>VLOOKUP(BV313,'Типы препятствий'!$A$1:$B$12,2)</f>
        <v>0</v>
      </c>
      <c r="BX313" s="24" t="str">
        <f t="shared" si="157"/>
        <v xml:space="preserve"> </v>
      </c>
      <c r="BY313" s="11">
        <f t="shared" si="158"/>
        <v>16561220</v>
      </c>
      <c r="BZ313" s="25">
        <f t="shared" si="168"/>
        <v>-703.79841815121472</v>
      </c>
      <c r="CA313" s="11">
        <f t="shared" si="160"/>
        <v>15950</v>
      </c>
      <c r="CB313" s="12">
        <f t="shared" si="169"/>
        <v>-16545973.798418151</v>
      </c>
      <c r="CC313" s="11">
        <f t="shared" si="162"/>
        <v>15</v>
      </c>
    </row>
    <row r="314" spans="58:81">
      <c r="BF314" s="17">
        <f t="shared" si="141"/>
        <v>156</v>
      </c>
      <c r="BG314" s="26">
        <f t="shared" si="163"/>
        <v>1827.3812197258073</v>
      </c>
      <c r="BH314" s="12">
        <f t="shared" si="164"/>
        <v>25.796171330743586</v>
      </c>
      <c r="BI314" s="13">
        <v>-0.49</v>
      </c>
      <c r="BJ314" s="12">
        <f t="shared" si="144"/>
        <v>60</v>
      </c>
      <c r="BK314" s="12">
        <f t="shared" si="165"/>
        <v>60</v>
      </c>
      <c r="BL314" s="11">
        <f t="shared" si="146"/>
        <v>2</v>
      </c>
      <c r="BM314" s="11">
        <f t="shared" si="147"/>
        <v>50</v>
      </c>
      <c r="BN314" s="11">
        <f t="shared" si="148"/>
        <v>0</v>
      </c>
      <c r="BO314" s="20">
        <f t="shared" si="149"/>
        <v>0.61986111111110564</v>
      </c>
      <c r="BP314" s="11">
        <f t="shared" si="150"/>
        <v>1</v>
      </c>
      <c r="BQ314" s="11">
        <f t="shared" si="151"/>
        <v>0</v>
      </c>
      <c r="BR314" s="11">
        <f t="shared" si="152"/>
        <v>0</v>
      </c>
      <c r="BS314" s="11">
        <f t="shared" si="166"/>
        <v>1</v>
      </c>
      <c r="BT314" s="12">
        <f t="shared" si="167"/>
        <v>16561927.381219726</v>
      </c>
      <c r="BU314" s="24" t="str">
        <f t="shared" si="155"/>
        <v>Мулянка</v>
      </c>
      <c r="BV314" s="11">
        <f t="shared" si="156"/>
        <v>-1</v>
      </c>
      <c r="BW314" s="24">
        <f>VLOOKUP(BV314,'Типы препятствий'!$A$1:$B$12,2)</f>
        <v>0</v>
      </c>
      <c r="BX314" s="24" t="str">
        <f t="shared" si="157"/>
        <v xml:space="preserve"> </v>
      </c>
      <c r="BY314" s="11">
        <f t="shared" si="158"/>
        <v>16561220</v>
      </c>
      <c r="BZ314" s="25">
        <f t="shared" si="168"/>
        <v>-707.38121972605586</v>
      </c>
      <c r="CA314" s="11">
        <f t="shared" si="160"/>
        <v>15950</v>
      </c>
      <c r="CB314" s="12">
        <f t="shared" si="169"/>
        <v>-16545977.381219726</v>
      </c>
      <c r="CC314" s="11">
        <f t="shared" si="162"/>
        <v>15</v>
      </c>
    </row>
    <row r="315" spans="58:81">
      <c r="BF315" s="17">
        <f t="shared" si="141"/>
        <v>156.5</v>
      </c>
      <c r="BG315" s="26">
        <f t="shared" si="163"/>
        <v>1830.8415212995217</v>
      </c>
      <c r="BH315" s="12">
        <f t="shared" si="164"/>
        <v>24.914171330743585</v>
      </c>
      <c r="BI315" s="13">
        <v>-0.49</v>
      </c>
      <c r="BJ315" s="12">
        <f t="shared" si="144"/>
        <v>60</v>
      </c>
      <c r="BK315" s="12">
        <f t="shared" si="165"/>
        <v>60</v>
      </c>
      <c r="BL315" s="11">
        <f t="shared" si="146"/>
        <v>2</v>
      </c>
      <c r="BM315" s="11">
        <f t="shared" si="147"/>
        <v>50</v>
      </c>
      <c r="BN315" s="11">
        <f t="shared" si="148"/>
        <v>0</v>
      </c>
      <c r="BO315" s="20">
        <f t="shared" si="149"/>
        <v>0.61986689814814266</v>
      </c>
      <c r="BP315" s="11">
        <f t="shared" si="150"/>
        <v>1</v>
      </c>
      <c r="BQ315" s="11">
        <f t="shared" si="151"/>
        <v>0</v>
      </c>
      <c r="BR315" s="11">
        <f t="shared" si="152"/>
        <v>0</v>
      </c>
      <c r="BS315" s="11">
        <f t="shared" si="166"/>
        <v>1</v>
      </c>
      <c r="BT315" s="12">
        <f t="shared" si="167"/>
        <v>16561930.8415213</v>
      </c>
      <c r="BU315" s="24" t="str">
        <f t="shared" si="155"/>
        <v>Мулянка</v>
      </c>
      <c r="BV315" s="11">
        <f t="shared" si="156"/>
        <v>-1</v>
      </c>
      <c r="BW315" s="24">
        <f>VLOOKUP(BV315,'Типы препятствий'!$A$1:$B$12,2)</f>
        <v>0</v>
      </c>
      <c r="BX315" s="24" t="str">
        <f t="shared" si="157"/>
        <v xml:space="preserve"> </v>
      </c>
      <c r="BY315" s="11">
        <f t="shared" si="158"/>
        <v>16561220</v>
      </c>
      <c r="BZ315" s="25">
        <f t="shared" si="168"/>
        <v>-710.84152130037546</v>
      </c>
      <c r="CA315" s="11">
        <f t="shared" si="160"/>
        <v>15950</v>
      </c>
      <c r="CB315" s="12">
        <f t="shared" si="169"/>
        <v>-16545980.8415213</v>
      </c>
      <c r="CC315" s="11">
        <f t="shared" si="162"/>
        <v>15</v>
      </c>
    </row>
    <row r="316" spans="58:81">
      <c r="BF316" s="17">
        <f t="shared" si="141"/>
        <v>157</v>
      </c>
      <c r="BG316" s="26">
        <f t="shared" si="163"/>
        <v>1834.1793228732361</v>
      </c>
      <c r="BH316" s="12">
        <f t="shared" si="164"/>
        <v>24.032171330743584</v>
      </c>
      <c r="BI316" s="13">
        <f t="shared" si="170"/>
        <v>-0.46549999999999997</v>
      </c>
      <c r="BJ316" s="12">
        <f t="shared" si="144"/>
        <v>60</v>
      </c>
      <c r="BK316" s="12">
        <f t="shared" si="165"/>
        <v>60</v>
      </c>
      <c r="BL316" s="11">
        <f t="shared" si="146"/>
        <v>2</v>
      </c>
      <c r="BM316" s="11">
        <f t="shared" si="147"/>
        <v>50</v>
      </c>
      <c r="BN316" s="11">
        <f t="shared" si="148"/>
        <v>0</v>
      </c>
      <c r="BO316" s="20">
        <f t="shared" si="149"/>
        <v>0.61987268518517968</v>
      </c>
      <c r="BP316" s="11">
        <f t="shared" si="150"/>
        <v>1</v>
      </c>
      <c r="BQ316" s="11">
        <f t="shared" si="151"/>
        <v>0</v>
      </c>
      <c r="BR316" s="11">
        <f t="shared" si="152"/>
        <v>0</v>
      </c>
      <c r="BS316" s="11">
        <f t="shared" si="166"/>
        <v>1</v>
      </c>
      <c r="BT316" s="12">
        <f t="shared" si="167"/>
        <v>16561934.179322872</v>
      </c>
      <c r="BU316" s="24" t="str">
        <f t="shared" si="155"/>
        <v>Мулянка</v>
      </c>
      <c r="BV316" s="11">
        <f t="shared" si="156"/>
        <v>-1</v>
      </c>
      <c r="BW316" s="24">
        <f>VLOOKUP(BV316,'Типы препятствий'!$A$1:$B$12,2)</f>
        <v>0</v>
      </c>
      <c r="BX316" s="24" t="str">
        <f t="shared" si="157"/>
        <v xml:space="preserve"> </v>
      </c>
      <c r="BY316" s="11">
        <f t="shared" si="158"/>
        <v>16561220</v>
      </c>
      <c r="BZ316" s="25">
        <f t="shared" si="168"/>
        <v>-714.17932287231088</v>
      </c>
      <c r="CA316" s="11">
        <f t="shared" si="160"/>
        <v>15950</v>
      </c>
      <c r="CB316" s="12">
        <f t="shared" si="169"/>
        <v>-16545984.179322872</v>
      </c>
      <c r="CC316" s="11">
        <f t="shared" si="162"/>
        <v>15</v>
      </c>
    </row>
    <row r="317" spans="58:81">
      <c r="BF317" s="17">
        <f t="shared" si="141"/>
        <v>157.5</v>
      </c>
      <c r="BG317" s="26">
        <f t="shared" si="163"/>
        <v>1837.4007494469504</v>
      </c>
      <c r="BH317" s="12">
        <f t="shared" si="164"/>
        <v>23.194271330743582</v>
      </c>
      <c r="BI317" s="13">
        <v>-0.47099999999999997</v>
      </c>
      <c r="BJ317" s="12">
        <f t="shared" si="144"/>
        <v>60</v>
      </c>
      <c r="BK317" s="12">
        <f t="shared" si="165"/>
        <v>60</v>
      </c>
      <c r="BL317" s="11">
        <f t="shared" si="146"/>
        <v>2</v>
      </c>
      <c r="BM317" s="11">
        <f t="shared" si="147"/>
        <v>50</v>
      </c>
      <c r="BN317" s="11">
        <f t="shared" si="148"/>
        <v>0</v>
      </c>
      <c r="BO317" s="20">
        <f t="shared" si="149"/>
        <v>0.6198784722222167</v>
      </c>
      <c r="BP317" s="11">
        <f t="shared" si="150"/>
        <v>1</v>
      </c>
      <c r="BQ317" s="11">
        <f t="shared" si="151"/>
        <v>0</v>
      </c>
      <c r="BR317" s="11">
        <f t="shared" si="152"/>
        <v>0</v>
      </c>
      <c r="BS317" s="11">
        <f t="shared" si="166"/>
        <v>1</v>
      </c>
      <c r="BT317" s="12">
        <f t="shared" si="167"/>
        <v>16561937.400749447</v>
      </c>
      <c r="BU317" s="24" t="str">
        <f t="shared" si="155"/>
        <v>Мулянка</v>
      </c>
      <c r="BV317" s="11">
        <f t="shared" si="156"/>
        <v>-1</v>
      </c>
      <c r="BW317" s="24">
        <f>VLOOKUP(BV317,'Типы препятствий'!$A$1:$B$12,2)</f>
        <v>0</v>
      </c>
      <c r="BX317" s="24" t="str">
        <f t="shared" si="157"/>
        <v xml:space="preserve"> </v>
      </c>
      <c r="BY317" s="11">
        <f t="shared" si="158"/>
        <v>16561220</v>
      </c>
      <c r="BZ317" s="25">
        <f t="shared" si="168"/>
        <v>-717.40074944682419</v>
      </c>
      <c r="CA317" s="11">
        <f t="shared" si="160"/>
        <v>15950</v>
      </c>
      <c r="CB317" s="12">
        <f t="shared" si="169"/>
        <v>-16545987.400749447</v>
      </c>
      <c r="CC317" s="11">
        <f t="shared" si="162"/>
        <v>15</v>
      </c>
    </row>
    <row r="318" spans="58:81">
      <c r="BF318" s="17">
        <f t="shared" si="141"/>
        <v>158</v>
      </c>
      <c r="BG318" s="26">
        <f t="shared" si="163"/>
        <v>1840.5044260206648</v>
      </c>
      <c r="BH318" s="12">
        <f t="shared" si="164"/>
        <v>22.346471330743583</v>
      </c>
      <c r="BI318" s="13">
        <v>-0.48</v>
      </c>
      <c r="BJ318" s="12">
        <f t="shared" si="144"/>
        <v>60</v>
      </c>
      <c r="BK318" s="12">
        <f t="shared" si="165"/>
        <v>60</v>
      </c>
      <c r="BL318" s="11">
        <f t="shared" si="146"/>
        <v>2</v>
      </c>
      <c r="BM318" s="11">
        <f t="shared" si="147"/>
        <v>50</v>
      </c>
      <c r="BN318" s="11">
        <f t="shared" si="148"/>
        <v>0</v>
      </c>
      <c r="BO318" s="20">
        <f t="shared" si="149"/>
        <v>0.61988425925925372</v>
      </c>
      <c r="BP318" s="11">
        <f t="shared" si="150"/>
        <v>1</v>
      </c>
      <c r="BQ318" s="11">
        <f t="shared" si="151"/>
        <v>0</v>
      </c>
      <c r="BR318" s="11">
        <f t="shared" si="152"/>
        <v>0</v>
      </c>
      <c r="BS318" s="11">
        <f t="shared" si="166"/>
        <v>1</v>
      </c>
      <c r="BT318" s="12">
        <f t="shared" si="167"/>
        <v>16561940.504426021</v>
      </c>
      <c r="BU318" s="24" t="str">
        <f t="shared" si="155"/>
        <v>Мулянка</v>
      </c>
      <c r="BV318" s="11">
        <f t="shared" si="156"/>
        <v>-1</v>
      </c>
      <c r="BW318" s="24">
        <f>VLOOKUP(BV318,'Типы препятствий'!$A$1:$B$12,2)</f>
        <v>0</v>
      </c>
      <c r="BX318" s="24" t="str">
        <f t="shared" si="157"/>
        <v xml:space="preserve"> </v>
      </c>
      <c r="BY318" s="11">
        <f t="shared" si="158"/>
        <v>16561220</v>
      </c>
      <c r="BZ318" s="25">
        <f t="shared" si="168"/>
        <v>-720.50442602112889</v>
      </c>
      <c r="CA318" s="11">
        <f t="shared" si="160"/>
        <v>15950</v>
      </c>
      <c r="CB318" s="12">
        <f t="shared" si="169"/>
        <v>-16545990.504426021</v>
      </c>
      <c r="CC318" s="11">
        <f t="shared" si="162"/>
        <v>15</v>
      </c>
    </row>
    <row r="319" spans="58:81">
      <c r="BF319" s="17">
        <f t="shared" si="141"/>
        <v>158.5</v>
      </c>
      <c r="BG319" s="26">
        <f t="shared" si="163"/>
        <v>1843.4881025943791</v>
      </c>
      <c r="BH319" s="12">
        <f t="shared" si="164"/>
        <v>21.482471330743582</v>
      </c>
      <c r="BI319" s="13">
        <v>-0.42</v>
      </c>
      <c r="BJ319" s="12">
        <f t="shared" si="144"/>
        <v>60</v>
      </c>
      <c r="BK319" s="12">
        <f t="shared" si="165"/>
        <v>60</v>
      </c>
      <c r="BL319" s="11">
        <f t="shared" si="146"/>
        <v>2</v>
      </c>
      <c r="BM319" s="11">
        <f t="shared" si="147"/>
        <v>50</v>
      </c>
      <c r="BN319" s="11">
        <f t="shared" si="148"/>
        <v>0</v>
      </c>
      <c r="BO319" s="20">
        <f t="shared" si="149"/>
        <v>0.61989004629629074</v>
      </c>
      <c r="BP319" s="11">
        <f t="shared" si="150"/>
        <v>1</v>
      </c>
      <c r="BQ319" s="11">
        <f t="shared" si="151"/>
        <v>0</v>
      </c>
      <c r="BR319" s="11">
        <f t="shared" si="152"/>
        <v>0</v>
      </c>
      <c r="BS319" s="11">
        <f t="shared" si="166"/>
        <v>1</v>
      </c>
      <c r="BT319" s="12">
        <f t="shared" si="167"/>
        <v>16561943.488102594</v>
      </c>
      <c r="BU319" s="24" t="str">
        <f t="shared" si="155"/>
        <v>Мулянка</v>
      </c>
      <c r="BV319" s="11">
        <f t="shared" si="156"/>
        <v>-1</v>
      </c>
      <c r="BW319" s="24">
        <f>VLOOKUP(BV319,'Типы препятствий'!$A$1:$B$12,2)</f>
        <v>0</v>
      </c>
      <c r="BX319" s="24" t="str">
        <f t="shared" si="157"/>
        <v xml:space="preserve"> </v>
      </c>
      <c r="BY319" s="11">
        <f t="shared" si="158"/>
        <v>16561220</v>
      </c>
      <c r="BZ319" s="25">
        <f t="shared" si="168"/>
        <v>-723.48810259439051</v>
      </c>
      <c r="CA319" s="11">
        <f t="shared" si="160"/>
        <v>15950</v>
      </c>
      <c r="CB319" s="12">
        <f t="shared" si="169"/>
        <v>-16545993.488102594</v>
      </c>
      <c r="CC319" s="11">
        <f t="shared" si="162"/>
        <v>15</v>
      </c>
    </row>
    <row r="320" spans="58:81">
      <c r="BF320" s="17">
        <f t="shared" si="141"/>
        <v>159</v>
      </c>
      <c r="BG320" s="26">
        <f t="shared" ref="BG320:BG365" si="171">BG319+(BH320/3.6) * $CO$2</f>
        <v>1846.3667791680934</v>
      </c>
      <c r="BH320" s="12">
        <f t="shared" ref="BH320:BH365" si="172">BH319+(BI319*$CO$2)*3.6</f>
        <v>20.726471330743582</v>
      </c>
      <c r="BI320" s="13">
        <v>-0.38</v>
      </c>
      <c r="BJ320" s="12">
        <f t="shared" si="144"/>
        <v>60</v>
      </c>
      <c r="BK320" s="12">
        <f t="shared" ref="BK320:BK365" si="173">BK319 + SIGN(BJ320-BK319)*(MIN($CO$4, ABS(BJ320-BK319)))</f>
        <v>60</v>
      </c>
      <c r="BL320" s="11">
        <f t="shared" si="146"/>
        <v>2</v>
      </c>
      <c r="BM320" s="11">
        <f t="shared" si="147"/>
        <v>50</v>
      </c>
      <c r="BN320" s="11">
        <f t="shared" si="148"/>
        <v>0</v>
      </c>
      <c r="BO320" s="20">
        <f t="shared" si="149"/>
        <v>0.61989583333332776</v>
      </c>
      <c r="BP320" s="11">
        <f t="shared" si="150"/>
        <v>1</v>
      </c>
      <c r="BQ320" s="11">
        <f t="shared" si="151"/>
        <v>0</v>
      </c>
      <c r="BR320" s="11">
        <f t="shared" si="152"/>
        <v>0</v>
      </c>
      <c r="BS320" s="11">
        <f t="shared" ref="BS320:BS365" si="174">SIGN(BH320)</f>
        <v>1</v>
      </c>
      <c r="BT320" s="12">
        <f t="shared" ref="BT320:BT365" si="175">$CO$9+BG320</f>
        <v>16561946.366779167</v>
      </c>
      <c r="BU320" s="24" t="str">
        <f t="shared" si="155"/>
        <v>Мулянка</v>
      </c>
      <c r="BV320" s="11">
        <f t="shared" si="156"/>
        <v>-1</v>
      </c>
      <c r="BW320" s="24">
        <f>VLOOKUP(BV320,'Типы препятствий'!$A$1:$B$12,2)</f>
        <v>0</v>
      </c>
      <c r="BX320" s="24" t="str">
        <f t="shared" si="157"/>
        <v xml:space="preserve"> </v>
      </c>
      <c r="BY320" s="11">
        <f t="shared" si="158"/>
        <v>16561220</v>
      </c>
      <c r="BZ320" s="25">
        <f t="shared" ref="BZ320:BZ365" si="176">BY320-BT320</f>
        <v>-726.3667791672051</v>
      </c>
      <c r="CA320" s="11">
        <f t="shared" si="160"/>
        <v>15950</v>
      </c>
      <c r="CB320" s="12">
        <f t="shared" ref="CB320:CB365" si="177">CA320-BT320</f>
        <v>-16545996.366779167</v>
      </c>
      <c r="CC320" s="11">
        <f t="shared" si="162"/>
        <v>15</v>
      </c>
    </row>
    <row r="321" spans="58:81">
      <c r="BF321" s="17">
        <f t="shared" si="141"/>
        <v>159.5</v>
      </c>
      <c r="BG321" s="26">
        <f t="shared" si="171"/>
        <v>1849.1504557418077</v>
      </c>
      <c r="BH321" s="12">
        <f t="shared" si="172"/>
        <v>20.042471330743581</v>
      </c>
      <c r="BI321" s="13">
        <v>-0.37</v>
      </c>
      <c r="BJ321" s="12">
        <f t="shared" si="144"/>
        <v>60</v>
      </c>
      <c r="BK321" s="12">
        <f t="shared" si="173"/>
        <v>60</v>
      </c>
      <c r="BL321" s="11">
        <f t="shared" si="146"/>
        <v>2</v>
      </c>
      <c r="BM321" s="11">
        <f t="shared" si="147"/>
        <v>50</v>
      </c>
      <c r="BN321" s="11">
        <f t="shared" si="148"/>
        <v>0</v>
      </c>
      <c r="BO321" s="20">
        <f t="shared" si="149"/>
        <v>0.61990162037036478</v>
      </c>
      <c r="BP321" s="11">
        <f t="shared" si="150"/>
        <v>1</v>
      </c>
      <c r="BQ321" s="11">
        <f t="shared" si="151"/>
        <v>0</v>
      </c>
      <c r="BR321" s="11">
        <f t="shared" si="152"/>
        <v>0</v>
      </c>
      <c r="BS321" s="11">
        <f t="shared" si="174"/>
        <v>1</v>
      </c>
      <c r="BT321" s="12">
        <f t="shared" si="175"/>
        <v>16561949.150455741</v>
      </c>
      <c r="BU321" s="24" t="str">
        <f t="shared" si="155"/>
        <v>Мулянка</v>
      </c>
      <c r="BV321" s="11">
        <f t="shared" si="156"/>
        <v>-1</v>
      </c>
      <c r="BW321" s="24">
        <f>VLOOKUP(BV321,'Типы препятствий'!$A$1:$B$12,2)</f>
        <v>0</v>
      </c>
      <c r="BX321" s="24" t="str">
        <f t="shared" si="157"/>
        <v xml:space="preserve"> </v>
      </c>
      <c r="BY321" s="11">
        <f t="shared" si="158"/>
        <v>16561220</v>
      </c>
      <c r="BZ321" s="25">
        <f t="shared" si="176"/>
        <v>-729.15045574121177</v>
      </c>
      <c r="CA321" s="11">
        <f t="shared" si="160"/>
        <v>15950</v>
      </c>
      <c r="CB321" s="12">
        <f t="shared" si="177"/>
        <v>-16545999.150455741</v>
      </c>
      <c r="CC321" s="11">
        <f t="shared" si="162"/>
        <v>15</v>
      </c>
    </row>
    <row r="322" spans="58:81">
      <c r="BF322" s="17">
        <f t="shared" si="141"/>
        <v>160</v>
      </c>
      <c r="BG322" s="26">
        <f t="shared" si="171"/>
        <v>1851.841632315522</v>
      </c>
      <c r="BH322" s="12">
        <f t="shared" si="172"/>
        <v>19.376471330743581</v>
      </c>
      <c r="BI322" s="13">
        <v>-0.36</v>
      </c>
      <c r="BJ322" s="12">
        <f t="shared" si="144"/>
        <v>60</v>
      </c>
      <c r="BK322" s="12">
        <f t="shared" si="173"/>
        <v>60</v>
      </c>
      <c r="BL322" s="11">
        <f t="shared" si="146"/>
        <v>2</v>
      </c>
      <c r="BM322" s="11">
        <f t="shared" si="147"/>
        <v>50</v>
      </c>
      <c r="BN322" s="11">
        <f t="shared" si="148"/>
        <v>0</v>
      </c>
      <c r="BO322" s="20">
        <f t="shared" si="149"/>
        <v>0.6199074074074018</v>
      </c>
      <c r="BP322" s="11">
        <f t="shared" si="150"/>
        <v>1</v>
      </c>
      <c r="BQ322" s="11">
        <f t="shared" si="151"/>
        <v>0</v>
      </c>
      <c r="BR322" s="11">
        <f t="shared" si="152"/>
        <v>0</v>
      </c>
      <c r="BS322" s="11">
        <f t="shared" si="174"/>
        <v>1</v>
      </c>
      <c r="BT322" s="12">
        <f t="shared" si="175"/>
        <v>16561951.841632316</v>
      </c>
      <c r="BU322" s="24" t="str">
        <f t="shared" si="155"/>
        <v>Мулянка</v>
      </c>
      <c r="BV322" s="11">
        <f t="shared" si="156"/>
        <v>-1</v>
      </c>
      <c r="BW322" s="24">
        <f>VLOOKUP(BV322,'Типы препятствий'!$A$1:$B$12,2)</f>
        <v>0</v>
      </c>
      <c r="BX322" s="24" t="str">
        <f t="shared" si="157"/>
        <v xml:space="preserve"> </v>
      </c>
      <c r="BY322" s="11">
        <f t="shared" si="158"/>
        <v>16561220</v>
      </c>
      <c r="BZ322" s="25">
        <f t="shared" si="176"/>
        <v>-731.841632315889</v>
      </c>
      <c r="CA322" s="11">
        <f t="shared" si="160"/>
        <v>15950</v>
      </c>
      <c r="CB322" s="12">
        <f t="shared" si="177"/>
        <v>-16546001.841632316</v>
      </c>
      <c r="CC322" s="11">
        <f t="shared" si="162"/>
        <v>15</v>
      </c>
    </row>
    <row r="323" spans="58:81">
      <c r="BF323" s="17">
        <f t="shared" si="141"/>
        <v>160.5</v>
      </c>
      <c r="BG323" s="26">
        <f t="shared" si="171"/>
        <v>1854.4428088892364</v>
      </c>
      <c r="BH323" s="12">
        <f t="shared" si="172"/>
        <v>18.728471330743581</v>
      </c>
      <c r="BI323" s="13">
        <v>-0.37</v>
      </c>
      <c r="BJ323" s="12">
        <f t="shared" si="144"/>
        <v>60</v>
      </c>
      <c r="BK323" s="12">
        <f t="shared" si="173"/>
        <v>60</v>
      </c>
      <c r="BL323" s="11">
        <f t="shared" si="146"/>
        <v>2</v>
      </c>
      <c r="BM323" s="11">
        <f t="shared" si="147"/>
        <v>50</v>
      </c>
      <c r="BN323" s="11">
        <f t="shared" si="148"/>
        <v>0</v>
      </c>
      <c r="BO323" s="20">
        <f t="shared" si="149"/>
        <v>0.61991319444443882</v>
      </c>
      <c r="BP323" s="11">
        <f t="shared" si="150"/>
        <v>1</v>
      </c>
      <c r="BQ323" s="11">
        <f t="shared" si="151"/>
        <v>0</v>
      </c>
      <c r="BR323" s="11">
        <f t="shared" si="152"/>
        <v>0</v>
      </c>
      <c r="BS323" s="11">
        <f t="shared" si="174"/>
        <v>1</v>
      </c>
      <c r="BT323" s="12">
        <f t="shared" si="175"/>
        <v>16561954.442808889</v>
      </c>
      <c r="BU323" s="24" t="str">
        <f t="shared" si="155"/>
        <v>Мулянка</v>
      </c>
      <c r="BV323" s="11">
        <f t="shared" si="156"/>
        <v>-1</v>
      </c>
      <c r="BW323" s="24">
        <f>VLOOKUP(BV323,'Типы препятствий'!$A$1:$B$12,2)</f>
        <v>0</v>
      </c>
      <c r="BX323" s="24" t="str">
        <f t="shared" si="157"/>
        <v xml:space="preserve"> </v>
      </c>
      <c r="BY323" s="11">
        <f t="shared" si="158"/>
        <v>16561220</v>
      </c>
      <c r="BZ323" s="25">
        <f t="shared" si="176"/>
        <v>-734.4428088888526</v>
      </c>
      <c r="CA323" s="11">
        <f t="shared" si="160"/>
        <v>15950</v>
      </c>
      <c r="CB323" s="12">
        <f t="shared" si="177"/>
        <v>-16546004.442808889</v>
      </c>
      <c r="CC323" s="11">
        <f t="shared" si="162"/>
        <v>15</v>
      </c>
    </row>
    <row r="324" spans="58:81">
      <c r="BF324" s="17">
        <f t="shared" si="141"/>
        <v>161</v>
      </c>
      <c r="BG324" s="26">
        <f t="shared" si="171"/>
        <v>1856.9514854629508</v>
      </c>
      <c r="BH324" s="12">
        <f t="shared" si="172"/>
        <v>18.06247133074358</v>
      </c>
      <c r="BI324" s="13">
        <v>-0.38</v>
      </c>
      <c r="BJ324" s="12">
        <f t="shared" si="144"/>
        <v>60</v>
      </c>
      <c r="BK324" s="12">
        <f t="shared" si="173"/>
        <v>60</v>
      </c>
      <c r="BL324" s="11">
        <f t="shared" si="146"/>
        <v>2</v>
      </c>
      <c r="BM324" s="11">
        <f t="shared" si="147"/>
        <v>50</v>
      </c>
      <c r="BN324" s="11">
        <f t="shared" si="148"/>
        <v>0</v>
      </c>
      <c r="BO324" s="20">
        <f t="shared" si="149"/>
        <v>0.61991898148147584</v>
      </c>
      <c r="BP324" s="11">
        <f t="shared" si="150"/>
        <v>1</v>
      </c>
      <c r="BQ324" s="11">
        <f t="shared" si="151"/>
        <v>0</v>
      </c>
      <c r="BR324" s="11">
        <f t="shared" si="152"/>
        <v>0</v>
      </c>
      <c r="BS324" s="11">
        <f t="shared" si="174"/>
        <v>1</v>
      </c>
      <c r="BT324" s="12">
        <f t="shared" si="175"/>
        <v>16561956.951485462</v>
      </c>
      <c r="BU324" s="24" t="str">
        <f t="shared" si="155"/>
        <v>Мулянка</v>
      </c>
      <c r="BV324" s="11">
        <f t="shared" si="156"/>
        <v>-1</v>
      </c>
      <c r="BW324" s="24">
        <f>VLOOKUP(BV324,'Типы препятствий'!$A$1:$B$12,2)</f>
        <v>0</v>
      </c>
      <c r="BX324" s="24" t="str">
        <f t="shared" si="157"/>
        <v xml:space="preserve"> </v>
      </c>
      <c r="BY324" s="11">
        <f t="shared" si="158"/>
        <v>16561220</v>
      </c>
      <c r="BZ324" s="25">
        <f t="shared" si="176"/>
        <v>-736.95148546248674</v>
      </c>
      <c r="CA324" s="11">
        <f t="shared" si="160"/>
        <v>15950</v>
      </c>
      <c r="CB324" s="12">
        <f t="shared" si="177"/>
        <v>-16546006.951485462</v>
      </c>
      <c r="CC324" s="11">
        <f t="shared" si="162"/>
        <v>15</v>
      </c>
    </row>
    <row r="325" spans="58:81">
      <c r="BF325" s="17">
        <f t="shared" si="141"/>
        <v>161.5</v>
      </c>
      <c r="BG325" s="26">
        <f t="shared" si="171"/>
        <v>1859.3651620366652</v>
      </c>
      <c r="BH325" s="12">
        <f t="shared" si="172"/>
        <v>17.378471330743579</v>
      </c>
      <c r="BI325" s="13">
        <v>-0.34</v>
      </c>
      <c r="BJ325" s="12">
        <f t="shared" si="144"/>
        <v>60</v>
      </c>
      <c r="BK325" s="12">
        <f t="shared" si="173"/>
        <v>60</v>
      </c>
      <c r="BL325" s="11">
        <f t="shared" si="146"/>
        <v>2</v>
      </c>
      <c r="BM325" s="11">
        <f t="shared" si="147"/>
        <v>50</v>
      </c>
      <c r="BN325" s="11">
        <f t="shared" si="148"/>
        <v>0</v>
      </c>
      <c r="BO325" s="20">
        <f t="shared" si="149"/>
        <v>0.61992476851851286</v>
      </c>
      <c r="BP325" s="11">
        <f t="shared" si="150"/>
        <v>1</v>
      </c>
      <c r="BQ325" s="11">
        <f t="shared" si="151"/>
        <v>0</v>
      </c>
      <c r="BR325" s="11">
        <f t="shared" si="152"/>
        <v>0</v>
      </c>
      <c r="BS325" s="11">
        <f t="shared" si="174"/>
        <v>1</v>
      </c>
      <c r="BT325" s="12">
        <f t="shared" si="175"/>
        <v>16561959.365162037</v>
      </c>
      <c r="BU325" s="24" t="str">
        <f t="shared" si="155"/>
        <v>Мулянка</v>
      </c>
      <c r="BV325" s="11">
        <f t="shared" si="156"/>
        <v>-1</v>
      </c>
      <c r="BW325" s="24">
        <f>VLOOKUP(BV325,'Типы препятствий'!$A$1:$B$12,2)</f>
        <v>0</v>
      </c>
      <c r="BX325" s="24" t="str">
        <f t="shared" si="157"/>
        <v xml:space="preserve"> </v>
      </c>
      <c r="BY325" s="11">
        <f t="shared" si="158"/>
        <v>16561220</v>
      </c>
      <c r="BZ325" s="25">
        <f t="shared" si="176"/>
        <v>-739.36516203731298</v>
      </c>
      <c r="CA325" s="11">
        <f t="shared" si="160"/>
        <v>15950</v>
      </c>
      <c r="CB325" s="12">
        <f t="shared" si="177"/>
        <v>-16546009.365162037</v>
      </c>
      <c r="CC325" s="11">
        <f t="shared" si="162"/>
        <v>15</v>
      </c>
    </row>
    <row r="326" spans="58:81">
      <c r="BF326" s="17">
        <f t="shared" si="141"/>
        <v>162</v>
      </c>
      <c r="BG326" s="26">
        <f t="shared" si="171"/>
        <v>1861.6938386103795</v>
      </c>
      <c r="BH326" s="12">
        <f t="shared" si="172"/>
        <v>16.766471330743578</v>
      </c>
      <c r="BI326" s="13">
        <v>-0.31</v>
      </c>
      <c r="BJ326" s="12">
        <f t="shared" si="144"/>
        <v>60</v>
      </c>
      <c r="BK326" s="12">
        <f t="shared" si="173"/>
        <v>60</v>
      </c>
      <c r="BL326" s="11">
        <f t="shared" si="146"/>
        <v>2</v>
      </c>
      <c r="BM326" s="11">
        <f t="shared" si="147"/>
        <v>50</v>
      </c>
      <c r="BN326" s="11">
        <f t="shared" si="148"/>
        <v>0</v>
      </c>
      <c r="BO326" s="20">
        <f t="shared" si="149"/>
        <v>0.61993055555554988</v>
      </c>
      <c r="BP326" s="11">
        <f t="shared" si="150"/>
        <v>1</v>
      </c>
      <c r="BQ326" s="11">
        <f t="shared" si="151"/>
        <v>0</v>
      </c>
      <c r="BR326" s="11">
        <f t="shared" si="152"/>
        <v>0</v>
      </c>
      <c r="BS326" s="11">
        <f t="shared" si="174"/>
        <v>1</v>
      </c>
      <c r="BT326" s="12">
        <f t="shared" si="175"/>
        <v>16561961.693838611</v>
      </c>
      <c r="BU326" s="24" t="str">
        <f t="shared" si="155"/>
        <v>Мулянка</v>
      </c>
      <c r="BV326" s="11">
        <f t="shared" si="156"/>
        <v>-1</v>
      </c>
      <c r="BW326" s="24">
        <f>VLOOKUP(BV326,'Типы препятствий'!$A$1:$B$12,2)</f>
        <v>0</v>
      </c>
      <c r="BX326" s="24" t="str">
        <f t="shared" si="157"/>
        <v xml:space="preserve"> </v>
      </c>
      <c r="BY326" s="11">
        <f t="shared" si="158"/>
        <v>16561220</v>
      </c>
      <c r="BZ326" s="25">
        <f t="shared" si="176"/>
        <v>-741.69383861124516</v>
      </c>
      <c r="CA326" s="11">
        <f t="shared" si="160"/>
        <v>15950</v>
      </c>
      <c r="CB326" s="12">
        <f t="shared" si="177"/>
        <v>-16546011.693838611</v>
      </c>
      <c r="CC326" s="11">
        <f t="shared" si="162"/>
        <v>15</v>
      </c>
    </row>
    <row r="327" spans="58:81">
      <c r="BF327" s="17">
        <f t="shared" ref="BF327:BF383" si="178">BF326+$CO$2</f>
        <v>162.5</v>
      </c>
      <c r="BG327" s="26">
        <f t="shared" si="171"/>
        <v>1863.945015184094</v>
      </c>
      <c r="BH327" s="12">
        <f t="shared" si="172"/>
        <v>16.208471330743578</v>
      </c>
      <c r="BI327" s="13">
        <v>-0.3</v>
      </c>
      <c r="BJ327" s="12">
        <f t="shared" ref="BJ327:BJ383" si="179">BJ326</f>
        <v>60</v>
      </c>
      <c r="BK327" s="12">
        <f t="shared" si="173"/>
        <v>60</v>
      </c>
      <c r="BL327" s="11">
        <f t="shared" ref="BL327:BN342" si="180">BL326</f>
        <v>2</v>
      </c>
      <c r="BM327" s="11">
        <f t="shared" si="180"/>
        <v>50</v>
      </c>
      <c r="BN327" s="11">
        <f t="shared" si="180"/>
        <v>0</v>
      </c>
      <c r="BO327" s="20">
        <f t="shared" ref="BO327:BO383" si="181">BO326+$CO$2/24/60/60</f>
        <v>0.6199363425925869</v>
      </c>
      <c r="BP327" s="11">
        <f t="shared" ref="BP327:BP383" si="182">$CO$8</f>
        <v>1</v>
      </c>
      <c r="BQ327" s="11">
        <f t="shared" ref="BQ327:BR342" si="183">BQ326</f>
        <v>0</v>
      </c>
      <c r="BR327" s="11">
        <f t="shared" si="183"/>
        <v>0</v>
      </c>
      <c r="BS327" s="11">
        <f t="shared" si="174"/>
        <v>1</v>
      </c>
      <c r="BT327" s="12">
        <f t="shared" si="175"/>
        <v>16561963.945015185</v>
      </c>
      <c r="BU327" s="24" t="str">
        <f t="shared" ref="BU327:BV342" si="184">BU326</f>
        <v>Мулянка</v>
      </c>
      <c r="BV327" s="11">
        <f t="shared" si="184"/>
        <v>-1</v>
      </c>
      <c r="BW327" s="24">
        <f>VLOOKUP(BV327,'Типы препятствий'!$A$1:$B$12,2)</f>
        <v>0</v>
      </c>
      <c r="BX327" s="24" t="str">
        <f t="shared" ref="BX327:BY342" si="185">BX326</f>
        <v xml:space="preserve"> </v>
      </c>
      <c r="BY327" s="11">
        <f t="shared" si="185"/>
        <v>16561220</v>
      </c>
      <c r="BZ327" s="25">
        <f t="shared" si="176"/>
        <v>-743.94501518458128</v>
      </c>
      <c r="CA327" s="11">
        <f t="shared" ref="CA327:CA383" si="186">CA326</f>
        <v>15950</v>
      </c>
      <c r="CB327" s="12">
        <f t="shared" si="177"/>
        <v>-16546013.945015185</v>
      </c>
      <c r="CC327" s="11">
        <f t="shared" ref="CC327:CC383" si="187">CC326</f>
        <v>15</v>
      </c>
    </row>
    <row r="328" spans="58:81">
      <c r="BF328" s="17">
        <f t="shared" si="178"/>
        <v>163</v>
      </c>
      <c r="BG328" s="26">
        <f t="shared" si="171"/>
        <v>1866.1211917578084</v>
      </c>
      <c r="BH328" s="12">
        <f t="shared" si="172"/>
        <v>15.668471330743579</v>
      </c>
      <c r="BI328" s="13">
        <v>-0.28000000000000003</v>
      </c>
      <c r="BJ328" s="12">
        <f t="shared" si="179"/>
        <v>60</v>
      </c>
      <c r="BK328" s="12">
        <f t="shared" si="173"/>
        <v>60</v>
      </c>
      <c r="BL328" s="11">
        <f t="shared" si="180"/>
        <v>2</v>
      </c>
      <c r="BM328" s="11">
        <f t="shared" si="180"/>
        <v>50</v>
      </c>
      <c r="BN328" s="11">
        <f t="shared" si="180"/>
        <v>0</v>
      </c>
      <c r="BO328" s="20">
        <f t="shared" si="181"/>
        <v>0.61994212962962392</v>
      </c>
      <c r="BP328" s="11">
        <f t="shared" si="182"/>
        <v>1</v>
      </c>
      <c r="BQ328" s="11">
        <f t="shared" si="183"/>
        <v>0</v>
      </c>
      <c r="BR328" s="11">
        <f t="shared" si="183"/>
        <v>0</v>
      </c>
      <c r="BS328" s="11">
        <f t="shared" si="174"/>
        <v>1</v>
      </c>
      <c r="BT328" s="12">
        <f t="shared" si="175"/>
        <v>16561966.121191759</v>
      </c>
      <c r="BU328" s="24" t="str">
        <f t="shared" si="184"/>
        <v>Мулянка</v>
      </c>
      <c r="BV328" s="11">
        <f t="shared" si="184"/>
        <v>-1</v>
      </c>
      <c r="BW328" s="24">
        <f>VLOOKUP(BV328,'Типы препятствий'!$A$1:$B$12,2)</f>
        <v>0</v>
      </c>
      <c r="BX328" s="24" t="str">
        <f t="shared" si="185"/>
        <v xml:space="preserve"> </v>
      </c>
      <c r="BY328" s="11">
        <f t="shared" si="185"/>
        <v>16561220</v>
      </c>
      <c r="BZ328" s="25">
        <f t="shared" si="176"/>
        <v>-746.12119175866246</v>
      </c>
      <c r="CA328" s="11">
        <f t="shared" si="186"/>
        <v>15950</v>
      </c>
      <c r="CB328" s="12">
        <f t="shared" si="177"/>
        <v>-16546016.121191759</v>
      </c>
      <c r="CC328" s="11">
        <f t="shared" si="187"/>
        <v>15</v>
      </c>
    </row>
    <row r="329" spans="58:81">
      <c r="BF329" s="17">
        <f t="shared" si="178"/>
        <v>163.5</v>
      </c>
      <c r="BG329" s="26">
        <f t="shared" si="171"/>
        <v>1868.2273683315229</v>
      </c>
      <c r="BH329" s="12">
        <f t="shared" si="172"/>
        <v>15.164471330743579</v>
      </c>
      <c r="BI329" s="13">
        <v>-0.28999999999999998</v>
      </c>
      <c r="BJ329" s="12">
        <f t="shared" si="179"/>
        <v>60</v>
      </c>
      <c r="BK329" s="12">
        <f t="shared" si="173"/>
        <v>60</v>
      </c>
      <c r="BL329" s="11">
        <f t="shared" si="180"/>
        <v>2</v>
      </c>
      <c r="BM329" s="11">
        <f t="shared" si="180"/>
        <v>50</v>
      </c>
      <c r="BN329" s="11">
        <f t="shared" si="180"/>
        <v>0</v>
      </c>
      <c r="BO329" s="20">
        <f t="shared" si="181"/>
        <v>0.61994791666666094</v>
      </c>
      <c r="BP329" s="11">
        <f t="shared" si="182"/>
        <v>1</v>
      </c>
      <c r="BQ329" s="11">
        <f t="shared" si="183"/>
        <v>0</v>
      </c>
      <c r="BR329" s="11">
        <f t="shared" si="183"/>
        <v>0</v>
      </c>
      <c r="BS329" s="11">
        <f t="shared" si="174"/>
        <v>1</v>
      </c>
      <c r="BT329" s="12">
        <f t="shared" si="175"/>
        <v>16561968.227368332</v>
      </c>
      <c r="BU329" s="24" t="str">
        <f t="shared" si="184"/>
        <v>Мулянка</v>
      </c>
      <c r="BV329" s="11">
        <f t="shared" si="184"/>
        <v>-1</v>
      </c>
      <c r="BW329" s="24">
        <f>VLOOKUP(BV329,'Типы препятствий'!$A$1:$B$12,2)</f>
        <v>0</v>
      </c>
      <c r="BX329" s="24" t="str">
        <f t="shared" si="185"/>
        <v xml:space="preserve"> </v>
      </c>
      <c r="BY329" s="11">
        <f t="shared" si="185"/>
        <v>16561220</v>
      </c>
      <c r="BZ329" s="25">
        <f t="shared" si="176"/>
        <v>-748.22736833244562</v>
      </c>
      <c r="CA329" s="11">
        <f t="shared" si="186"/>
        <v>15950</v>
      </c>
      <c r="CB329" s="12">
        <f t="shared" si="177"/>
        <v>-16546018.227368332</v>
      </c>
      <c r="CC329" s="11">
        <f t="shared" si="187"/>
        <v>15</v>
      </c>
    </row>
    <row r="330" spans="58:81">
      <c r="BF330" s="17">
        <f t="shared" si="178"/>
        <v>164</v>
      </c>
      <c r="BG330" s="26">
        <f t="shared" si="171"/>
        <v>1870.2610449052372</v>
      </c>
      <c r="BH330" s="12">
        <f t="shared" si="172"/>
        <v>14.642471330743579</v>
      </c>
      <c r="BI330" s="13">
        <v>-0.32</v>
      </c>
      <c r="BJ330" s="12">
        <f t="shared" si="179"/>
        <v>60</v>
      </c>
      <c r="BK330" s="12">
        <f t="shared" si="173"/>
        <v>60</v>
      </c>
      <c r="BL330" s="11">
        <f t="shared" si="180"/>
        <v>2</v>
      </c>
      <c r="BM330" s="11">
        <f t="shared" si="180"/>
        <v>50</v>
      </c>
      <c r="BN330" s="11">
        <f t="shared" si="180"/>
        <v>0</v>
      </c>
      <c r="BO330" s="20">
        <f t="shared" si="181"/>
        <v>0.61995370370369796</v>
      </c>
      <c r="BP330" s="11">
        <f t="shared" si="182"/>
        <v>1</v>
      </c>
      <c r="BQ330" s="11">
        <f t="shared" si="183"/>
        <v>0</v>
      </c>
      <c r="BR330" s="11">
        <f t="shared" si="183"/>
        <v>0</v>
      </c>
      <c r="BS330" s="11">
        <f t="shared" si="174"/>
        <v>1</v>
      </c>
      <c r="BT330" s="12">
        <f t="shared" si="175"/>
        <v>16561970.261044905</v>
      </c>
      <c r="BU330" s="24" t="str">
        <f t="shared" si="184"/>
        <v>Мулянка</v>
      </c>
      <c r="BV330" s="11">
        <f t="shared" si="184"/>
        <v>-1</v>
      </c>
      <c r="BW330" s="24">
        <f>VLOOKUP(BV330,'Типы препятствий'!$A$1:$B$12,2)</f>
        <v>0</v>
      </c>
      <c r="BX330" s="24" t="str">
        <f t="shared" si="185"/>
        <v xml:space="preserve"> </v>
      </c>
      <c r="BY330" s="11">
        <f t="shared" si="185"/>
        <v>16561220</v>
      </c>
      <c r="BZ330" s="25">
        <f t="shared" si="176"/>
        <v>-750.26104490458965</v>
      </c>
      <c r="CA330" s="11">
        <f t="shared" si="186"/>
        <v>15950</v>
      </c>
      <c r="CB330" s="12">
        <f t="shared" si="177"/>
        <v>-16546020.261044905</v>
      </c>
      <c r="CC330" s="11">
        <f t="shared" si="187"/>
        <v>15</v>
      </c>
    </row>
    <row r="331" spans="58:81">
      <c r="BF331" s="17">
        <f t="shared" si="178"/>
        <v>164.5</v>
      </c>
      <c r="BG331" s="26">
        <f t="shared" si="171"/>
        <v>1872.2147214789516</v>
      </c>
      <c r="BH331" s="12">
        <f t="shared" si="172"/>
        <v>14.066471330743578</v>
      </c>
      <c r="BI331" s="13">
        <v>-0.31</v>
      </c>
      <c r="BJ331" s="12">
        <f t="shared" si="179"/>
        <v>60</v>
      </c>
      <c r="BK331" s="12">
        <f t="shared" si="173"/>
        <v>60</v>
      </c>
      <c r="BL331" s="11">
        <f t="shared" si="180"/>
        <v>2</v>
      </c>
      <c r="BM331" s="11">
        <f t="shared" si="180"/>
        <v>50</v>
      </c>
      <c r="BN331" s="11">
        <f t="shared" si="180"/>
        <v>0</v>
      </c>
      <c r="BO331" s="20">
        <f t="shared" si="181"/>
        <v>0.61995949074073498</v>
      </c>
      <c r="BP331" s="11">
        <f t="shared" si="182"/>
        <v>1</v>
      </c>
      <c r="BQ331" s="11">
        <f t="shared" si="183"/>
        <v>0</v>
      </c>
      <c r="BR331" s="11">
        <f t="shared" si="183"/>
        <v>0</v>
      </c>
      <c r="BS331" s="11">
        <f t="shared" si="174"/>
        <v>1</v>
      </c>
      <c r="BT331" s="12">
        <f t="shared" si="175"/>
        <v>16561972.214721479</v>
      </c>
      <c r="BU331" s="24" t="str">
        <f t="shared" si="184"/>
        <v>Мулянка</v>
      </c>
      <c r="BV331" s="11">
        <f t="shared" si="184"/>
        <v>-1</v>
      </c>
      <c r="BW331" s="24">
        <f>VLOOKUP(BV331,'Типы препятствий'!$A$1:$B$12,2)</f>
        <v>0</v>
      </c>
      <c r="BX331" s="24" t="str">
        <f t="shared" si="185"/>
        <v xml:space="preserve"> </v>
      </c>
      <c r="BY331" s="11">
        <f t="shared" si="185"/>
        <v>16561220</v>
      </c>
      <c r="BZ331" s="25">
        <f t="shared" si="176"/>
        <v>-752.21472147852182</v>
      </c>
      <c r="CA331" s="11">
        <f t="shared" si="186"/>
        <v>15950</v>
      </c>
      <c r="CB331" s="12">
        <f t="shared" si="177"/>
        <v>-16546022.214721479</v>
      </c>
      <c r="CC331" s="11">
        <f t="shared" si="187"/>
        <v>15</v>
      </c>
    </row>
    <row r="332" spans="58:81">
      <c r="BF332" s="17">
        <f t="shared" si="178"/>
        <v>165</v>
      </c>
      <c r="BG332" s="26">
        <f t="shared" si="171"/>
        <v>1874.090898052666</v>
      </c>
      <c r="BH332" s="12">
        <f t="shared" si="172"/>
        <v>13.508471330743578</v>
      </c>
      <c r="BI332" s="13">
        <v>-0.25</v>
      </c>
      <c r="BJ332" s="12">
        <f t="shared" si="179"/>
        <v>60</v>
      </c>
      <c r="BK332" s="12">
        <f t="shared" si="173"/>
        <v>60</v>
      </c>
      <c r="BL332" s="11">
        <f t="shared" si="180"/>
        <v>2</v>
      </c>
      <c r="BM332" s="11">
        <f t="shared" si="180"/>
        <v>50</v>
      </c>
      <c r="BN332" s="11">
        <f t="shared" si="180"/>
        <v>0</v>
      </c>
      <c r="BO332" s="20">
        <f t="shared" si="181"/>
        <v>0.61996527777777199</v>
      </c>
      <c r="BP332" s="11">
        <f t="shared" si="182"/>
        <v>1</v>
      </c>
      <c r="BQ332" s="11">
        <f t="shared" si="183"/>
        <v>0</v>
      </c>
      <c r="BR332" s="11">
        <f t="shared" si="183"/>
        <v>0</v>
      </c>
      <c r="BS332" s="11">
        <f t="shared" si="174"/>
        <v>1</v>
      </c>
      <c r="BT332" s="12">
        <f t="shared" si="175"/>
        <v>16561974.090898052</v>
      </c>
      <c r="BU332" s="24" t="str">
        <f t="shared" si="184"/>
        <v>Мулянка</v>
      </c>
      <c r="BV332" s="11">
        <f t="shared" si="184"/>
        <v>-1</v>
      </c>
      <c r="BW332" s="24">
        <f>VLOOKUP(BV332,'Типы препятствий'!$A$1:$B$12,2)</f>
        <v>0</v>
      </c>
      <c r="BX332" s="24" t="str">
        <f t="shared" si="185"/>
        <v xml:space="preserve"> </v>
      </c>
      <c r="BY332" s="11">
        <f t="shared" si="185"/>
        <v>16561220</v>
      </c>
      <c r="BZ332" s="25">
        <f t="shared" si="176"/>
        <v>-754.09089805185795</v>
      </c>
      <c r="CA332" s="11">
        <f t="shared" si="186"/>
        <v>15950</v>
      </c>
      <c r="CB332" s="12">
        <f t="shared" si="177"/>
        <v>-16546024.090898052</v>
      </c>
      <c r="CC332" s="11">
        <f t="shared" si="187"/>
        <v>15</v>
      </c>
    </row>
    <row r="333" spans="58:81">
      <c r="BF333" s="17">
        <f t="shared" si="178"/>
        <v>165.5</v>
      </c>
      <c r="BG333" s="26">
        <f t="shared" si="171"/>
        <v>1875.9045746263805</v>
      </c>
      <c r="BH333" s="12">
        <f t="shared" si="172"/>
        <v>13.058471330743579</v>
      </c>
      <c r="BI333" s="13">
        <v>-0.21</v>
      </c>
      <c r="BJ333" s="12">
        <f t="shared" si="179"/>
        <v>60</v>
      </c>
      <c r="BK333" s="12">
        <f t="shared" si="173"/>
        <v>60</v>
      </c>
      <c r="BL333" s="11">
        <f t="shared" si="180"/>
        <v>2</v>
      </c>
      <c r="BM333" s="11">
        <f t="shared" si="180"/>
        <v>50</v>
      </c>
      <c r="BN333" s="11">
        <f t="shared" si="180"/>
        <v>0</v>
      </c>
      <c r="BO333" s="20">
        <f t="shared" si="181"/>
        <v>0.61997106481480901</v>
      </c>
      <c r="BP333" s="11">
        <f t="shared" si="182"/>
        <v>1</v>
      </c>
      <c r="BQ333" s="11">
        <f t="shared" si="183"/>
        <v>0</v>
      </c>
      <c r="BR333" s="11">
        <f t="shared" si="183"/>
        <v>0</v>
      </c>
      <c r="BS333" s="11">
        <f t="shared" si="174"/>
        <v>1</v>
      </c>
      <c r="BT333" s="12">
        <f t="shared" si="175"/>
        <v>16561975.904574627</v>
      </c>
      <c r="BU333" s="24" t="str">
        <f t="shared" si="184"/>
        <v>Мулянка</v>
      </c>
      <c r="BV333" s="11">
        <f t="shared" si="184"/>
        <v>-1</v>
      </c>
      <c r="BW333" s="24">
        <f>VLOOKUP(BV333,'Типы препятствий'!$A$1:$B$12,2)</f>
        <v>0</v>
      </c>
      <c r="BX333" s="24" t="str">
        <f t="shared" si="185"/>
        <v xml:space="preserve"> </v>
      </c>
      <c r="BY333" s="11">
        <f t="shared" si="185"/>
        <v>16561220</v>
      </c>
      <c r="BZ333" s="25">
        <f t="shared" si="176"/>
        <v>-755.90457462705672</v>
      </c>
      <c r="CA333" s="11">
        <f t="shared" si="186"/>
        <v>15950</v>
      </c>
      <c r="CB333" s="12">
        <f t="shared" si="177"/>
        <v>-16546025.904574627</v>
      </c>
      <c r="CC333" s="11">
        <f t="shared" si="187"/>
        <v>15</v>
      </c>
    </row>
    <row r="334" spans="58:81">
      <c r="BF334" s="17">
        <f t="shared" si="178"/>
        <v>166</v>
      </c>
      <c r="BG334" s="26">
        <f t="shared" si="171"/>
        <v>1877.665751200095</v>
      </c>
      <c r="BH334" s="12">
        <f t="shared" si="172"/>
        <v>12.680471330743579</v>
      </c>
      <c r="BI334" s="13">
        <v>-0.21</v>
      </c>
      <c r="BJ334" s="12">
        <f t="shared" si="179"/>
        <v>60</v>
      </c>
      <c r="BK334" s="12">
        <f t="shared" si="173"/>
        <v>60</v>
      </c>
      <c r="BL334" s="11">
        <f t="shared" si="180"/>
        <v>2</v>
      </c>
      <c r="BM334" s="11">
        <f t="shared" si="180"/>
        <v>50</v>
      </c>
      <c r="BN334" s="11">
        <f t="shared" si="180"/>
        <v>0</v>
      </c>
      <c r="BO334" s="20">
        <f t="shared" si="181"/>
        <v>0.61997685185184603</v>
      </c>
      <c r="BP334" s="11">
        <f t="shared" si="182"/>
        <v>1</v>
      </c>
      <c r="BQ334" s="11">
        <f t="shared" si="183"/>
        <v>0</v>
      </c>
      <c r="BR334" s="11">
        <f t="shared" si="183"/>
        <v>0</v>
      </c>
      <c r="BS334" s="11">
        <f t="shared" si="174"/>
        <v>1</v>
      </c>
      <c r="BT334" s="12">
        <f t="shared" si="175"/>
        <v>16561977.6657512</v>
      </c>
      <c r="BU334" s="24" t="str">
        <f t="shared" si="184"/>
        <v>Мулянка</v>
      </c>
      <c r="BV334" s="11">
        <f t="shared" si="184"/>
        <v>-1</v>
      </c>
      <c r="BW334" s="24">
        <f>VLOOKUP(BV334,'Типы препятствий'!$A$1:$B$12,2)</f>
        <v>0</v>
      </c>
      <c r="BX334" s="24" t="str">
        <f t="shared" si="185"/>
        <v xml:space="preserve"> </v>
      </c>
      <c r="BY334" s="11">
        <f t="shared" si="185"/>
        <v>16561220</v>
      </c>
      <c r="BZ334" s="25">
        <f t="shared" si="176"/>
        <v>-757.66575120016932</v>
      </c>
      <c r="CA334" s="11">
        <f t="shared" si="186"/>
        <v>15950</v>
      </c>
      <c r="CB334" s="12">
        <f t="shared" si="177"/>
        <v>-16546027.6657512</v>
      </c>
      <c r="CC334" s="11">
        <f t="shared" si="187"/>
        <v>15</v>
      </c>
    </row>
    <row r="335" spans="58:81">
      <c r="BF335" s="17">
        <f t="shared" si="178"/>
        <v>166.5</v>
      </c>
      <c r="BG335" s="26">
        <f t="shared" si="171"/>
        <v>1879.3744277738094</v>
      </c>
      <c r="BH335" s="12">
        <f t="shared" si="172"/>
        <v>12.302471330743579</v>
      </c>
      <c r="BI335" s="13">
        <v>-0.21</v>
      </c>
      <c r="BJ335" s="12">
        <f t="shared" si="179"/>
        <v>60</v>
      </c>
      <c r="BK335" s="12">
        <f t="shared" si="173"/>
        <v>60</v>
      </c>
      <c r="BL335" s="11">
        <f t="shared" si="180"/>
        <v>2</v>
      </c>
      <c r="BM335" s="11">
        <f t="shared" si="180"/>
        <v>50</v>
      </c>
      <c r="BN335" s="11">
        <f t="shared" si="180"/>
        <v>0</v>
      </c>
      <c r="BO335" s="20">
        <f t="shared" si="181"/>
        <v>0.61998263888888305</v>
      </c>
      <c r="BP335" s="11">
        <f t="shared" si="182"/>
        <v>1</v>
      </c>
      <c r="BQ335" s="11">
        <f t="shared" si="183"/>
        <v>0</v>
      </c>
      <c r="BR335" s="11">
        <f t="shared" si="183"/>
        <v>0</v>
      </c>
      <c r="BS335" s="11">
        <f t="shared" si="174"/>
        <v>1</v>
      </c>
      <c r="BT335" s="12">
        <f t="shared" si="175"/>
        <v>16561979.374427773</v>
      </c>
      <c r="BU335" s="24" t="str">
        <f t="shared" si="184"/>
        <v>Мулянка</v>
      </c>
      <c r="BV335" s="11">
        <f t="shared" si="184"/>
        <v>-1</v>
      </c>
      <c r="BW335" s="24">
        <f>VLOOKUP(BV335,'Типы препятствий'!$A$1:$B$12,2)</f>
        <v>0</v>
      </c>
      <c r="BX335" s="24" t="str">
        <f t="shared" si="185"/>
        <v xml:space="preserve"> </v>
      </c>
      <c r="BY335" s="11">
        <f t="shared" si="185"/>
        <v>16561220</v>
      </c>
      <c r="BZ335" s="25">
        <f t="shared" si="176"/>
        <v>-759.37442777305841</v>
      </c>
      <c r="CA335" s="11">
        <f t="shared" si="186"/>
        <v>15950</v>
      </c>
      <c r="CB335" s="12">
        <f t="shared" si="177"/>
        <v>-16546029.374427773</v>
      </c>
      <c r="CC335" s="11">
        <f t="shared" si="187"/>
        <v>15</v>
      </c>
    </row>
    <row r="336" spans="58:81">
      <c r="BF336" s="17">
        <f t="shared" si="178"/>
        <v>167</v>
      </c>
      <c r="BG336" s="26">
        <f t="shared" si="171"/>
        <v>1881.0306043475239</v>
      </c>
      <c r="BH336" s="12">
        <f t="shared" si="172"/>
        <v>11.924471330743579</v>
      </c>
      <c r="BI336" s="13">
        <v>-0.2</v>
      </c>
      <c r="BJ336" s="12">
        <f t="shared" si="179"/>
        <v>60</v>
      </c>
      <c r="BK336" s="12">
        <f t="shared" si="173"/>
        <v>60</v>
      </c>
      <c r="BL336" s="11">
        <f t="shared" si="180"/>
        <v>2</v>
      </c>
      <c r="BM336" s="11">
        <f t="shared" si="180"/>
        <v>50</v>
      </c>
      <c r="BN336" s="11">
        <f t="shared" si="180"/>
        <v>0</v>
      </c>
      <c r="BO336" s="20">
        <f t="shared" si="181"/>
        <v>0.61998842592592007</v>
      </c>
      <c r="BP336" s="11">
        <f t="shared" si="182"/>
        <v>1</v>
      </c>
      <c r="BQ336" s="11">
        <f t="shared" si="183"/>
        <v>0</v>
      </c>
      <c r="BR336" s="11">
        <f t="shared" si="183"/>
        <v>0</v>
      </c>
      <c r="BS336" s="11">
        <f t="shared" si="174"/>
        <v>1</v>
      </c>
      <c r="BT336" s="12">
        <f t="shared" si="175"/>
        <v>16561981.030604348</v>
      </c>
      <c r="BU336" s="24" t="str">
        <f t="shared" si="184"/>
        <v>Мулянка</v>
      </c>
      <c r="BV336" s="11">
        <f t="shared" si="184"/>
        <v>-1</v>
      </c>
      <c r="BW336" s="24">
        <f>VLOOKUP(BV336,'Типы препятствий'!$A$1:$B$12,2)</f>
        <v>0</v>
      </c>
      <c r="BX336" s="24" t="str">
        <f t="shared" si="185"/>
        <v xml:space="preserve"> </v>
      </c>
      <c r="BY336" s="11">
        <f t="shared" si="185"/>
        <v>16561220</v>
      </c>
      <c r="BZ336" s="25">
        <f t="shared" si="176"/>
        <v>-761.03060434758663</v>
      </c>
      <c r="CA336" s="11">
        <f t="shared" si="186"/>
        <v>15950</v>
      </c>
      <c r="CB336" s="12">
        <f t="shared" si="177"/>
        <v>-16546031.030604348</v>
      </c>
      <c r="CC336" s="11">
        <f t="shared" si="187"/>
        <v>15</v>
      </c>
    </row>
    <row r="337" spans="58:81">
      <c r="BF337" s="17">
        <f t="shared" si="178"/>
        <v>167.5</v>
      </c>
      <c r="BG337" s="26">
        <f t="shared" si="171"/>
        <v>1882.6367809212384</v>
      </c>
      <c r="BH337" s="12">
        <f t="shared" si="172"/>
        <v>11.564471330743579</v>
      </c>
      <c r="BI337" s="13">
        <v>-0.19</v>
      </c>
      <c r="BJ337" s="12">
        <f t="shared" si="179"/>
        <v>60</v>
      </c>
      <c r="BK337" s="12">
        <f t="shared" si="173"/>
        <v>60</v>
      </c>
      <c r="BL337" s="11">
        <f t="shared" si="180"/>
        <v>2</v>
      </c>
      <c r="BM337" s="11">
        <f t="shared" si="180"/>
        <v>50</v>
      </c>
      <c r="BN337" s="11">
        <f t="shared" si="180"/>
        <v>0</v>
      </c>
      <c r="BO337" s="20">
        <f t="shared" si="181"/>
        <v>0.61999421296295709</v>
      </c>
      <c r="BP337" s="11">
        <f t="shared" si="182"/>
        <v>1</v>
      </c>
      <c r="BQ337" s="11">
        <f t="shared" si="183"/>
        <v>0</v>
      </c>
      <c r="BR337" s="11">
        <f t="shared" si="183"/>
        <v>0</v>
      </c>
      <c r="BS337" s="11">
        <f t="shared" si="174"/>
        <v>1</v>
      </c>
      <c r="BT337" s="12">
        <f t="shared" si="175"/>
        <v>16561982.636780921</v>
      </c>
      <c r="BU337" s="24" t="str">
        <f t="shared" si="184"/>
        <v>Мулянка</v>
      </c>
      <c r="BV337" s="11">
        <f t="shared" si="184"/>
        <v>-1</v>
      </c>
      <c r="BW337" s="24">
        <f>VLOOKUP(BV337,'Типы препятствий'!$A$1:$B$12,2)</f>
        <v>0</v>
      </c>
      <c r="BX337" s="24" t="str">
        <f t="shared" si="185"/>
        <v xml:space="preserve"> </v>
      </c>
      <c r="BY337" s="11">
        <f t="shared" si="185"/>
        <v>16561220</v>
      </c>
      <c r="BZ337" s="25">
        <f t="shared" si="176"/>
        <v>-762.63678092136979</v>
      </c>
      <c r="CA337" s="11">
        <f t="shared" si="186"/>
        <v>15950</v>
      </c>
      <c r="CB337" s="12">
        <f t="shared" si="177"/>
        <v>-16546032.636780921</v>
      </c>
      <c r="CC337" s="11">
        <f t="shared" si="187"/>
        <v>15</v>
      </c>
    </row>
    <row r="338" spans="58:81">
      <c r="BF338" s="17">
        <f t="shared" si="178"/>
        <v>168</v>
      </c>
      <c r="BG338" s="26">
        <f t="shared" si="171"/>
        <v>1884.1954574949527</v>
      </c>
      <c r="BH338" s="12">
        <f t="shared" si="172"/>
        <v>11.222471330743579</v>
      </c>
      <c r="BI338" s="13">
        <f t="shared" ref="BI338" si="188">BI337*0.95</f>
        <v>-0.18049999999999999</v>
      </c>
      <c r="BJ338" s="12">
        <f t="shared" si="179"/>
        <v>60</v>
      </c>
      <c r="BK338" s="12">
        <f t="shared" si="173"/>
        <v>60</v>
      </c>
      <c r="BL338" s="11">
        <f t="shared" si="180"/>
        <v>2</v>
      </c>
      <c r="BM338" s="11">
        <f t="shared" si="180"/>
        <v>50</v>
      </c>
      <c r="BN338" s="11">
        <f t="shared" si="180"/>
        <v>0</v>
      </c>
      <c r="BO338" s="20">
        <f t="shared" si="181"/>
        <v>0.61999999999999411</v>
      </c>
      <c r="BP338" s="11">
        <f t="shared" si="182"/>
        <v>1</v>
      </c>
      <c r="BQ338" s="11">
        <f t="shared" si="183"/>
        <v>0</v>
      </c>
      <c r="BR338" s="11">
        <f t="shared" si="183"/>
        <v>0</v>
      </c>
      <c r="BS338" s="11">
        <f t="shared" si="174"/>
        <v>1</v>
      </c>
      <c r="BT338" s="12">
        <f t="shared" si="175"/>
        <v>16561984.195457496</v>
      </c>
      <c r="BU338" s="24" t="str">
        <f t="shared" si="184"/>
        <v>Мулянка</v>
      </c>
      <c r="BV338" s="11">
        <f t="shared" si="184"/>
        <v>-1</v>
      </c>
      <c r="BW338" s="24">
        <f>VLOOKUP(BV338,'Типы препятствий'!$A$1:$B$12,2)</f>
        <v>0</v>
      </c>
      <c r="BX338" s="24" t="str">
        <f t="shared" si="185"/>
        <v xml:space="preserve"> </v>
      </c>
      <c r="BY338" s="11">
        <f t="shared" si="185"/>
        <v>16561220</v>
      </c>
      <c r="BZ338" s="25">
        <f t="shared" si="176"/>
        <v>-764.195457495749</v>
      </c>
      <c r="CA338" s="11">
        <f t="shared" si="186"/>
        <v>15950</v>
      </c>
      <c r="CB338" s="12">
        <f t="shared" si="177"/>
        <v>-16546034.195457496</v>
      </c>
      <c r="CC338" s="11">
        <f t="shared" si="187"/>
        <v>15</v>
      </c>
    </row>
    <row r="339" spans="58:81">
      <c r="BF339" s="17">
        <f t="shared" si="178"/>
        <v>168.5</v>
      </c>
      <c r="BG339" s="26">
        <f t="shared" si="171"/>
        <v>1885.7090090686672</v>
      </c>
      <c r="BH339" s="12">
        <f t="shared" si="172"/>
        <v>10.897571330743579</v>
      </c>
      <c r="BI339" s="13">
        <v>-0.19</v>
      </c>
      <c r="BJ339" s="12">
        <f t="shared" si="179"/>
        <v>60</v>
      </c>
      <c r="BK339" s="12">
        <f t="shared" si="173"/>
        <v>60</v>
      </c>
      <c r="BL339" s="11">
        <f t="shared" si="180"/>
        <v>2</v>
      </c>
      <c r="BM339" s="11">
        <f t="shared" si="180"/>
        <v>50</v>
      </c>
      <c r="BN339" s="11">
        <f t="shared" si="180"/>
        <v>0</v>
      </c>
      <c r="BO339" s="20">
        <f t="shared" si="181"/>
        <v>0.62000578703703113</v>
      </c>
      <c r="BP339" s="11">
        <f t="shared" si="182"/>
        <v>1</v>
      </c>
      <c r="BQ339" s="11">
        <f t="shared" si="183"/>
        <v>0</v>
      </c>
      <c r="BR339" s="11">
        <f t="shared" si="183"/>
        <v>0</v>
      </c>
      <c r="BS339" s="11">
        <f t="shared" si="174"/>
        <v>1</v>
      </c>
      <c r="BT339" s="12">
        <f t="shared" si="175"/>
        <v>16561985.709009068</v>
      </c>
      <c r="BU339" s="24" t="str">
        <f t="shared" si="184"/>
        <v>Мулянка</v>
      </c>
      <c r="BV339" s="11">
        <f t="shared" si="184"/>
        <v>-1</v>
      </c>
      <c r="BW339" s="24">
        <f>VLOOKUP(BV339,'Типы препятствий'!$A$1:$B$12,2)</f>
        <v>0</v>
      </c>
      <c r="BX339" s="24" t="str">
        <f t="shared" si="185"/>
        <v xml:space="preserve"> </v>
      </c>
      <c r="BY339" s="11">
        <f t="shared" si="185"/>
        <v>16561220</v>
      </c>
      <c r="BZ339" s="25">
        <f t="shared" si="176"/>
        <v>-765.70900906808674</v>
      </c>
      <c r="CA339" s="11">
        <f t="shared" si="186"/>
        <v>15950</v>
      </c>
      <c r="CB339" s="12">
        <f t="shared" si="177"/>
        <v>-16546035.709009068</v>
      </c>
      <c r="CC339" s="11">
        <f t="shared" si="187"/>
        <v>15</v>
      </c>
    </row>
    <row r="340" spans="58:81">
      <c r="BF340" s="17">
        <f t="shared" si="178"/>
        <v>169</v>
      </c>
      <c r="BG340" s="26">
        <f t="shared" si="171"/>
        <v>1887.1750606423816</v>
      </c>
      <c r="BH340" s="12">
        <f t="shared" si="172"/>
        <v>10.555571330743579</v>
      </c>
      <c r="BI340" s="13">
        <v>-0.05</v>
      </c>
      <c r="BJ340" s="12">
        <f t="shared" si="179"/>
        <v>60</v>
      </c>
      <c r="BK340" s="12">
        <f t="shared" si="173"/>
        <v>60</v>
      </c>
      <c r="BL340" s="11">
        <f t="shared" si="180"/>
        <v>2</v>
      </c>
      <c r="BM340" s="11">
        <f t="shared" si="180"/>
        <v>50</v>
      </c>
      <c r="BN340" s="11">
        <f t="shared" si="180"/>
        <v>0</v>
      </c>
      <c r="BO340" s="20">
        <f t="shared" si="181"/>
        <v>0.62001157407406815</v>
      </c>
      <c r="BP340" s="11">
        <f t="shared" si="182"/>
        <v>1</v>
      </c>
      <c r="BQ340" s="11">
        <f t="shared" si="183"/>
        <v>0</v>
      </c>
      <c r="BR340" s="11">
        <f t="shared" si="183"/>
        <v>0</v>
      </c>
      <c r="BS340" s="11">
        <f t="shared" si="174"/>
        <v>1</v>
      </c>
      <c r="BT340" s="12">
        <f t="shared" si="175"/>
        <v>16561987.175060643</v>
      </c>
      <c r="BU340" s="24" t="str">
        <f t="shared" si="184"/>
        <v>Мулянка</v>
      </c>
      <c r="BV340" s="11">
        <f t="shared" si="184"/>
        <v>-1</v>
      </c>
      <c r="BW340" s="24">
        <f>VLOOKUP(BV340,'Типы препятствий'!$A$1:$B$12,2)</f>
        <v>0</v>
      </c>
      <c r="BX340" s="24" t="str">
        <f t="shared" si="185"/>
        <v xml:space="preserve"> </v>
      </c>
      <c r="BY340" s="11">
        <f t="shared" si="185"/>
        <v>16561220</v>
      </c>
      <c r="BZ340" s="25">
        <f t="shared" si="176"/>
        <v>-767.17506064288318</v>
      </c>
      <c r="CA340" s="11">
        <f t="shared" si="186"/>
        <v>15950</v>
      </c>
      <c r="CB340" s="12">
        <f t="shared" si="177"/>
        <v>-16546037.175060643</v>
      </c>
      <c r="CC340" s="11">
        <f t="shared" si="187"/>
        <v>15</v>
      </c>
    </row>
    <row r="341" spans="58:81">
      <c r="BF341" s="17">
        <f t="shared" si="178"/>
        <v>169.5</v>
      </c>
      <c r="BG341" s="26">
        <f t="shared" si="171"/>
        <v>1888.6286122160959</v>
      </c>
      <c r="BH341" s="12">
        <f t="shared" si="172"/>
        <v>10.465571330743579</v>
      </c>
      <c r="BI341" s="13">
        <v>-0.01</v>
      </c>
      <c r="BJ341" s="12">
        <f t="shared" si="179"/>
        <v>60</v>
      </c>
      <c r="BK341" s="12">
        <f t="shared" si="173"/>
        <v>60</v>
      </c>
      <c r="BL341" s="11">
        <f t="shared" si="180"/>
        <v>2</v>
      </c>
      <c r="BM341" s="11">
        <f t="shared" si="180"/>
        <v>50</v>
      </c>
      <c r="BN341" s="11">
        <f t="shared" si="180"/>
        <v>0</v>
      </c>
      <c r="BO341" s="20">
        <f t="shared" si="181"/>
        <v>0.62001736111110517</v>
      </c>
      <c r="BP341" s="11">
        <f t="shared" si="182"/>
        <v>1</v>
      </c>
      <c r="BQ341" s="11">
        <f t="shared" si="183"/>
        <v>0</v>
      </c>
      <c r="BR341" s="11">
        <f t="shared" si="183"/>
        <v>0</v>
      </c>
      <c r="BS341" s="11">
        <f t="shared" si="174"/>
        <v>1</v>
      </c>
      <c r="BT341" s="12">
        <f t="shared" si="175"/>
        <v>16561988.628612217</v>
      </c>
      <c r="BU341" s="24" t="str">
        <f t="shared" si="184"/>
        <v>Мулянка</v>
      </c>
      <c r="BV341" s="11">
        <f t="shared" si="184"/>
        <v>-1</v>
      </c>
      <c r="BW341" s="24">
        <f>VLOOKUP(BV341,'Типы препятствий'!$A$1:$B$12,2)</f>
        <v>0</v>
      </c>
      <c r="BX341" s="24" t="str">
        <f t="shared" si="185"/>
        <v xml:space="preserve"> </v>
      </c>
      <c r="BY341" s="11">
        <f t="shared" si="185"/>
        <v>16561220</v>
      </c>
      <c r="BZ341" s="25">
        <f t="shared" si="176"/>
        <v>-768.62861221656203</v>
      </c>
      <c r="CA341" s="11">
        <f t="shared" si="186"/>
        <v>15950</v>
      </c>
      <c r="CB341" s="12">
        <f t="shared" si="177"/>
        <v>-16546038.628612217</v>
      </c>
      <c r="CC341" s="11">
        <f t="shared" si="187"/>
        <v>15</v>
      </c>
    </row>
    <row r="342" spans="58:81">
      <c r="BF342" s="17">
        <f t="shared" si="178"/>
        <v>170</v>
      </c>
      <c r="BG342" s="26">
        <f t="shared" si="171"/>
        <v>1890.0796637898104</v>
      </c>
      <c r="BH342" s="12">
        <f t="shared" si="172"/>
        <v>10.447571330743578</v>
      </c>
      <c r="BI342" s="13">
        <f t="shared" ref="BI327:BI383" si="189">BI341*0.95</f>
        <v>-9.4999999999999998E-3</v>
      </c>
      <c r="BJ342" s="12">
        <f t="shared" si="179"/>
        <v>60</v>
      </c>
      <c r="BK342" s="12">
        <f t="shared" si="173"/>
        <v>60</v>
      </c>
      <c r="BL342" s="11">
        <f t="shared" si="180"/>
        <v>2</v>
      </c>
      <c r="BM342" s="11">
        <f t="shared" si="180"/>
        <v>50</v>
      </c>
      <c r="BN342" s="11">
        <f t="shared" si="180"/>
        <v>0</v>
      </c>
      <c r="BO342" s="20">
        <f t="shared" si="181"/>
        <v>0.62002314814814219</v>
      </c>
      <c r="BP342" s="11">
        <f t="shared" si="182"/>
        <v>1</v>
      </c>
      <c r="BQ342" s="11">
        <f t="shared" si="183"/>
        <v>0</v>
      </c>
      <c r="BR342" s="11">
        <f t="shared" si="183"/>
        <v>0</v>
      </c>
      <c r="BS342" s="11">
        <f t="shared" si="174"/>
        <v>1</v>
      </c>
      <c r="BT342" s="12">
        <f t="shared" si="175"/>
        <v>16561990.079663789</v>
      </c>
      <c r="BU342" s="24" t="str">
        <f t="shared" si="184"/>
        <v>Мулянка</v>
      </c>
      <c r="BV342" s="11">
        <f t="shared" si="184"/>
        <v>-1</v>
      </c>
      <c r="BW342" s="24">
        <f>VLOOKUP(BV342,'Типы препятствий'!$A$1:$B$12,2)</f>
        <v>0</v>
      </c>
      <c r="BX342" s="24" t="str">
        <f t="shared" si="185"/>
        <v xml:space="preserve"> </v>
      </c>
      <c r="BY342" s="11">
        <f t="shared" si="185"/>
        <v>16561220</v>
      </c>
      <c r="BZ342" s="25">
        <f t="shared" si="176"/>
        <v>-770.07966378889978</v>
      </c>
      <c r="CA342" s="11">
        <f t="shared" si="186"/>
        <v>15950</v>
      </c>
      <c r="CB342" s="12">
        <f t="shared" si="177"/>
        <v>-16546040.079663789</v>
      </c>
      <c r="CC342" s="11">
        <f t="shared" si="187"/>
        <v>15</v>
      </c>
    </row>
    <row r="343" spans="58:81">
      <c r="BF343" s="17">
        <f t="shared" si="178"/>
        <v>170.5</v>
      </c>
      <c r="BG343" s="26">
        <f t="shared" si="171"/>
        <v>1891.5283403635249</v>
      </c>
      <c r="BH343" s="12">
        <f t="shared" si="172"/>
        <v>10.430471330743579</v>
      </c>
      <c r="BI343" s="13">
        <f t="shared" si="189"/>
        <v>-9.025E-3</v>
      </c>
      <c r="BJ343" s="12">
        <f t="shared" si="179"/>
        <v>60</v>
      </c>
      <c r="BK343" s="12">
        <f t="shared" si="173"/>
        <v>60</v>
      </c>
      <c r="BL343" s="11">
        <f t="shared" ref="BL343:BN358" si="190">BL342</f>
        <v>2</v>
      </c>
      <c r="BM343" s="11">
        <f t="shared" si="190"/>
        <v>50</v>
      </c>
      <c r="BN343" s="11">
        <f t="shared" si="190"/>
        <v>0</v>
      </c>
      <c r="BO343" s="20">
        <f t="shared" si="181"/>
        <v>0.62002893518517921</v>
      </c>
      <c r="BP343" s="11">
        <f t="shared" si="182"/>
        <v>1</v>
      </c>
      <c r="BQ343" s="11">
        <f t="shared" ref="BQ343:BR358" si="191">BQ342</f>
        <v>0</v>
      </c>
      <c r="BR343" s="11">
        <f t="shared" si="191"/>
        <v>0</v>
      </c>
      <c r="BS343" s="11">
        <f t="shared" si="174"/>
        <v>1</v>
      </c>
      <c r="BT343" s="12">
        <f t="shared" si="175"/>
        <v>16561991.528340364</v>
      </c>
      <c r="BU343" s="24" t="str">
        <f t="shared" ref="BU343:BV358" si="192">BU342</f>
        <v>Мулянка</v>
      </c>
      <c r="BV343" s="11">
        <f t="shared" si="192"/>
        <v>-1</v>
      </c>
      <c r="BW343" s="24">
        <f>VLOOKUP(BV343,'Типы препятствий'!$A$1:$B$12,2)</f>
        <v>0</v>
      </c>
      <c r="BX343" s="24" t="str">
        <f t="shared" ref="BX343:BY358" si="193">BX342</f>
        <v xml:space="preserve"> </v>
      </c>
      <c r="BY343" s="11">
        <f t="shared" si="193"/>
        <v>16561220</v>
      </c>
      <c r="BZ343" s="25">
        <f t="shared" si="176"/>
        <v>-771.52834036387503</v>
      </c>
      <c r="CA343" s="11">
        <f t="shared" si="186"/>
        <v>15950</v>
      </c>
      <c r="CB343" s="12">
        <f t="shared" si="177"/>
        <v>-16546041.528340364</v>
      </c>
      <c r="CC343" s="11">
        <f t="shared" si="187"/>
        <v>15</v>
      </c>
    </row>
    <row r="344" spans="58:81">
      <c r="BF344" s="17">
        <f t="shared" si="178"/>
        <v>171</v>
      </c>
      <c r="BG344" s="26">
        <f t="shared" si="171"/>
        <v>1892.9747606872393</v>
      </c>
      <c r="BH344" s="12">
        <f t="shared" si="172"/>
        <v>10.414226330743579</v>
      </c>
      <c r="BI344" s="13">
        <v>0</v>
      </c>
      <c r="BJ344" s="12">
        <f t="shared" si="179"/>
        <v>60</v>
      </c>
      <c r="BK344" s="12">
        <f t="shared" si="173"/>
        <v>60</v>
      </c>
      <c r="BL344" s="11">
        <f t="shared" si="190"/>
        <v>2</v>
      </c>
      <c r="BM344" s="11">
        <f t="shared" si="190"/>
        <v>50</v>
      </c>
      <c r="BN344" s="11">
        <f t="shared" si="190"/>
        <v>0</v>
      </c>
      <c r="BO344" s="20">
        <f t="shared" si="181"/>
        <v>0.62003472222221623</v>
      </c>
      <c r="BP344" s="11">
        <f t="shared" si="182"/>
        <v>1</v>
      </c>
      <c r="BQ344" s="11">
        <f t="shared" si="191"/>
        <v>0</v>
      </c>
      <c r="BR344" s="11">
        <f t="shared" si="191"/>
        <v>0</v>
      </c>
      <c r="BS344" s="11">
        <f t="shared" si="174"/>
        <v>1</v>
      </c>
      <c r="BT344" s="12">
        <f t="shared" si="175"/>
        <v>16561992.974760687</v>
      </c>
      <c r="BU344" s="24" t="str">
        <f t="shared" si="192"/>
        <v>Мулянка</v>
      </c>
      <c r="BV344" s="11">
        <f t="shared" si="192"/>
        <v>-1</v>
      </c>
      <c r="BW344" s="24">
        <f>VLOOKUP(BV344,'Типы препятствий'!$A$1:$B$12,2)</f>
        <v>0</v>
      </c>
      <c r="BX344" s="24" t="str">
        <f t="shared" si="193"/>
        <v xml:space="preserve"> </v>
      </c>
      <c r="BY344" s="11">
        <f t="shared" si="193"/>
        <v>16561220</v>
      </c>
      <c r="BZ344" s="25">
        <f t="shared" si="176"/>
        <v>-772.9747606869787</v>
      </c>
      <c r="CA344" s="11">
        <f t="shared" si="186"/>
        <v>15950</v>
      </c>
      <c r="CB344" s="12">
        <f t="shared" si="177"/>
        <v>-16546042.974760687</v>
      </c>
      <c r="CC344" s="11">
        <f t="shared" si="187"/>
        <v>15</v>
      </c>
    </row>
    <row r="345" spans="58:81">
      <c r="BF345" s="17">
        <f t="shared" si="178"/>
        <v>171.5</v>
      </c>
      <c r="BG345" s="26">
        <f t="shared" si="171"/>
        <v>1894.4211810109537</v>
      </c>
      <c r="BH345" s="12">
        <f t="shared" si="172"/>
        <v>10.414226330743579</v>
      </c>
      <c r="BI345" s="13">
        <f t="shared" si="189"/>
        <v>0</v>
      </c>
      <c r="BJ345" s="12">
        <f t="shared" si="179"/>
        <v>60</v>
      </c>
      <c r="BK345" s="12">
        <f t="shared" si="173"/>
        <v>60</v>
      </c>
      <c r="BL345" s="11">
        <f t="shared" si="190"/>
        <v>2</v>
      </c>
      <c r="BM345" s="11">
        <f t="shared" si="190"/>
        <v>50</v>
      </c>
      <c r="BN345" s="11">
        <f t="shared" si="190"/>
        <v>0</v>
      </c>
      <c r="BO345" s="20">
        <f t="shared" si="181"/>
        <v>0.62004050925925325</v>
      </c>
      <c r="BP345" s="11">
        <f t="shared" si="182"/>
        <v>1</v>
      </c>
      <c r="BQ345" s="11">
        <f t="shared" si="191"/>
        <v>0</v>
      </c>
      <c r="BR345" s="11">
        <f t="shared" si="191"/>
        <v>0</v>
      </c>
      <c r="BS345" s="11">
        <f t="shared" si="174"/>
        <v>1</v>
      </c>
      <c r="BT345" s="12">
        <f t="shared" si="175"/>
        <v>16561994.42118101</v>
      </c>
      <c r="BU345" s="24" t="str">
        <f t="shared" si="192"/>
        <v>Мулянка</v>
      </c>
      <c r="BV345" s="11">
        <f t="shared" si="192"/>
        <v>-1</v>
      </c>
      <c r="BW345" s="24">
        <f>VLOOKUP(BV345,'Типы препятствий'!$A$1:$B$12,2)</f>
        <v>0</v>
      </c>
      <c r="BX345" s="24" t="str">
        <f t="shared" si="193"/>
        <v xml:space="preserve"> </v>
      </c>
      <c r="BY345" s="11">
        <f t="shared" si="193"/>
        <v>16561220</v>
      </c>
      <c r="BZ345" s="25">
        <f t="shared" si="176"/>
        <v>-774.42118101008236</v>
      </c>
      <c r="CA345" s="11">
        <f t="shared" si="186"/>
        <v>15950</v>
      </c>
      <c r="CB345" s="12">
        <f t="shared" si="177"/>
        <v>-16546044.42118101</v>
      </c>
      <c r="CC345" s="11">
        <f t="shared" si="187"/>
        <v>15</v>
      </c>
    </row>
    <row r="346" spans="58:81">
      <c r="BF346" s="17">
        <f t="shared" si="178"/>
        <v>172</v>
      </c>
      <c r="BG346" s="26">
        <f t="shared" si="171"/>
        <v>1895.8676013346681</v>
      </c>
      <c r="BH346" s="12">
        <f t="shared" si="172"/>
        <v>10.414226330743579</v>
      </c>
      <c r="BI346" s="13">
        <f t="shared" si="189"/>
        <v>0</v>
      </c>
      <c r="BJ346" s="12">
        <f t="shared" si="179"/>
        <v>60</v>
      </c>
      <c r="BK346" s="12">
        <f t="shared" si="173"/>
        <v>60</v>
      </c>
      <c r="BL346" s="11">
        <f t="shared" si="190"/>
        <v>2</v>
      </c>
      <c r="BM346" s="11">
        <f t="shared" si="190"/>
        <v>50</v>
      </c>
      <c r="BN346" s="11">
        <f t="shared" si="190"/>
        <v>0</v>
      </c>
      <c r="BO346" s="20">
        <f t="shared" si="181"/>
        <v>0.62004629629629027</v>
      </c>
      <c r="BP346" s="11">
        <f t="shared" si="182"/>
        <v>1</v>
      </c>
      <c r="BQ346" s="11">
        <f t="shared" si="191"/>
        <v>0</v>
      </c>
      <c r="BR346" s="11">
        <f t="shared" si="191"/>
        <v>0</v>
      </c>
      <c r="BS346" s="11">
        <f t="shared" si="174"/>
        <v>1</v>
      </c>
      <c r="BT346" s="12">
        <f t="shared" si="175"/>
        <v>16561995.867601335</v>
      </c>
      <c r="BU346" s="24" t="str">
        <f t="shared" si="192"/>
        <v>Мулянка</v>
      </c>
      <c r="BV346" s="11">
        <f t="shared" si="192"/>
        <v>-1</v>
      </c>
      <c r="BW346" s="24">
        <f>VLOOKUP(BV346,'Типы препятствий'!$A$1:$B$12,2)</f>
        <v>0</v>
      </c>
      <c r="BX346" s="24" t="str">
        <f t="shared" si="193"/>
        <v xml:space="preserve"> </v>
      </c>
      <c r="BY346" s="11">
        <f t="shared" si="193"/>
        <v>16561220</v>
      </c>
      <c r="BZ346" s="25">
        <f t="shared" si="176"/>
        <v>-775.86760133504868</v>
      </c>
      <c r="CA346" s="11">
        <f t="shared" si="186"/>
        <v>15950</v>
      </c>
      <c r="CB346" s="12">
        <f t="shared" si="177"/>
        <v>-16546045.867601335</v>
      </c>
      <c r="CC346" s="11">
        <f t="shared" si="187"/>
        <v>15</v>
      </c>
    </row>
    <row r="347" spans="58:81">
      <c r="BF347" s="17">
        <f t="shared" si="178"/>
        <v>172.5</v>
      </c>
      <c r="BG347" s="26">
        <f t="shared" si="171"/>
        <v>1897.3140216583824</v>
      </c>
      <c r="BH347" s="12">
        <f t="shared" si="172"/>
        <v>10.414226330743579</v>
      </c>
      <c r="BI347" s="13">
        <v>-0.13</v>
      </c>
      <c r="BJ347" s="12">
        <f t="shared" si="179"/>
        <v>60</v>
      </c>
      <c r="BK347" s="12">
        <f t="shared" si="173"/>
        <v>60</v>
      </c>
      <c r="BL347" s="11">
        <f t="shared" si="190"/>
        <v>2</v>
      </c>
      <c r="BM347" s="11">
        <f t="shared" si="190"/>
        <v>50</v>
      </c>
      <c r="BN347" s="11">
        <f t="shared" si="190"/>
        <v>0</v>
      </c>
      <c r="BO347" s="20">
        <f t="shared" si="181"/>
        <v>0.62005208333332729</v>
      </c>
      <c r="BP347" s="11">
        <f t="shared" si="182"/>
        <v>1</v>
      </c>
      <c r="BQ347" s="11">
        <f t="shared" si="191"/>
        <v>0</v>
      </c>
      <c r="BR347" s="11">
        <f t="shared" si="191"/>
        <v>0</v>
      </c>
      <c r="BS347" s="11">
        <f t="shared" si="174"/>
        <v>1</v>
      </c>
      <c r="BT347" s="12">
        <f t="shared" si="175"/>
        <v>16561997.314021658</v>
      </c>
      <c r="BU347" s="24" t="str">
        <f t="shared" si="192"/>
        <v>Мулянка</v>
      </c>
      <c r="BV347" s="11">
        <f t="shared" si="192"/>
        <v>-1</v>
      </c>
      <c r="BW347" s="24">
        <f>VLOOKUP(BV347,'Типы препятствий'!$A$1:$B$12,2)</f>
        <v>0</v>
      </c>
      <c r="BX347" s="24" t="str">
        <f t="shared" si="193"/>
        <v xml:space="preserve"> </v>
      </c>
      <c r="BY347" s="11">
        <f t="shared" si="193"/>
        <v>16561220</v>
      </c>
      <c r="BZ347" s="25">
        <f t="shared" si="176"/>
        <v>-777.31402165815234</v>
      </c>
      <c r="CA347" s="11">
        <f t="shared" si="186"/>
        <v>15950</v>
      </c>
      <c r="CB347" s="12">
        <f t="shared" si="177"/>
        <v>-16546047.314021658</v>
      </c>
      <c r="CC347" s="11">
        <f t="shared" si="187"/>
        <v>15</v>
      </c>
    </row>
    <row r="348" spans="58:81">
      <c r="BF348" s="17">
        <f t="shared" si="178"/>
        <v>173</v>
      </c>
      <c r="BG348" s="26">
        <f t="shared" si="171"/>
        <v>1898.7279419820968</v>
      </c>
      <c r="BH348" s="12">
        <f t="shared" si="172"/>
        <v>10.180226330743579</v>
      </c>
      <c r="BI348" s="13">
        <v>-0.18</v>
      </c>
      <c r="BJ348" s="12">
        <f t="shared" si="179"/>
        <v>60</v>
      </c>
      <c r="BK348" s="12">
        <f t="shared" si="173"/>
        <v>60</v>
      </c>
      <c r="BL348" s="11">
        <f t="shared" si="190"/>
        <v>2</v>
      </c>
      <c r="BM348" s="11">
        <f t="shared" si="190"/>
        <v>50</v>
      </c>
      <c r="BN348" s="11">
        <f t="shared" si="190"/>
        <v>0</v>
      </c>
      <c r="BO348" s="20">
        <f t="shared" si="181"/>
        <v>0.62005787037036431</v>
      </c>
      <c r="BP348" s="11">
        <f t="shared" si="182"/>
        <v>1</v>
      </c>
      <c r="BQ348" s="11">
        <f t="shared" si="191"/>
        <v>0</v>
      </c>
      <c r="BR348" s="11">
        <f t="shared" si="191"/>
        <v>0</v>
      </c>
      <c r="BS348" s="11">
        <f t="shared" si="174"/>
        <v>1</v>
      </c>
      <c r="BT348" s="12">
        <f t="shared" si="175"/>
        <v>16561998.727941982</v>
      </c>
      <c r="BU348" s="24" t="str">
        <f t="shared" si="192"/>
        <v>Мулянка</v>
      </c>
      <c r="BV348" s="11">
        <f t="shared" si="192"/>
        <v>-1</v>
      </c>
      <c r="BW348" s="24">
        <f>VLOOKUP(BV348,'Типы препятствий'!$A$1:$B$12,2)</f>
        <v>0</v>
      </c>
      <c r="BX348" s="24" t="str">
        <f t="shared" si="193"/>
        <v xml:space="preserve"> </v>
      </c>
      <c r="BY348" s="11">
        <f t="shared" si="193"/>
        <v>16561220</v>
      </c>
      <c r="BZ348" s="25">
        <f t="shared" si="176"/>
        <v>-778.7279419824481</v>
      </c>
      <c r="CA348" s="11">
        <f t="shared" si="186"/>
        <v>15950</v>
      </c>
      <c r="CB348" s="12">
        <f t="shared" si="177"/>
        <v>-16546048.727941982</v>
      </c>
      <c r="CC348" s="11">
        <f t="shared" si="187"/>
        <v>15</v>
      </c>
    </row>
    <row r="349" spans="58:81">
      <c r="BF349" s="17">
        <f t="shared" si="178"/>
        <v>173.5</v>
      </c>
      <c r="BG349" s="26">
        <f t="shared" si="171"/>
        <v>1900.0968623058111</v>
      </c>
      <c r="BH349" s="12">
        <f t="shared" si="172"/>
        <v>9.8562263307435796</v>
      </c>
      <c r="BI349" s="13">
        <v>-0.21</v>
      </c>
      <c r="BJ349" s="12">
        <f t="shared" si="179"/>
        <v>60</v>
      </c>
      <c r="BK349" s="12">
        <f t="shared" si="173"/>
        <v>60</v>
      </c>
      <c r="BL349" s="11">
        <f t="shared" si="190"/>
        <v>2</v>
      </c>
      <c r="BM349" s="11">
        <f t="shared" si="190"/>
        <v>50</v>
      </c>
      <c r="BN349" s="11">
        <f t="shared" si="190"/>
        <v>0</v>
      </c>
      <c r="BO349" s="20">
        <f t="shared" si="181"/>
        <v>0.62006365740740133</v>
      </c>
      <c r="BP349" s="11">
        <f t="shared" si="182"/>
        <v>1</v>
      </c>
      <c r="BQ349" s="11">
        <f t="shared" si="191"/>
        <v>0</v>
      </c>
      <c r="BR349" s="11">
        <f t="shared" si="191"/>
        <v>0</v>
      </c>
      <c r="BS349" s="11">
        <f t="shared" si="174"/>
        <v>1</v>
      </c>
      <c r="BT349" s="12">
        <f t="shared" si="175"/>
        <v>16562000.096862305</v>
      </c>
      <c r="BU349" s="24" t="str">
        <f t="shared" si="192"/>
        <v>Мулянка</v>
      </c>
      <c r="BV349" s="11">
        <f t="shared" si="192"/>
        <v>-1</v>
      </c>
      <c r="BW349" s="24">
        <f>VLOOKUP(BV349,'Типы препятствий'!$A$1:$B$12,2)</f>
        <v>0</v>
      </c>
      <c r="BX349" s="24" t="str">
        <f t="shared" si="193"/>
        <v xml:space="preserve"> </v>
      </c>
      <c r="BY349" s="11">
        <f t="shared" si="193"/>
        <v>16561220</v>
      </c>
      <c r="BZ349" s="25">
        <f t="shared" si="176"/>
        <v>-780.09686230495572</v>
      </c>
      <c r="CA349" s="11">
        <f t="shared" si="186"/>
        <v>15950</v>
      </c>
      <c r="CB349" s="12">
        <f t="shared" si="177"/>
        <v>-16546050.096862305</v>
      </c>
      <c r="CC349" s="11">
        <f t="shared" si="187"/>
        <v>15</v>
      </c>
    </row>
    <row r="350" spans="58:81">
      <c r="BF350" s="17">
        <f t="shared" si="178"/>
        <v>174</v>
      </c>
      <c r="BG350" s="26">
        <f t="shared" si="171"/>
        <v>1901.4132826295254</v>
      </c>
      <c r="BH350" s="12">
        <f t="shared" si="172"/>
        <v>9.4782263307435795</v>
      </c>
      <c r="BI350" s="13">
        <v>-0.2</v>
      </c>
      <c r="BJ350" s="12">
        <f t="shared" si="179"/>
        <v>60</v>
      </c>
      <c r="BK350" s="12">
        <f t="shared" si="173"/>
        <v>60</v>
      </c>
      <c r="BL350" s="11">
        <f t="shared" si="190"/>
        <v>2</v>
      </c>
      <c r="BM350" s="11">
        <f t="shared" si="190"/>
        <v>50</v>
      </c>
      <c r="BN350" s="11">
        <f t="shared" si="190"/>
        <v>0</v>
      </c>
      <c r="BO350" s="20">
        <f t="shared" si="181"/>
        <v>0.62006944444443834</v>
      </c>
      <c r="BP350" s="11">
        <f t="shared" si="182"/>
        <v>1</v>
      </c>
      <c r="BQ350" s="11">
        <f t="shared" si="191"/>
        <v>0</v>
      </c>
      <c r="BR350" s="11">
        <f t="shared" si="191"/>
        <v>0</v>
      </c>
      <c r="BS350" s="11">
        <f t="shared" si="174"/>
        <v>1</v>
      </c>
      <c r="BT350" s="12">
        <f t="shared" si="175"/>
        <v>16562001.413282629</v>
      </c>
      <c r="BU350" s="24" t="str">
        <f t="shared" si="192"/>
        <v>Мулянка</v>
      </c>
      <c r="BV350" s="11">
        <f t="shared" si="192"/>
        <v>-1</v>
      </c>
      <c r="BW350" s="24">
        <f>VLOOKUP(BV350,'Типы препятствий'!$A$1:$B$12,2)</f>
        <v>0</v>
      </c>
      <c r="BX350" s="24" t="str">
        <f t="shared" si="193"/>
        <v xml:space="preserve"> </v>
      </c>
      <c r="BY350" s="11">
        <f t="shared" si="193"/>
        <v>16561220</v>
      </c>
      <c r="BZ350" s="25">
        <f t="shared" si="176"/>
        <v>-781.41328262910247</v>
      </c>
      <c r="CA350" s="11">
        <f t="shared" si="186"/>
        <v>15950</v>
      </c>
      <c r="CB350" s="12">
        <f t="shared" si="177"/>
        <v>-16546051.413282629</v>
      </c>
      <c r="CC350" s="11">
        <f t="shared" si="187"/>
        <v>15</v>
      </c>
    </row>
    <row r="351" spans="58:81">
      <c r="BF351" s="17">
        <f t="shared" si="178"/>
        <v>174.5</v>
      </c>
      <c r="BG351" s="26">
        <f t="shared" si="171"/>
        <v>1902.6797029532397</v>
      </c>
      <c r="BH351" s="12">
        <f t="shared" si="172"/>
        <v>9.11822633074358</v>
      </c>
      <c r="BI351" s="13">
        <v>-0.21</v>
      </c>
      <c r="BJ351" s="12">
        <f t="shared" si="179"/>
        <v>60</v>
      </c>
      <c r="BK351" s="12">
        <f t="shared" si="173"/>
        <v>60</v>
      </c>
      <c r="BL351" s="11">
        <f t="shared" si="190"/>
        <v>2</v>
      </c>
      <c r="BM351" s="11">
        <f t="shared" si="190"/>
        <v>50</v>
      </c>
      <c r="BN351" s="11">
        <f t="shared" si="190"/>
        <v>0</v>
      </c>
      <c r="BO351" s="20">
        <f t="shared" si="181"/>
        <v>0.62007523148147536</v>
      </c>
      <c r="BP351" s="11">
        <f t="shared" si="182"/>
        <v>1</v>
      </c>
      <c r="BQ351" s="11">
        <f t="shared" si="191"/>
        <v>0</v>
      </c>
      <c r="BR351" s="11">
        <f t="shared" si="191"/>
        <v>0</v>
      </c>
      <c r="BS351" s="11">
        <f t="shared" si="174"/>
        <v>1</v>
      </c>
      <c r="BT351" s="12">
        <f t="shared" si="175"/>
        <v>16562002.679702953</v>
      </c>
      <c r="BU351" s="24" t="str">
        <f t="shared" si="192"/>
        <v>Мулянка</v>
      </c>
      <c r="BV351" s="11">
        <f t="shared" si="192"/>
        <v>-1</v>
      </c>
      <c r="BW351" s="24">
        <f>VLOOKUP(BV351,'Типы препятствий'!$A$1:$B$12,2)</f>
        <v>0</v>
      </c>
      <c r="BX351" s="24" t="str">
        <f t="shared" si="193"/>
        <v xml:space="preserve"> </v>
      </c>
      <c r="BY351" s="11">
        <f t="shared" si="193"/>
        <v>16561220</v>
      </c>
      <c r="BZ351" s="25">
        <f t="shared" si="176"/>
        <v>-782.67970295250416</v>
      </c>
      <c r="CA351" s="11">
        <f t="shared" si="186"/>
        <v>15950</v>
      </c>
      <c r="CB351" s="12">
        <f t="shared" si="177"/>
        <v>-16546052.679702953</v>
      </c>
      <c r="CC351" s="11">
        <f t="shared" si="187"/>
        <v>15</v>
      </c>
    </row>
    <row r="352" spans="58:81">
      <c r="BF352" s="17">
        <f t="shared" si="178"/>
        <v>175</v>
      </c>
      <c r="BG352" s="26">
        <f t="shared" si="171"/>
        <v>1903.893623276954</v>
      </c>
      <c r="BH352" s="12">
        <f t="shared" si="172"/>
        <v>8.7402263307435799</v>
      </c>
      <c r="BI352" s="13">
        <v>-0.2</v>
      </c>
      <c r="BJ352" s="12">
        <f t="shared" si="179"/>
        <v>60</v>
      </c>
      <c r="BK352" s="12">
        <f t="shared" si="173"/>
        <v>60</v>
      </c>
      <c r="BL352" s="11">
        <f t="shared" si="190"/>
        <v>2</v>
      </c>
      <c r="BM352" s="11">
        <f t="shared" si="190"/>
        <v>50</v>
      </c>
      <c r="BN352" s="11">
        <f t="shared" si="190"/>
        <v>0</v>
      </c>
      <c r="BO352" s="20">
        <f t="shared" si="181"/>
        <v>0.62008101851851238</v>
      </c>
      <c r="BP352" s="11">
        <f t="shared" si="182"/>
        <v>1</v>
      </c>
      <c r="BQ352" s="11">
        <f t="shared" si="191"/>
        <v>0</v>
      </c>
      <c r="BR352" s="11">
        <f t="shared" si="191"/>
        <v>0</v>
      </c>
      <c r="BS352" s="11">
        <f t="shared" si="174"/>
        <v>1</v>
      </c>
      <c r="BT352" s="12">
        <f t="shared" si="175"/>
        <v>16562003.893623278</v>
      </c>
      <c r="BU352" s="24" t="str">
        <f t="shared" si="192"/>
        <v>Мулянка</v>
      </c>
      <c r="BV352" s="11">
        <f t="shared" si="192"/>
        <v>-1</v>
      </c>
      <c r="BW352" s="24">
        <f>VLOOKUP(BV352,'Типы препятствий'!$A$1:$B$12,2)</f>
        <v>0</v>
      </c>
      <c r="BX352" s="24" t="str">
        <f t="shared" si="193"/>
        <v xml:space="preserve"> </v>
      </c>
      <c r="BY352" s="11">
        <f t="shared" si="193"/>
        <v>16561220</v>
      </c>
      <c r="BZ352" s="25">
        <f t="shared" si="176"/>
        <v>-783.89362327754498</v>
      </c>
      <c r="CA352" s="11">
        <f t="shared" si="186"/>
        <v>15950</v>
      </c>
      <c r="CB352" s="12">
        <f t="shared" si="177"/>
        <v>-16546053.893623278</v>
      </c>
      <c r="CC352" s="11">
        <f t="shared" si="187"/>
        <v>15</v>
      </c>
    </row>
    <row r="353" spans="58:81">
      <c r="BF353" s="17">
        <f t="shared" si="178"/>
        <v>175.5</v>
      </c>
      <c r="BG353" s="26">
        <f t="shared" si="171"/>
        <v>1905.0575436006684</v>
      </c>
      <c r="BH353" s="12">
        <f t="shared" si="172"/>
        <v>8.3802263307435805</v>
      </c>
      <c r="BI353" s="13">
        <v>-0.2</v>
      </c>
      <c r="BJ353" s="12">
        <f t="shared" si="179"/>
        <v>60</v>
      </c>
      <c r="BK353" s="12">
        <f t="shared" si="173"/>
        <v>60</v>
      </c>
      <c r="BL353" s="11">
        <f t="shared" si="190"/>
        <v>2</v>
      </c>
      <c r="BM353" s="11">
        <f t="shared" si="190"/>
        <v>50</v>
      </c>
      <c r="BN353" s="11">
        <f t="shared" si="190"/>
        <v>0</v>
      </c>
      <c r="BO353" s="20">
        <f t="shared" si="181"/>
        <v>0.6200868055555494</v>
      </c>
      <c r="BP353" s="11">
        <f t="shared" si="182"/>
        <v>1</v>
      </c>
      <c r="BQ353" s="11">
        <f t="shared" si="191"/>
        <v>0</v>
      </c>
      <c r="BR353" s="11">
        <f t="shared" si="191"/>
        <v>0</v>
      </c>
      <c r="BS353" s="11">
        <f t="shared" si="174"/>
        <v>1</v>
      </c>
      <c r="BT353" s="12">
        <f t="shared" si="175"/>
        <v>16562005.0575436</v>
      </c>
      <c r="BU353" s="24" t="str">
        <f t="shared" si="192"/>
        <v>Мулянка</v>
      </c>
      <c r="BV353" s="11">
        <f t="shared" si="192"/>
        <v>-1</v>
      </c>
      <c r="BW353" s="24">
        <f>VLOOKUP(BV353,'Типы препятствий'!$A$1:$B$12,2)</f>
        <v>0</v>
      </c>
      <c r="BX353" s="24" t="str">
        <f t="shared" si="193"/>
        <v xml:space="preserve"> </v>
      </c>
      <c r="BY353" s="11">
        <f t="shared" si="193"/>
        <v>16561220</v>
      </c>
      <c r="BZ353" s="25">
        <f t="shared" si="176"/>
        <v>-785.05754359997809</v>
      </c>
      <c r="CA353" s="11">
        <f t="shared" si="186"/>
        <v>15950</v>
      </c>
      <c r="CB353" s="12">
        <f t="shared" si="177"/>
        <v>-16546055.0575436</v>
      </c>
      <c r="CC353" s="11">
        <f t="shared" si="187"/>
        <v>15</v>
      </c>
    </row>
    <row r="354" spans="58:81">
      <c r="BF354" s="17">
        <f t="shared" si="178"/>
        <v>176</v>
      </c>
      <c r="BG354" s="26">
        <f t="shared" si="171"/>
        <v>1906.1714639243828</v>
      </c>
      <c r="BH354" s="12">
        <f t="shared" si="172"/>
        <v>8.020226330743581</v>
      </c>
      <c r="BI354" s="13">
        <v>-0.2</v>
      </c>
      <c r="BJ354" s="12">
        <f t="shared" si="179"/>
        <v>60</v>
      </c>
      <c r="BK354" s="12">
        <f t="shared" si="173"/>
        <v>60</v>
      </c>
      <c r="BL354" s="11">
        <f t="shared" si="190"/>
        <v>2</v>
      </c>
      <c r="BM354" s="11">
        <f t="shared" si="190"/>
        <v>50</v>
      </c>
      <c r="BN354" s="11">
        <f t="shared" si="190"/>
        <v>0</v>
      </c>
      <c r="BO354" s="20">
        <f t="shared" si="181"/>
        <v>0.62009259259258642</v>
      </c>
      <c r="BP354" s="11">
        <f t="shared" si="182"/>
        <v>1</v>
      </c>
      <c r="BQ354" s="11">
        <f t="shared" si="191"/>
        <v>0</v>
      </c>
      <c r="BR354" s="11">
        <f t="shared" si="191"/>
        <v>0</v>
      </c>
      <c r="BS354" s="11">
        <f t="shared" si="174"/>
        <v>1</v>
      </c>
      <c r="BT354" s="12">
        <f t="shared" si="175"/>
        <v>16562006.171463924</v>
      </c>
      <c r="BU354" s="24" t="str">
        <f t="shared" si="192"/>
        <v>Мулянка</v>
      </c>
      <c r="BV354" s="11">
        <f t="shared" si="192"/>
        <v>-1</v>
      </c>
      <c r="BW354" s="24">
        <f>VLOOKUP(BV354,'Типы препятствий'!$A$1:$B$12,2)</f>
        <v>0</v>
      </c>
      <c r="BX354" s="24" t="str">
        <f t="shared" si="193"/>
        <v xml:space="preserve"> </v>
      </c>
      <c r="BY354" s="11">
        <f t="shared" si="193"/>
        <v>16561220</v>
      </c>
      <c r="BZ354" s="25">
        <f t="shared" si="176"/>
        <v>-786.17146392352879</v>
      </c>
      <c r="CA354" s="11">
        <f t="shared" si="186"/>
        <v>15950</v>
      </c>
      <c r="CB354" s="12">
        <f t="shared" si="177"/>
        <v>-16546056.171463924</v>
      </c>
      <c r="CC354" s="11">
        <f t="shared" si="187"/>
        <v>15</v>
      </c>
    </row>
    <row r="355" spans="58:81">
      <c r="BF355" s="17">
        <f t="shared" si="178"/>
        <v>176.5</v>
      </c>
      <c r="BG355" s="26">
        <f t="shared" si="171"/>
        <v>1907.2353842480973</v>
      </c>
      <c r="BH355" s="12">
        <f t="shared" si="172"/>
        <v>7.6602263307435807</v>
      </c>
      <c r="BI355" s="13">
        <v>-0.2</v>
      </c>
      <c r="BJ355" s="12">
        <f t="shared" si="179"/>
        <v>60</v>
      </c>
      <c r="BK355" s="12">
        <f t="shared" si="173"/>
        <v>60</v>
      </c>
      <c r="BL355" s="11">
        <f t="shared" si="190"/>
        <v>2</v>
      </c>
      <c r="BM355" s="11">
        <f t="shared" si="190"/>
        <v>50</v>
      </c>
      <c r="BN355" s="11">
        <f t="shared" si="190"/>
        <v>0</v>
      </c>
      <c r="BO355" s="20">
        <f t="shared" si="181"/>
        <v>0.62009837962962344</v>
      </c>
      <c r="BP355" s="11">
        <f t="shared" si="182"/>
        <v>1</v>
      </c>
      <c r="BQ355" s="11">
        <f t="shared" si="191"/>
        <v>0</v>
      </c>
      <c r="BR355" s="11">
        <f t="shared" si="191"/>
        <v>0</v>
      </c>
      <c r="BS355" s="11">
        <f t="shared" si="174"/>
        <v>1</v>
      </c>
      <c r="BT355" s="12">
        <f t="shared" si="175"/>
        <v>16562007.235384248</v>
      </c>
      <c r="BU355" s="24" t="str">
        <f t="shared" si="192"/>
        <v>Мулянка</v>
      </c>
      <c r="BV355" s="11">
        <f t="shared" si="192"/>
        <v>-1</v>
      </c>
      <c r="BW355" s="24">
        <f>VLOOKUP(BV355,'Типы препятствий'!$A$1:$B$12,2)</f>
        <v>0</v>
      </c>
      <c r="BX355" s="24" t="str">
        <f t="shared" si="193"/>
        <v xml:space="preserve"> </v>
      </c>
      <c r="BY355" s="11">
        <f t="shared" si="193"/>
        <v>16561220</v>
      </c>
      <c r="BZ355" s="25">
        <f t="shared" si="176"/>
        <v>-787.23538424819708</v>
      </c>
      <c r="CA355" s="11">
        <f t="shared" si="186"/>
        <v>15950</v>
      </c>
      <c r="CB355" s="12">
        <f t="shared" si="177"/>
        <v>-16546057.235384248</v>
      </c>
      <c r="CC355" s="11">
        <f t="shared" si="187"/>
        <v>15</v>
      </c>
    </row>
    <row r="356" spans="58:81">
      <c r="BF356" s="17">
        <f t="shared" si="178"/>
        <v>177</v>
      </c>
      <c r="BG356" s="26">
        <f t="shared" si="171"/>
        <v>1908.2493045718115</v>
      </c>
      <c r="BH356" s="12">
        <f t="shared" si="172"/>
        <v>7.3002263307435804</v>
      </c>
      <c r="BI356" s="13">
        <v>-0.2</v>
      </c>
      <c r="BJ356" s="12">
        <f t="shared" si="179"/>
        <v>60</v>
      </c>
      <c r="BK356" s="12">
        <f t="shared" si="173"/>
        <v>60</v>
      </c>
      <c r="BL356" s="11">
        <f t="shared" si="190"/>
        <v>2</v>
      </c>
      <c r="BM356" s="11">
        <f t="shared" si="190"/>
        <v>50</v>
      </c>
      <c r="BN356" s="11">
        <f t="shared" si="190"/>
        <v>0</v>
      </c>
      <c r="BO356" s="20">
        <f t="shared" si="181"/>
        <v>0.62010416666666046</v>
      </c>
      <c r="BP356" s="11">
        <f t="shared" si="182"/>
        <v>1</v>
      </c>
      <c r="BQ356" s="11">
        <f t="shared" si="191"/>
        <v>0</v>
      </c>
      <c r="BR356" s="11">
        <f t="shared" si="191"/>
        <v>0</v>
      </c>
      <c r="BS356" s="11">
        <f t="shared" si="174"/>
        <v>1</v>
      </c>
      <c r="BT356" s="12">
        <f t="shared" si="175"/>
        <v>16562008.249304572</v>
      </c>
      <c r="BU356" s="24" t="str">
        <f t="shared" si="192"/>
        <v>Мулянка</v>
      </c>
      <c r="BV356" s="11">
        <f t="shared" si="192"/>
        <v>-1</v>
      </c>
      <c r="BW356" s="24">
        <f>VLOOKUP(BV356,'Типы препятствий'!$A$1:$B$12,2)</f>
        <v>0</v>
      </c>
      <c r="BX356" s="24" t="str">
        <f t="shared" si="193"/>
        <v xml:space="preserve"> </v>
      </c>
      <c r="BY356" s="11">
        <f t="shared" si="193"/>
        <v>16561220</v>
      </c>
      <c r="BZ356" s="25">
        <f t="shared" si="176"/>
        <v>-788.24930457212031</v>
      </c>
      <c r="CA356" s="11">
        <f t="shared" si="186"/>
        <v>15950</v>
      </c>
      <c r="CB356" s="12">
        <f t="shared" si="177"/>
        <v>-16546058.249304572</v>
      </c>
      <c r="CC356" s="11">
        <f t="shared" si="187"/>
        <v>15</v>
      </c>
    </row>
    <row r="357" spans="58:81">
      <c r="BF357" s="17">
        <f t="shared" si="178"/>
        <v>177.5</v>
      </c>
      <c r="BG357" s="26">
        <f t="shared" si="171"/>
        <v>1909.2132248955259</v>
      </c>
      <c r="BH357" s="12">
        <f t="shared" si="172"/>
        <v>6.9402263307435801</v>
      </c>
      <c r="BI357" s="13">
        <v>-0.2</v>
      </c>
      <c r="BJ357" s="12">
        <f t="shared" si="179"/>
        <v>60</v>
      </c>
      <c r="BK357" s="12">
        <f t="shared" si="173"/>
        <v>60</v>
      </c>
      <c r="BL357" s="11">
        <f t="shared" si="190"/>
        <v>2</v>
      </c>
      <c r="BM357" s="11">
        <f t="shared" si="190"/>
        <v>50</v>
      </c>
      <c r="BN357" s="11">
        <f t="shared" si="190"/>
        <v>0</v>
      </c>
      <c r="BO357" s="20">
        <f t="shared" si="181"/>
        <v>0.62010995370369748</v>
      </c>
      <c r="BP357" s="11">
        <f t="shared" si="182"/>
        <v>1</v>
      </c>
      <c r="BQ357" s="11">
        <f t="shared" si="191"/>
        <v>0</v>
      </c>
      <c r="BR357" s="11">
        <f t="shared" si="191"/>
        <v>0</v>
      </c>
      <c r="BS357" s="11">
        <f t="shared" si="174"/>
        <v>1</v>
      </c>
      <c r="BT357" s="12">
        <f t="shared" si="175"/>
        <v>16562009.213224895</v>
      </c>
      <c r="BU357" s="24" t="str">
        <f t="shared" si="192"/>
        <v>Мулянка</v>
      </c>
      <c r="BV357" s="11">
        <f t="shared" si="192"/>
        <v>-1</v>
      </c>
      <c r="BW357" s="24">
        <f>VLOOKUP(BV357,'Типы препятствий'!$A$1:$B$12,2)</f>
        <v>0</v>
      </c>
      <c r="BX357" s="24" t="str">
        <f t="shared" si="193"/>
        <v xml:space="preserve"> </v>
      </c>
      <c r="BY357" s="11">
        <f t="shared" si="193"/>
        <v>16561220</v>
      </c>
      <c r="BZ357" s="25">
        <f t="shared" si="176"/>
        <v>-789.21322489529848</v>
      </c>
      <c r="CA357" s="11">
        <f t="shared" si="186"/>
        <v>15950</v>
      </c>
      <c r="CB357" s="12">
        <f t="shared" si="177"/>
        <v>-16546059.213224895</v>
      </c>
      <c r="CC357" s="11">
        <f t="shared" si="187"/>
        <v>15</v>
      </c>
    </row>
    <row r="358" spans="58:81">
      <c r="BF358" s="17">
        <f t="shared" si="178"/>
        <v>178</v>
      </c>
      <c r="BG358" s="26">
        <f t="shared" si="171"/>
        <v>1910.1271452192402</v>
      </c>
      <c r="BH358" s="12">
        <f t="shared" si="172"/>
        <v>6.5802263307435798</v>
      </c>
      <c r="BI358" s="13">
        <v>-0.21</v>
      </c>
      <c r="BJ358" s="12">
        <f t="shared" si="179"/>
        <v>60</v>
      </c>
      <c r="BK358" s="12">
        <f t="shared" si="173"/>
        <v>60</v>
      </c>
      <c r="BL358" s="11">
        <f t="shared" si="190"/>
        <v>2</v>
      </c>
      <c r="BM358" s="11">
        <f t="shared" si="190"/>
        <v>50</v>
      </c>
      <c r="BN358" s="11">
        <f t="shared" si="190"/>
        <v>0</v>
      </c>
      <c r="BO358" s="20">
        <f t="shared" si="181"/>
        <v>0.6201157407407345</v>
      </c>
      <c r="BP358" s="11">
        <f t="shared" si="182"/>
        <v>1</v>
      </c>
      <c r="BQ358" s="11">
        <f t="shared" si="191"/>
        <v>0</v>
      </c>
      <c r="BR358" s="11">
        <f t="shared" si="191"/>
        <v>0</v>
      </c>
      <c r="BS358" s="11">
        <f t="shared" si="174"/>
        <v>1</v>
      </c>
      <c r="BT358" s="12">
        <f t="shared" si="175"/>
        <v>16562010.12714522</v>
      </c>
      <c r="BU358" s="24" t="str">
        <f t="shared" si="192"/>
        <v>Мулянка</v>
      </c>
      <c r="BV358" s="11">
        <f t="shared" si="192"/>
        <v>-1</v>
      </c>
      <c r="BW358" s="24">
        <f>VLOOKUP(BV358,'Типы препятствий'!$A$1:$B$12,2)</f>
        <v>0</v>
      </c>
      <c r="BX358" s="24" t="str">
        <f t="shared" si="193"/>
        <v xml:space="preserve"> </v>
      </c>
      <c r="BY358" s="11">
        <f t="shared" si="193"/>
        <v>16561220</v>
      </c>
      <c r="BZ358" s="25">
        <f t="shared" si="176"/>
        <v>-790.12714521959424</v>
      </c>
      <c r="CA358" s="11">
        <f t="shared" si="186"/>
        <v>15950</v>
      </c>
      <c r="CB358" s="12">
        <f t="shared" si="177"/>
        <v>-16546060.12714522</v>
      </c>
      <c r="CC358" s="11">
        <f t="shared" si="187"/>
        <v>15</v>
      </c>
    </row>
    <row r="359" spans="58:81">
      <c r="BF359" s="17">
        <f t="shared" si="178"/>
        <v>178.5</v>
      </c>
      <c r="BG359" s="26">
        <f t="shared" si="171"/>
        <v>1910.9885655429546</v>
      </c>
      <c r="BH359" s="12">
        <f t="shared" si="172"/>
        <v>6.2022263307435797</v>
      </c>
      <c r="BI359" s="13">
        <f t="shared" si="189"/>
        <v>-0.19949999999999998</v>
      </c>
      <c r="BJ359" s="12">
        <f t="shared" si="179"/>
        <v>60</v>
      </c>
      <c r="BK359" s="12">
        <f t="shared" si="173"/>
        <v>60</v>
      </c>
      <c r="BL359" s="11">
        <f t="shared" ref="BL359:BN365" si="194">BL358</f>
        <v>2</v>
      </c>
      <c r="BM359" s="11">
        <f t="shared" si="194"/>
        <v>50</v>
      </c>
      <c r="BN359" s="11">
        <f t="shared" si="194"/>
        <v>0</v>
      </c>
      <c r="BO359" s="20">
        <f t="shared" si="181"/>
        <v>0.62012152777777152</v>
      </c>
      <c r="BP359" s="11">
        <f t="shared" si="182"/>
        <v>1</v>
      </c>
      <c r="BQ359" s="11">
        <f t="shared" ref="BQ359:BR365" si="195">BQ358</f>
        <v>0</v>
      </c>
      <c r="BR359" s="11">
        <f t="shared" si="195"/>
        <v>0</v>
      </c>
      <c r="BS359" s="11">
        <f t="shared" si="174"/>
        <v>1</v>
      </c>
      <c r="BT359" s="12">
        <f t="shared" si="175"/>
        <v>16562010.988565544</v>
      </c>
      <c r="BU359" s="24" t="str">
        <f t="shared" ref="BU359:BV365" si="196">BU358</f>
        <v>Мулянка</v>
      </c>
      <c r="BV359" s="11">
        <f t="shared" si="196"/>
        <v>-1</v>
      </c>
      <c r="BW359" s="24">
        <f>VLOOKUP(BV359,'Типы препятствий'!$A$1:$B$12,2)</f>
        <v>0</v>
      </c>
      <c r="BX359" s="24" t="str">
        <f t="shared" ref="BX359:BY365" si="197">BX358</f>
        <v xml:space="preserve"> </v>
      </c>
      <c r="BY359" s="11">
        <f t="shared" si="197"/>
        <v>16561220</v>
      </c>
      <c r="BZ359" s="25">
        <f t="shared" si="176"/>
        <v>-790.98856554366648</v>
      </c>
      <c r="CA359" s="11">
        <f t="shared" si="186"/>
        <v>15950</v>
      </c>
      <c r="CB359" s="12">
        <f t="shared" si="177"/>
        <v>-16546060.988565544</v>
      </c>
      <c r="CC359" s="11">
        <f t="shared" si="187"/>
        <v>15</v>
      </c>
    </row>
    <row r="360" spans="58:81">
      <c r="BF360" s="17">
        <f t="shared" si="178"/>
        <v>179</v>
      </c>
      <c r="BG360" s="26">
        <f t="shared" si="171"/>
        <v>1911.800110866669</v>
      </c>
      <c r="BH360" s="12">
        <f t="shared" si="172"/>
        <v>5.8431263307435799</v>
      </c>
      <c r="BI360" s="13">
        <v>-0.21</v>
      </c>
      <c r="BJ360" s="12">
        <f t="shared" si="179"/>
        <v>60</v>
      </c>
      <c r="BK360" s="12">
        <f t="shared" si="173"/>
        <v>60</v>
      </c>
      <c r="BL360" s="11">
        <f t="shared" si="194"/>
        <v>2</v>
      </c>
      <c r="BM360" s="11">
        <f t="shared" si="194"/>
        <v>50</v>
      </c>
      <c r="BN360" s="11">
        <f t="shared" si="194"/>
        <v>0</v>
      </c>
      <c r="BO360" s="20">
        <f t="shared" si="181"/>
        <v>0.62012731481480854</v>
      </c>
      <c r="BP360" s="11">
        <f t="shared" si="182"/>
        <v>1</v>
      </c>
      <c r="BQ360" s="11">
        <f t="shared" si="195"/>
        <v>0</v>
      </c>
      <c r="BR360" s="11">
        <f t="shared" si="195"/>
        <v>0</v>
      </c>
      <c r="BS360" s="11">
        <f t="shared" si="174"/>
        <v>1</v>
      </c>
      <c r="BT360" s="12">
        <f t="shared" si="175"/>
        <v>16562011.800110867</v>
      </c>
      <c r="BU360" s="24" t="str">
        <f t="shared" si="196"/>
        <v>Мулянка</v>
      </c>
      <c r="BV360" s="11">
        <f t="shared" si="196"/>
        <v>-1</v>
      </c>
      <c r="BW360" s="24">
        <f>VLOOKUP(BV360,'Типы препятствий'!$A$1:$B$12,2)</f>
        <v>0</v>
      </c>
      <c r="BX360" s="24" t="str">
        <f t="shared" si="197"/>
        <v xml:space="preserve"> </v>
      </c>
      <c r="BY360" s="11">
        <f t="shared" si="197"/>
        <v>16561220</v>
      </c>
      <c r="BZ360" s="25">
        <f t="shared" si="176"/>
        <v>-791.80011086724699</v>
      </c>
      <c r="CA360" s="11">
        <f t="shared" si="186"/>
        <v>15950</v>
      </c>
      <c r="CB360" s="12">
        <f t="shared" si="177"/>
        <v>-16546061.800110867</v>
      </c>
      <c r="CC360" s="11">
        <f t="shared" si="187"/>
        <v>15</v>
      </c>
    </row>
    <row r="361" spans="58:81">
      <c r="BF361" s="17">
        <f t="shared" si="178"/>
        <v>179.5</v>
      </c>
      <c r="BG361" s="26">
        <f t="shared" si="171"/>
        <v>1912.5591561903834</v>
      </c>
      <c r="BH361" s="12">
        <f t="shared" si="172"/>
        <v>5.4651263307435798</v>
      </c>
      <c r="BI361" s="13">
        <f t="shared" si="189"/>
        <v>-0.19949999999999998</v>
      </c>
      <c r="BJ361" s="12">
        <f t="shared" si="179"/>
        <v>60</v>
      </c>
      <c r="BK361" s="12">
        <f t="shared" si="173"/>
        <v>60</v>
      </c>
      <c r="BL361" s="11">
        <f t="shared" si="194"/>
        <v>2</v>
      </c>
      <c r="BM361" s="11">
        <f t="shared" si="194"/>
        <v>50</v>
      </c>
      <c r="BN361" s="11">
        <f t="shared" si="194"/>
        <v>0</v>
      </c>
      <c r="BO361" s="20">
        <f t="shared" si="181"/>
        <v>0.62013310185184556</v>
      </c>
      <c r="BP361" s="11">
        <f t="shared" si="182"/>
        <v>1</v>
      </c>
      <c r="BQ361" s="11">
        <f t="shared" si="195"/>
        <v>0</v>
      </c>
      <c r="BR361" s="11">
        <f t="shared" si="195"/>
        <v>0</v>
      </c>
      <c r="BS361" s="11">
        <f t="shared" si="174"/>
        <v>1</v>
      </c>
      <c r="BT361" s="12">
        <f t="shared" si="175"/>
        <v>16562012.559156191</v>
      </c>
      <c r="BU361" s="24" t="str">
        <f t="shared" si="196"/>
        <v>Мулянка</v>
      </c>
      <c r="BV361" s="11">
        <f t="shared" si="196"/>
        <v>-1</v>
      </c>
      <c r="BW361" s="24">
        <f>VLOOKUP(BV361,'Типы препятствий'!$A$1:$B$12,2)</f>
        <v>0</v>
      </c>
      <c r="BX361" s="24" t="str">
        <f t="shared" si="197"/>
        <v xml:space="preserve"> </v>
      </c>
      <c r="BY361" s="11">
        <f t="shared" si="197"/>
        <v>16561220</v>
      </c>
      <c r="BZ361" s="25">
        <f t="shared" si="176"/>
        <v>-792.55915619060397</v>
      </c>
      <c r="CA361" s="11">
        <f t="shared" si="186"/>
        <v>15950</v>
      </c>
      <c r="CB361" s="12">
        <f t="shared" si="177"/>
        <v>-16546062.559156191</v>
      </c>
      <c r="CC361" s="11">
        <f t="shared" si="187"/>
        <v>15</v>
      </c>
    </row>
    <row r="362" spans="58:81">
      <c r="BF362" s="17">
        <f t="shared" si="178"/>
        <v>180</v>
      </c>
      <c r="BG362" s="26">
        <f t="shared" si="171"/>
        <v>1913.2683265140979</v>
      </c>
      <c r="BH362" s="12">
        <f t="shared" si="172"/>
        <v>5.10602633074358</v>
      </c>
      <c r="BI362" s="13">
        <f t="shared" si="189"/>
        <v>-0.18952499999999997</v>
      </c>
      <c r="BJ362" s="12">
        <f t="shared" si="179"/>
        <v>60</v>
      </c>
      <c r="BK362" s="12">
        <f t="shared" si="173"/>
        <v>60</v>
      </c>
      <c r="BL362" s="11">
        <f t="shared" si="194"/>
        <v>2</v>
      </c>
      <c r="BM362" s="11">
        <f t="shared" si="194"/>
        <v>50</v>
      </c>
      <c r="BN362" s="11">
        <f t="shared" si="194"/>
        <v>0</v>
      </c>
      <c r="BO362" s="20">
        <f t="shared" si="181"/>
        <v>0.62013888888888258</v>
      </c>
      <c r="BP362" s="11">
        <f t="shared" si="182"/>
        <v>1</v>
      </c>
      <c r="BQ362" s="11">
        <f t="shared" si="195"/>
        <v>0</v>
      </c>
      <c r="BR362" s="11">
        <f t="shared" si="195"/>
        <v>0</v>
      </c>
      <c r="BS362" s="11">
        <f t="shared" si="174"/>
        <v>1</v>
      </c>
      <c r="BT362" s="12">
        <f t="shared" si="175"/>
        <v>16562013.268326513</v>
      </c>
      <c r="BU362" s="24" t="str">
        <f t="shared" si="196"/>
        <v>Мулянка</v>
      </c>
      <c r="BV362" s="11">
        <f t="shared" si="196"/>
        <v>-1</v>
      </c>
      <c r="BW362" s="24">
        <f>VLOOKUP(BV362,'Типы препятствий'!$A$1:$B$12,2)</f>
        <v>0</v>
      </c>
      <c r="BX362" s="24" t="str">
        <f t="shared" si="197"/>
        <v xml:space="preserve"> </v>
      </c>
      <c r="BY362" s="11">
        <f t="shared" si="197"/>
        <v>16561220</v>
      </c>
      <c r="BZ362" s="25">
        <f t="shared" si="176"/>
        <v>-793.26832651346922</v>
      </c>
      <c r="CA362" s="11">
        <f t="shared" si="186"/>
        <v>15950</v>
      </c>
      <c r="CB362" s="12">
        <f t="shared" si="177"/>
        <v>-16546063.268326513</v>
      </c>
      <c r="CC362" s="11">
        <f t="shared" si="187"/>
        <v>15</v>
      </c>
    </row>
    <row r="363" spans="58:81">
      <c r="BF363" s="17">
        <f t="shared" si="178"/>
        <v>180.5</v>
      </c>
      <c r="BG363" s="26">
        <f t="shared" ref="BG363:BG373" si="198">BG362+(BH363/3.6) * $CO$2</f>
        <v>1913.9301155878122</v>
      </c>
      <c r="BH363" s="12">
        <f t="shared" ref="BH363:BH373" si="199">BH362+(BI362*$CO$2)*3.6</f>
        <v>4.76488133074358</v>
      </c>
      <c r="BI363" s="13">
        <f t="shared" si="189"/>
        <v>-0.18004874999999995</v>
      </c>
      <c r="BJ363" s="12">
        <f t="shared" si="179"/>
        <v>60</v>
      </c>
      <c r="BK363" s="12">
        <f t="shared" ref="BK363:BK373" si="200">BK362 + SIGN(BJ363-BK362)*(MIN($CO$4, ABS(BJ363-BK362)))</f>
        <v>60</v>
      </c>
      <c r="BL363" s="11">
        <f t="shared" ref="BL363:BN363" si="201">BL362</f>
        <v>2</v>
      </c>
      <c r="BM363" s="11">
        <f t="shared" si="201"/>
        <v>50</v>
      </c>
      <c r="BN363" s="11">
        <f t="shared" si="201"/>
        <v>0</v>
      </c>
      <c r="BO363" s="20">
        <f t="shared" si="181"/>
        <v>0.6201446759259196</v>
      </c>
      <c r="BP363" s="11">
        <f t="shared" si="182"/>
        <v>1</v>
      </c>
      <c r="BQ363" s="11">
        <f t="shared" ref="BQ363:BR363" si="202">BQ362</f>
        <v>0</v>
      </c>
      <c r="BR363" s="11">
        <f t="shared" si="202"/>
        <v>0</v>
      </c>
      <c r="BS363" s="11">
        <f t="shared" ref="BS363:BS373" si="203">SIGN(BH363)</f>
        <v>1</v>
      </c>
      <c r="BT363" s="12">
        <f t="shared" ref="BT363:BT373" si="204">$CO$9+BG363</f>
        <v>16562013.930115588</v>
      </c>
      <c r="BU363" s="24" t="str">
        <f t="shared" ref="BU363:BV363" si="205">BU362</f>
        <v>Мулянка</v>
      </c>
      <c r="BV363" s="11">
        <f t="shared" si="205"/>
        <v>-1</v>
      </c>
      <c r="BW363" s="24">
        <f>VLOOKUP(BV363,'Типы препятствий'!$A$1:$B$12,2)</f>
        <v>0</v>
      </c>
      <c r="BX363" s="24" t="str">
        <f t="shared" ref="BX363:BY363" si="206">BX362</f>
        <v xml:space="preserve"> </v>
      </c>
      <c r="BY363" s="11">
        <f t="shared" si="206"/>
        <v>16561220</v>
      </c>
      <c r="BZ363" s="25">
        <f t="shared" ref="BZ363:BZ373" si="207">BY363-BT363</f>
        <v>-793.93011558800936</v>
      </c>
      <c r="CA363" s="11">
        <f t="shared" si="186"/>
        <v>15950</v>
      </c>
      <c r="CB363" s="12">
        <f t="shared" ref="CB363:CB373" si="208">CA363-BT363</f>
        <v>-16546063.930115588</v>
      </c>
      <c r="CC363" s="11">
        <f t="shared" si="187"/>
        <v>15</v>
      </c>
    </row>
    <row r="364" spans="58:81">
      <c r="BF364" s="17">
        <f t="shared" si="178"/>
        <v>181</v>
      </c>
      <c r="BG364" s="26">
        <f t="shared" si="198"/>
        <v>1914.5468924740267</v>
      </c>
      <c r="BH364" s="12">
        <f t="shared" si="199"/>
        <v>4.4407935807435805</v>
      </c>
      <c r="BI364" s="13">
        <v>-0.21</v>
      </c>
      <c r="BJ364" s="12">
        <f t="shared" si="179"/>
        <v>60</v>
      </c>
      <c r="BK364" s="12">
        <f t="shared" si="200"/>
        <v>60</v>
      </c>
      <c r="BL364" s="11">
        <f t="shared" ref="BL364:BN364" si="209">BL363</f>
        <v>2</v>
      </c>
      <c r="BM364" s="11">
        <f t="shared" si="209"/>
        <v>50</v>
      </c>
      <c r="BN364" s="11">
        <f t="shared" si="209"/>
        <v>0</v>
      </c>
      <c r="BO364" s="20">
        <f t="shared" si="181"/>
        <v>0.62015046296295662</v>
      </c>
      <c r="BP364" s="11">
        <f t="shared" si="182"/>
        <v>1</v>
      </c>
      <c r="BQ364" s="11">
        <f t="shared" ref="BQ364:BR364" si="210">BQ363</f>
        <v>0</v>
      </c>
      <c r="BR364" s="11">
        <f t="shared" si="210"/>
        <v>0</v>
      </c>
      <c r="BS364" s="11">
        <f t="shared" si="203"/>
        <v>1</v>
      </c>
      <c r="BT364" s="12">
        <f t="shared" si="204"/>
        <v>16562014.546892473</v>
      </c>
      <c r="BU364" s="24" t="str">
        <f t="shared" ref="BU364:BV364" si="211">BU363</f>
        <v>Мулянка</v>
      </c>
      <c r="BV364" s="11">
        <f t="shared" si="211"/>
        <v>-1</v>
      </c>
      <c r="BW364" s="24">
        <f>VLOOKUP(BV364,'Типы препятствий'!$A$1:$B$12,2)</f>
        <v>0</v>
      </c>
      <c r="BX364" s="24" t="str">
        <f t="shared" ref="BX364:BY364" si="212">BX363</f>
        <v xml:space="preserve"> </v>
      </c>
      <c r="BY364" s="11">
        <f t="shared" si="212"/>
        <v>16561220</v>
      </c>
      <c r="BZ364" s="25">
        <f t="shared" si="207"/>
        <v>-794.54689247347414</v>
      </c>
      <c r="CA364" s="11">
        <f t="shared" si="186"/>
        <v>15950</v>
      </c>
      <c r="CB364" s="12">
        <f t="shared" si="208"/>
        <v>-16546064.546892473</v>
      </c>
      <c r="CC364" s="11">
        <f t="shared" si="187"/>
        <v>15</v>
      </c>
    </row>
    <row r="365" spans="58:81">
      <c r="BF365" s="17">
        <f t="shared" si="178"/>
        <v>181.5</v>
      </c>
      <c r="BG365" s="26">
        <f t="shared" si="198"/>
        <v>1915.1111693602411</v>
      </c>
      <c r="BH365" s="12">
        <f t="shared" si="199"/>
        <v>4.0627935807435804</v>
      </c>
      <c r="BI365" s="13">
        <v>-0.2</v>
      </c>
      <c r="BJ365" s="12">
        <f t="shared" si="179"/>
        <v>60</v>
      </c>
      <c r="BK365" s="12">
        <f t="shared" si="200"/>
        <v>60</v>
      </c>
      <c r="BL365" s="11">
        <f t="shared" ref="BL365:BN365" si="213">BL364</f>
        <v>2</v>
      </c>
      <c r="BM365" s="11">
        <f t="shared" si="213"/>
        <v>50</v>
      </c>
      <c r="BN365" s="11">
        <f t="shared" si="213"/>
        <v>0</v>
      </c>
      <c r="BO365" s="20">
        <f t="shared" si="181"/>
        <v>0.62015624999999364</v>
      </c>
      <c r="BP365" s="11">
        <f t="shared" si="182"/>
        <v>1</v>
      </c>
      <c r="BQ365" s="11">
        <f t="shared" ref="BQ365:BR365" si="214">BQ364</f>
        <v>0</v>
      </c>
      <c r="BR365" s="11">
        <f t="shared" si="214"/>
        <v>0</v>
      </c>
      <c r="BS365" s="11">
        <f t="shared" si="203"/>
        <v>1</v>
      </c>
      <c r="BT365" s="12">
        <f t="shared" si="204"/>
        <v>16562015.111169361</v>
      </c>
      <c r="BU365" s="24" t="str">
        <f t="shared" ref="BU365:BV365" si="215">BU364</f>
        <v>Мулянка</v>
      </c>
      <c r="BV365" s="11">
        <f t="shared" si="215"/>
        <v>-1</v>
      </c>
      <c r="BW365" s="24">
        <f>VLOOKUP(BV365,'Типы препятствий'!$A$1:$B$12,2)</f>
        <v>0</v>
      </c>
      <c r="BX365" s="24" t="str">
        <f t="shared" ref="BX365:BY365" si="216">BX364</f>
        <v xml:space="preserve"> </v>
      </c>
      <c r="BY365" s="11">
        <f t="shared" si="216"/>
        <v>16561220</v>
      </c>
      <c r="BZ365" s="25">
        <f t="shared" si="207"/>
        <v>-795.11116936057806</v>
      </c>
      <c r="CA365" s="11">
        <f t="shared" si="186"/>
        <v>15950</v>
      </c>
      <c r="CB365" s="12">
        <f t="shared" si="208"/>
        <v>-16546065.111169361</v>
      </c>
      <c r="CC365" s="11">
        <f t="shared" si="187"/>
        <v>15</v>
      </c>
    </row>
    <row r="366" spans="58:81">
      <c r="BF366" s="17">
        <f t="shared" si="178"/>
        <v>182</v>
      </c>
      <c r="BG366" s="26">
        <f t="shared" si="198"/>
        <v>1915.6254462464556</v>
      </c>
      <c r="BH366" s="12">
        <f t="shared" si="199"/>
        <v>3.7027935807435806</v>
      </c>
      <c r="BI366" s="13">
        <v>-0.21</v>
      </c>
      <c r="BJ366" s="12">
        <f t="shared" si="179"/>
        <v>60</v>
      </c>
      <c r="BK366" s="12">
        <f t="shared" si="200"/>
        <v>60</v>
      </c>
      <c r="BL366" s="11">
        <f t="shared" ref="BL366:BN366" si="217">BL365</f>
        <v>2</v>
      </c>
      <c r="BM366" s="11">
        <f t="shared" si="217"/>
        <v>50</v>
      </c>
      <c r="BN366" s="11">
        <f t="shared" si="217"/>
        <v>0</v>
      </c>
      <c r="BO366" s="20">
        <f t="shared" si="181"/>
        <v>0.62016203703703066</v>
      </c>
      <c r="BP366" s="11">
        <f t="shared" si="182"/>
        <v>1</v>
      </c>
      <c r="BQ366" s="11">
        <f t="shared" ref="BQ366:BR366" si="218">BQ365</f>
        <v>0</v>
      </c>
      <c r="BR366" s="11">
        <f t="shared" si="218"/>
        <v>0</v>
      </c>
      <c r="BS366" s="11">
        <f t="shared" si="203"/>
        <v>1</v>
      </c>
      <c r="BT366" s="12">
        <f t="shared" si="204"/>
        <v>16562015.625446247</v>
      </c>
      <c r="BU366" s="24" t="str">
        <f t="shared" ref="BU366:BV366" si="219">BU365</f>
        <v>Мулянка</v>
      </c>
      <c r="BV366" s="11">
        <f t="shared" si="219"/>
        <v>-1</v>
      </c>
      <c r="BW366" s="24">
        <f>VLOOKUP(BV366,'Типы препятствий'!$A$1:$B$12,2)</f>
        <v>0</v>
      </c>
      <c r="BX366" s="24" t="str">
        <f t="shared" ref="BX366:BY366" si="220">BX365</f>
        <v xml:space="preserve"> </v>
      </c>
      <c r="BY366" s="11">
        <f t="shared" si="220"/>
        <v>16561220</v>
      </c>
      <c r="BZ366" s="25">
        <f t="shared" si="207"/>
        <v>-795.62544624693692</v>
      </c>
      <c r="CA366" s="11">
        <f t="shared" si="186"/>
        <v>15950</v>
      </c>
      <c r="CB366" s="12">
        <f t="shared" si="208"/>
        <v>-16546065.625446247</v>
      </c>
      <c r="CC366" s="11">
        <f t="shared" si="187"/>
        <v>15</v>
      </c>
    </row>
    <row r="367" spans="58:81">
      <c r="BF367" s="17">
        <f t="shared" si="178"/>
        <v>182.5</v>
      </c>
      <c r="BG367" s="26">
        <f t="shared" si="198"/>
        <v>1916.08722313267</v>
      </c>
      <c r="BH367" s="12">
        <f t="shared" si="199"/>
        <v>3.3247935807435804</v>
      </c>
      <c r="BI367" s="13">
        <v>-0.21</v>
      </c>
      <c r="BJ367" s="12">
        <f t="shared" si="179"/>
        <v>60</v>
      </c>
      <c r="BK367" s="12">
        <f t="shared" si="200"/>
        <v>60</v>
      </c>
      <c r="BL367" s="11">
        <f t="shared" ref="BL367:BN367" si="221">BL366</f>
        <v>2</v>
      </c>
      <c r="BM367" s="11">
        <f t="shared" si="221"/>
        <v>50</v>
      </c>
      <c r="BN367" s="11">
        <f t="shared" si="221"/>
        <v>0</v>
      </c>
      <c r="BO367" s="20">
        <f t="shared" si="181"/>
        <v>0.62016782407406768</v>
      </c>
      <c r="BP367" s="11">
        <f t="shared" si="182"/>
        <v>1</v>
      </c>
      <c r="BQ367" s="11">
        <f t="shared" ref="BQ367:BR367" si="222">BQ366</f>
        <v>0</v>
      </c>
      <c r="BR367" s="11">
        <f t="shared" si="222"/>
        <v>0</v>
      </c>
      <c r="BS367" s="11">
        <f t="shared" si="203"/>
        <v>1</v>
      </c>
      <c r="BT367" s="12">
        <f t="shared" si="204"/>
        <v>16562016.087223133</v>
      </c>
      <c r="BU367" s="24" t="str">
        <f t="shared" ref="BU367:BV367" si="223">BU366</f>
        <v>Мулянка</v>
      </c>
      <c r="BV367" s="11">
        <f t="shared" si="223"/>
        <v>-1</v>
      </c>
      <c r="BW367" s="24">
        <f>VLOOKUP(BV367,'Типы препятствий'!$A$1:$B$12,2)</f>
        <v>0</v>
      </c>
      <c r="BX367" s="24" t="str">
        <f t="shared" ref="BX367:BY367" si="224">BX366</f>
        <v xml:space="preserve"> </v>
      </c>
      <c r="BY367" s="11">
        <f t="shared" si="224"/>
        <v>16561220</v>
      </c>
      <c r="BZ367" s="25">
        <f t="shared" si="207"/>
        <v>-796.08722313307226</v>
      </c>
      <c r="CA367" s="11">
        <f t="shared" si="186"/>
        <v>15950</v>
      </c>
      <c r="CB367" s="12">
        <f t="shared" si="208"/>
        <v>-16546066.087223133</v>
      </c>
      <c r="CC367" s="11">
        <f t="shared" si="187"/>
        <v>15</v>
      </c>
    </row>
    <row r="368" spans="58:81">
      <c r="BF368" s="17">
        <f t="shared" si="178"/>
        <v>183</v>
      </c>
      <c r="BG368" s="26">
        <f t="shared" si="198"/>
        <v>1916.4965000188845</v>
      </c>
      <c r="BH368" s="12">
        <f t="shared" si="199"/>
        <v>2.9467935807435803</v>
      </c>
      <c r="BI368" s="13">
        <f t="shared" si="189"/>
        <v>-0.19949999999999998</v>
      </c>
      <c r="BJ368" s="12">
        <f t="shared" si="179"/>
        <v>60</v>
      </c>
      <c r="BK368" s="12">
        <f t="shared" si="200"/>
        <v>60</v>
      </c>
      <c r="BL368" s="11">
        <f t="shared" ref="BL368:BN368" si="225">BL367</f>
        <v>2</v>
      </c>
      <c r="BM368" s="11">
        <f t="shared" si="225"/>
        <v>50</v>
      </c>
      <c r="BN368" s="11">
        <f t="shared" si="225"/>
        <v>0</v>
      </c>
      <c r="BO368" s="20">
        <f t="shared" si="181"/>
        <v>0.62017361111110469</v>
      </c>
      <c r="BP368" s="11">
        <f t="shared" si="182"/>
        <v>1</v>
      </c>
      <c r="BQ368" s="11">
        <f t="shared" ref="BQ368:BR368" si="226">BQ367</f>
        <v>0</v>
      </c>
      <c r="BR368" s="11">
        <f t="shared" si="226"/>
        <v>0</v>
      </c>
      <c r="BS368" s="11">
        <f t="shared" si="203"/>
        <v>1</v>
      </c>
      <c r="BT368" s="12">
        <f t="shared" si="204"/>
        <v>16562016.496500019</v>
      </c>
      <c r="BU368" s="24" t="str">
        <f t="shared" ref="BU368:BV368" si="227">BU367</f>
        <v>Мулянка</v>
      </c>
      <c r="BV368" s="11">
        <f t="shared" si="227"/>
        <v>-1</v>
      </c>
      <c r="BW368" s="24">
        <f>VLOOKUP(BV368,'Типы препятствий'!$A$1:$B$12,2)</f>
        <v>0</v>
      </c>
      <c r="BX368" s="24" t="str">
        <f t="shared" ref="BX368:BY368" si="228">BX367</f>
        <v xml:space="preserve"> </v>
      </c>
      <c r="BY368" s="11">
        <f t="shared" si="228"/>
        <v>16561220</v>
      </c>
      <c r="BZ368" s="25">
        <f t="shared" si="207"/>
        <v>-796.49650001898408</v>
      </c>
      <c r="CA368" s="11">
        <f t="shared" si="186"/>
        <v>15950</v>
      </c>
      <c r="CB368" s="12">
        <f t="shared" si="208"/>
        <v>-16546066.496500019</v>
      </c>
      <c r="CC368" s="11">
        <f t="shared" si="187"/>
        <v>15</v>
      </c>
    </row>
    <row r="369" spans="58:81">
      <c r="BF369" s="17">
        <f t="shared" si="178"/>
        <v>183.5</v>
      </c>
      <c r="BG369" s="26">
        <f t="shared" si="198"/>
        <v>1916.8559019050988</v>
      </c>
      <c r="BH369" s="12">
        <f t="shared" si="199"/>
        <v>2.5876935807435801</v>
      </c>
      <c r="BI369" s="13">
        <f t="shared" si="189"/>
        <v>-0.18952499999999997</v>
      </c>
      <c r="BJ369" s="12">
        <f t="shared" si="179"/>
        <v>60</v>
      </c>
      <c r="BK369" s="12">
        <f t="shared" si="200"/>
        <v>60</v>
      </c>
      <c r="BL369" s="11">
        <f t="shared" ref="BL369:BN369" si="229">BL368</f>
        <v>2</v>
      </c>
      <c r="BM369" s="11">
        <f t="shared" si="229"/>
        <v>50</v>
      </c>
      <c r="BN369" s="11">
        <f t="shared" si="229"/>
        <v>0</v>
      </c>
      <c r="BO369" s="20">
        <f t="shared" si="181"/>
        <v>0.62017939814814171</v>
      </c>
      <c r="BP369" s="11">
        <f t="shared" si="182"/>
        <v>1</v>
      </c>
      <c r="BQ369" s="11">
        <f t="shared" ref="BQ369:BR369" si="230">BQ368</f>
        <v>0</v>
      </c>
      <c r="BR369" s="11">
        <f t="shared" si="230"/>
        <v>0</v>
      </c>
      <c r="BS369" s="11">
        <f t="shared" si="203"/>
        <v>1</v>
      </c>
      <c r="BT369" s="12">
        <f t="shared" si="204"/>
        <v>16562016.855901904</v>
      </c>
      <c r="BU369" s="24" t="str">
        <f t="shared" ref="BU369:BV369" si="231">BU368</f>
        <v>Мулянка</v>
      </c>
      <c r="BV369" s="11">
        <f t="shared" si="231"/>
        <v>-1</v>
      </c>
      <c r="BW369" s="24">
        <f>VLOOKUP(BV369,'Типы препятствий'!$A$1:$B$12,2)</f>
        <v>0</v>
      </c>
      <c r="BX369" s="24" t="str">
        <f t="shared" ref="BX369:BY369" si="232">BX368</f>
        <v xml:space="preserve"> </v>
      </c>
      <c r="BY369" s="11">
        <f t="shared" si="232"/>
        <v>16561220</v>
      </c>
      <c r="BZ369" s="25">
        <f t="shared" si="207"/>
        <v>-796.85590190440416</v>
      </c>
      <c r="CA369" s="11">
        <f t="shared" si="186"/>
        <v>15950</v>
      </c>
      <c r="CB369" s="12">
        <f t="shared" si="208"/>
        <v>-16546066.855901904</v>
      </c>
      <c r="CC369" s="11">
        <f t="shared" si="187"/>
        <v>15</v>
      </c>
    </row>
    <row r="370" spans="58:81">
      <c r="BF370" s="17">
        <f t="shared" si="178"/>
        <v>184</v>
      </c>
      <c r="BG370" s="26">
        <f t="shared" si="198"/>
        <v>1917.1679225413131</v>
      </c>
      <c r="BH370" s="12">
        <f t="shared" si="199"/>
        <v>2.2465485807435801</v>
      </c>
      <c r="BI370" s="13">
        <v>-0.2</v>
      </c>
      <c r="BJ370" s="12">
        <f t="shared" si="179"/>
        <v>60</v>
      </c>
      <c r="BK370" s="12">
        <f t="shared" si="200"/>
        <v>60</v>
      </c>
      <c r="BL370" s="11">
        <f t="shared" ref="BL370:BN370" si="233">BL369</f>
        <v>2</v>
      </c>
      <c r="BM370" s="11">
        <f t="shared" si="233"/>
        <v>50</v>
      </c>
      <c r="BN370" s="11">
        <f t="shared" si="233"/>
        <v>0</v>
      </c>
      <c r="BO370" s="20">
        <f t="shared" si="181"/>
        <v>0.62018518518517873</v>
      </c>
      <c r="BP370" s="11">
        <f t="shared" si="182"/>
        <v>1</v>
      </c>
      <c r="BQ370" s="11">
        <f t="shared" ref="BQ370:BR370" si="234">BQ369</f>
        <v>0</v>
      </c>
      <c r="BR370" s="11">
        <f t="shared" si="234"/>
        <v>0</v>
      </c>
      <c r="BS370" s="11">
        <f t="shared" si="203"/>
        <v>1</v>
      </c>
      <c r="BT370" s="12">
        <f t="shared" si="204"/>
        <v>16562017.167922541</v>
      </c>
      <c r="BU370" s="24" t="str">
        <f t="shared" ref="BU370:BV370" si="235">BU369</f>
        <v>Мулянка</v>
      </c>
      <c r="BV370" s="11">
        <f t="shared" si="235"/>
        <v>-1</v>
      </c>
      <c r="BW370" s="24">
        <f>VLOOKUP(BV370,'Типы препятствий'!$A$1:$B$12,2)</f>
        <v>0</v>
      </c>
      <c r="BX370" s="24" t="str">
        <f t="shared" ref="BX370:BY370" si="236">BX369</f>
        <v xml:space="preserve"> </v>
      </c>
      <c r="BY370" s="11">
        <f t="shared" si="236"/>
        <v>16561220</v>
      </c>
      <c r="BZ370" s="25">
        <f t="shared" si="207"/>
        <v>-797.16792254149914</v>
      </c>
      <c r="CA370" s="11">
        <f t="shared" si="186"/>
        <v>15950</v>
      </c>
      <c r="CB370" s="12">
        <f t="shared" si="208"/>
        <v>-16546067.167922541</v>
      </c>
      <c r="CC370" s="11">
        <f t="shared" si="187"/>
        <v>15</v>
      </c>
    </row>
    <row r="371" spans="58:81">
      <c r="BF371" s="17">
        <f t="shared" si="178"/>
        <v>184.5</v>
      </c>
      <c r="BG371" s="26">
        <f t="shared" si="198"/>
        <v>1917.4299431775275</v>
      </c>
      <c r="BH371" s="12">
        <f t="shared" si="199"/>
        <v>1.88654858074358</v>
      </c>
      <c r="BI371" s="13">
        <v>-0.2</v>
      </c>
      <c r="BJ371" s="12">
        <f t="shared" si="179"/>
        <v>60</v>
      </c>
      <c r="BK371" s="12">
        <f t="shared" si="200"/>
        <v>60</v>
      </c>
      <c r="BL371" s="11">
        <f t="shared" ref="BL371:BN371" si="237">BL370</f>
        <v>2</v>
      </c>
      <c r="BM371" s="11">
        <f t="shared" si="237"/>
        <v>50</v>
      </c>
      <c r="BN371" s="11">
        <f t="shared" si="237"/>
        <v>0</v>
      </c>
      <c r="BO371" s="20">
        <f t="shared" si="181"/>
        <v>0.62019097222221575</v>
      </c>
      <c r="BP371" s="11">
        <f t="shared" si="182"/>
        <v>1</v>
      </c>
      <c r="BQ371" s="11">
        <f t="shared" ref="BQ371:BR371" si="238">BQ370</f>
        <v>0</v>
      </c>
      <c r="BR371" s="11">
        <f t="shared" si="238"/>
        <v>0</v>
      </c>
      <c r="BS371" s="11">
        <f t="shared" si="203"/>
        <v>1</v>
      </c>
      <c r="BT371" s="12">
        <f t="shared" si="204"/>
        <v>16562017.429943178</v>
      </c>
      <c r="BU371" s="24" t="str">
        <f t="shared" ref="BU371:BV371" si="239">BU370</f>
        <v>Мулянка</v>
      </c>
      <c r="BV371" s="11">
        <f t="shared" si="239"/>
        <v>-1</v>
      </c>
      <c r="BW371" s="24">
        <f>VLOOKUP(BV371,'Типы препятствий'!$A$1:$B$12,2)</f>
        <v>0</v>
      </c>
      <c r="BX371" s="24" t="str">
        <f t="shared" ref="BX371:BY371" si="240">BX370</f>
        <v xml:space="preserve"> </v>
      </c>
      <c r="BY371" s="11">
        <f t="shared" si="240"/>
        <v>16561220</v>
      </c>
      <c r="BZ371" s="25">
        <f t="shared" si="207"/>
        <v>-797.42994317784905</v>
      </c>
      <c r="CA371" s="11">
        <f t="shared" si="186"/>
        <v>15950</v>
      </c>
      <c r="CB371" s="12">
        <f t="shared" si="208"/>
        <v>-16546067.429943178</v>
      </c>
      <c r="CC371" s="11">
        <f t="shared" si="187"/>
        <v>15</v>
      </c>
    </row>
    <row r="372" spans="58:81">
      <c r="BF372" s="17">
        <f t="shared" si="178"/>
        <v>185</v>
      </c>
      <c r="BG372" s="26">
        <f t="shared" si="198"/>
        <v>1917.641963813742</v>
      </c>
      <c r="BH372" s="12">
        <f t="shared" si="199"/>
        <v>1.5265485807435799</v>
      </c>
      <c r="BI372" s="13">
        <v>-0.2</v>
      </c>
      <c r="BJ372" s="12">
        <f t="shared" si="179"/>
        <v>60</v>
      </c>
      <c r="BK372" s="12">
        <f t="shared" si="200"/>
        <v>60</v>
      </c>
      <c r="BL372" s="11">
        <f t="shared" ref="BL372:BN372" si="241">BL371</f>
        <v>2</v>
      </c>
      <c r="BM372" s="11">
        <f t="shared" si="241"/>
        <v>50</v>
      </c>
      <c r="BN372" s="11">
        <f t="shared" si="241"/>
        <v>0</v>
      </c>
      <c r="BO372" s="20">
        <f t="shared" si="181"/>
        <v>0.62019675925925277</v>
      </c>
      <c r="BP372" s="11">
        <f t="shared" si="182"/>
        <v>1</v>
      </c>
      <c r="BQ372" s="11">
        <f t="shared" ref="BQ372:BR372" si="242">BQ371</f>
        <v>0</v>
      </c>
      <c r="BR372" s="11">
        <f t="shared" si="242"/>
        <v>0</v>
      </c>
      <c r="BS372" s="11">
        <f t="shared" si="203"/>
        <v>1</v>
      </c>
      <c r="BT372" s="12">
        <f t="shared" si="204"/>
        <v>16562017.641963813</v>
      </c>
      <c r="BU372" s="24" t="str">
        <f t="shared" ref="BU372:BV372" si="243">BU371</f>
        <v>Мулянка</v>
      </c>
      <c r="BV372" s="11">
        <f t="shared" si="243"/>
        <v>-1</v>
      </c>
      <c r="BW372" s="24">
        <f>VLOOKUP(BV372,'Типы препятствий'!$A$1:$B$12,2)</f>
        <v>0</v>
      </c>
      <c r="BX372" s="24" t="str">
        <f t="shared" ref="BX372:BY372" si="244">BX371</f>
        <v xml:space="preserve"> </v>
      </c>
      <c r="BY372" s="11">
        <f t="shared" si="244"/>
        <v>16561220</v>
      </c>
      <c r="BZ372" s="25">
        <f t="shared" si="207"/>
        <v>-797.64196381345391</v>
      </c>
      <c r="CA372" s="11">
        <f t="shared" si="186"/>
        <v>15950</v>
      </c>
      <c r="CB372" s="12">
        <f t="shared" si="208"/>
        <v>-16546067.641963813</v>
      </c>
      <c r="CC372" s="11">
        <f t="shared" si="187"/>
        <v>15</v>
      </c>
    </row>
    <row r="373" spans="58:81">
      <c r="BF373" s="17">
        <f t="shared" si="178"/>
        <v>185.5</v>
      </c>
      <c r="BG373" s="26">
        <f t="shared" si="198"/>
        <v>1917.8039844499565</v>
      </c>
      <c r="BH373" s="12">
        <f t="shared" si="199"/>
        <v>1.1665485807435798</v>
      </c>
      <c r="BI373" s="13">
        <v>-0.19</v>
      </c>
      <c r="BJ373" s="12">
        <f t="shared" si="179"/>
        <v>60</v>
      </c>
      <c r="BK373" s="12">
        <f t="shared" si="200"/>
        <v>60</v>
      </c>
      <c r="BL373" s="11">
        <f t="shared" ref="BL373:BN373" si="245">BL372</f>
        <v>2</v>
      </c>
      <c r="BM373" s="11">
        <f t="shared" si="245"/>
        <v>50</v>
      </c>
      <c r="BN373" s="11">
        <f t="shared" si="245"/>
        <v>0</v>
      </c>
      <c r="BO373" s="20">
        <f t="shared" si="181"/>
        <v>0.62020254629628979</v>
      </c>
      <c r="BP373" s="11">
        <f t="shared" si="182"/>
        <v>1</v>
      </c>
      <c r="BQ373" s="11">
        <f t="shared" ref="BQ373:BR373" si="246">BQ372</f>
        <v>0</v>
      </c>
      <c r="BR373" s="11">
        <f t="shared" si="246"/>
        <v>0</v>
      </c>
      <c r="BS373" s="11">
        <f t="shared" si="203"/>
        <v>1</v>
      </c>
      <c r="BT373" s="12">
        <f t="shared" si="204"/>
        <v>16562017.80398445</v>
      </c>
      <c r="BU373" s="24" t="str">
        <f t="shared" ref="BU373:BV373" si="247">BU372</f>
        <v>Мулянка</v>
      </c>
      <c r="BV373" s="11">
        <f t="shared" si="247"/>
        <v>-1</v>
      </c>
      <c r="BW373" s="24">
        <f>VLOOKUP(BV373,'Типы препятствий'!$A$1:$B$12,2)</f>
        <v>0</v>
      </c>
      <c r="BX373" s="24" t="str">
        <f t="shared" ref="BX373:BY373" si="248">BX372</f>
        <v xml:space="preserve"> </v>
      </c>
      <c r="BY373" s="11">
        <f t="shared" si="248"/>
        <v>16561220</v>
      </c>
      <c r="BZ373" s="25">
        <f t="shared" si="207"/>
        <v>-797.80398445017636</v>
      </c>
      <c r="CA373" s="11">
        <f t="shared" si="186"/>
        <v>15950</v>
      </c>
      <c r="CB373" s="12">
        <f t="shared" si="208"/>
        <v>-16546067.80398445</v>
      </c>
      <c r="CC373" s="11">
        <f t="shared" si="187"/>
        <v>15</v>
      </c>
    </row>
    <row r="374" spans="58:81">
      <c r="BF374" s="17">
        <f t="shared" si="178"/>
        <v>186</v>
      </c>
      <c r="BG374" s="26">
        <f t="shared" ref="BG374:BG383" si="249">BG373+(BH374/3.6) * $CO$2</f>
        <v>1917.9185050861709</v>
      </c>
      <c r="BH374" s="12">
        <f t="shared" ref="BH374:BH383" si="250">BH373+(BI373*$CO$2)*3.6</f>
        <v>0.82454858074357973</v>
      </c>
      <c r="BI374" s="13">
        <v>-0.08</v>
      </c>
      <c r="BJ374" s="12">
        <f t="shared" si="179"/>
        <v>60</v>
      </c>
      <c r="BK374" s="12">
        <f t="shared" ref="BK374:BK383" si="251">BK373 + SIGN(BJ374-BK373)*(MIN($CO$4, ABS(BJ374-BK373)))</f>
        <v>60</v>
      </c>
      <c r="BL374" s="11">
        <f t="shared" ref="BL374:BN374" si="252">BL373</f>
        <v>2</v>
      </c>
      <c r="BM374" s="11">
        <f t="shared" si="252"/>
        <v>50</v>
      </c>
      <c r="BN374" s="11">
        <f t="shared" si="252"/>
        <v>0</v>
      </c>
      <c r="BO374" s="20">
        <f t="shared" si="181"/>
        <v>0.62020833333332681</v>
      </c>
      <c r="BP374" s="11">
        <f t="shared" si="182"/>
        <v>1</v>
      </c>
      <c r="BQ374" s="11">
        <f t="shared" ref="BQ374:BR374" si="253">BQ373</f>
        <v>0</v>
      </c>
      <c r="BR374" s="11">
        <f t="shared" si="253"/>
        <v>0</v>
      </c>
      <c r="BS374" s="11">
        <f t="shared" ref="BS374:BS383" si="254">SIGN(BH374)</f>
        <v>1</v>
      </c>
      <c r="BT374" s="12">
        <f t="shared" ref="BT374:BT383" si="255">$CO$9+BG374</f>
        <v>16562017.918505086</v>
      </c>
      <c r="BU374" s="24" t="str">
        <f t="shared" ref="BU374:BV374" si="256">BU373</f>
        <v>Мулянка</v>
      </c>
      <c r="BV374" s="11">
        <f t="shared" si="256"/>
        <v>-1</v>
      </c>
      <c r="BW374" s="24">
        <f>VLOOKUP(BV374,'Типы препятствий'!$A$1:$B$12,2)</f>
        <v>0</v>
      </c>
      <c r="BX374" s="24" t="str">
        <f t="shared" ref="BX374:BY374" si="257">BX373</f>
        <v xml:space="preserve"> </v>
      </c>
      <c r="BY374" s="11">
        <f t="shared" si="257"/>
        <v>16561220</v>
      </c>
      <c r="BZ374" s="25">
        <f t="shared" ref="BZ374:BZ383" si="258">BY374-BT374</f>
        <v>-797.91850508563221</v>
      </c>
      <c r="CA374" s="11">
        <f t="shared" si="186"/>
        <v>15950</v>
      </c>
      <c r="CB374" s="12">
        <f t="shared" ref="CB374:CB383" si="259">CA374-BT374</f>
        <v>-16546067.918505086</v>
      </c>
      <c r="CC374" s="11">
        <f t="shared" si="187"/>
        <v>15</v>
      </c>
    </row>
    <row r="375" spans="58:81">
      <c r="BF375" s="17">
        <f t="shared" si="178"/>
        <v>186.5</v>
      </c>
      <c r="BG375" s="26">
        <f t="shared" si="249"/>
        <v>1918.0130257223852</v>
      </c>
      <c r="BH375" s="12">
        <f t="shared" si="250"/>
        <v>0.68054858074357971</v>
      </c>
      <c r="BI375" s="13">
        <v>-0.02</v>
      </c>
      <c r="BJ375" s="12">
        <f t="shared" si="179"/>
        <v>60</v>
      </c>
      <c r="BK375" s="12">
        <f t="shared" si="251"/>
        <v>60</v>
      </c>
      <c r="BL375" s="11">
        <f t="shared" ref="BL375:BN375" si="260">BL374</f>
        <v>2</v>
      </c>
      <c r="BM375" s="11">
        <f t="shared" si="260"/>
        <v>50</v>
      </c>
      <c r="BN375" s="11">
        <f t="shared" si="260"/>
        <v>0</v>
      </c>
      <c r="BO375" s="20">
        <f t="shared" si="181"/>
        <v>0.62021412037036383</v>
      </c>
      <c r="BP375" s="11">
        <f t="shared" si="182"/>
        <v>1</v>
      </c>
      <c r="BQ375" s="11">
        <f t="shared" ref="BQ375:BR375" si="261">BQ374</f>
        <v>0</v>
      </c>
      <c r="BR375" s="11">
        <f t="shared" si="261"/>
        <v>0</v>
      </c>
      <c r="BS375" s="11">
        <f t="shared" si="254"/>
        <v>1</v>
      </c>
      <c r="BT375" s="12">
        <f t="shared" si="255"/>
        <v>16562018.013025722</v>
      </c>
      <c r="BU375" s="24" t="str">
        <f t="shared" ref="BU375:BV375" si="262">BU374</f>
        <v>Мулянка</v>
      </c>
      <c r="BV375" s="11">
        <f t="shared" si="262"/>
        <v>-1</v>
      </c>
      <c r="BW375" s="24">
        <f>VLOOKUP(BV375,'Типы препятствий'!$A$1:$B$12,2)</f>
        <v>0</v>
      </c>
      <c r="BX375" s="24" t="str">
        <f t="shared" ref="BX375:BY375" si="263">BX374</f>
        <v xml:space="preserve"> </v>
      </c>
      <c r="BY375" s="11">
        <f t="shared" si="263"/>
        <v>16561220</v>
      </c>
      <c r="BZ375" s="25">
        <f t="shared" si="258"/>
        <v>-798.01302572153509</v>
      </c>
      <c r="CA375" s="11">
        <f t="shared" si="186"/>
        <v>15950</v>
      </c>
      <c r="CB375" s="12">
        <f t="shared" si="259"/>
        <v>-16546068.013025722</v>
      </c>
      <c r="CC375" s="11">
        <f t="shared" si="187"/>
        <v>15</v>
      </c>
    </row>
    <row r="376" spans="58:81">
      <c r="BF376" s="17">
        <f t="shared" si="178"/>
        <v>187</v>
      </c>
      <c r="BG376" s="26">
        <f t="shared" si="249"/>
        <v>1918.1025463585995</v>
      </c>
      <c r="BH376" s="12">
        <f t="shared" si="250"/>
        <v>0.64454858074357968</v>
      </c>
      <c r="BI376" s="13">
        <f t="shared" si="189"/>
        <v>-1.9E-2</v>
      </c>
      <c r="BJ376" s="12">
        <f t="shared" si="179"/>
        <v>60</v>
      </c>
      <c r="BK376" s="12">
        <f t="shared" si="251"/>
        <v>60</v>
      </c>
      <c r="BL376" s="11">
        <f t="shared" ref="BL376:BN376" si="264">BL375</f>
        <v>2</v>
      </c>
      <c r="BM376" s="11">
        <f t="shared" si="264"/>
        <v>50</v>
      </c>
      <c r="BN376" s="11">
        <f t="shared" si="264"/>
        <v>0</v>
      </c>
      <c r="BO376" s="20">
        <f t="shared" si="181"/>
        <v>0.62021990740740085</v>
      </c>
      <c r="BP376" s="11">
        <f t="shared" si="182"/>
        <v>1</v>
      </c>
      <c r="BQ376" s="11">
        <f t="shared" ref="BQ376:BR376" si="265">BQ375</f>
        <v>0</v>
      </c>
      <c r="BR376" s="11">
        <f t="shared" si="265"/>
        <v>0</v>
      </c>
      <c r="BS376" s="11">
        <f t="shared" si="254"/>
        <v>1</v>
      </c>
      <c r="BT376" s="12">
        <f t="shared" si="255"/>
        <v>16562018.102546358</v>
      </c>
      <c r="BU376" s="24" t="str">
        <f t="shared" ref="BU376:BV376" si="266">BU375</f>
        <v>Мулянка</v>
      </c>
      <c r="BV376" s="11">
        <f t="shared" si="266"/>
        <v>-1</v>
      </c>
      <c r="BW376" s="24">
        <f>VLOOKUP(BV376,'Типы препятствий'!$A$1:$B$12,2)</f>
        <v>0</v>
      </c>
      <c r="BX376" s="24" t="str">
        <f t="shared" ref="BX376:BY376" si="267">BX375</f>
        <v xml:space="preserve"> </v>
      </c>
      <c r="BY376" s="11">
        <f t="shared" si="267"/>
        <v>16561220</v>
      </c>
      <c r="BZ376" s="25">
        <f t="shared" si="258"/>
        <v>-798.10254635848105</v>
      </c>
      <c r="CA376" s="11">
        <f t="shared" si="186"/>
        <v>15950</v>
      </c>
      <c r="CB376" s="12">
        <f t="shared" si="259"/>
        <v>-16546068.102546358</v>
      </c>
      <c r="CC376" s="11">
        <f t="shared" si="187"/>
        <v>15</v>
      </c>
    </row>
    <row r="377" spans="58:81">
      <c r="BF377" s="17">
        <f t="shared" si="178"/>
        <v>187.5</v>
      </c>
      <c r="BG377" s="26">
        <f t="shared" si="249"/>
        <v>1918.187316994814</v>
      </c>
      <c r="BH377" s="12">
        <f t="shared" si="250"/>
        <v>0.61034858074357967</v>
      </c>
      <c r="BI377" s="13">
        <v>-0.03</v>
      </c>
      <c r="BJ377" s="12">
        <f t="shared" si="179"/>
        <v>60</v>
      </c>
      <c r="BK377" s="12">
        <f t="shared" si="251"/>
        <v>60</v>
      </c>
      <c r="BL377" s="11">
        <f t="shared" ref="BL377:BN377" si="268">BL376</f>
        <v>2</v>
      </c>
      <c r="BM377" s="11">
        <f t="shared" si="268"/>
        <v>50</v>
      </c>
      <c r="BN377" s="11">
        <f t="shared" si="268"/>
        <v>0</v>
      </c>
      <c r="BO377" s="20">
        <f t="shared" si="181"/>
        <v>0.62022569444443787</v>
      </c>
      <c r="BP377" s="11">
        <f t="shared" si="182"/>
        <v>1</v>
      </c>
      <c r="BQ377" s="11">
        <f t="shared" ref="BQ377:BR377" si="269">BQ376</f>
        <v>0</v>
      </c>
      <c r="BR377" s="11">
        <f t="shared" si="269"/>
        <v>0</v>
      </c>
      <c r="BS377" s="11">
        <f t="shared" si="254"/>
        <v>1</v>
      </c>
      <c r="BT377" s="12">
        <f t="shared" si="255"/>
        <v>16562018.187316995</v>
      </c>
      <c r="BU377" s="24" t="str">
        <f t="shared" ref="BU377:BV377" si="270">BU376</f>
        <v>Мулянка</v>
      </c>
      <c r="BV377" s="11">
        <f t="shared" si="270"/>
        <v>-1</v>
      </c>
      <c r="BW377" s="24">
        <f>VLOOKUP(BV377,'Типы препятствий'!$A$1:$B$12,2)</f>
        <v>0</v>
      </c>
      <c r="BX377" s="24" t="str">
        <f t="shared" ref="BX377:BY377" si="271">BX376</f>
        <v xml:space="preserve"> </v>
      </c>
      <c r="BY377" s="11">
        <f t="shared" si="271"/>
        <v>16561220</v>
      </c>
      <c r="BZ377" s="25">
        <f t="shared" si="258"/>
        <v>-798.18731699511409</v>
      </c>
      <c r="CA377" s="11">
        <f t="shared" si="186"/>
        <v>15950</v>
      </c>
      <c r="CB377" s="12">
        <f t="shared" si="259"/>
        <v>-16546068.187316995</v>
      </c>
      <c r="CC377" s="11">
        <f t="shared" si="187"/>
        <v>15</v>
      </c>
    </row>
    <row r="378" spans="58:81">
      <c r="BF378" s="17">
        <f t="shared" si="178"/>
        <v>188</v>
      </c>
      <c r="BG378" s="26">
        <f t="shared" si="249"/>
        <v>1918.2645876310282</v>
      </c>
      <c r="BH378" s="12">
        <f t="shared" si="250"/>
        <v>0.55634858074357962</v>
      </c>
      <c r="BI378" s="13">
        <f t="shared" si="189"/>
        <v>-2.8499999999999998E-2</v>
      </c>
      <c r="BJ378" s="12">
        <f t="shared" si="179"/>
        <v>60</v>
      </c>
      <c r="BK378" s="12">
        <f t="shared" si="251"/>
        <v>60</v>
      </c>
      <c r="BL378" s="11">
        <f t="shared" ref="BL378:BN378" si="272">BL377</f>
        <v>2</v>
      </c>
      <c r="BM378" s="11">
        <f t="shared" si="272"/>
        <v>50</v>
      </c>
      <c r="BN378" s="11">
        <f t="shared" si="272"/>
        <v>0</v>
      </c>
      <c r="BO378" s="20">
        <f t="shared" si="181"/>
        <v>0.62023148148147489</v>
      </c>
      <c r="BP378" s="11">
        <f t="shared" si="182"/>
        <v>1</v>
      </c>
      <c r="BQ378" s="11">
        <f t="shared" ref="BQ378:BR378" si="273">BQ377</f>
        <v>0</v>
      </c>
      <c r="BR378" s="11">
        <f t="shared" si="273"/>
        <v>0</v>
      </c>
      <c r="BS378" s="11">
        <f t="shared" si="254"/>
        <v>1</v>
      </c>
      <c r="BT378" s="12">
        <f t="shared" si="255"/>
        <v>16562018.264587631</v>
      </c>
      <c r="BU378" s="24" t="str">
        <f t="shared" ref="BU378:BV378" si="274">BU377</f>
        <v>Мулянка</v>
      </c>
      <c r="BV378" s="11">
        <f t="shared" si="274"/>
        <v>-1</v>
      </c>
      <c r="BW378" s="24">
        <f>VLOOKUP(BV378,'Типы препятствий'!$A$1:$B$12,2)</f>
        <v>0</v>
      </c>
      <c r="BX378" s="24" t="str">
        <f t="shared" ref="BX378:BY378" si="275">BX377</f>
        <v xml:space="preserve"> </v>
      </c>
      <c r="BY378" s="11">
        <f t="shared" si="275"/>
        <v>16561220</v>
      </c>
      <c r="BZ378" s="25">
        <f t="shared" si="258"/>
        <v>-798.2645876314491</v>
      </c>
      <c r="CA378" s="11">
        <f t="shared" si="186"/>
        <v>15950</v>
      </c>
      <c r="CB378" s="12">
        <f t="shared" si="259"/>
        <v>-16546068.264587631</v>
      </c>
      <c r="CC378" s="11">
        <f t="shared" si="187"/>
        <v>15</v>
      </c>
    </row>
    <row r="379" spans="58:81">
      <c r="BF379" s="17">
        <f t="shared" si="178"/>
        <v>188.5</v>
      </c>
      <c r="BG379" s="26">
        <f t="shared" si="249"/>
        <v>1918.3347332672427</v>
      </c>
      <c r="BH379" s="12">
        <f t="shared" si="250"/>
        <v>0.50504858074357961</v>
      </c>
      <c r="BI379" s="13">
        <v>-0.02</v>
      </c>
      <c r="BJ379" s="12">
        <f t="shared" si="179"/>
        <v>60</v>
      </c>
      <c r="BK379" s="12">
        <f t="shared" si="251"/>
        <v>60</v>
      </c>
      <c r="BL379" s="11">
        <f t="shared" ref="BL379:BN379" si="276">BL378</f>
        <v>2</v>
      </c>
      <c r="BM379" s="11">
        <f t="shared" si="276"/>
        <v>50</v>
      </c>
      <c r="BN379" s="11">
        <f t="shared" si="276"/>
        <v>0</v>
      </c>
      <c r="BO379" s="20">
        <f t="shared" si="181"/>
        <v>0.62023726851851191</v>
      </c>
      <c r="BP379" s="11">
        <f t="shared" si="182"/>
        <v>1</v>
      </c>
      <c r="BQ379" s="11">
        <f t="shared" ref="BQ379:BR379" si="277">BQ378</f>
        <v>0</v>
      </c>
      <c r="BR379" s="11">
        <f t="shared" si="277"/>
        <v>0</v>
      </c>
      <c r="BS379" s="11">
        <f t="shared" si="254"/>
        <v>1</v>
      </c>
      <c r="BT379" s="12">
        <f t="shared" si="255"/>
        <v>16562018.334733266</v>
      </c>
      <c r="BU379" s="24" t="str">
        <f t="shared" ref="BU379:BV379" si="278">BU378</f>
        <v>Мулянка</v>
      </c>
      <c r="BV379" s="11">
        <f t="shared" si="278"/>
        <v>-1</v>
      </c>
      <c r="BW379" s="24">
        <f>VLOOKUP(BV379,'Типы препятствий'!$A$1:$B$12,2)</f>
        <v>0</v>
      </c>
      <c r="BX379" s="24" t="str">
        <f t="shared" ref="BX379:BY379" si="279">BX378</f>
        <v xml:space="preserve"> </v>
      </c>
      <c r="BY379" s="11">
        <f t="shared" si="279"/>
        <v>16561220</v>
      </c>
      <c r="BZ379" s="25">
        <f t="shared" si="258"/>
        <v>-798.33473326638341</v>
      </c>
      <c r="CA379" s="11">
        <f t="shared" si="186"/>
        <v>15950</v>
      </c>
      <c r="CB379" s="12">
        <f t="shared" si="259"/>
        <v>-16546068.334733266</v>
      </c>
      <c r="CC379" s="11">
        <f t="shared" si="187"/>
        <v>15</v>
      </c>
    </row>
    <row r="380" spans="58:81">
      <c r="BF380" s="17">
        <f t="shared" si="178"/>
        <v>189</v>
      </c>
      <c r="BG380" s="26">
        <f t="shared" si="249"/>
        <v>1918.399878903457</v>
      </c>
      <c r="BH380" s="12">
        <f t="shared" si="250"/>
        <v>0.46904858074357958</v>
      </c>
      <c r="BI380" s="13">
        <f t="shared" si="189"/>
        <v>-1.9E-2</v>
      </c>
      <c r="BJ380" s="12">
        <f t="shared" si="179"/>
        <v>60</v>
      </c>
      <c r="BK380" s="12">
        <f t="shared" si="251"/>
        <v>60</v>
      </c>
      <c r="BL380" s="11">
        <f t="shared" ref="BL380:BN380" si="280">BL379</f>
        <v>2</v>
      </c>
      <c r="BM380" s="11">
        <f t="shared" si="280"/>
        <v>50</v>
      </c>
      <c r="BN380" s="11">
        <f t="shared" si="280"/>
        <v>0</v>
      </c>
      <c r="BO380" s="20">
        <f t="shared" si="181"/>
        <v>0.62024305555554893</v>
      </c>
      <c r="BP380" s="11">
        <f t="shared" si="182"/>
        <v>1</v>
      </c>
      <c r="BQ380" s="11">
        <f t="shared" ref="BQ380:BR380" si="281">BQ379</f>
        <v>0</v>
      </c>
      <c r="BR380" s="11">
        <f t="shared" si="281"/>
        <v>0</v>
      </c>
      <c r="BS380" s="11">
        <f t="shared" si="254"/>
        <v>1</v>
      </c>
      <c r="BT380" s="12">
        <f t="shared" si="255"/>
        <v>16562018.399878904</v>
      </c>
      <c r="BU380" s="24" t="str">
        <f t="shared" ref="BU380:BV380" si="282">BU379</f>
        <v>Мулянка</v>
      </c>
      <c r="BV380" s="11">
        <f t="shared" si="282"/>
        <v>-1</v>
      </c>
      <c r="BW380" s="24">
        <f>VLOOKUP(BV380,'Типы препятствий'!$A$1:$B$12,2)</f>
        <v>0</v>
      </c>
      <c r="BX380" s="24" t="str">
        <f t="shared" ref="BX380:BY380" si="283">BX379</f>
        <v xml:space="preserve"> </v>
      </c>
      <c r="BY380" s="11">
        <f t="shared" si="283"/>
        <v>16561220</v>
      </c>
      <c r="BZ380" s="25">
        <f t="shared" si="258"/>
        <v>-798.39987890422344</v>
      </c>
      <c r="CA380" s="11">
        <f t="shared" si="186"/>
        <v>15950</v>
      </c>
      <c r="CB380" s="12">
        <f t="shared" si="259"/>
        <v>-16546068.399878904</v>
      </c>
      <c r="CC380" s="11">
        <f t="shared" si="187"/>
        <v>15</v>
      </c>
    </row>
    <row r="381" spans="58:81">
      <c r="BF381" s="17">
        <f t="shared" si="178"/>
        <v>189.5</v>
      </c>
      <c r="BG381" s="26">
        <f t="shared" si="249"/>
        <v>1918.4602745396714</v>
      </c>
      <c r="BH381" s="12">
        <f t="shared" si="250"/>
        <v>0.43484858074357957</v>
      </c>
      <c r="BI381" s="13">
        <v>0</v>
      </c>
      <c r="BJ381" s="12">
        <f t="shared" si="179"/>
        <v>60</v>
      </c>
      <c r="BK381" s="12">
        <f t="shared" si="251"/>
        <v>60</v>
      </c>
      <c r="BL381" s="11">
        <f t="shared" ref="BL381:BN381" si="284">BL380</f>
        <v>2</v>
      </c>
      <c r="BM381" s="11">
        <f t="shared" si="284"/>
        <v>50</v>
      </c>
      <c r="BN381" s="11">
        <f t="shared" si="284"/>
        <v>0</v>
      </c>
      <c r="BO381" s="20">
        <f t="shared" si="181"/>
        <v>0.62024884259258595</v>
      </c>
      <c r="BP381" s="11">
        <f t="shared" si="182"/>
        <v>1</v>
      </c>
      <c r="BQ381" s="11">
        <f t="shared" ref="BQ381:BR381" si="285">BQ380</f>
        <v>0</v>
      </c>
      <c r="BR381" s="11">
        <f t="shared" si="285"/>
        <v>0</v>
      </c>
      <c r="BS381" s="11">
        <f t="shared" si="254"/>
        <v>1</v>
      </c>
      <c r="BT381" s="12">
        <f t="shared" si="255"/>
        <v>16562018.46027454</v>
      </c>
      <c r="BU381" s="24" t="str">
        <f t="shared" ref="BU381:BV381" si="286">BU380</f>
        <v>Мулянка</v>
      </c>
      <c r="BV381" s="11">
        <f t="shared" si="286"/>
        <v>-1</v>
      </c>
      <c r="BW381" s="24">
        <f>VLOOKUP(BV381,'Типы препятствий'!$A$1:$B$12,2)</f>
        <v>0</v>
      </c>
      <c r="BX381" s="24" t="str">
        <f t="shared" ref="BX381:BY381" si="287">BX380</f>
        <v xml:space="preserve"> </v>
      </c>
      <c r="BY381" s="11">
        <f t="shared" si="287"/>
        <v>16561220</v>
      </c>
      <c r="BZ381" s="25">
        <f t="shared" si="258"/>
        <v>-798.46027453988791</v>
      </c>
      <c r="CA381" s="11">
        <f t="shared" si="186"/>
        <v>15950</v>
      </c>
      <c r="CB381" s="12">
        <f t="shared" si="259"/>
        <v>-16546068.46027454</v>
      </c>
      <c r="CC381" s="11">
        <f t="shared" si="187"/>
        <v>15</v>
      </c>
    </row>
    <row r="382" spans="58:81">
      <c r="BF382" s="17">
        <f t="shared" si="178"/>
        <v>190</v>
      </c>
      <c r="BG382" s="26">
        <f t="shared" si="249"/>
        <v>1918.5206701758859</v>
      </c>
      <c r="BH382" s="12">
        <f t="shared" si="250"/>
        <v>0.43484858074357957</v>
      </c>
      <c r="BI382" s="13">
        <f t="shared" si="189"/>
        <v>0</v>
      </c>
      <c r="BJ382" s="12">
        <f t="shared" si="179"/>
        <v>60</v>
      </c>
      <c r="BK382" s="12">
        <f t="shared" si="251"/>
        <v>60</v>
      </c>
      <c r="BL382" s="11">
        <f t="shared" ref="BL382:BN382" si="288">BL381</f>
        <v>2</v>
      </c>
      <c r="BM382" s="11">
        <f t="shared" si="288"/>
        <v>50</v>
      </c>
      <c r="BN382" s="11">
        <f t="shared" si="288"/>
        <v>0</v>
      </c>
      <c r="BO382" s="20">
        <f t="shared" si="181"/>
        <v>0.62025462962962297</v>
      </c>
      <c r="BP382" s="11">
        <f t="shared" si="182"/>
        <v>1</v>
      </c>
      <c r="BQ382" s="11">
        <f t="shared" ref="BQ382:BR382" si="289">BQ381</f>
        <v>0</v>
      </c>
      <c r="BR382" s="11">
        <f t="shared" si="289"/>
        <v>0</v>
      </c>
      <c r="BS382" s="11">
        <f t="shared" si="254"/>
        <v>1</v>
      </c>
      <c r="BT382" s="12">
        <f t="shared" si="255"/>
        <v>16562018.520670176</v>
      </c>
      <c r="BU382" s="24" t="str">
        <f t="shared" ref="BU382:BV382" si="290">BU381</f>
        <v>Мулянка</v>
      </c>
      <c r="BV382" s="11">
        <f t="shared" si="290"/>
        <v>-1</v>
      </c>
      <c r="BW382" s="24">
        <f>VLOOKUP(BV382,'Типы препятствий'!$A$1:$B$12,2)</f>
        <v>0</v>
      </c>
      <c r="BX382" s="24" t="str">
        <f t="shared" ref="BX382:BY382" si="291">BX381</f>
        <v xml:space="preserve"> </v>
      </c>
      <c r="BY382" s="11">
        <f t="shared" si="291"/>
        <v>16561220</v>
      </c>
      <c r="BZ382" s="25">
        <f t="shared" si="258"/>
        <v>-798.52067017555237</v>
      </c>
      <c r="CA382" s="11">
        <f t="shared" si="186"/>
        <v>15950</v>
      </c>
      <c r="CB382" s="12">
        <f t="shared" si="259"/>
        <v>-16546068.520670176</v>
      </c>
      <c r="CC382" s="11">
        <f t="shared" si="187"/>
        <v>15</v>
      </c>
    </row>
    <row r="383" spans="58:81">
      <c r="BF383" s="17">
        <f t="shared" si="178"/>
        <v>190.5</v>
      </c>
      <c r="BG383" s="26">
        <f t="shared" si="249"/>
        <v>1918.5810658121004</v>
      </c>
      <c r="BH383" s="12">
        <f t="shared" si="250"/>
        <v>0.43484858074357957</v>
      </c>
      <c r="BI383" s="13">
        <f t="shared" si="189"/>
        <v>0</v>
      </c>
      <c r="BJ383" s="12">
        <f t="shared" si="179"/>
        <v>60</v>
      </c>
      <c r="BK383" s="12">
        <f t="shared" si="251"/>
        <v>60</v>
      </c>
      <c r="BL383" s="11">
        <f t="shared" ref="BL383:BN383" si="292">BL382</f>
        <v>2</v>
      </c>
      <c r="BM383" s="11">
        <f t="shared" si="292"/>
        <v>50</v>
      </c>
      <c r="BN383" s="11">
        <f t="shared" si="292"/>
        <v>0</v>
      </c>
      <c r="BO383" s="20">
        <f t="shared" si="181"/>
        <v>0.62026041666665999</v>
      </c>
      <c r="BP383" s="11">
        <f t="shared" si="182"/>
        <v>1</v>
      </c>
      <c r="BQ383" s="11">
        <f t="shared" ref="BQ383:BR383" si="293">BQ382</f>
        <v>0</v>
      </c>
      <c r="BR383" s="11">
        <f t="shared" si="293"/>
        <v>0</v>
      </c>
      <c r="BS383" s="11">
        <f t="shared" si="254"/>
        <v>1</v>
      </c>
      <c r="BT383" s="12">
        <f t="shared" si="255"/>
        <v>16562018.581065811</v>
      </c>
      <c r="BU383" s="24" t="str">
        <f t="shared" ref="BU383:BV383" si="294">BU382</f>
        <v>Мулянка</v>
      </c>
      <c r="BV383" s="11">
        <f t="shared" si="294"/>
        <v>-1</v>
      </c>
      <c r="BW383" s="24">
        <f>VLOOKUP(BV383,'Типы препятствий'!$A$1:$B$12,2)</f>
        <v>0</v>
      </c>
      <c r="BX383" s="24" t="str">
        <f t="shared" ref="BX383:BY383" si="295">BX382</f>
        <v xml:space="preserve"> </v>
      </c>
      <c r="BY383" s="11">
        <f t="shared" si="295"/>
        <v>16561220</v>
      </c>
      <c r="BZ383" s="25">
        <f t="shared" si="258"/>
        <v>-798.58106581121683</v>
      </c>
      <c r="CA383" s="11">
        <f t="shared" si="186"/>
        <v>15950</v>
      </c>
      <c r="CB383" s="12">
        <f t="shared" si="259"/>
        <v>-16546068.581065811</v>
      </c>
      <c r="CC383" s="11">
        <f t="shared" si="187"/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F11" sqref="F11"/>
    </sheetView>
  </sheetViews>
  <sheetFormatPr defaultRowHeight="15"/>
  <cols>
    <col min="1" max="1" width="12.5703125" customWidth="1"/>
  </cols>
  <sheetData>
    <row r="1" spans="1:2">
      <c r="A1">
        <v>-1</v>
      </c>
    </row>
    <row r="2" spans="1:2">
      <c r="A2">
        <v>1</v>
      </c>
      <c r="B2" t="s">
        <v>67</v>
      </c>
    </row>
    <row r="3" spans="1:2">
      <c r="A3">
        <v>2</v>
      </c>
      <c r="B3" t="s">
        <v>81</v>
      </c>
    </row>
    <row r="4" spans="1:2">
      <c r="A4">
        <v>3</v>
      </c>
      <c r="B4" t="s">
        <v>85</v>
      </c>
    </row>
    <row r="5" spans="1:2">
      <c r="A5">
        <v>4</v>
      </c>
      <c r="B5" t="s">
        <v>86</v>
      </c>
    </row>
    <row r="6" spans="1:2">
      <c r="A6">
        <v>5</v>
      </c>
      <c r="B6" t="s">
        <v>87</v>
      </c>
    </row>
    <row r="7" spans="1:2">
      <c r="A7">
        <v>6</v>
      </c>
      <c r="B7" t="s">
        <v>88</v>
      </c>
    </row>
    <row r="8" spans="1:2">
      <c r="A8">
        <v>7</v>
      </c>
      <c r="B8" t="s">
        <v>89</v>
      </c>
    </row>
    <row r="9" spans="1:2">
      <c r="A9">
        <v>8</v>
      </c>
      <c r="B9" t="s">
        <v>90</v>
      </c>
    </row>
    <row r="10" spans="1:2">
      <c r="A10">
        <v>9</v>
      </c>
      <c r="B10" t="s">
        <v>91</v>
      </c>
    </row>
    <row r="11" spans="1:2">
      <c r="A11">
        <v>10</v>
      </c>
      <c r="B11" t="s">
        <v>92</v>
      </c>
    </row>
    <row r="12" spans="1:2">
      <c r="A12">
        <v>11</v>
      </c>
      <c r="B12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Мультфильм</vt:lpstr>
      <vt:lpstr>Типы препятствий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Александрович Плюснин</dc:creator>
  <cp:lastModifiedBy>Евгений Александрович Плюснин</cp:lastModifiedBy>
  <dcterms:created xsi:type="dcterms:W3CDTF">2014-10-07T08:01:49Z</dcterms:created>
  <dcterms:modified xsi:type="dcterms:W3CDTF">2014-10-07T11:15:52Z</dcterms:modified>
</cp:coreProperties>
</file>